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705" yWindow="-15" windowWidth="9540" windowHeight="12000" activeTab="1"/>
  </bookViews>
  <sheets>
    <sheet name="国保加入者" sheetId="1" r:id="rId1"/>
    <sheet name="国保未加入" sheetId="2" r:id="rId2"/>
    <sheet name="Sheet1" sheetId="3" r:id="rId3"/>
    <sheet name="負担あり" sheetId="4" r:id="rId4"/>
    <sheet name="領収書" sheetId="5" r:id="rId5"/>
    <sheet name="空白領収書" sheetId="6" r:id="rId6"/>
    <sheet name="Sheet5" sheetId="7" r:id="rId7"/>
  </sheets>
  <definedNames>
    <definedName name="_xlnm._FilterDatabase" localSheetId="6" hidden="1">Sheet5!$A$1:$J$132</definedName>
    <definedName name="_xlnm._FilterDatabase" localSheetId="0" hidden="1">国保加入者!$D$1:$Z$1304</definedName>
    <definedName name="_xlnm._FilterDatabase" localSheetId="1" hidden="1">国保未加入!$D$1:$Z$107</definedName>
    <definedName name="_xlnm.Print_Area" localSheetId="6">Sheet5!$B$1:$K$132</definedName>
    <definedName name="_xlnm.Print_Area" localSheetId="5">空白領収書!$A$1:$P$35</definedName>
    <definedName name="_xlnm.Print_Area" localSheetId="0">国保加入者!$C$1:$Z$1304</definedName>
    <definedName name="_xlnm.Print_Area" localSheetId="1">国保未加入!$D$1:$Z$107</definedName>
    <definedName name="_xlnm.Print_Area" localSheetId="3">負担あり!$A$1:$P$40</definedName>
    <definedName name="_xlnm.Print_Area" localSheetId="4">領収書!$A$1:$P$273</definedName>
    <definedName name="_xlnm.Print_Titles" localSheetId="6">Sheet5!$1:$1</definedName>
    <definedName name="_xlnm.Print_Titles" localSheetId="0">国保加入者!$1:$1</definedName>
    <definedName name="valuelist">負担あり!$A$2:$P$18</definedName>
  </definedNames>
  <calcPr calcId="125725"/>
</workbook>
</file>

<file path=xl/calcChain.xml><?xml version="1.0" encoding="utf-8"?>
<calcChain xmlns="http://schemas.openxmlformats.org/spreadsheetml/2006/main">
  <c r="H49" i="7"/>
  <c r="H50"/>
  <c r="H130"/>
  <c r="H51"/>
  <c r="H131"/>
  <c r="H132"/>
  <c r="H113"/>
  <c r="H114"/>
  <c r="H115"/>
  <c r="H116"/>
  <c r="H71"/>
  <c r="H72"/>
  <c r="H73"/>
  <c r="H102"/>
  <c r="H48"/>
  <c r="H2" l="1"/>
  <c r="H3"/>
  <c r="H4"/>
  <c r="H5"/>
  <c r="H74"/>
  <c r="H6"/>
  <c r="H7"/>
  <c r="H75"/>
  <c r="H8"/>
  <c r="H9"/>
  <c r="H103"/>
  <c r="H10"/>
  <c r="H104"/>
  <c r="H105"/>
  <c r="H11"/>
  <c r="H117"/>
  <c r="H12"/>
  <c r="H13"/>
  <c r="H14"/>
  <c r="H128"/>
  <c r="H129"/>
  <c r="H77"/>
  <c r="H95"/>
  <c r="H15"/>
  <c r="H16"/>
  <c r="H52"/>
  <c r="H17"/>
  <c r="H78"/>
  <c r="H79"/>
  <c r="H18"/>
  <c r="H19"/>
  <c r="H106"/>
  <c r="H53"/>
  <c r="H20"/>
  <c r="H21"/>
  <c r="H54"/>
  <c r="H118"/>
  <c r="H119"/>
  <c r="H80"/>
  <c r="H55"/>
  <c r="H107"/>
  <c r="H108"/>
  <c r="H56"/>
  <c r="H57"/>
  <c r="H58"/>
  <c r="H22"/>
  <c r="H23"/>
  <c r="H59"/>
  <c r="H24"/>
  <c r="H25"/>
  <c r="H60"/>
  <c r="H26"/>
  <c r="H27"/>
  <c r="H120"/>
  <c r="H121"/>
  <c r="H28"/>
  <c r="H61"/>
  <c r="H109"/>
  <c r="H110"/>
  <c r="H29"/>
  <c r="H30"/>
  <c r="H62"/>
  <c r="H31"/>
  <c r="H32"/>
  <c r="H33"/>
  <c r="H34"/>
  <c r="H35"/>
  <c r="H81"/>
  <c r="H63"/>
  <c r="H82"/>
  <c r="H83"/>
  <c r="H84"/>
  <c r="H85"/>
  <c r="H86"/>
  <c r="H87"/>
  <c r="H64"/>
  <c r="H65"/>
  <c r="H111"/>
  <c r="H112"/>
  <c r="H88"/>
  <c r="H89"/>
  <c r="H36"/>
  <c r="H68"/>
  <c r="H37"/>
  <c r="H38"/>
  <c r="H39"/>
  <c r="H40"/>
  <c r="H41"/>
  <c r="H66"/>
  <c r="H122"/>
  <c r="H90"/>
  <c r="H42"/>
  <c r="H123"/>
  <c r="H124"/>
  <c r="H125"/>
  <c r="H91"/>
  <c r="H92"/>
  <c r="H43"/>
  <c r="H44"/>
  <c r="H45"/>
  <c r="H93"/>
  <c r="H94"/>
  <c r="H67"/>
  <c r="H101"/>
  <c r="H69"/>
  <c r="H126"/>
  <c r="H127"/>
  <c r="H96"/>
  <c r="H97"/>
  <c r="H98"/>
  <c r="H70"/>
  <c r="H99"/>
  <c r="H100"/>
  <c r="H46"/>
  <c r="H47"/>
  <c r="H76"/>
  <c r="Q3" i="6"/>
  <c r="Q4" s="1"/>
  <c r="Q5" s="1"/>
  <c r="Q6" s="1"/>
  <c r="Q7" s="1"/>
  <c r="Q8" s="1"/>
  <c r="Q9" s="1"/>
  <c r="Q2"/>
  <c r="F2" i="5"/>
  <c r="D4"/>
  <c r="L4" s="1"/>
  <c r="Q2"/>
  <c r="N2" i="6" l="1"/>
  <c r="N9"/>
  <c r="N2" i="5"/>
  <c r="D3"/>
  <c r="L3" s="1"/>
  <c r="A3"/>
  <c r="Q3" s="1"/>
  <c r="Q4" s="1"/>
  <c r="Q5" s="1"/>
  <c r="Q6" s="1"/>
  <c r="Q7" s="1"/>
  <c r="Q8" s="1"/>
  <c r="Q9" s="1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2"/>
  <c r="J28" i="2"/>
  <c r="AB1286" i="1"/>
  <c r="AB1285"/>
  <c r="AB1281"/>
  <c r="AB1280"/>
  <c r="AB1277"/>
  <c r="AB1276"/>
  <c r="AB1273"/>
  <c r="AB1272"/>
  <c r="AB1243"/>
  <c r="AB1240"/>
  <c r="AB1239"/>
  <c r="AB1237"/>
  <c r="AB1236"/>
  <c r="AB1218"/>
  <c r="AB1217"/>
  <c r="AB1198"/>
  <c r="AB1197"/>
  <c r="AB1187"/>
  <c r="AB1172"/>
  <c r="AB1169"/>
  <c r="AB1154"/>
  <c r="AB1153"/>
  <c r="AB1147"/>
  <c r="AB1145"/>
  <c r="AB1141"/>
  <c r="AB1138"/>
  <c r="AB1137"/>
  <c r="AB1136"/>
  <c r="AB1132"/>
  <c r="AB1101"/>
  <c r="AB1096"/>
  <c r="AB1095"/>
  <c r="AB1093"/>
  <c r="AB1092"/>
  <c r="AB1086"/>
  <c r="AB1075"/>
  <c r="AB1072"/>
  <c r="AB1043"/>
  <c r="AB1004"/>
  <c r="AB992"/>
  <c r="AB989"/>
  <c r="AB982"/>
  <c r="AB964"/>
  <c r="AB962"/>
  <c r="AB939"/>
  <c r="AB929"/>
  <c r="AB928"/>
  <c r="AB917"/>
  <c r="AB876"/>
  <c r="AB872"/>
  <c r="AB871"/>
  <c r="AB869"/>
  <c r="AB866"/>
  <c r="AB861"/>
  <c r="AB860"/>
  <c r="AB850"/>
  <c r="AB846"/>
  <c r="AB837"/>
  <c r="AB836"/>
  <c r="AB832"/>
  <c r="AB831"/>
  <c r="AB829"/>
  <c r="AB828"/>
  <c r="AB811"/>
  <c r="AB807"/>
  <c r="AB803"/>
  <c r="AB802"/>
  <c r="AB793"/>
  <c r="AB790"/>
  <c r="AB789"/>
  <c r="AB786"/>
  <c r="AB785"/>
  <c r="AB779"/>
  <c r="AB778"/>
  <c r="AB777"/>
  <c r="AB762"/>
  <c r="AB761"/>
  <c r="AB756"/>
  <c r="AB739"/>
  <c r="AB732"/>
  <c r="AB731"/>
  <c r="AB697"/>
  <c r="AB696"/>
  <c r="AB687"/>
  <c r="AB686"/>
  <c r="AB678"/>
  <c r="AB665"/>
  <c r="AB664"/>
  <c r="AB652"/>
  <c r="AB648"/>
  <c r="AB640"/>
  <c r="AB618"/>
  <c r="AB593"/>
  <c r="AB574"/>
  <c r="AB572"/>
  <c r="AB566"/>
  <c r="AB563"/>
  <c r="AB562"/>
  <c r="AB560"/>
  <c r="AB559"/>
  <c r="AB558"/>
  <c r="AB555"/>
  <c r="AB554"/>
  <c r="AB544"/>
  <c r="AB531"/>
  <c r="AB519"/>
  <c r="AB513"/>
  <c r="AB500"/>
  <c r="AB493"/>
  <c r="AB484"/>
  <c r="AB483"/>
  <c r="AB468"/>
  <c r="AB465"/>
  <c r="AB463"/>
  <c r="AB453"/>
  <c r="AB452"/>
  <c r="AB451"/>
  <c r="AB429"/>
  <c r="AB420"/>
  <c r="AB412"/>
  <c r="AB393"/>
  <c r="AB378"/>
  <c r="AB370"/>
  <c r="AB368"/>
  <c r="AB367"/>
  <c r="AB364"/>
  <c r="AB350"/>
  <c r="AB349"/>
  <c r="AB327"/>
  <c r="AB325"/>
  <c r="AB320"/>
  <c r="AB303"/>
  <c r="AB278"/>
  <c r="AB277"/>
  <c r="AB276"/>
  <c r="AB275"/>
  <c r="AB252"/>
  <c r="AB247"/>
  <c r="AB246"/>
  <c r="AB236"/>
  <c r="AB235"/>
  <c r="AB234"/>
  <c r="AB233"/>
  <c r="AB229"/>
  <c r="AB228"/>
  <c r="AB219"/>
  <c r="AB210"/>
  <c r="AB204"/>
  <c r="AB201"/>
  <c r="AB200"/>
  <c r="AB179"/>
  <c r="AB162"/>
  <c r="AB137"/>
  <c r="AB136"/>
  <c r="AB135"/>
  <c r="AB130"/>
  <c r="AB129"/>
  <c r="AB128"/>
  <c r="AB126"/>
  <c r="AB125"/>
  <c r="AB124"/>
  <c r="AB123"/>
  <c r="AB112"/>
  <c r="AB98"/>
  <c r="AB97"/>
  <c r="AB93"/>
  <c r="AB82"/>
  <c r="AB81"/>
  <c r="AB78"/>
  <c r="AB76"/>
  <c r="AB66"/>
  <c r="AB62"/>
  <c r="AB57"/>
  <c r="AB38"/>
  <c r="AB37"/>
  <c r="AB32"/>
  <c r="AB30"/>
  <c r="AB22"/>
  <c r="AB21"/>
  <c r="AB19"/>
  <c r="AB18"/>
  <c r="AB13"/>
  <c r="AB6"/>
  <c r="J27" i="2"/>
  <c r="J26"/>
  <c r="J25"/>
  <c r="J24"/>
  <c r="J23"/>
  <c r="J22"/>
  <c r="J21"/>
  <c r="J20"/>
  <c r="J19"/>
  <c r="G2" i="1"/>
  <c r="J18" i="2"/>
  <c r="J17"/>
  <c r="J16"/>
  <c r="J15"/>
  <c r="J14"/>
  <c r="J13"/>
  <c r="J12"/>
  <c r="J11"/>
  <c r="J6"/>
  <c r="J7"/>
  <c r="J8"/>
  <c r="J9"/>
  <c r="J10"/>
  <c r="J5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N504" i="1"/>
  <c r="B504" s="1"/>
  <c r="O504"/>
  <c r="N233"/>
  <c r="B233" s="1"/>
  <c r="O233"/>
  <c r="N234"/>
  <c r="B234" s="1"/>
  <c r="O234"/>
  <c r="N1285"/>
  <c r="B1285" s="1"/>
  <c r="O1285"/>
  <c r="N1286"/>
  <c r="B1286" s="1"/>
  <c r="O1286"/>
  <c r="N947"/>
  <c r="B947" s="1"/>
  <c r="O947"/>
  <c r="N948"/>
  <c r="B948" s="1"/>
  <c r="O948"/>
  <c r="N614"/>
  <c r="B614" s="1"/>
  <c r="O614"/>
  <c r="N615"/>
  <c r="B615" s="1"/>
  <c r="O615"/>
  <c r="N1243"/>
  <c r="B1243" s="1"/>
  <c r="O1243"/>
  <c r="N1173"/>
  <c r="B1173" s="1"/>
  <c r="O1173"/>
  <c r="N11"/>
  <c r="B11" s="1"/>
  <c r="O11"/>
  <c r="N12"/>
  <c r="B12" s="1"/>
  <c r="O12"/>
  <c r="N183"/>
  <c r="B183" s="1"/>
  <c r="O183"/>
  <c r="N216"/>
  <c r="B216" s="1"/>
  <c r="O216"/>
  <c r="N217"/>
  <c r="B217" s="1"/>
  <c r="O217"/>
  <c r="N218"/>
  <c r="B218" s="1"/>
  <c r="O218"/>
  <c r="N105"/>
  <c r="B105" s="1"/>
  <c r="O105"/>
  <c r="N106"/>
  <c r="B106" s="1"/>
  <c r="O106"/>
  <c r="N653"/>
  <c r="B653" s="1"/>
  <c r="O653"/>
  <c r="N654"/>
  <c r="B654" s="1"/>
  <c r="O654"/>
  <c r="N94"/>
  <c r="B94" s="1"/>
  <c r="O94"/>
  <c r="N95"/>
  <c r="B95" s="1"/>
  <c r="O95"/>
  <c r="N96"/>
  <c r="B96" s="1"/>
  <c r="O96"/>
  <c r="N459"/>
  <c r="B459" s="1"/>
  <c r="O459"/>
  <c r="N460"/>
  <c r="B460" s="1"/>
  <c r="O460"/>
  <c r="N1298"/>
  <c r="B1298" s="1"/>
  <c r="O1298"/>
  <c r="N1299"/>
  <c r="B1299" s="1"/>
  <c r="O1299"/>
  <c r="N6"/>
  <c r="B6" s="1"/>
  <c r="O6"/>
  <c r="N329"/>
  <c r="B329" s="1"/>
  <c r="O329"/>
  <c r="N151"/>
  <c r="B151" s="1"/>
  <c r="O151"/>
  <c r="N152"/>
  <c r="B152" s="1"/>
  <c r="O152"/>
  <c r="N153"/>
  <c r="B153" s="1"/>
  <c r="O153"/>
  <c r="N1154"/>
  <c r="B1154" s="1"/>
  <c r="O1154"/>
  <c r="N1155"/>
  <c r="B1155" s="1"/>
  <c r="O1155"/>
  <c r="N657"/>
  <c r="B657" s="1"/>
  <c r="O657"/>
  <c r="N162"/>
  <c r="B162" s="1"/>
  <c r="O162"/>
  <c r="N61"/>
  <c r="B61" s="1"/>
  <c r="O61"/>
  <c r="N1187"/>
  <c r="B1187" s="1"/>
  <c r="O1187"/>
  <c r="N804"/>
  <c r="B804" s="1"/>
  <c r="O804"/>
  <c r="N805"/>
  <c r="B805" s="1"/>
  <c r="O805"/>
  <c r="N806"/>
  <c r="B806" s="1"/>
  <c r="O806"/>
  <c r="N55"/>
  <c r="B55" s="1"/>
  <c r="O55"/>
  <c r="N56"/>
  <c r="B56" s="1"/>
  <c r="O56"/>
  <c r="N676"/>
  <c r="B676" s="1"/>
  <c r="O676"/>
  <c r="N228"/>
  <c r="B228" s="1"/>
  <c r="O228"/>
  <c r="N229"/>
  <c r="B229" s="1"/>
  <c r="O229"/>
  <c r="N230"/>
  <c r="B230" s="1"/>
  <c r="O230"/>
  <c r="N231"/>
  <c r="B231" s="1"/>
  <c r="O231"/>
  <c r="N625"/>
  <c r="B625" s="1"/>
  <c r="O625"/>
  <c r="N626"/>
  <c r="B626" s="1"/>
  <c r="O626"/>
  <c r="N627"/>
  <c r="B627" s="1"/>
  <c r="O627"/>
  <c r="N2"/>
  <c r="B2" s="1"/>
  <c r="O2"/>
  <c r="N3"/>
  <c r="B3" s="1"/>
  <c r="O3"/>
  <c r="N4"/>
  <c r="B4" s="1"/>
  <c r="O4"/>
  <c r="N5"/>
  <c r="B5" s="1"/>
  <c r="O5"/>
  <c r="N686"/>
  <c r="B686" s="1"/>
  <c r="O686"/>
  <c r="N687"/>
  <c r="B687" s="1"/>
  <c r="O687"/>
  <c r="N688"/>
  <c r="B688" s="1"/>
  <c r="O688"/>
  <c r="N689"/>
  <c r="B689" s="1"/>
  <c r="O689"/>
  <c r="N1260"/>
  <c r="B1260" s="1"/>
  <c r="O1260"/>
  <c r="N944"/>
  <c r="B944" s="1"/>
  <c r="O944"/>
  <c r="N945"/>
  <c r="B945" s="1"/>
  <c r="O945"/>
  <c r="N946"/>
  <c r="B946" s="1"/>
  <c r="O946"/>
  <c r="N143"/>
  <c r="B143" s="1"/>
  <c r="O143"/>
  <c r="N144"/>
  <c r="B144" s="1"/>
  <c r="O144"/>
  <c r="N145"/>
  <c r="B145" s="1"/>
  <c r="O145"/>
  <c r="N146"/>
  <c r="B146" s="1"/>
  <c r="O146"/>
  <c r="N342"/>
  <c r="B342" s="1"/>
  <c r="O342"/>
  <c r="N933"/>
  <c r="B933" s="1"/>
  <c r="O933"/>
  <c r="N934"/>
  <c r="B934" s="1"/>
  <c r="O934"/>
  <c r="N232"/>
  <c r="B232" s="1"/>
  <c r="O232"/>
  <c r="N469"/>
  <c r="B469" s="1"/>
  <c r="O469"/>
  <c r="N396"/>
  <c r="B396" s="1"/>
  <c r="O396"/>
  <c r="N397"/>
  <c r="B397" s="1"/>
  <c r="O397"/>
  <c r="N963"/>
  <c r="B963" s="1"/>
  <c r="O963"/>
  <c r="N67"/>
  <c r="B67" s="1"/>
  <c r="O67"/>
  <c r="N68"/>
  <c r="B68" s="1"/>
  <c r="O68"/>
  <c r="N69"/>
  <c r="B69" s="1"/>
  <c r="O69"/>
  <c r="N70"/>
  <c r="B70" s="1"/>
  <c r="O70"/>
  <c r="N1237"/>
  <c r="B1237" s="1"/>
  <c r="O1237"/>
  <c r="N1126"/>
  <c r="B1126" s="1"/>
  <c r="O1126"/>
  <c r="N30"/>
  <c r="B30" s="1"/>
  <c r="O30"/>
  <c r="N414"/>
  <c r="B414" s="1"/>
  <c r="O414"/>
  <c r="N273"/>
  <c r="B273" s="1"/>
  <c r="O273"/>
  <c r="N972"/>
  <c r="B972" s="1"/>
  <c r="O972"/>
  <c r="N973"/>
  <c r="B973" s="1"/>
  <c r="O973"/>
  <c r="N71"/>
  <c r="B71" s="1"/>
  <c r="O71"/>
  <c r="N72"/>
  <c r="B72" s="1"/>
  <c r="O72"/>
  <c r="N347"/>
  <c r="B347" s="1"/>
  <c r="O347"/>
  <c r="N1148"/>
  <c r="B1148" s="1"/>
  <c r="O1148"/>
  <c r="N1149"/>
  <c r="B1149" s="1"/>
  <c r="O1149"/>
  <c r="N415"/>
  <c r="B415" s="1"/>
  <c r="O415"/>
  <c r="N1078"/>
  <c r="B1078" s="1"/>
  <c r="O1078"/>
  <c r="N1079"/>
  <c r="B1079" s="1"/>
  <c r="O1079"/>
  <c r="N248"/>
  <c r="B248" s="1"/>
  <c r="O248"/>
  <c r="N249"/>
  <c r="B249" s="1"/>
  <c r="O249"/>
  <c r="N250"/>
  <c r="B250" s="1"/>
  <c r="O250"/>
  <c r="N251"/>
  <c r="B251" s="1"/>
  <c r="O251"/>
  <c r="N544"/>
  <c r="B544" s="1"/>
  <c r="O544"/>
  <c r="N545"/>
  <c r="B545" s="1"/>
  <c r="O545"/>
  <c r="N64"/>
  <c r="B64" s="1"/>
  <c r="O64"/>
  <c r="N1239"/>
  <c r="B1239" s="1"/>
  <c r="O1239"/>
  <c r="N1240"/>
  <c r="B1240" s="1"/>
  <c r="O1240"/>
  <c r="N1241"/>
  <c r="B1241" s="1"/>
  <c r="O1241"/>
  <c r="N1242"/>
  <c r="B1242" s="1"/>
  <c r="O1242"/>
  <c r="N128"/>
  <c r="B128" s="1"/>
  <c r="O128"/>
  <c r="N1303"/>
  <c r="B1303" s="1"/>
  <c r="O1303"/>
  <c r="N416"/>
  <c r="B416" s="1"/>
  <c r="O416"/>
  <c r="N1174"/>
  <c r="B1174" s="1"/>
  <c r="O1174"/>
  <c r="N962"/>
  <c r="B962" s="1"/>
  <c r="O962"/>
  <c r="N850"/>
  <c r="B850" s="1"/>
  <c r="O850"/>
  <c r="N550"/>
  <c r="B550" s="1"/>
  <c r="O550"/>
  <c r="N551"/>
  <c r="B551" s="1"/>
  <c r="O551"/>
  <c r="N552"/>
  <c r="B552" s="1"/>
  <c r="O552"/>
  <c r="N553"/>
  <c r="B553" s="1"/>
  <c r="O553"/>
  <c r="N734"/>
  <c r="B734" s="1"/>
  <c r="O734"/>
  <c r="N735"/>
  <c r="B735" s="1"/>
  <c r="O735"/>
  <c r="N736"/>
  <c r="B736" s="1"/>
  <c r="O736"/>
  <c r="N737"/>
  <c r="B737" s="1"/>
  <c r="O737"/>
  <c r="N73"/>
  <c r="B73" s="1"/>
  <c r="O73"/>
  <c r="N932"/>
  <c r="B932" s="1"/>
  <c r="O932"/>
  <c r="N1188"/>
  <c r="B1188" s="1"/>
  <c r="O1188"/>
  <c r="N812"/>
  <c r="B812" s="1"/>
  <c r="O812"/>
  <c r="N813"/>
  <c r="B813" s="1"/>
  <c r="O813"/>
  <c r="N814"/>
  <c r="B814" s="1"/>
  <c r="O814"/>
  <c r="N815"/>
  <c r="B815" s="1"/>
  <c r="O815"/>
  <c r="N816"/>
  <c r="B816" s="1"/>
  <c r="O816"/>
  <c r="N7"/>
  <c r="B7" s="1"/>
  <c r="O7"/>
  <c r="N8"/>
  <c r="B8" s="1"/>
  <c r="O8"/>
  <c r="N1171"/>
  <c r="B1171" s="1"/>
  <c r="O1171"/>
  <c r="N1170"/>
  <c r="B1170" s="1"/>
  <c r="O1170"/>
  <c r="N1091"/>
  <c r="B1091" s="1"/>
  <c r="O1091"/>
  <c r="N1169"/>
  <c r="B1169" s="1"/>
  <c r="O1169"/>
  <c r="N429"/>
  <c r="B429" s="1"/>
  <c r="O429"/>
  <c r="N1025"/>
  <c r="B1025" s="1"/>
  <c r="O1025"/>
  <c r="N1026"/>
  <c r="B1026" s="1"/>
  <c r="O1026"/>
  <c r="N1027"/>
  <c r="B1027" s="1"/>
  <c r="O1027"/>
  <c r="N1028"/>
  <c r="B1028" s="1"/>
  <c r="O1028"/>
  <c r="N1029"/>
  <c r="B1029" s="1"/>
  <c r="O1029"/>
  <c r="N360"/>
  <c r="B360" s="1"/>
  <c r="O360"/>
  <c r="N402"/>
  <c r="B402" s="1"/>
  <c r="O402"/>
  <c r="N1211"/>
  <c r="B1211" s="1"/>
  <c r="O1211"/>
  <c r="N136"/>
  <c r="B136" s="1"/>
  <c r="O136"/>
  <c r="N137"/>
  <c r="B137" s="1"/>
  <c r="O137"/>
  <c r="N138"/>
  <c r="B138" s="1"/>
  <c r="O138"/>
  <c r="N139"/>
  <c r="B139" s="1"/>
  <c r="O139"/>
  <c r="N1234"/>
  <c r="B1234" s="1"/>
  <c r="O1234"/>
  <c r="N752"/>
  <c r="B752" s="1"/>
  <c r="O752"/>
  <c r="N753"/>
  <c r="B753" s="1"/>
  <c r="O753"/>
  <c r="N721"/>
  <c r="B721" s="1"/>
  <c r="O721"/>
  <c r="N722"/>
  <c r="B722" s="1"/>
  <c r="O722"/>
  <c r="N489"/>
  <c r="B489" s="1"/>
  <c r="O489"/>
  <c r="N646"/>
  <c r="B646" s="1"/>
  <c r="O646"/>
  <c r="N647"/>
  <c r="B647" s="1"/>
  <c r="O647"/>
  <c r="N984"/>
  <c r="B984" s="1"/>
  <c r="O984"/>
  <c r="N985"/>
  <c r="B985" s="1"/>
  <c r="O985"/>
  <c r="N624"/>
  <c r="B624" s="1"/>
  <c r="O624"/>
  <c r="N1270"/>
  <c r="B1270" s="1"/>
  <c r="O1270"/>
  <c r="N1271"/>
  <c r="B1271" s="1"/>
  <c r="O1271"/>
  <c r="N1108"/>
  <c r="B1108" s="1"/>
  <c r="O1108"/>
  <c r="N1109"/>
  <c r="B1109" s="1"/>
  <c r="O1109"/>
  <c r="N1056"/>
  <c r="B1056" s="1"/>
  <c r="O1056"/>
  <c r="N1057"/>
  <c r="B1057" s="1"/>
  <c r="O1057"/>
  <c r="N34"/>
  <c r="B34" s="1"/>
  <c r="O34"/>
  <c r="N169"/>
  <c r="B169" s="1"/>
  <c r="O169"/>
  <c r="N170"/>
  <c r="B170" s="1"/>
  <c r="O170"/>
  <c r="N364"/>
  <c r="B364" s="1"/>
  <c r="O364"/>
  <c r="N439"/>
  <c r="B439" s="1"/>
  <c r="O439"/>
  <c r="N440"/>
  <c r="B440" s="1"/>
  <c r="O440"/>
  <c r="N797"/>
  <c r="B797" s="1"/>
  <c r="O797"/>
  <c r="N468"/>
  <c r="B468" s="1"/>
  <c r="O468"/>
  <c r="N157"/>
  <c r="B157" s="1"/>
  <c r="O157"/>
  <c r="N325"/>
  <c r="B325" s="1"/>
  <c r="O325"/>
  <c r="N513"/>
  <c r="B513" s="1"/>
  <c r="O513"/>
  <c r="N514"/>
  <c r="B514" s="1"/>
  <c r="O514"/>
  <c r="N616"/>
  <c r="B616" s="1"/>
  <c r="O616"/>
  <c r="N617"/>
  <c r="B617" s="1"/>
  <c r="O617"/>
  <c r="N901"/>
  <c r="B901" s="1"/>
  <c r="O901"/>
  <c r="N902"/>
  <c r="B902" s="1"/>
  <c r="O902"/>
  <c r="N900"/>
  <c r="B900" s="1"/>
  <c r="O900"/>
  <c r="N326"/>
  <c r="B326" s="1"/>
  <c r="O326"/>
  <c r="N1217"/>
  <c r="B1217" s="1"/>
  <c r="O1217"/>
  <c r="N1218"/>
  <c r="B1218" s="1"/>
  <c r="O1218"/>
  <c r="N135"/>
  <c r="B135" s="1"/>
  <c r="O135"/>
  <c r="N558"/>
  <c r="B558" s="1"/>
  <c r="O558"/>
  <c r="N559"/>
  <c r="B559" s="1"/>
  <c r="O559"/>
  <c r="N560"/>
  <c r="B560" s="1"/>
  <c r="O560"/>
  <c r="N303"/>
  <c r="B303" s="1"/>
  <c r="O303"/>
  <c r="N304"/>
  <c r="B304" s="1"/>
  <c r="O304"/>
  <c r="N332"/>
  <c r="B332" s="1"/>
  <c r="O332"/>
  <c r="N333"/>
  <c r="B333" s="1"/>
  <c r="O333"/>
  <c r="N334"/>
  <c r="B334" s="1"/>
  <c r="O334"/>
  <c r="N335"/>
  <c r="B335" s="1"/>
  <c r="O335"/>
  <c r="N336"/>
  <c r="B336" s="1"/>
  <c r="O336"/>
  <c r="N219"/>
  <c r="B219" s="1"/>
  <c r="O219"/>
  <c r="N220"/>
  <c r="B220" s="1"/>
  <c r="O220"/>
  <c r="N221"/>
  <c r="B221" s="1"/>
  <c r="O221"/>
  <c r="N1142"/>
  <c r="B1142" s="1"/>
  <c r="O1142"/>
  <c r="N741"/>
  <c r="B741" s="1"/>
  <c r="O741"/>
  <c r="N742"/>
  <c r="B742" s="1"/>
  <c r="O742"/>
  <c r="N743"/>
  <c r="B743" s="1"/>
  <c r="O743"/>
  <c r="N744"/>
  <c r="B744" s="1"/>
  <c r="O744"/>
  <c r="N745"/>
  <c r="B745" s="1"/>
  <c r="O745"/>
  <c r="N1265"/>
  <c r="B1265" s="1"/>
  <c r="O1265"/>
  <c r="N1266"/>
  <c r="B1266" s="1"/>
  <c r="O1266"/>
  <c r="N198"/>
  <c r="B198" s="1"/>
  <c r="O198"/>
  <c r="N199"/>
  <c r="B199" s="1"/>
  <c r="O199"/>
  <c r="N817"/>
  <c r="B817" s="1"/>
  <c r="O817"/>
  <c r="N818"/>
  <c r="B818" s="1"/>
  <c r="O818"/>
  <c r="N562"/>
  <c r="B562" s="1"/>
  <c r="O562"/>
  <c r="N563"/>
  <c r="B563" s="1"/>
  <c r="O563"/>
  <c r="N564"/>
  <c r="B564" s="1"/>
  <c r="O564"/>
  <c r="N565"/>
  <c r="B565" s="1"/>
  <c r="O565"/>
  <c r="N339"/>
  <c r="B339" s="1"/>
  <c r="O339"/>
  <c r="N340"/>
  <c r="B340" s="1"/>
  <c r="O340"/>
  <c r="N341"/>
  <c r="B341" s="1"/>
  <c r="O341"/>
  <c r="N31"/>
  <c r="B31" s="1"/>
  <c r="O31"/>
  <c r="N595"/>
  <c r="B595" s="1"/>
  <c r="O595"/>
  <c r="N596"/>
  <c r="B596" s="1"/>
  <c r="O596"/>
  <c r="N597"/>
  <c r="B597" s="1"/>
  <c r="O597"/>
  <c r="N598"/>
  <c r="B598" s="1"/>
  <c r="O598"/>
  <c r="N599"/>
  <c r="B599" s="1"/>
  <c r="O599"/>
  <c r="N606"/>
  <c r="B606" s="1"/>
  <c r="O606"/>
  <c r="N828"/>
  <c r="B828" s="1"/>
  <c r="O828"/>
  <c r="N74"/>
  <c r="B74" s="1"/>
  <c r="O74"/>
  <c r="N75"/>
  <c r="B75" s="1"/>
  <c r="O75"/>
  <c r="N515"/>
  <c r="B515" s="1"/>
  <c r="O515"/>
  <c r="N516"/>
  <c r="B516" s="1"/>
  <c r="O516"/>
  <c r="N517"/>
  <c r="B517" s="1"/>
  <c r="O517"/>
  <c r="N1080"/>
  <c r="B1080" s="1"/>
  <c r="O1080"/>
  <c r="N919"/>
  <c r="B919" s="1"/>
  <c r="O919"/>
  <c r="N920"/>
  <c r="B920" s="1"/>
  <c r="O920"/>
  <c r="N921"/>
  <c r="B921" s="1"/>
  <c r="O921"/>
  <c r="N922"/>
  <c r="B922" s="1"/>
  <c r="O922"/>
  <c r="N923"/>
  <c r="B923" s="1"/>
  <c r="O923"/>
  <c r="N1147"/>
  <c r="B1147" s="1"/>
  <c r="O1147"/>
  <c r="N481"/>
  <c r="B481" s="1"/>
  <c r="O481"/>
  <c r="N482"/>
  <c r="B482" s="1"/>
  <c r="O482"/>
  <c r="N967"/>
  <c r="B967" s="1"/>
  <c r="O967"/>
  <c r="N968"/>
  <c r="B968" s="1"/>
  <c r="O968"/>
  <c r="N1113"/>
  <c r="B1113" s="1"/>
  <c r="O1113"/>
  <c r="N1114"/>
  <c r="B1114" s="1"/>
  <c r="O1114"/>
  <c r="N1115"/>
  <c r="B1115" s="1"/>
  <c r="O1115"/>
  <c r="N1116"/>
  <c r="B1116" s="1"/>
  <c r="O1116"/>
  <c r="N1117"/>
  <c r="B1117" s="1"/>
  <c r="O1117"/>
  <c r="N532"/>
  <c r="B532" s="1"/>
  <c r="O532"/>
  <c r="N473"/>
  <c r="B473" s="1"/>
  <c r="O473"/>
  <c r="N474"/>
  <c r="B474" s="1"/>
  <c r="O474"/>
  <c r="N526"/>
  <c r="B526" s="1"/>
  <c r="O526"/>
  <c r="N527"/>
  <c r="B527" s="1"/>
  <c r="O527"/>
  <c r="N528"/>
  <c r="B528" s="1"/>
  <c r="O528"/>
  <c r="N529"/>
  <c r="B529" s="1"/>
  <c r="O529"/>
  <c r="N700"/>
  <c r="B700" s="1"/>
  <c r="O700"/>
  <c r="N701"/>
  <c r="B701" s="1"/>
  <c r="O701"/>
  <c r="N702"/>
  <c r="B702" s="1"/>
  <c r="O702"/>
  <c r="N703"/>
  <c r="B703" s="1"/>
  <c r="O703"/>
  <c r="N704"/>
  <c r="B704" s="1"/>
  <c r="O704"/>
  <c r="N381"/>
  <c r="B381" s="1"/>
  <c r="O381"/>
  <c r="N382"/>
  <c r="B382" s="1"/>
  <c r="O382"/>
  <c r="N118"/>
  <c r="B118" s="1"/>
  <c r="O118"/>
  <c r="N119"/>
  <c r="B119" s="1"/>
  <c r="O119"/>
  <c r="N120"/>
  <c r="B120" s="1"/>
  <c r="O120"/>
  <c r="N121"/>
  <c r="B121" s="1"/>
  <c r="O121"/>
  <c r="N534"/>
  <c r="B534" s="1"/>
  <c r="O534"/>
  <c r="N535"/>
  <c r="B535" s="1"/>
  <c r="O535"/>
  <c r="N536"/>
  <c r="B536" s="1"/>
  <c r="O536"/>
  <c r="N537"/>
  <c r="B537" s="1"/>
  <c r="O537"/>
  <c r="N538"/>
  <c r="B538" s="1"/>
  <c r="O538"/>
  <c r="N584"/>
  <c r="B584" s="1"/>
  <c r="O584"/>
  <c r="N585"/>
  <c r="B585" s="1"/>
  <c r="O585"/>
  <c r="N586"/>
  <c r="B586" s="1"/>
  <c r="O586"/>
  <c r="N587"/>
  <c r="B587" s="1"/>
  <c r="O587"/>
  <c r="N588"/>
  <c r="B588" s="1"/>
  <c r="O588"/>
  <c r="N1225"/>
  <c r="B1225" s="1"/>
  <c r="O1225"/>
  <c r="N1226"/>
  <c r="B1226" s="1"/>
  <c r="O1226"/>
  <c r="N1034"/>
  <c r="B1034" s="1"/>
  <c r="O1034"/>
  <c r="N1035"/>
  <c r="B1035" s="1"/>
  <c r="O1035"/>
  <c r="N1036"/>
  <c r="B1036" s="1"/>
  <c r="O1036"/>
  <c r="N1224"/>
  <c r="B1224" s="1"/>
  <c r="O1224"/>
  <c r="N829"/>
  <c r="B829" s="1"/>
  <c r="O829"/>
  <c r="N430"/>
  <c r="B430" s="1"/>
  <c r="O430"/>
  <c r="N431"/>
  <c r="B431" s="1"/>
  <c r="O431"/>
  <c r="N357"/>
  <c r="B357" s="1"/>
  <c r="O357"/>
  <c r="N49"/>
  <c r="B49" s="1"/>
  <c r="O49"/>
  <c r="N50"/>
  <c r="B50" s="1"/>
  <c r="O50"/>
  <c r="N51"/>
  <c r="B51" s="1"/>
  <c r="O51"/>
  <c r="N52"/>
  <c r="B52" s="1"/>
  <c r="O52"/>
  <c r="N53"/>
  <c r="B53" s="1"/>
  <c r="O53"/>
  <c r="N54"/>
  <c r="B54" s="1"/>
  <c r="O54"/>
  <c r="N1073"/>
  <c r="B1073" s="1"/>
  <c r="O1073"/>
  <c r="N1074"/>
  <c r="B1074" s="1"/>
  <c r="O1074"/>
  <c r="N1037"/>
  <c r="B1037" s="1"/>
  <c r="O1037"/>
  <c r="N1038"/>
  <c r="B1038" s="1"/>
  <c r="O1038"/>
  <c r="N1039"/>
  <c r="B1039" s="1"/>
  <c r="O1039"/>
  <c r="N1040"/>
  <c r="B1040" s="1"/>
  <c r="O1040"/>
  <c r="N463"/>
  <c r="B463" s="1"/>
  <c r="O463"/>
  <c r="N464"/>
  <c r="B464" s="1"/>
  <c r="O464"/>
  <c r="N465"/>
  <c r="B465" s="1"/>
  <c r="O465"/>
  <c r="N506"/>
  <c r="B506" s="1"/>
  <c r="O506"/>
  <c r="N133"/>
  <c r="B133" s="1"/>
  <c r="O133"/>
  <c r="N1295"/>
  <c r="B1295" s="1"/>
  <c r="O1295"/>
  <c r="N1296"/>
  <c r="B1296" s="1"/>
  <c r="O1296"/>
  <c r="N1143"/>
  <c r="B1143" s="1"/>
  <c r="O1143"/>
  <c r="N1144"/>
  <c r="B1144" s="1"/>
  <c r="O1144"/>
  <c r="N1052"/>
  <c r="B1052" s="1"/>
  <c r="O1052"/>
  <c r="N1053"/>
  <c r="B1053" s="1"/>
  <c r="O1053"/>
  <c r="N1054"/>
  <c r="B1054" s="1"/>
  <c r="O1054"/>
  <c r="N1055"/>
  <c r="B1055" s="1"/>
  <c r="O1055"/>
  <c r="N955"/>
  <c r="B955" s="1"/>
  <c r="O955"/>
  <c r="N956"/>
  <c r="B956" s="1"/>
  <c r="O956"/>
  <c r="N957"/>
  <c r="B957" s="1"/>
  <c r="O957"/>
  <c r="N958"/>
  <c r="B958" s="1"/>
  <c r="O958"/>
  <c r="N959"/>
  <c r="B959" s="1"/>
  <c r="O959"/>
  <c r="N1167"/>
  <c r="B1167" s="1"/>
  <c r="O1167"/>
  <c r="N1168"/>
  <c r="B1168" s="1"/>
  <c r="O1168"/>
  <c r="N494"/>
  <c r="B494" s="1"/>
  <c r="O494"/>
  <c r="N495"/>
  <c r="B495" s="1"/>
  <c r="O495"/>
  <c r="N496"/>
  <c r="B496" s="1"/>
  <c r="O496"/>
  <c r="N497"/>
  <c r="B497" s="1"/>
  <c r="O497"/>
  <c r="N498"/>
  <c r="B498" s="1"/>
  <c r="O498"/>
  <c r="N1272"/>
  <c r="B1272" s="1"/>
  <c r="O1272"/>
  <c r="N1273"/>
  <c r="B1273" s="1"/>
  <c r="O1273"/>
  <c r="N1274"/>
  <c r="B1274" s="1"/>
  <c r="O1274"/>
  <c r="N1275"/>
  <c r="B1275" s="1"/>
  <c r="O1275"/>
  <c r="N493"/>
  <c r="B493" s="1"/>
  <c r="O493"/>
  <c r="N320"/>
  <c r="B320" s="1"/>
  <c r="O320"/>
  <c r="N1172"/>
  <c r="B1172" s="1"/>
  <c r="O1172"/>
  <c r="N747"/>
  <c r="B747" s="1"/>
  <c r="O747"/>
  <c r="N748"/>
  <c r="B748" s="1"/>
  <c r="O748"/>
  <c r="N749"/>
  <c r="B749" s="1"/>
  <c r="O749"/>
  <c r="N789"/>
  <c r="B789" s="1"/>
  <c r="O789"/>
  <c r="N790"/>
  <c r="B790" s="1"/>
  <c r="O790"/>
  <c r="N791"/>
  <c r="B791" s="1"/>
  <c r="O791"/>
  <c r="N792"/>
  <c r="B792" s="1"/>
  <c r="O792"/>
  <c r="N358"/>
  <c r="B358" s="1"/>
  <c r="O358"/>
  <c r="N359"/>
  <c r="B359" s="1"/>
  <c r="O359"/>
  <c r="N838"/>
  <c r="B838" s="1"/>
  <c r="O838"/>
  <c r="N839"/>
  <c r="B839" s="1"/>
  <c r="O839"/>
  <c r="N840"/>
  <c r="B840" s="1"/>
  <c r="O840"/>
  <c r="N841"/>
  <c r="B841" s="1"/>
  <c r="O841"/>
  <c r="N842"/>
  <c r="B842" s="1"/>
  <c r="O842"/>
  <c r="N93"/>
  <c r="B93" s="1"/>
  <c r="O93"/>
  <c r="N314"/>
  <c r="B314" s="1"/>
  <c r="O314"/>
  <c r="N315"/>
  <c r="B315" s="1"/>
  <c r="O315"/>
  <c r="N316"/>
  <c r="B316" s="1"/>
  <c r="O316"/>
  <c r="N317"/>
  <c r="B317" s="1"/>
  <c r="O317"/>
  <c r="N318"/>
  <c r="B318" s="1"/>
  <c r="O318"/>
  <c r="N25"/>
  <c r="B25" s="1"/>
  <c r="O25"/>
  <c r="N1100"/>
  <c r="B1100" s="1"/>
  <c r="O1100"/>
  <c r="N500"/>
  <c r="B500" s="1"/>
  <c r="O500"/>
  <c r="N501"/>
  <c r="B501" s="1"/>
  <c r="O501"/>
  <c r="N502"/>
  <c r="B502" s="1"/>
  <c r="O502"/>
  <c r="N87"/>
  <c r="B87" s="1"/>
  <c r="O87"/>
  <c r="N88"/>
  <c r="B88" s="1"/>
  <c r="O88"/>
  <c r="N89"/>
  <c r="B89" s="1"/>
  <c r="O89"/>
  <c r="N1104"/>
  <c r="B1104" s="1"/>
  <c r="O1104"/>
  <c r="N1105"/>
  <c r="B1105" s="1"/>
  <c r="O1105"/>
  <c r="N1106"/>
  <c r="B1106" s="1"/>
  <c r="O1106"/>
  <c r="N1107"/>
  <c r="B1107" s="1"/>
  <c r="O1107"/>
  <c r="N81"/>
  <c r="B81" s="1"/>
  <c r="O81"/>
  <c r="N82"/>
  <c r="B82" s="1"/>
  <c r="O82"/>
  <c r="N83"/>
  <c r="B83" s="1"/>
  <c r="O83"/>
  <c r="N84"/>
  <c r="B84" s="1"/>
  <c r="O84"/>
  <c r="N378"/>
  <c r="B378" s="1"/>
  <c r="O378"/>
  <c r="N372"/>
  <c r="B372" s="1"/>
  <c r="O372"/>
  <c r="N373"/>
  <c r="B373" s="1"/>
  <c r="O373"/>
  <c r="N374"/>
  <c r="B374" s="1"/>
  <c r="O374"/>
  <c r="N1258"/>
  <c r="B1258" s="1"/>
  <c r="O1258"/>
  <c r="N1259"/>
  <c r="B1259" s="1"/>
  <c r="O1259"/>
  <c r="N310"/>
  <c r="B310" s="1"/>
  <c r="O310"/>
  <c r="N311"/>
  <c r="B311" s="1"/>
  <c r="O311"/>
  <c r="N312"/>
  <c r="B312" s="1"/>
  <c r="O312"/>
  <c r="N313"/>
  <c r="B313" s="1"/>
  <c r="O313"/>
  <c r="N877"/>
  <c r="B877" s="1"/>
  <c r="O877"/>
  <c r="N878"/>
  <c r="B878" s="1"/>
  <c r="O878"/>
  <c r="N879"/>
  <c r="B879" s="1"/>
  <c r="O879"/>
  <c r="N880"/>
  <c r="B880" s="1"/>
  <c r="O880"/>
  <c r="N881"/>
  <c r="B881" s="1"/>
  <c r="O881"/>
  <c r="N757"/>
  <c r="B757" s="1"/>
  <c r="O757"/>
  <c r="N758"/>
  <c r="B758" s="1"/>
  <c r="O758"/>
  <c r="N759"/>
  <c r="B759" s="1"/>
  <c r="O759"/>
  <c r="N760"/>
  <c r="B760" s="1"/>
  <c r="O760"/>
  <c r="N1110"/>
  <c r="B1110" s="1"/>
  <c r="O1110"/>
  <c r="N1184"/>
  <c r="B1184" s="1"/>
  <c r="O1184"/>
  <c r="N1185"/>
  <c r="B1185" s="1"/>
  <c r="O1185"/>
  <c r="N1186"/>
  <c r="B1186" s="1"/>
  <c r="O1186"/>
  <c r="N539"/>
  <c r="B539" s="1"/>
  <c r="O539"/>
  <c r="N10"/>
  <c r="B10" s="1"/>
  <c r="O10"/>
  <c r="N857"/>
  <c r="B857" s="1"/>
  <c r="O857"/>
  <c r="N472"/>
  <c r="B472" s="1"/>
  <c r="O472"/>
  <c r="N1120"/>
  <c r="B1120" s="1"/>
  <c r="O1120"/>
  <c r="N1121"/>
  <c r="B1121" s="1"/>
  <c r="O1121"/>
  <c r="N1145"/>
  <c r="B1145" s="1"/>
  <c r="O1145"/>
  <c r="N1146"/>
  <c r="B1146" s="1"/>
  <c r="O1146"/>
  <c r="N540"/>
  <c r="B540" s="1"/>
  <c r="O540"/>
  <c r="N541"/>
  <c r="B541" s="1"/>
  <c r="O541"/>
  <c r="N542"/>
  <c r="B542" s="1"/>
  <c r="O542"/>
  <c r="N543"/>
  <c r="B543" s="1"/>
  <c r="O543"/>
  <c r="N836"/>
  <c r="B836" s="1"/>
  <c r="O836"/>
  <c r="N837"/>
  <c r="B837" s="1"/>
  <c r="O837"/>
  <c r="N1101"/>
  <c r="B1101" s="1"/>
  <c r="O1101"/>
  <c r="N1102"/>
  <c r="B1102" s="1"/>
  <c r="O1102"/>
  <c r="N184"/>
  <c r="B184" s="1"/>
  <c r="O184"/>
  <c r="N831"/>
  <c r="B831" s="1"/>
  <c r="O831"/>
  <c r="N832"/>
  <c r="B832" s="1"/>
  <c r="O832"/>
  <c r="N833"/>
  <c r="B833" s="1"/>
  <c r="O833"/>
  <c r="N834"/>
  <c r="B834" s="1"/>
  <c r="O834"/>
  <c r="N1136"/>
  <c r="B1136" s="1"/>
  <c r="O1136"/>
  <c r="N1137"/>
  <c r="B1137" s="1"/>
  <c r="O1137"/>
  <c r="N1138"/>
  <c r="B1138" s="1"/>
  <c r="O1138"/>
  <c r="N964"/>
  <c r="B964" s="1"/>
  <c r="O964"/>
  <c r="N965"/>
  <c r="B965" s="1"/>
  <c r="O965"/>
  <c r="N723"/>
  <c r="B723" s="1"/>
  <c r="O723"/>
  <c r="N724"/>
  <c r="B724" s="1"/>
  <c r="O724"/>
  <c r="N858"/>
  <c r="B858" s="1"/>
  <c r="O858"/>
  <c r="N859"/>
  <c r="B859" s="1"/>
  <c r="O859"/>
  <c r="N866"/>
  <c r="B866" s="1"/>
  <c r="O866"/>
  <c r="N1066"/>
  <c r="B1066" s="1"/>
  <c r="O1066"/>
  <c r="N1067"/>
  <c r="B1067" s="1"/>
  <c r="O1067"/>
  <c r="N466"/>
  <c r="B466" s="1"/>
  <c r="O466"/>
  <c r="N467"/>
  <c r="B467" s="1"/>
  <c r="O467"/>
  <c r="N891"/>
  <c r="B891" s="1"/>
  <c r="O891"/>
  <c r="N97"/>
  <c r="B97" s="1"/>
  <c r="O97"/>
  <c r="N98"/>
  <c r="B98" s="1"/>
  <c r="O98"/>
  <c r="N644"/>
  <c r="B644" s="1"/>
  <c r="O644"/>
  <c r="N645"/>
  <c r="B645" s="1"/>
  <c r="O645"/>
  <c r="N739"/>
  <c r="B739" s="1"/>
  <c r="O739"/>
  <c r="N740"/>
  <c r="B740" s="1"/>
  <c r="O740"/>
  <c r="N860"/>
  <c r="B860" s="1"/>
  <c r="O860"/>
  <c r="N892"/>
  <c r="B892" s="1"/>
  <c r="O892"/>
  <c r="N235"/>
  <c r="B235" s="1"/>
  <c r="O235"/>
  <c r="N236"/>
  <c r="B236" s="1"/>
  <c r="O236"/>
  <c r="N21"/>
  <c r="B21" s="1"/>
  <c r="O21"/>
  <c r="N22"/>
  <c r="B22" s="1"/>
  <c r="O22"/>
  <c r="N23"/>
  <c r="B23" s="1"/>
  <c r="O23"/>
  <c r="N24"/>
  <c r="B24" s="1"/>
  <c r="O24"/>
  <c r="N367"/>
  <c r="B367" s="1"/>
  <c r="O367"/>
  <c r="N368"/>
  <c r="B368" s="1"/>
  <c r="O368"/>
  <c r="N369"/>
  <c r="B369" s="1"/>
  <c r="O369"/>
  <c r="N296"/>
  <c r="B296" s="1"/>
  <c r="O296"/>
  <c r="N297"/>
  <c r="B297" s="1"/>
  <c r="O297"/>
  <c r="N861"/>
  <c r="B861" s="1"/>
  <c r="O861"/>
  <c r="N862"/>
  <c r="B862" s="1"/>
  <c r="O862"/>
  <c r="N863"/>
  <c r="B863" s="1"/>
  <c r="O863"/>
  <c r="N864"/>
  <c r="B864" s="1"/>
  <c r="O864"/>
  <c r="N865"/>
  <c r="B865" s="1"/>
  <c r="O865"/>
  <c r="N478"/>
  <c r="B478" s="1"/>
  <c r="O478"/>
  <c r="N479"/>
  <c r="B479" s="1"/>
  <c r="O479"/>
  <c r="N554"/>
  <c r="B554" s="1"/>
  <c r="O554"/>
  <c r="N555"/>
  <c r="B555" s="1"/>
  <c r="O555"/>
  <c r="N1280"/>
  <c r="B1280" s="1"/>
  <c r="O1280"/>
  <c r="N1281"/>
  <c r="B1281" s="1"/>
  <c r="O1281"/>
  <c r="N1282"/>
  <c r="B1282" s="1"/>
  <c r="O1282"/>
  <c r="N1283"/>
  <c r="B1283" s="1"/>
  <c r="O1283"/>
  <c r="N487"/>
  <c r="B487" s="1"/>
  <c r="O487"/>
  <c r="N488"/>
  <c r="B488" s="1"/>
  <c r="O488"/>
  <c r="N1195"/>
  <c r="B1195" s="1"/>
  <c r="O1195"/>
  <c r="N1196"/>
  <c r="B1196" s="1"/>
  <c r="O1196"/>
  <c r="N451"/>
  <c r="B451" s="1"/>
  <c r="O451"/>
  <c r="N452"/>
  <c r="B452" s="1"/>
  <c r="O452"/>
  <c r="N453"/>
  <c r="B453" s="1"/>
  <c r="O453"/>
  <c r="N454"/>
  <c r="B454" s="1"/>
  <c r="O454"/>
  <c r="N179"/>
  <c r="B179" s="1"/>
  <c r="O179"/>
  <c r="N180"/>
  <c r="B180" s="1"/>
  <c r="O180"/>
  <c r="N181"/>
  <c r="B181" s="1"/>
  <c r="O181"/>
  <c r="N182"/>
  <c r="B182" s="1"/>
  <c r="O182"/>
  <c r="N66"/>
  <c r="B66" s="1"/>
  <c r="O66"/>
  <c r="N525"/>
  <c r="B525" s="1"/>
  <c r="O525"/>
  <c r="N1097"/>
  <c r="B1097" s="1"/>
  <c r="O1097"/>
  <c r="N966"/>
  <c r="B966" s="1"/>
  <c r="O966"/>
  <c r="N477"/>
  <c r="B477" s="1"/>
  <c r="O477"/>
  <c r="N29"/>
  <c r="B29" s="1"/>
  <c r="O29"/>
  <c r="N519"/>
  <c r="B519" s="1"/>
  <c r="O519"/>
  <c r="N581"/>
  <c r="B581" s="1"/>
  <c r="O581"/>
  <c r="N582"/>
  <c r="B582" s="1"/>
  <c r="O582"/>
  <c r="N583"/>
  <c r="B583" s="1"/>
  <c r="O583"/>
  <c r="N291"/>
  <c r="B291" s="1"/>
  <c r="O291"/>
  <c r="N292"/>
  <c r="B292" s="1"/>
  <c r="O292"/>
  <c r="N293"/>
  <c r="B293" s="1"/>
  <c r="O293"/>
  <c r="N294"/>
  <c r="B294" s="1"/>
  <c r="O294"/>
  <c r="N978"/>
  <c r="B978" s="1"/>
  <c r="O978"/>
  <c r="N979"/>
  <c r="B979" s="1"/>
  <c r="O979"/>
  <c r="N18"/>
  <c r="B18" s="1"/>
  <c r="O18"/>
  <c r="N19"/>
  <c r="B19" s="1"/>
  <c r="O19"/>
  <c r="N20"/>
  <c r="B20" s="1"/>
  <c r="O20"/>
  <c r="N1161"/>
  <c r="B1161" s="1"/>
  <c r="O1161"/>
  <c r="N1162"/>
  <c r="B1162" s="1"/>
  <c r="O1162"/>
  <c r="N1163"/>
  <c r="B1163" s="1"/>
  <c r="O1163"/>
  <c r="N1164"/>
  <c r="B1164" s="1"/>
  <c r="O1164"/>
  <c r="N62"/>
  <c r="B62" s="1"/>
  <c r="O62"/>
  <c r="N63"/>
  <c r="B63" s="1"/>
  <c r="O63"/>
  <c r="N953"/>
  <c r="B953" s="1"/>
  <c r="O953"/>
  <c r="N125"/>
  <c r="B125" s="1"/>
  <c r="O125"/>
  <c r="N126"/>
  <c r="B126" s="1"/>
  <c r="O126"/>
  <c r="N1063"/>
  <c r="B1063" s="1"/>
  <c r="O1063"/>
  <c r="N1064"/>
  <c r="B1064" s="1"/>
  <c r="O1064"/>
  <c r="N1065"/>
  <c r="B1065" s="1"/>
  <c r="O1065"/>
  <c r="N522"/>
  <c r="B522" s="1"/>
  <c r="O522"/>
  <c r="N523"/>
  <c r="B523" s="1"/>
  <c r="O523"/>
  <c r="N508"/>
  <c r="B508" s="1"/>
  <c r="O508"/>
  <c r="N509"/>
  <c r="B509" s="1"/>
  <c r="O509"/>
  <c r="N510"/>
  <c r="B510" s="1"/>
  <c r="O510"/>
  <c r="N511"/>
  <c r="B511" s="1"/>
  <c r="O511"/>
  <c r="N1020"/>
  <c r="B1020" s="1"/>
  <c r="O1020"/>
  <c r="N1021"/>
  <c r="B1021" s="1"/>
  <c r="O1021"/>
  <c r="N1022"/>
  <c r="B1022" s="1"/>
  <c r="O1022"/>
  <c r="N1023"/>
  <c r="B1023" s="1"/>
  <c r="O1023"/>
  <c r="N1024"/>
  <c r="B1024" s="1"/>
  <c r="O1024"/>
  <c r="N1095"/>
  <c r="B1095" s="1"/>
  <c r="O1095"/>
  <c r="N1096"/>
  <c r="B1096" s="1"/>
  <c r="O1096"/>
  <c r="N1089"/>
  <c r="B1089" s="1"/>
  <c r="O1089"/>
  <c r="N1090"/>
  <c r="B1090" s="1"/>
  <c r="O1090"/>
  <c r="N1139"/>
  <c r="B1139" s="1"/>
  <c r="O1139"/>
  <c r="N1140"/>
  <c r="B1140" s="1"/>
  <c r="O1140"/>
  <c r="N377"/>
  <c r="B377" s="1"/>
  <c r="O377"/>
  <c r="N37"/>
  <c r="B37" s="1"/>
  <c r="O37"/>
  <c r="N38"/>
  <c r="B38" s="1"/>
  <c r="O38"/>
  <c r="N39"/>
  <c r="B39" s="1"/>
  <c r="O39"/>
  <c r="N40"/>
  <c r="B40" s="1"/>
  <c r="O40"/>
  <c r="N41"/>
  <c r="B41" s="1"/>
  <c r="O41"/>
  <c r="N42"/>
  <c r="B42" s="1"/>
  <c r="O42"/>
  <c r="N129"/>
  <c r="B129" s="1"/>
  <c r="O129"/>
  <c r="N130"/>
  <c r="B130" s="1"/>
  <c r="O130"/>
  <c r="N131"/>
  <c r="B131" s="1"/>
  <c r="O131"/>
  <c r="N132"/>
  <c r="B132" s="1"/>
  <c r="O132"/>
  <c r="N238"/>
  <c r="B238" s="1"/>
  <c r="O238"/>
  <c r="N239"/>
  <c r="B239" s="1"/>
  <c r="O239"/>
  <c r="N337"/>
  <c r="B337" s="1"/>
  <c r="O337"/>
  <c r="N338"/>
  <c r="B338" s="1"/>
  <c r="O338"/>
  <c r="N914"/>
  <c r="B914" s="1"/>
  <c r="O914"/>
  <c r="N462"/>
  <c r="B462" s="1"/>
  <c r="O462"/>
  <c r="N461"/>
  <c r="B461" s="1"/>
  <c r="O461"/>
  <c r="N775"/>
  <c r="B775" s="1"/>
  <c r="O775"/>
  <c r="N776"/>
  <c r="B776" s="1"/>
  <c r="O776"/>
  <c r="N777"/>
  <c r="B777" s="1"/>
  <c r="O777"/>
  <c r="N778"/>
  <c r="B778" s="1"/>
  <c r="O778"/>
  <c r="N897"/>
  <c r="B897" s="1"/>
  <c r="O897"/>
  <c r="N898"/>
  <c r="B898" s="1"/>
  <c r="O898"/>
  <c r="N899"/>
  <c r="B899" s="1"/>
  <c r="O899"/>
  <c r="N298"/>
  <c r="B298" s="1"/>
  <c r="O298"/>
  <c r="N299"/>
  <c r="B299" s="1"/>
  <c r="O299"/>
  <c r="N300"/>
  <c r="B300" s="1"/>
  <c r="O300"/>
  <c r="N301"/>
  <c r="B301" s="1"/>
  <c r="O301"/>
  <c r="N302"/>
  <c r="B302" s="1"/>
  <c r="O302"/>
  <c r="N305"/>
  <c r="B305" s="1"/>
  <c r="O305"/>
  <c r="N1219"/>
  <c r="B1219" s="1"/>
  <c r="O1219"/>
  <c r="N1220"/>
  <c r="B1220" s="1"/>
  <c r="O1220"/>
  <c r="N1221"/>
  <c r="B1221" s="1"/>
  <c r="O1221"/>
  <c r="N1222"/>
  <c r="B1222" s="1"/>
  <c r="O1222"/>
  <c r="N1081"/>
  <c r="B1081" s="1"/>
  <c r="O1081"/>
  <c r="N1082"/>
  <c r="B1082" s="1"/>
  <c r="O1082"/>
  <c r="N1083"/>
  <c r="B1083" s="1"/>
  <c r="O1083"/>
  <c r="N1084"/>
  <c r="B1084" s="1"/>
  <c r="O1084"/>
  <c r="N1085"/>
  <c r="B1085" s="1"/>
  <c r="O1085"/>
  <c r="N557"/>
  <c r="B557" s="1"/>
  <c r="O557"/>
  <c r="N577"/>
  <c r="B577" s="1"/>
  <c r="O577"/>
  <c r="N578"/>
  <c r="B578" s="1"/>
  <c r="O578"/>
  <c r="N579"/>
  <c r="B579" s="1"/>
  <c r="O579"/>
  <c r="N580"/>
  <c r="B580" s="1"/>
  <c r="O580"/>
  <c r="N1152"/>
  <c r="B1152" s="1"/>
  <c r="O1152"/>
  <c r="N210"/>
  <c r="B210" s="1"/>
  <c r="O210"/>
  <c r="N211"/>
  <c r="B211" s="1"/>
  <c r="O211"/>
  <c r="N212"/>
  <c r="B212" s="1"/>
  <c r="O212"/>
  <c r="N213"/>
  <c r="B213" s="1"/>
  <c r="O213"/>
  <c r="N1009"/>
  <c r="B1009" s="1"/>
  <c r="O1009"/>
  <c r="N1010"/>
  <c r="B1010" s="1"/>
  <c r="O1010"/>
  <c r="N1011"/>
  <c r="B1011" s="1"/>
  <c r="O1011"/>
  <c r="N1012"/>
  <c r="B1012" s="1"/>
  <c r="O1012"/>
  <c r="N1013"/>
  <c r="B1013" s="1"/>
  <c r="O1013"/>
  <c r="N1268"/>
  <c r="B1268" s="1"/>
  <c r="O1268"/>
  <c r="N426"/>
  <c r="B426" s="1"/>
  <c r="O426"/>
  <c r="N750"/>
  <c r="B750" s="1"/>
  <c r="O750"/>
  <c r="N483"/>
  <c r="B483" s="1"/>
  <c r="O483"/>
  <c r="N484"/>
  <c r="B484" s="1"/>
  <c r="O484"/>
  <c r="N485"/>
  <c r="B485" s="1"/>
  <c r="O485"/>
  <c r="N486"/>
  <c r="B486" s="1"/>
  <c r="O486"/>
  <c r="N793"/>
  <c r="B793" s="1"/>
  <c r="O793"/>
  <c r="N794"/>
  <c r="B794" s="1"/>
  <c r="O794"/>
  <c r="N795"/>
  <c r="B795" s="1"/>
  <c r="O795"/>
  <c r="N796"/>
  <c r="B796" s="1"/>
  <c r="O796"/>
  <c r="N458"/>
  <c r="B458" s="1"/>
  <c r="O458"/>
  <c r="N1212"/>
  <c r="B1212" s="1"/>
  <c r="O1212"/>
  <c r="N1122"/>
  <c r="B1122" s="1"/>
  <c r="O1122"/>
  <c r="N1123"/>
  <c r="B1123" s="1"/>
  <c r="O1123"/>
  <c r="N1124"/>
  <c r="B1124" s="1"/>
  <c r="O1124"/>
  <c r="N1125"/>
  <c r="B1125" s="1"/>
  <c r="O1125"/>
  <c r="N664"/>
  <c r="B664" s="1"/>
  <c r="O664"/>
  <c r="N665"/>
  <c r="B665" s="1"/>
  <c r="O665"/>
  <c r="N666"/>
  <c r="B666" s="1"/>
  <c r="O666"/>
  <c r="N667"/>
  <c r="B667" s="1"/>
  <c r="O667"/>
  <c r="N1235"/>
  <c r="B1235" s="1"/>
  <c r="O1235"/>
  <c r="N412"/>
  <c r="B412" s="1"/>
  <c r="O412"/>
  <c r="N413"/>
  <c r="B413" s="1"/>
  <c r="O413"/>
  <c r="N455"/>
  <c r="B455" s="1"/>
  <c r="O455"/>
  <c r="N456"/>
  <c r="B456" s="1"/>
  <c r="O456"/>
  <c r="N457"/>
  <c r="B457" s="1"/>
  <c r="O457"/>
  <c r="N928"/>
  <c r="B928" s="1"/>
  <c r="O928"/>
  <c r="N929"/>
  <c r="B929" s="1"/>
  <c r="O929"/>
  <c r="N930"/>
  <c r="B930" s="1"/>
  <c r="O930"/>
  <c r="N931"/>
  <c r="B931" s="1"/>
  <c r="O931"/>
  <c r="N237"/>
  <c r="B237" s="1"/>
  <c r="O237"/>
  <c r="N261"/>
  <c r="B261" s="1"/>
  <c r="O261"/>
  <c r="N262"/>
  <c r="B262" s="1"/>
  <c r="O262"/>
  <c r="N264"/>
  <c r="B264" s="1"/>
  <c r="O264"/>
  <c r="N265"/>
  <c r="B265" s="1"/>
  <c r="O265"/>
  <c r="N266"/>
  <c r="B266" s="1"/>
  <c r="O266"/>
  <c r="N677"/>
  <c r="B677" s="1"/>
  <c r="O677"/>
  <c r="N977"/>
  <c r="B977" s="1"/>
  <c r="O977"/>
  <c r="N705"/>
  <c r="B705" s="1"/>
  <c r="O705"/>
  <c r="N706"/>
  <c r="B706" s="1"/>
  <c r="O706"/>
  <c r="N707"/>
  <c r="B707" s="1"/>
  <c r="O707"/>
  <c r="N622"/>
  <c r="B622" s="1"/>
  <c r="O622"/>
  <c r="N623"/>
  <c r="B623" s="1"/>
  <c r="O623"/>
  <c r="N811"/>
  <c r="B811" s="1"/>
  <c r="O811"/>
  <c r="N835"/>
  <c r="B835" s="1"/>
  <c r="O835"/>
  <c r="N85"/>
  <c r="B85" s="1"/>
  <c r="O85"/>
  <c r="N86"/>
  <c r="B86" s="1"/>
  <c r="O86"/>
  <c r="N1050"/>
  <c r="B1050" s="1"/>
  <c r="O1050"/>
  <c r="N1051"/>
  <c r="B1051" s="1"/>
  <c r="O1051"/>
  <c r="N731"/>
  <c r="B731" s="1"/>
  <c r="O731"/>
  <c r="N732"/>
  <c r="B732" s="1"/>
  <c r="O732"/>
  <c r="N733"/>
  <c r="B733" s="1"/>
  <c r="O733"/>
  <c r="N1042"/>
  <c r="B1042" s="1"/>
  <c r="O1042"/>
  <c r="N678"/>
  <c r="B678" s="1"/>
  <c r="O678"/>
  <c r="N168"/>
  <c r="B168" s="1"/>
  <c r="O168"/>
  <c r="N660"/>
  <c r="B660" s="1"/>
  <c r="O660"/>
  <c r="N661"/>
  <c r="B661" s="1"/>
  <c r="O661"/>
  <c r="N662"/>
  <c r="B662" s="1"/>
  <c r="O662"/>
  <c r="N663"/>
  <c r="B663" s="1"/>
  <c r="O663"/>
  <c r="N1132"/>
  <c r="B1132" s="1"/>
  <c r="O1132"/>
  <c r="N1133"/>
  <c r="B1133" s="1"/>
  <c r="O1133"/>
  <c r="N1134"/>
  <c r="B1134" s="1"/>
  <c r="O1134"/>
  <c r="N1135"/>
  <c r="B1135" s="1"/>
  <c r="O1135"/>
  <c r="N389"/>
  <c r="B389" s="1"/>
  <c r="O389"/>
  <c r="N856"/>
  <c r="B856" s="1"/>
  <c r="O856"/>
  <c r="N549"/>
  <c r="B549" s="1"/>
  <c r="O549"/>
  <c r="N401"/>
  <c r="B401" s="1"/>
  <c r="O401"/>
  <c r="N738"/>
  <c r="B738" s="1"/>
  <c r="O738"/>
  <c r="N827"/>
  <c r="B827" s="1"/>
  <c r="O827"/>
  <c r="N252"/>
  <c r="B252" s="1"/>
  <c r="O252"/>
  <c r="N253"/>
  <c r="B253" s="1"/>
  <c r="O253"/>
  <c r="N766"/>
  <c r="B766" s="1"/>
  <c r="O766"/>
  <c r="N767"/>
  <c r="B767" s="1"/>
  <c r="O767"/>
  <c r="N768"/>
  <c r="B768" s="1"/>
  <c r="O768"/>
  <c r="N769"/>
  <c r="B769" s="1"/>
  <c r="O769"/>
  <c r="N388"/>
  <c r="B388" s="1"/>
  <c r="O388"/>
  <c r="N330"/>
  <c r="B330" s="1"/>
  <c r="O330"/>
  <c r="N331"/>
  <c r="B331" s="1"/>
  <c r="O331"/>
  <c r="N186"/>
  <c r="B186" s="1"/>
  <c r="O186"/>
  <c r="N187"/>
  <c r="B187" s="1"/>
  <c r="O187"/>
  <c r="N1043"/>
  <c r="B1043" s="1"/>
  <c r="O1043"/>
  <c r="N1044"/>
  <c r="B1044" s="1"/>
  <c r="O1044"/>
  <c r="N1045"/>
  <c r="B1045" s="1"/>
  <c r="O1045"/>
  <c r="N258"/>
  <c r="B258" s="1"/>
  <c r="O258"/>
  <c r="N259"/>
  <c r="B259" s="1"/>
  <c r="O259"/>
  <c r="N903"/>
  <c r="B903" s="1"/>
  <c r="O903"/>
  <c r="N904"/>
  <c r="B904" s="1"/>
  <c r="O904"/>
  <c r="N1118"/>
  <c r="B1118" s="1"/>
  <c r="O1118"/>
  <c r="N992"/>
  <c r="B992" s="1"/>
  <c r="O992"/>
  <c r="N993"/>
  <c r="B993" s="1"/>
  <c r="O993"/>
  <c r="N994"/>
  <c r="B994" s="1"/>
  <c r="O994"/>
  <c r="N1289"/>
  <c r="B1289" s="1"/>
  <c r="O1289"/>
  <c r="N1290"/>
  <c r="B1290" s="1"/>
  <c r="O1290"/>
  <c r="N1291"/>
  <c r="B1291" s="1"/>
  <c r="O1291"/>
  <c r="N1292"/>
  <c r="B1292" s="1"/>
  <c r="O1292"/>
  <c r="N1293"/>
  <c r="B1293" s="1"/>
  <c r="O1293"/>
  <c r="N365"/>
  <c r="B365" s="1"/>
  <c r="O365"/>
  <c r="N366"/>
  <c r="B366" s="1"/>
  <c r="O366"/>
  <c r="N572"/>
  <c r="B572" s="1"/>
  <c r="O572"/>
  <c r="N573"/>
  <c r="B573" s="1"/>
  <c r="O573"/>
  <c r="N343"/>
  <c r="B343" s="1"/>
  <c r="O343"/>
  <c r="N344"/>
  <c r="B344" s="1"/>
  <c r="O344"/>
  <c r="N345"/>
  <c r="B345" s="1"/>
  <c r="O345"/>
  <c r="N346"/>
  <c r="B346" s="1"/>
  <c r="O346"/>
  <c r="N383"/>
  <c r="B383" s="1"/>
  <c r="O383"/>
  <c r="N384"/>
  <c r="B384" s="1"/>
  <c r="O384"/>
  <c r="N385"/>
  <c r="B385" s="1"/>
  <c r="O385"/>
  <c r="N386"/>
  <c r="B386" s="1"/>
  <c r="O386"/>
  <c r="N387"/>
  <c r="B387" s="1"/>
  <c r="O387"/>
  <c r="N417"/>
  <c r="B417" s="1"/>
  <c r="O417"/>
  <c r="N418"/>
  <c r="B418" s="1"/>
  <c r="O418"/>
  <c r="N1294"/>
  <c r="B1294" s="1"/>
  <c r="O1294"/>
  <c r="N668"/>
  <c r="B668" s="1"/>
  <c r="O668"/>
  <c r="N575"/>
  <c r="B575" s="1"/>
  <c r="O575"/>
  <c r="N576"/>
  <c r="B576" s="1"/>
  <c r="O576"/>
  <c r="N982"/>
  <c r="B982" s="1"/>
  <c r="O982"/>
  <c r="N983"/>
  <c r="B983" s="1"/>
  <c r="O983"/>
  <c r="N942"/>
  <c r="B942" s="1"/>
  <c r="O942"/>
  <c r="N943"/>
  <c r="B943" s="1"/>
  <c r="O943"/>
  <c r="N915"/>
  <c r="B915" s="1"/>
  <c r="O915"/>
  <c r="N916"/>
  <c r="B916" s="1"/>
  <c r="O916"/>
  <c r="N195"/>
  <c r="B195" s="1"/>
  <c r="O195"/>
  <c r="N196"/>
  <c r="B196" s="1"/>
  <c r="O196"/>
  <c r="N197"/>
  <c r="B197" s="1"/>
  <c r="O197"/>
  <c r="N321"/>
  <c r="B321" s="1"/>
  <c r="O321"/>
  <c r="N322"/>
  <c r="B322" s="1"/>
  <c r="O322"/>
  <c r="N781"/>
  <c r="B781" s="1"/>
  <c r="O781"/>
  <c r="N782"/>
  <c r="B782" s="1"/>
  <c r="O782"/>
  <c r="N783"/>
  <c r="B783" s="1"/>
  <c r="O783"/>
  <c r="N784"/>
  <c r="B784" s="1"/>
  <c r="O784"/>
  <c r="N679"/>
  <c r="B679" s="1"/>
  <c r="O679"/>
  <c r="N680"/>
  <c r="B680" s="1"/>
  <c r="O680"/>
  <c r="N681"/>
  <c r="B681" s="1"/>
  <c r="O681"/>
  <c r="N682"/>
  <c r="B682" s="1"/>
  <c r="O682"/>
  <c r="N1046"/>
  <c r="B1046" s="1"/>
  <c r="O1046"/>
  <c r="N1047"/>
  <c r="B1047" s="1"/>
  <c r="O1047"/>
  <c r="N1048"/>
  <c r="B1048" s="1"/>
  <c r="O1048"/>
  <c r="N1049"/>
  <c r="B1049" s="1"/>
  <c r="O1049"/>
  <c r="N295"/>
  <c r="B295" s="1"/>
  <c r="O295"/>
  <c r="N390"/>
  <c r="B390" s="1"/>
  <c r="O390"/>
  <c r="N391"/>
  <c r="B391" s="1"/>
  <c r="O391"/>
  <c r="N392"/>
  <c r="B392" s="1"/>
  <c r="O392"/>
  <c r="N441"/>
  <c r="B441" s="1"/>
  <c r="O441"/>
  <c r="N442"/>
  <c r="B442" s="1"/>
  <c r="O442"/>
  <c r="N556"/>
  <c r="B556" s="1"/>
  <c r="O556"/>
  <c r="N192"/>
  <c r="B192" s="1"/>
  <c r="O192"/>
  <c r="N193"/>
  <c r="B193" s="1"/>
  <c r="O193"/>
  <c r="N194"/>
  <c r="B194" s="1"/>
  <c r="O194"/>
  <c r="N566"/>
  <c r="B566" s="1"/>
  <c r="O566"/>
  <c r="N567"/>
  <c r="B567" s="1"/>
  <c r="O567"/>
  <c r="N240"/>
  <c r="B240" s="1"/>
  <c r="O240"/>
  <c r="N241"/>
  <c r="B241" s="1"/>
  <c r="O241"/>
  <c r="N242"/>
  <c r="B242" s="1"/>
  <c r="O242"/>
  <c r="N243"/>
  <c r="B243" s="1"/>
  <c r="O243"/>
  <c r="N244"/>
  <c r="B244" s="1"/>
  <c r="O244"/>
  <c r="N245"/>
  <c r="B245" s="1"/>
  <c r="O245"/>
  <c r="N65"/>
  <c r="B65" s="1"/>
  <c r="O65"/>
  <c r="N1119"/>
  <c r="B1119" s="1"/>
  <c r="O1119"/>
  <c r="N568"/>
  <c r="B568" s="1"/>
  <c r="O568"/>
  <c r="N569"/>
  <c r="B569" s="1"/>
  <c r="O569"/>
  <c r="N277"/>
  <c r="B277" s="1"/>
  <c r="O277"/>
  <c r="N278"/>
  <c r="B278" s="1"/>
  <c r="O278"/>
  <c r="N1005"/>
  <c r="B1005" s="1"/>
  <c r="O1005"/>
  <c r="N1006"/>
  <c r="B1006" s="1"/>
  <c r="O1006"/>
  <c r="N1007"/>
  <c r="B1007" s="1"/>
  <c r="O1007"/>
  <c r="N630"/>
  <c r="B630" s="1"/>
  <c r="O630"/>
  <c r="N631"/>
  <c r="B631" s="1"/>
  <c r="O631"/>
  <c r="N512"/>
  <c r="B512" s="1"/>
  <c r="O512"/>
  <c r="N398"/>
  <c r="B398" s="1"/>
  <c r="O398"/>
  <c r="N825"/>
  <c r="B825" s="1"/>
  <c r="O825"/>
  <c r="N826"/>
  <c r="B826" s="1"/>
  <c r="O826"/>
  <c r="N222"/>
  <c r="B222" s="1"/>
  <c r="O222"/>
  <c r="N223"/>
  <c r="B223" s="1"/>
  <c r="O223"/>
  <c r="N224"/>
  <c r="B224" s="1"/>
  <c r="O224"/>
  <c r="N1111"/>
  <c r="B1111" s="1"/>
  <c r="O1111"/>
  <c r="N1112"/>
  <c r="B1112" s="1"/>
  <c r="O1112"/>
  <c r="N869"/>
  <c r="B869" s="1"/>
  <c r="O869"/>
  <c r="N870"/>
  <c r="B870" s="1"/>
  <c r="O870"/>
  <c r="N354"/>
  <c r="B354" s="1"/>
  <c r="O354"/>
  <c r="N355"/>
  <c r="B355" s="1"/>
  <c r="O355"/>
  <c r="N356"/>
  <c r="B356" s="1"/>
  <c r="O356"/>
  <c r="N989"/>
  <c r="B989" s="1"/>
  <c r="O989"/>
  <c r="N990"/>
  <c r="B990" s="1"/>
  <c r="O990"/>
  <c r="N991"/>
  <c r="B991" s="1"/>
  <c r="O991"/>
  <c r="N1197"/>
  <c r="B1197" s="1"/>
  <c r="O1197"/>
  <c r="N1198"/>
  <c r="B1198" s="1"/>
  <c r="O1198"/>
  <c r="N1199"/>
  <c r="B1199" s="1"/>
  <c r="O1199"/>
  <c r="N107"/>
  <c r="B107" s="1"/>
  <c r="O107"/>
  <c r="N108"/>
  <c r="B108" s="1"/>
  <c r="O108"/>
  <c r="N109"/>
  <c r="B109" s="1"/>
  <c r="O109"/>
  <c r="N110"/>
  <c r="B110" s="1"/>
  <c r="O110"/>
  <c r="N986"/>
  <c r="B986" s="1"/>
  <c r="O986"/>
  <c r="N561"/>
  <c r="B561" s="1"/>
  <c r="O561"/>
  <c r="N1249"/>
  <c r="B1249" s="1"/>
  <c r="O1249"/>
  <c r="N1250"/>
  <c r="B1250" s="1"/>
  <c r="O1250"/>
  <c r="N533"/>
  <c r="B533" s="1"/>
  <c r="O533"/>
  <c r="N593"/>
  <c r="B593" s="1"/>
  <c r="O593"/>
  <c r="N594"/>
  <c r="B594" s="1"/>
  <c r="O594"/>
  <c r="N1236"/>
  <c r="B1236" s="1"/>
  <c r="O1236"/>
  <c r="N917"/>
  <c r="B917" s="1"/>
  <c r="O917"/>
  <c r="N918"/>
  <c r="B918" s="1"/>
  <c r="O918"/>
  <c r="N419"/>
  <c r="B419" s="1"/>
  <c r="O419"/>
  <c r="N882"/>
  <c r="B882" s="1"/>
  <c r="O882"/>
  <c r="N883"/>
  <c r="B883" s="1"/>
  <c r="O883"/>
  <c r="N1086"/>
  <c r="B1086" s="1"/>
  <c r="O1086"/>
  <c r="N1087"/>
  <c r="B1087" s="1"/>
  <c r="O1087"/>
  <c r="N1088"/>
  <c r="B1088" s="1"/>
  <c r="O1088"/>
  <c r="N658"/>
  <c r="B658" s="1"/>
  <c r="O658"/>
  <c r="N659"/>
  <c r="B659" s="1"/>
  <c r="O659"/>
  <c r="N1103"/>
  <c r="B1103" s="1"/>
  <c r="O1103"/>
  <c r="N518"/>
  <c r="B518" s="1"/>
  <c r="O518"/>
  <c r="N570"/>
  <c r="B570" s="1"/>
  <c r="O570"/>
  <c r="N571"/>
  <c r="B571" s="1"/>
  <c r="O571"/>
  <c r="N215"/>
  <c r="B215" s="1"/>
  <c r="O215"/>
  <c r="N78"/>
  <c r="B78" s="1"/>
  <c r="O78"/>
  <c r="N79"/>
  <c r="B79" s="1"/>
  <c r="O79"/>
  <c r="N80"/>
  <c r="B80" s="1"/>
  <c r="O80"/>
  <c r="N225"/>
  <c r="B225" s="1"/>
  <c r="O225"/>
  <c r="N226"/>
  <c r="B226" s="1"/>
  <c r="O226"/>
  <c r="N227"/>
  <c r="B227" s="1"/>
  <c r="O227"/>
  <c r="N127"/>
  <c r="B127" s="1"/>
  <c r="O127"/>
  <c r="N122"/>
  <c r="B122" s="1"/>
  <c r="O122"/>
  <c r="N123"/>
  <c r="B123" s="1"/>
  <c r="O123"/>
  <c r="N124"/>
  <c r="B124" s="1"/>
  <c r="O124"/>
  <c r="N1002"/>
  <c r="B1002" s="1"/>
  <c r="O1002"/>
  <c r="N1253"/>
  <c r="B1253" s="1"/>
  <c r="O1253"/>
  <c r="N976"/>
  <c r="B976" s="1"/>
  <c r="O976"/>
  <c r="N713"/>
  <c r="B713" s="1"/>
  <c r="O713"/>
  <c r="N1004"/>
  <c r="B1004" s="1"/>
  <c r="O1004"/>
  <c r="N154"/>
  <c r="B154" s="1"/>
  <c r="O154"/>
  <c r="N155"/>
  <c r="B155" s="1"/>
  <c r="O155"/>
  <c r="N156"/>
  <c r="B156" s="1"/>
  <c r="O156"/>
  <c r="N1301"/>
  <c r="B1301" s="1"/>
  <c r="O1301"/>
  <c r="N1092"/>
  <c r="B1092" s="1"/>
  <c r="O1092"/>
  <c r="N1093"/>
  <c r="B1093" s="1"/>
  <c r="O1093"/>
  <c r="N1094"/>
  <c r="B1094" s="1"/>
  <c r="O1094"/>
  <c r="N1175"/>
  <c r="B1175" s="1"/>
  <c r="O1175"/>
  <c r="N1176"/>
  <c r="B1176" s="1"/>
  <c r="O1176"/>
  <c r="N1177"/>
  <c r="B1177" s="1"/>
  <c r="O1177"/>
  <c r="N174"/>
  <c r="B174" s="1"/>
  <c r="O174"/>
  <c r="N1267"/>
  <c r="B1267" s="1"/>
  <c r="O1267"/>
  <c r="N1179"/>
  <c r="B1179" s="1"/>
  <c r="O1179"/>
  <c r="N637"/>
  <c r="B637" s="1"/>
  <c r="O637"/>
  <c r="N638"/>
  <c r="B638" s="1"/>
  <c r="O638"/>
  <c r="N32"/>
  <c r="B32" s="1"/>
  <c r="O32"/>
  <c r="N33"/>
  <c r="B33" s="1"/>
  <c r="O33"/>
  <c r="N997"/>
  <c r="B997" s="1"/>
  <c r="O997"/>
  <c r="N1127"/>
  <c r="B1127" s="1"/>
  <c r="O1127"/>
  <c r="N1128"/>
  <c r="B1128" s="1"/>
  <c r="O1128"/>
  <c r="N871"/>
  <c r="B871" s="1"/>
  <c r="O871"/>
  <c r="N872"/>
  <c r="B872" s="1"/>
  <c r="O872"/>
  <c r="N873"/>
  <c r="B873" s="1"/>
  <c r="O873"/>
  <c r="N874"/>
  <c r="B874" s="1"/>
  <c r="O874"/>
  <c r="N875"/>
  <c r="B875" s="1"/>
  <c r="O875"/>
  <c r="N807"/>
  <c r="B807" s="1"/>
  <c r="O807"/>
  <c r="N808"/>
  <c r="B808" s="1"/>
  <c r="O808"/>
  <c r="N974"/>
  <c r="B974" s="1"/>
  <c r="O974"/>
  <c r="N975"/>
  <c r="B975" s="1"/>
  <c r="O975"/>
  <c r="N640"/>
  <c r="B640" s="1"/>
  <c r="O640"/>
  <c r="N641"/>
  <c r="B641" s="1"/>
  <c r="O641"/>
  <c r="N642"/>
  <c r="B642" s="1"/>
  <c r="O642"/>
  <c r="N643"/>
  <c r="B643" s="1"/>
  <c r="O643"/>
  <c r="N13"/>
  <c r="B13" s="1"/>
  <c r="O13"/>
  <c r="N14"/>
  <c r="B14" s="1"/>
  <c r="O14"/>
  <c r="N15"/>
  <c r="B15" s="1"/>
  <c r="O15"/>
  <c r="N16"/>
  <c r="B16" s="1"/>
  <c r="O16"/>
  <c r="N35"/>
  <c r="B35" s="1"/>
  <c r="O35"/>
  <c r="N36"/>
  <c r="B36" s="1"/>
  <c r="O36"/>
  <c r="N1238"/>
  <c r="B1238" s="1"/>
  <c r="O1238"/>
  <c r="N683"/>
  <c r="B683" s="1"/>
  <c r="O683"/>
  <c r="N684"/>
  <c r="B684" s="1"/>
  <c r="O684"/>
  <c r="N685"/>
  <c r="B685" s="1"/>
  <c r="O685"/>
  <c r="N708"/>
  <c r="B708" s="1"/>
  <c r="O708"/>
  <c r="N709"/>
  <c r="B709" s="1"/>
  <c r="O709"/>
  <c r="N710"/>
  <c r="B710" s="1"/>
  <c r="O710"/>
  <c r="N711"/>
  <c r="B711" s="1"/>
  <c r="O711"/>
  <c r="N712"/>
  <c r="B712" s="1"/>
  <c r="O712"/>
  <c r="N1257"/>
  <c r="B1257" s="1"/>
  <c r="O1257"/>
  <c r="N1244"/>
  <c r="B1244" s="1"/>
  <c r="O1244"/>
  <c r="N375"/>
  <c r="B375" s="1"/>
  <c r="O375"/>
  <c r="N798"/>
  <c r="B798" s="1"/>
  <c r="O798"/>
  <c r="N799"/>
  <c r="B799" s="1"/>
  <c r="O799"/>
  <c r="N800"/>
  <c r="B800" s="1"/>
  <c r="O800"/>
  <c r="N801"/>
  <c r="B801" s="1"/>
  <c r="O801"/>
  <c r="N319"/>
  <c r="B319" s="1"/>
  <c r="O319"/>
  <c r="N628"/>
  <c r="B628" s="1"/>
  <c r="O628"/>
  <c r="N1284"/>
  <c r="B1284" s="1"/>
  <c r="O1284"/>
  <c r="N1223"/>
  <c r="B1223" s="1"/>
  <c r="O1223"/>
  <c r="N770"/>
  <c r="B770" s="1"/>
  <c r="O770"/>
  <c r="N771"/>
  <c r="B771" s="1"/>
  <c r="O771"/>
  <c r="N99"/>
  <c r="B99" s="1"/>
  <c r="O99"/>
  <c r="N100"/>
  <c r="B100" s="1"/>
  <c r="O100"/>
  <c r="N427"/>
  <c r="B427" s="1"/>
  <c r="O427"/>
  <c r="N428"/>
  <c r="B428" s="1"/>
  <c r="O428"/>
  <c r="N1060"/>
  <c r="B1060" s="1"/>
  <c r="O1060"/>
  <c r="N1061"/>
  <c r="B1061" s="1"/>
  <c r="O1061"/>
  <c r="N1062"/>
  <c r="B1062" s="1"/>
  <c r="O1062"/>
  <c r="N761"/>
  <c r="B761" s="1"/>
  <c r="O761"/>
  <c r="N762"/>
  <c r="B762" s="1"/>
  <c r="O762"/>
  <c r="N773"/>
  <c r="B773" s="1"/>
  <c r="O773"/>
  <c r="N774"/>
  <c r="B774" s="1"/>
  <c r="O774"/>
  <c r="N470"/>
  <c r="B470" s="1"/>
  <c r="O470"/>
  <c r="N471"/>
  <c r="B471" s="1"/>
  <c r="O471"/>
  <c r="N323"/>
  <c r="B323" s="1"/>
  <c r="O323"/>
  <c r="N324"/>
  <c r="B324" s="1"/>
  <c r="O324"/>
  <c r="N524"/>
  <c r="B524" s="1"/>
  <c r="O524"/>
  <c r="N1251"/>
  <c r="B1251" s="1"/>
  <c r="O1251"/>
  <c r="N1252"/>
  <c r="B1252" s="1"/>
  <c r="O1252"/>
  <c r="N772"/>
  <c r="B772" s="1"/>
  <c r="O772"/>
  <c r="N57"/>
  <c r="B57" s="1"/>
  <c r="O57"/>
  <c r="N58"/>
  <c r="B58" s="1"/>
  <c r="O58"/>
  <c r="N1254"/>
  <c r="B1254" s="1"/>
  <c r="O1254"/>
  <c r="N1255"/>
  <c r="B1255" s="1"/>
  <c r="O1255"/>
  <c r="N1256"/>
  <c r="B1256" s="1"/>
  <c r="O1256"/>
  <c r="N438"/>
  <c r="B438" s="1"/>
  <c r="O438"/>
  <c r="N90"/>
  <c r="B90" s="1"/>
  <c r="O90"/>
  <c r="N91"/>
  <c r="B91" s="1"/>
  <c r="O91"/>
  <c r="N92"/>
  <c r="B92" s="1"/>
  <c r="O92"/>
  <c r="N17"/>
  <c r="B17" s="1"/>
  <c r="O17"/>
  <c r="N819"/>
  <c r="B819" s="1"/>
  <c r="O819"/>
  <c r="N820"/>
  <c r="B820" s="1"/>
  <c r="O820"/>
  <c r="N821"/>
  <c r="B821" s="1"/>
  <c r="O821"/>
  <c r="N1141"/>
  <c r="B1141" s="1"/>
  <c r="O1141"/>
  <c r="N830"/>
  <c r="B830" s="1"/>
  <c r="O830"/>
  <c r="N1300"/>
  <c r="B1300" s="1"/>
  <c r="O1300"/>
  <c r="N1165"/>
  <c r="B1165" s="1"/>
  <c r="O1165"/>
  <c r="N1166"/>
  <c r="B1166" s="1"/>
  <c r="O1166"/>
  <c r="N1129"/>
  <c r="B1129" s="1"/>
  <c r="O1129"/>
  <c r="N1130"/>
  <c r="B1130" s="1"/>
  <c r="O1130"/>
  <c r="N134"/>
  <c r="B134" s="1"/>
  <c r="O134"/>
  <c r="N475"/>
  <c r="B475" s="1"/>
  <c r="O475"/>
  <c r="N476"/>
  <c r="B476" s="1"/>
  <c r="O476"/>
  <c r="N370"/>
  <c r="B370" s="1"/>
  <c r="O370"/>
  <c r="N185"/>
  <c r="B185" s="1"/>
  <c r="O185"/>
  <c r="N876"/>
  <c r="B876" s="1"/>
  <c r="O876"/>
  <c r="N43"/>
  <c r="B43" s="1"/>
  <c r="O43"/>
  <c r="N44"/>
  <c r="B44" s="1"/>
  <c r="O44"/>
  <c r="N1227"/>
  <c r="B1227" s="1"/>
  <c r="O1227"/>
  <c r="N1228"/>
  <c r="B1228" s="1"/>
  <c r="O1228"/>
  <c r="N1180"/>
  <c r="B1180" s="1"/>
  <c r="O1180"/>
  <c r="N1181"/>
  <c r="B1181" s="1"/>
  <c r="O1181"/>
  <c r="N1182"/>
  <c r="B1182" s="1"/>
  <c r="O1182"/>
  <c r="N1183"/>
  <c r="B1183" s="1"/>
  <c r="O1183"/>
  <c r="N175"/>
  <c r="B175" s="1"/>
  <c r="O175"/>
  <c r="N176"/>
  <c r="B176" s="1"/>
  <c r="O176"/>
  <c r="N177"/>
  <c r="B177" s="1"/>
  <c r="O177"/>
  <c r="N178"/>
  <c r="B178" s="1"/>
  <c r="O178"/>
  <c r="N1213"/>
  <c r="B1213" s="1"/>
  <c r="O1213"/>
  <c r="N1214"/>
  <c r="B1214" s="1"/>
  <c r="O1214"/>
  <c r="N1215"/>
  <c r="B1215" s="1"/>
  <c r="O1215"/>
  <c r="N1216"/>
  <c r="B1216" s="1"/>
  <c r="O1216"/>
  <c r="N714"/>
  <c r="B714" s="1"/>
  <c r="O714"/>
  <c r="N715"/>
  <c r="B715" s="1"/>
  <c r="O715"/>
  <c r="N349"/>
  <c r="B349" s="1"/>
  <c r="O349"/>
  <c r="N350"/>
  <c r="B350" s="1"/>
  <c r="O350"/>
  <c r="N351"/>
  <c r="B351" s="1"/>
  <c r="O351"/>
  <c r="N352"/>
  <c r="B352" s="1"/>
  <c r="O352"/>
  <c r="N353"/>
  <c r="B353" s="1"/>
  <c r="O353"/>
  <c r="N618"/>
  <c r="B618" s="1"/>
  <c r="O618"/>
  <c r="N619"/>
  <c r="B619" s="1"/>
  <c r="O619"/>
  <c r="N620"/>
  <c r="B620" s="1"/>
  <c r="O620"/>
  <c r="N621"/>
  <c r="B621" s="1"/>
  <c r="O621"/>
  <c r="N147"/>
  <c r="B147" s="1"/>
  <c r="O147"/>
  <c r="N148"/>
  <c r="B148" s="1"/>
  <c r="O148"/>
  <c r="N149"/>
  <c r="B149" s="1"/>
  <c r="O149"/>
  <c r="N150"/>
  <c r="B150" s="1"/>
  <c r="O150"/>
  <c r="N960"/>
  <c r="B960" s="1"/>
  <c r="O960"/>
  <c r="N961"/>
  <c r="B961" s="1"/>
  <c r="O961"/>
  <c r="N531"/>
  <c r="B531" s="1"/>
  <c r="O531"/>
  <c r="N45"/>
  <c r="B45" s="1"/>
  <c r="O45"/>
  <c r="N46"/>
  <c r="B46" s="1"/>
  <c r="O46"/>
  <c r="N47"/>
  <c r="B47" s="1"/>
  <c r="O47"/>
  <c r="N48"/>
  <c r="B48" s="1"/>
  <c r="O48"/>
  <c r="N191"/>
  <c r="B191" s="1"/>
  <c r="O191"/>
  <c r="N603"/>
  <c r="B603" s="1"/>
  <c r="O603"/>
  <c r="N607"/>
  <c r="B607" s="1"/>
  <c r="O607"/>
  <c r="N608"/>
  <c r="B608" s="1"/>
  <c r="O608"/>
  <c r="N60"/>
  <c r="B60" s="1"/>
  <c r="O60"/>
  <c r="N275"/>
  <c r="B275" s="1"/>
  <c r="O275"/>
  <c r="N276"/>
  <c r="B276" s="1"/>
  <c r="O276"/>
  <c r="N371"/>
  <c r="B371" s="1"/>
  <c r="O371"/>
  <c r="N655"/>
  <c r="B655" s="1"/>
  <c r="O655"/>
  <c r="N286"/>
  <c r="B286" s="1"/>
  <c r="O286"/>
  <c r="N287"/>
  <c r="B287" s="1"/>
  <c r="O287"/>
  <c r="N288"/>
  <c r="B288" s="1"/>
  <c r="O288"/>
  <c r="N289"/>
  <c r="B289" s="1"/>
  <c r="O289"/>
  <c r="N290"/>
  <c r="B290" s="1"/>
  <c r="O290"/>
  <c r="N844"/>
  <c r="B844" s="1"/>
  <c r="O844"/>
  <c r="N845"/>
  <c r="B845" s="1"/>
  <c r="O845"/>
  <c r="N1276"/>
  <c r="B1276" s="1"/>
  <c r="O1276"/>
  <c r="N1277"/>
  <c r="B1277" s="1"/>
  <c r="O1277"/>
  <c r="N1278"/>
  <c r="B1278" s="1"/>
  <c r="O1278"/>
  <c r="N1279"/>
  <c r="B1279" s="1"/>
  <c r="O1279"/>
  <c r="N1014"/>
  <c r="B1014" s="1"/>
  <c r="O1014"/>
  <c r="N507"/>
  <c r="B507" s="1"/>
  <c r="O507"/>
  <c r="N446"/>
  <c r="B446" s="1"/>
  <c r="O446"/>
  <c r="N447"/>
  <c r="B447" s="1"/>
  <c r="O447"/>
  <c r="N448"/>
  <c r="B448" s="1"/>
  <c r="O448"/>
  <c r="N449"/>
  <c r="B449" s="1"/>
  <c r="O449"/>
  <c r="N450"/>
  <c r="B450" s="1"/>
  <c r="O450"/>
  <c r="N158"/>
  <c r="B158" s="1"/>
  <c r="O158"/>
  <c r="N159"/>
  <c r="B159" s="1"/>
  <c r="O159"/>
  <c r="N160"/>
  <c r="B160" s="1"/>
  <c r="O160"/>
  <c r="N161"/>
  <c r="B161" s="1"/>
  <c r="O161"/>
  <c r="N1229"/>
  <c r="B1229" s="1"/>
  <c r="O1229"/>
  <c r="N1230"/>
  <c r="B1230" s="1"/>
  <c r="O1230"/>
  <c r="N1231"/>
  <c r="B1231" s="1"/>
  <c r="O1231"/>
  <c r="N1232"/>
  <c r="B1232" s="1"/>
  <c r="O1232"/>
  <c r="N171"/>
  <c r="B171" s="1"/>
  <c r="O171"/>
  <c r="N851"/>
  <c r="B851" s="1"/>
  <c r="O851"/>
  <c r="N852"/>
  <c r="B852" s="1"/>
  <c r="O852"/>
  <c r="N746"/>
  <c r="B746" s="1"/>
  <c r="O746"/>
  <c r="N754"/>
  <c r="B754" s="1"/>
  <c r="O754"/>
  <c r="N755"/>
  <c r="B755" s="1"/>
  <c r="O755"/>
  <c r="N1075"/>
  <c r="B1075" s="1"/>
  <c r="O1075"/>
  <c r="N1076"/>
  <c r="B1076" s="1"/>
  <c r="O1076"/>
  <c r="N422"/>
  <c r="B422" s="1"/>
  <c r="O422"/>
  <c r="N423"/>
  <c r="B423" s="1"/>
  <c r="O423"/>
  <c r="N424"/>
  <c r="B424" s="1"/>
  <c r="O424"/>
  <c r="N425"/>
  <c r="B425" s="1"/>
  <c r="O425"/>
  <c r="N443"/>
  <c r="B443" s="1"/>
  <c r="O443"/>
  <c r="N444"/>
  <c r="B444" s="1"/>
  <c r="O444"/>
  <c r="N1261"/>
  <c r="B1261" s="1"/>
  <c r="O1261"/>
  <c r="N1262"/>
  <c r="B1262" s="1"/>
  <c r="O1262"/>
  <c r="N1263"/>
  <c r="B1263" s="1"/>
  <c r="O1263"/>
  <c r="N76"/>
  <c r="B76" s="1"/>
  <c r="O76"/>
  <c r="N77"/>
  <c r="B77" s="1"/>
  <c r="O77"/>
  <c r="N140"/>
  <c r="B140" s="1"/>
  <c r="O140"/>
  <c r="N141"/>
  <c r="B141" s="1"/>
  <c r="O141"/>
  <c r="N142"/>
  <c r="B142" s="1"/>
  <c r="O142"/>
  <c r="N267"/>
  <c r="B267" s="1"/>
  <c r="O267"/>
  <c r="N268"/>
  <c r="B268" s="1"/>
  <c r="O268"/>
  <c r="N269"/>
  <c r="B269" s="1"/>
  <c r="O269"/>
  <c r="N270"/>
  <c r="B270" s="1"/>
  <c r="O270"/>
  <c r="N271"/>
  <c r="B271" s="1"/>
  <c r="O271"/>
  <c r="N1287"/>
  <c r="B1287" s="1"/>
  <c r="O1287"/>
  <c r="N981"/>
  <c r="B981" s="1"/>
  <c r="O981"/>
  <c r="N432"/>
  <c r="B432" s="1"/>
  <c r="O432"/>
  <c r="N433"/>
  <c r="B433" s="1"/>
  <c r="O433"/>
  <c r="N434"/>
  <c r="B434" s="1"/>
  <c r="O434"/>
  <c r="N435"/>
  <c r="B435" s="1"/>
  <c r="O435"/>
  <c r="N1200"/>
  <c r="B1200" s="1"/>
  <c r="O1200"/>
  <c r="N1201"/>
  <c r="B1201" s="1"/>
  <c r="O1201"/>
  <c r="N1202"/>
  <c r="B1202" s="1"/>
  <c r="O1202"/>
  <c r="N716"/>
  <c r="B716" s="1"/>
  <c r="O716"/>
  <c r="N717"/>
  <c r="B717" s="1"/>
  <c r="O717"/>
  <c r="N718"/>
  <c r="B718" s="1"/>
  <c r="O718"/>
  <c r="N719"/>
  <c r="B719" s="1"/>
  <c r="O719"/>
  <c r="N720"/>
  <c r="B720" s="1"/>
  <c r="O720"/>
  <c r="N1151"/>
  <c r="B1151" s="1"/>
  <c r="O1151"/>
  <c r="N890"/>
  <c r="B890" s="1"/>
  <c r="O890"/>
  <c r="N854"/>
  <c r="B854" s="1"/>
  <c r="O854"/>
  <c r="N855"/>
  <c r="B855" s="1"/>
  <c r="O855"/>
  <c r="N1003"/>
  <c r="B1003" s="1"/>
  <c r="O1003"/>
  <c r="N393"/>
  <c r="B393" s="1"/>
  <c r="O393"/>
  <c r="N394"/>
  <c r="B394" s="1"/>
  <c r="O394"/>
  <c r="N395"/>
  <c r="B395" s="1"/>
  <c r="O395"/>
  <c r="N995"/>
  <c r="B995" s="1"/>
  <c r="O995"/>
  <c r="N1245"/>
  <c r="B1245" s="1"/>
  <c r="O1245"/>
  <c r="N1246"/>
  <c r="B1246" s="1"/>
  <c r="O1246"/>
  <c r="N1247"/>
  <c r="B1247" s="1"/>
  <c r="O1247"/>
  <c r="N1248"/>
  <c r="B1248" s="1"/>
  <c r="O1248"/>
  <c r="N1131"/>
  <c r="B1131" s="1"/>
  <c r="O1131"/>
  <c r="N912"/>
  <c r="B912" s="1"/>
  <c r="O912"/>
  <c r="N913"/>
  <c r="B913" s="1"/>
  <c r="O913"/>
  <c r="N884"/>
  <c r="B884" s="1"/>
  <c r="O884"/>
  <c r="N1203"/>
  <c r="B1203" s="1"/>
  <c r="O1203"/>
  <c r="N1204"/>
  <c r="B1204" s="1"/>
  <c r="O1204"/>
  <c r="N604"/>
  <c r="B604" s="1"/>
  <c r="O604"/>
  <c r="N605"/>
  <c r="B605" s="1"/>
  <c r="O605"/>
  <c r="N400"/>
  <c r="B400" s="1"/>
  <c r="O400"/>
  <c r="N521"/>
  <c r="B521" s="1"/>
  <c r="O521"/>
  <c r="N520"/>
  <c r="B520" s="1"/>
  <c r="O520"/>
  <c r="N260"/>
  <c r="B260" s="1"/>
  <c r="O260"/>
  <c r="N763"/>
  <c r="B763" s="1"/>
  <c r="O763"/>
  <c r="N764"/>
  <c r="B764" s="1"/>
  <c r="O764"/>
  <c r="N765"/>
  <c r="B765" s="1"/>
  <c r="O765"/>
  <c r="N263"/>
  <c r="B263" s="1"/>
  <c r="O263"/>
  <c r="N530"/>
  <c r="B530" s="1"/>
  <c r="O530"/>
  <c r="N889"/>
  <c r="B889" s="1"/>
  <c r="O889"/>
  <c r="N980"/>
  <c r="B980" s="1"/>
  <c r="O980"/>
  <c r="N996"/>
  <c r="B996" s="1"/>
  <c r="O996"/>
  <c r="N246"/>
  <c r="B246" s="1"/>
  <c r="O246"/>
  <c r="N247"/>
  <c r="B247" s="1"/>
  <c r="O247"/>
  <c r="N1098"/>
  <c r="B1098" s="1"/>
  <c r="O1098"/>
  <c r="N785"/>
  <c r="B785" s="1"/>
  <c r="O785"/>
  <c r="N786"/>
  <c r="B786" s="1"/>
  <c r="O786"/>
  <c r="N787"/>
  <c r="B787" s="1"/>
  <c r="O787"/>
  <c r="N788"/>
  <c r="B788" s="1"/>
  <c r="O788"/>
  <c r="N411"/>
  <c r="B411" s="1"/>
  <c r="O411"/>
  <c r="N403"/>
  <c r="B403" s="1"/>
  <c r="O403"/>
  <c r="N404"/>
  <c r="B404" s="1"/>
  <c r="O404"/>
  <c r="N405"/>
  <c r="B405" s="1"/>
  <c r="O405"/>
  <c r="N406"/>
  <c r="B406" s="1"/>
  <c r="O406"/>
  <c r="N671"/>
  <c r="B671" s="1"/>
  <c r="O671"/>
  <c r="N672"/>
  <c r="B672" s="1"/>
  <c r="O672"/>
  <c r="N673"/>
  <c r="B673" s="1"/>
  <c r="O673"/>
  <c r="N674"/>
  <c r="B674" s="1"/>
  <c r="O674"/>
  <c r="N200"/>
  <c r="B200" s="1"/>
  <c r="O200"/>
  <c r="N201"/>
  <c r="B201" s="1"/>
  <c r="O201"/>
  <c r="N202"/>
  <c r="B202" s="1"/>
  <c r="O202"/>
  <c r="N203"/>
  <c r="B203" s="1"/>
  <c r="O203"/>
  <c r="N204"/>
  <c r="B204" s="1"/>
  <c r="O204"/>
  <c r="N327"/>
  <c r="B327" s="1"/>
  <c r="O327"/>
  <c r="N867"/>
  <c r="B867" s="1"/>
  <c r="O867"/>
  <c r="N868"/>
  <c r="B868" s="1"/>
  <c r="O868"/>
  <c r="N361"/>
  <c r="B361" s="1"/>
  <c r="O361"/>
  <c r="N362"/>
  <c r="B362" s="1"/>
  <c r="O362"/>
  <c r="N363"/>
  <c r="B363" s="1"/>
  <c r="O363"/>
  <c r="N1153"/>
  <c r="B1153" s="1"/>
  <c r="O1153"/>
  <c r="N802"/>
  <c r="B802" s="1"/>
  <c r="O802"/>
  <c r="N803"/>
  <c r="B803" s="1"/>
  <c r="O803"/>
  <c r="N905"/>
  <c r="B905" s="1"/>
  <c r="O905"/>
  <c r="N906"/>
  <c r="B906" s="1"/>
  <c r="O906"/>
  <c r="N907"/>
  <c r="B907" s="1"/>
  <c r="O907"/>
  <c r="N908"/>
  <c r="B908" s="1"/>
  <c r="O908"/>
  <c r="N909"/>
  <c r="B909" s="1"/>
  <c r="O909"/>
  <c r="N910"/>
  <c r="B910" s="1"/>
  <c r="O910"/>
  <c r="N911"/>
  <c r="B911" s="1"/>
  <c r="O911"/>
  <c r="N1015"/>
  <c r="B1015" s="1"/>
  <c r="O1015"/>
  <c r="N1001"/>
  <c r="B1001" s="1"/>
  <c r="O1001"/>
  <c r="N491"/>
  <c r="B491" s="1"/>
  <c r="O491"/>
  <c r="N492"/>
  <c r="B492" s="1"/>
  <c r="O492"/>
  <c r="N399"/>
  <c r="B399" s="1"/>
  <c r="O399"/>
  <c r="N499"/>
  <c r="B499" s="1"/>
  <c r="O499"/>
  <c r="N420"/>
  <c r="B420" s="1"/>
  <c r="O420"/>
  <c r="N421"/>
  <c r="B421" s="1"/>
  <c r="O421"/>
  <c r="N279"/>
  <c r="B279" s="1"/>
  <c r="O279"/>
  <c r="N280"/>
  <c r="B280" s="1"/>
  <c r="O280"/>
  <c r="N281"/>
  <c r="B281" s="1"/>
  <c r="O281"/>
  <c r="N696"/>
  <c r="B696" s="1"/>
  <c r="O696"/>
  <c r="N697"/>
  <c r="B697" s="1"/>
  <c r="O697"/>
  <c r="N698"/>
  <c r="B698" s="1"/>
  <c r="O698"/>
  <c r="N699"/>
  <c r="B699" s="1"/>
  <c r="O699"/>
  <c r="N1072"/>
  <c r="B1072" s="1"/>
  <c r="O1072"/>
  <c r="N546"/>
  <c r="B546" s="1"/>
  <c r="O546"/>
  <c r="N547"/>
  <c r="B547" s="1"/>
  <c r="O547"/>
  <c r="N548"/>
  <c r="B548" s="1"/>
  <c r="O548"/>
  <c r="N1209"/>
  <c r="B1209" s="1"/>
  <c r="O1209"/>
  <c r="N1210"/>
  <c r="B1210" s="1"/>
  <c r="O1210"/>
  <c r="N609"/>
  <c r="B609" s="1"/>
  <c r="O609"/>
  <c r="N610"/>
  <c r="B610" s="1"/>
  <c r="O610"/>
  <c r="N611"/>
  <c r="B611" s="1"/>
  <c r="O611"/>
  <c r="N612"/>
  <c r="B612" s="1"/>
  <c r="O612"/>
  <c r="N613"/>
  <c r="B613" s="1"/>
  <c r="O613"/>
  <c r="N949"/>
  <c r="B949" s="1"/>
  <c r="O949"/>
  <c r="N950"/>
  <c r="B950" s="1"/>
  <c r="O950"/>
  <c r="N951"/>
  <c r="B951" s="1"/>
  <c r="O951"/>
  <c r="N952"/>
  <c r="B952" s="1"/>
  <c r="O952"/>
  <c r="N600"/>
  <c r="B600" s="1"/>
  <c r="O600"/>
  <c r="N601"/>
  <c r="B601" s="1"/>
  <c r="O601"/>
  <c r="N602"/>
  <c r="B602" s="1"/>
  <c r="O602"/>
  <c r="N924"/>
  <c r="B924" s="1"/>
  <c r="O924"/>
  <c r="N925"/>
  <c r="B925" s="1"/>
  <c r="O925"/>
  <c r="N926"/>
  <c r="B926" s="1"/>
  <c r="O926"/>
  <c r="N927"/>
  <c r="B927" s="1"/>
  <c r="O927"/>
  <c r="N1233"/>
  <c r="B1233" s="1"/>
  <c r="O1233"/>
  <c r="N843"/>
  <c r="B843" s="1"/>
  <c r="O843"/>
  <c r="N1269"/>
  <c r="B1269" s="1"/>
  <c r="O1269"/>
  <c r="N885"/>
  <c r="B885" s="1"/>
  <c r="O885"/>
  <c r="N886"/>
  <c r="B886" s="1"/>
  <c r="O886"/>
  <c r="N887"/>
  <c r="B887" s="1"/>
  <c r="O887"/>
  <c r="N888"/>
  <c r="B888" s="1"/>
  <c r="O888"/>
  <c r="N59"/>
  <c r="B59" s="1"/>
  <c r="O59"/>
  <c r="N1000"/>
  <c r="B1000" s="1"/>
  <c r="O1000"/>
  <c r="N846"/>
  <c r="B846" s="1"/>
  <c r="O846"/>
  <c r="N847"/>
  <c r="B847" s="1"/>
  <c r="O847"/>
  <c r="N848"/>
  <c r="B848" s="1"/>
  <c r="O848"/>
  <c r="N849"/>
  <c r="B849" s="1"/>
  <c r="O849"/>
  <c r="N632"/>
  <c r="B632" s="1"/>
  <c r="O632"/>
  <c r="N633"/>
  <c r="B633" s="1"/>
  <c r="O633"/>
  <c r="N634"/>
  <c r="B634" s="1"/>
  <c r="O634"/>
  <c r="N635"/>
  <c r="B635" s="1"/>
  <c r="O635"/>
  <c r="N636"/>
  <c r="B636" s="1"/>
  <c r="O636"/>
  <c r="N272"/>
  <c r="B272" s="1"/>
  <c r="O272"/>
  <c r="N436"/>
  <c r="B436" s="1"/>
  <c r="O436"/>
  <c r="N437"/>
  <c r="B437" s="1"/>
  <c r="O437"/>
  <c r="N690"/>
  <c r="B690" s="1"/>
  <c r="O690"/>
  <c r="N695"/>
  <c r="B695" s="1"/>
  <c r="O695"/>
  <c r="N694"/>
  <c r="B694" s="1"/>
  <c r="O694"/>
  <c r="N639"/>
  <c r="B639" s="1"/>
  <c r="O639"/>
  <c r="N954"/>
  <c r="B954" s="1"/>
  <c r="O954"/>
  <c r="N1030"/>
  <c r="B1030" s="1"/>
  <c r="O1030"/>
  <c r="N1031"/>
  <c r="B1031" s="1"/>
  <c r="O1031"/>
  <c r="N1032"/>
  <c r="B1032" s="1"/>
  <c r="O1032"/>
  <c r="N1033"/>
  <c r="B1033" s="1"/>
  <c r="O1033"/>
  <c r="N893"/>
  <c r="B893" s="1"/>
  <c r="O893"/>
  <c r="N894"/>
  <c r="B894" s="1"/>
  <c r="O894"/>
  <c r="N895"/>
  <c r="B895" s="1"/>
  <c r="O895"/>
  <c r="N896"/>
  <c r="B896" s="1"/>
  <c r="O896"/>
  <c r="N1077"/>
  <c r="B1077" s="1"/>
  <c r="O1077"/>
  <c r="N445"/>
  <c r="B445" s="1"/>
  <c r="O445"/>
  <c r="N257"/>
  <c r="B257" s="1"/>
  <c r="O257"/>
  <c r="N26"/>
  <c r="B26" s="1"/>
  <c r="O26"/>
  <c r="N27"/>
  <c r="B27" s="1"/>
  <c r="O27"/>
  <c r="N28"/>
  <c r="B28" s="1"/>
  <c r="O28"/>
  <c r="N629"/>
  <c r="B629" s="1"/>
  <c r="O629"/>
  <c r="N779"/>
  <c r="B779" s="1"/>
  <c r="O779"/>
  <c r="N780"/>
  <c r="B780" s="1"/>
  <c r="O780"/>
  <c r="N1189"/>
  <c r="B1189" s="1"/>
  <c r="O1189"/>
  <c r="N1190"/>
  <c r="B1190" s="1"/>
  <c r="O1190"/>
  <c r="N1191"/>
  <c r="B1191" s="1"/>
  <c r="O1191"/>
  <c r="N1192"/>
  <c r="B1192" s="1"/>
  <c r="O1192"/>
  <c r="N1059"/>
  <c r="B1059" s="1"/>
  <c r="O1059"/>
  <c r="N1016"/>
  <c r="B1016" s="1"/>
  <c r="O1016"/>
  <c r="N1017"/>
  <c r="B1017" s="1"/>
  <c r="O1017"/>
  <c r="N1018"/>
  <c r="B1018" s="1"/>
  <c r="O1018"/>
  <c r="N1019"/>
  <c r="B1019" s="1"/>
  <c r="O1019"/>
  <c r="N939"/>
  <c r="B939" s="1"/>
  <c r="O939"/>
  <c r="N940"/>
  <c r="B940" s="1"/>
  <c r="O940"/>
  <c r="N941"/>
  <c r="B941" s="1"/>
  <c r="O941"/>
  <c r="N379"/>
  <c r="B379" s="1"/>
  <c r="O379"/>
  <c r="N380"/>
  <c r="B380" s="1"/>
  <c r="O380"/>
  <c r="N853"/>
  <c r="B853" s="1"/>
  <c r="O853"/>
  <c r="N1160"/>
  <c r="B1160" s="1"/>
  <c r="O1160"/>
  <c r="N113"/>
  <c r="B113" s="1"/>
  <c r="O113"/>
  <c r="N114"/>
  <c r="B114" s="1"/>
  <c r="O114"/>
  <c r="N115"/>
  <c r="B115" s="1"/>
  <c r="O115"/>
  <c r="N1099"/>
  <c r="B1099" s="1"/>
  <c r="O1099"/>
  <c r="N407"/>
  <c r="B407" s="1"/>
  <c r="O407"/>
  <c r="N408"/>
  <c r="B408" s="1"/>
  <c r="O408"/>
  <c r="N409"/>
  <c r="B409" s="1"/>
  <c r="O409"/>
  <c r="N410"/>
  <c r="B410" s="1"/>
  <c r="O410"/>
  <c r="N822"/>
  <c r="B822" s="1"/>
  <c r="O822"/>
  <c r="N823"/>
  <c r="B823" s="1"/>
  <c r="O823"/>
  <c r="N824"/>
  <c r="B824" s="1"/>
  <c r="O824"/>
  <c r="N656"/>
  <c r="B656" s="1"/>
  <c r="O656"/>
  <c r="N725"/>
  <c r="B725" s="1"/>
  <c r="O725"/>
  <c r="N726"/>
  <c r="B726" s="1"/>
  <c r="O726"/>
  <c r="N727"/>
  <c r="B727" s="1"/>
  <c r="O727"/>
  <c r="N728"/>
  <c r="B728" s="1"/>
  <c r="O728"/>
  <c r="N729"/>
  <c r="B729" s="1"/>
  <c r="O729"/>
  <c r="N730"/>
  <c r="B730" s="1"/>
  <c r="O730"/>
  <c r="N1264"/>
  <c r="B1264" s="1"/>
  <c r="O1264"/>
  <c r="N691"/>
  <c r="B691" s="1"/>
  <c r="O691"/>
  <c r="N692"/>
  <c r="B692" s="1"/>
  <c r="O692"/>
  <c r="N693"/>
  <c r="B693" s="1"/>
  <c r="O693"/>
  <c r="N254"/>
  <c r="B254" s="1"/>
  <c r="O254"/>
  <c r="N255"/>
  <c r="B255" s="1"/>
  <c r="O255"/>
  <c r="N256"/>
  <c r="B256" s="1"/>
  <c r="O256"/>
  <c r="N306"/>
  <c r="B306" s="1"/>
  <c r="O306"/>
  <c r="N307"/>
  <c r="B307" s="1"/>
  <c r="O307"/>
  <c r="N308"/>
  <c r="B308" s="1"/>
  <c r="O308"/>
  <c r="N309"/>
  <c r="B309" s="1"/>
  <c r="O309"/>
  <c r="N1156"/>
  <c r="B1156" s="1"/>
  <c r="O1156"/>
  <c r="N1157"/>
  <c r="B1157" s="1"/>
  <c r="O1157"/>
  <c r="N1158"/>
  <c r="B1158" s="1"/>
  <c r="O1158"/>
  <c r="N1159"/>
  <c r="B1159" s="1"/>
  <c r="O1159"/>
  <c r="N669"/>
  <c r="B669" s="1"/>
  <c r="O669"/>
  <c r="N1068"/>
  <c r="B1068" s="1"/>
  <c r="O1068"/>
  <c r="N1069"/>
  <c r="B1069" s="1"/>
  <c r="O1069"/>
  <c r="N1070"/>
  <c r="B1070" s="1"/>
  <c r="O1070"/>
  <c r="N1071"/>
  <c r="B1071" s="1"/>
  <c r="O1071"/>
  <c r="N675"/>
  <c r="B675" s="1"/>
  <c r="O675"/>
  <c r="N998"/>
  <c r="B998" s="1"/>
  <c r="O998"/>
  <c r="N999"/>
  <c r="B999" s="1"/>
  <c r="O999"/>
  <c r="N1150"/>
  <c r="B1150" s="1"/>
  <c r="O1150"/>
  <c r="N574"/>
  <c r="B574" s="1"/>
  <c r="O574"/>
  <c r="N1304"/>
  <c r="B1304" s="1"/>
  <c r="O1304"/>
  <c r="N9"/>
  <c r="B9" s="1"/>
  <c r="O9"/>
  <c r="N282"/>
  <c r="B282" s="1"/>
  <c r="O282"/>
  <c r="N283"/>
  <c r="B283" s="1"/>
  <c r="O283"/>
  <c r="N284"/>
  <c r="B284" s="1"/>
  <c r="O284"/>
  <c r="N285"/>
  <c r="B285" s="1"/>
  <c r="O285"/>
  <c r="N376"/>
  <c r="B376" s="1"/>
  <c r="O376"/>
  <c r="N1041"/>
  <c r="B1041" s="1"/>
  <c r="O1041"/>
  <c r="N987"/>
  <c r="B987" s="1"/>
  <c r="O987"/>
  <c r="N988"/>
  <c r="B988" s="1"/>
  <c r="O988"/>
  <c r="N1302"/>
  <c r="B1302" s="1"/>
  <c r="O1302"/>
  <c r="N935"/>
  <c r="B935" s="1"/>
  <c r="O935"/>
  <c r="N936"/>
  <c r="B936" s="1"/>
  <c r="O936"/>
  <c r="N937"/>
  <c r="B937" s="1"/>
  <c r="O937"/>
  <c r="N938"/>
  <c r="B938" s="1"/>
  <c r="O938"/>
  <c r="N652"/>
  <c r="B652" s="1"/>
  <c r="O652"/>
  <c r="N1178"/>
  <c r="B1178" s="1"/>
  <c r="O1178"/>
  <c r="N348"/>
  <c r="B348" s="1"/>
  <c r="O348"/>
  <c r="N756"/>
  <c r="B756" s="1"/>
  <c r="O756"/>
  <c r="N1205"/>
  <c r="B1205" s="1"/>
  <c r="O1205"/>
  <c r="N1206"/>
  <c r="B1206" s="1"/>
  <c r="O1206"/>
  <c r="N1207"/>
  <c r="B1207" s="1"/>
  <c r="O1207"/>
  <c r="N1208"/>
  <c r="B1208" s="1"/>
  <c r="O1208"/>
  <c r="N1193"/>
  <c r="B1193" s="1"/>
  <c r="O1193"/>
  <c r="N1194"/>
  <c r="B1194" s="1"/>
  <c r="O1194"/>
  <c r="N328"/>
  <c r="B328" s="1"/>
  <c r="O328"/>
  <c r="N274"/>
  <c r="B274" s="1"/>
  <c r="O274"/>
  <c r="N205"/>
  <c r="B205" s="1"/>
  <c r="O205"/>
  <c r="N206"/>
  <c r="B206" s="1"/>
  <c r="O206"/>
  <c r="N207"/>
  <c r="B207" s="1"/>
  <c r="O207"/>
  <c r="N208"/>
  <c r="B208" s="1"/>
  <c r="O208"/>
  <c r="N209"/>
  <c r="B209" s="1"/>
  <c r="O209"/>
  <c r="N670"/>
  <c r="B670" s="1"/>
  <c r="O670"/>
  <c r="N1297"/>
  <c r="B1297" s="1"/>
  <c r="O1297"/>
  <c r="N111"/>
  <c r="B111" s="1"/>
  <c r="O111"/>
  <c r="N116"/>
  <c r="B116" s="1"/>
  <c r="O116"/>
  <c r="N117"/>
  <c r="B117" s="1"/>
  <c r="O117"/>
  <c r="N810"/>
  <c r="B810" s="1"/>
  <c r="O810"/>
  <c r="N1058"/>
  <c r="B1058" s="1"/>
  <c r="O1058"/>
  <c r="N1008"/>
  <c r="B1008" s="1"/>
  <c r="O1008"/>
  <c r="N505"/>
  <c r="B505" s="1"/>
  <c r="O505"/>
  <c r="N969"/>
  <c r="B969" s="1"/>
  <c r="O969"/>
  <c r="N970"/>
  <c r="B970" s="1"/>
  <c r="O970"/>
  <c r="N971"/>
  <c r="B971" s="1"/>
  <c r="O971"/>
  <c r="N480"/>
  <c r="B480" s="1"/>
  <c r="O480"/>
  <c r="N101"/>
  <c r="B101" s="1"/>
  <c r="O101"/>
  <c r="N102"/>
  <c r="B102" s="1"/>
  <c r="O102"/>
  <c r="N103"/>
  <c r="B103" s="1"/>
  <c r="O103"/>
  <c r="N104"/>
  <c r="B104" s="1"/>
  <c r="O104"/>
  <c r="N648"/>
  <c r="B648" s="1"/>
  <c r="O648"/>
  <c r="N649"/>
  <c r="B649" s="1"/>
  <c r="O649"/>
  <c r="N650"/>
  <c r="B650" s="1"/>
  <c r="O650"/>
  <c r="N651"/>
  <c r="B651" s="1"/>
  <c r="O651"/>
  <c r="N589"/>
  <c r="B589" s="1"/>
  <c r="O589"/>
  <c r="N590"/>
  <c r="B590" s="1"/>
  <c r="O590"/>
  <c r="N591"/>
  <c r="B591" s="1"/>
  <c r="O591"/>
  <c r="N592"/>
  <c r="B592" s="1"/>
  <c r="O592"/>
  <c r="N809"/>
  <c r="B809" s="1"/>
  <c r="O809"/>
  <c r="N163"/>
  <c r="B163" s="1"/>
  <c r="O163"/>
  <c r="N164"/>
  <c r="B164" s="1"/>
  <c r="O164"/>
  <c r="N165"/>
  <c r="B165" s="1"/>
  <c r="O165"/>
  <c r="N166"/>
  <c r="B166" s="1"/>
  <c r="O166"/>
  <c r="N167"/>
  <c r="B167" s="1"/>
  <c r="O167"/>
  <c r="N214"/>
  <c r="B214" s="1"/>
  <c r="O214"/>
  <c r="N751"/>
  <c r="B751" s="1"/>
  <c r="O751"/>
  <c r="N490"/>
  <c r="B490" s="1"/>
  <c r="O490"/>
  <c r="N1288"/>
  <c r="B1288" s="1"/>
  <c r="O1288"/>
  <c r="N172"/>
  <c r="B172" s="1"/>
  <c r="O172"/>
  <c r="N173"/>
  <c r="B173" s="1"/>
  <c r="O173"/>
  <c r="N188"/>
  <c r="B188" s="1"/>
  <c r="O188"/>
  <c r="N189"/>
  <c r="B189" s="1"/>
  <c r="O189"/>
  <c r="N190"/>
  <c r="B190" s="1"/>
  <c r="O190"/>
  <c r="N112"/>
  <c r="B112" s="1"/>
  <c r="O112"/>
  <c r="O503"/>
  <c r="N503"/>
  <c r="B503" s="1"/>
  <c r="F233"/>
  <c r="F234" s="1"/>
  <c r="F1285"/>
  <c r="F1286" s="1"/>
  <c r="F947"/>
  <c r="F948" s="1"/>
  <c r="F614"/>
  <c r="F615" s="1"/>
  <c r="F1243"/>
  <c r="F1173"/>
  <c r="F11"/>
  <c r="F12" s="1"/>
  <c r="F183"/>
  <c r="F216"/>
  <c r="F217" s="1"/>
  <c r="F218" s="1"/>
  <c r="F105"/>
  <c r="F106" s="1"/>
  <c r="F653"/>
  <c r="F654" s="1"/>
  <c r="F94"/>
  <c r="F95" s="1"/>
  <c r="F96" s="1"/>
  <c r="F459"/>
  <c r="F460" s="1"/>
  <c r="F1298"/>
  <c r="F1299" s="1"/>
  <c r="F6"/>
  <c r="F329"/>
  <c r="F151"/>
  <c r="F152" s="1"/>
  <c r="F153" s="1"/>
  <c r="F1154"/>
  <c r="F1155" s="1"/>
  <c r="F657"/>
  <c r="F162"/>
  <c r="F61"/>
  <c r="F1187"/>
  <c r="F804"/>
  <c r="F805" s="1"/>
  <c r="F806" s="1"/>
  <c r="F55"/>
  <c r="F56" s="1"/>
  <c r="F676"/>
  <c r="F228"/>
  <c r="F229" s="1"/>
  <c r="F230" s="1"/>
  <c r="F231" s="1"/>
  <c r="F625"/>
  <c r="F626" s="1"/>
  <c r="F627" s="1"/>
  <c r="F2"/>
  <c r="F3" s="1"/>
  <c r="F4" s="1"/>
  <c r="F5" s="1"/>
  <c r="F686"/>
  <c r="F687" s="1"/>
  <c r="F688" s="1"/>
  <c r="F689" s="1"/>
  <c r="F1260"/>
  <c r="F944"/>
  <c r="F945" s="1"/>
  <c r="F946" s="1"/>
  <c r="F143"/>
  <c r="F144" s="1"/>
  <c r="F145" s="1"/>
  <c r="F146" s="1"/>
  <c r="F342"/>
  <c r="F933"/>
  <c r="F934" s="1"/>
  <c r="F232"/>
  <c r="F469"/>
  <c r="F396"/>
  <c r="F397" s="1"/>
  <c r="F963"/>
  <c r="F67"/>
  <c r="F68" s="1"/>
  <c r="F69" s="1"/>
  <c r="F70" s="1"/>
  <c r="F1237"/>
  <c r="F1126"/>
  <c r="F30"/>
  <c r="F414"/>
  <c r="F273"/>
  <c r="F972"/>
  <c r="F973" s="1"/>
  <c r="F71"/>
  <c r="F72" s="1"/>
  <c r="F347"/>
  <c r="F1148"/>
  <c r="F1149" s="1"/>
  <c r="F415"/>
  <c r="F1078"/>
  <c r="F1079" s="1"/>
  <c r="F248"/>
  <c r="F249" s="1"/>
  <c r="F250" s="1"/>
  <c r="F251" s="1"/>
  <c r="F544"/>
  <c r="F545" s="1"/>
  <c r="F64"/>
  <c r="F1239"/>
  <c r="F1240" s="1"/>
  <c r="F1241" s="1"/>
  <c r="F1242" s="1"/>
  <c r="F128"/>
  <c r="F1303"/>
  <c r="F416"/>
  <c r="F1174"/>
  <c r="F962"/>
  <c r="F850"/>
  <c r="F550"/>
  <c r="F551" s="1"/>
  <c r="F552" s="1"/>
  <c r="F553" s="1"/>
  <c r="F734"/>
  <c r="F735" s="1"/>
  <c r="F736" s="1"/>
  <c r="F737" s="1"/>
  <c r="F73"/>
  <c r="F932"/>
  <c r="F1188"/>
  <c r="F812"/>
  <c r="F813" s="1"/>
  <c r="F814" s="1"/>
  <c r="F815" s="1"/>
  <c r="F816" s="1"/>
  <c r="F7"/>
  <c r="F8" s="1"/>
  <c r="F1171"/>
  <c r="F1170"/>
  <c r="F1091"/>
  <c r="F1169"/>
  <c r="F429"/>
  <c r="F1025"/>
  <c r="F1026" s="1"/>
  <c r="F1027" s="1"/>
  <c r="F1028" s="1"/>
  <c r="F1029" s="1"/>
  <c r="F360"/>
  <c r="F402"/>
  <c r="F1211"/>
  <c r="F136"/>
  <c r="F137" s="1"/>
  <c r="F138" s="1"/>
  <c r="F139" s="1"/>
  <c r="F1234"/>
  <c r="F752"/>
  <c r="F753" s="1"/>
  <c r="F721"/>
  <c r="F722" s="1"/>
  <c r="F489"/>
  <c r="F646"/>
  <c r="F647" s="1"/>
  <c r="F984"/>
  <c r="F985" s="1"/>
  <c r="F624"/>
  <c r="F1270"/>
  <c r="F1271" s="1"/>
  <c r="F1108"/>
  <c r="F1109"/>
  <c r="F1056"/>
  <c r="F1057" s="1"/>
  <c r="F34"/>
  <c r="F169"/>
  <c r="F170" s="1"/>
  <c r="F364"/>
  <c r="F439"/>
  <c r="F440" s="1"/>
  <c r="F797"/>
  <c r="F468"/>
  <c r="F157"/>
  <c r="F325"/>
  <c r="F513"/>
  <c r="F514" s="1"/>
  <c r="F616"/>
  <c r="F617" s="1"/>
  <c r="F901"/>
  <c r="F902" s="1"/>
  <c r="F900"/>
  <c r="F326"/>
  <c r="F1217"/>
  <c r="F1218" s="1"/>
  <c r="F135"/>
  <c r="F558"/>
  <c r="F559" s="1"/>
  <c r="F560" s="1"/>
  <c r="F303"/>
  <c r="F304" s="1"/>
  <c r="F332"/>
  <c r="F333" s="1"/>
  <c r="F334" s="1"/>
  <c r="F335" s="1"/>
  <c r="F336" s="1"/>
  <c r="F219"/>
  <c r="F220" s="1"/>
  <c r="F221" s="1"/>
  <c r="F1142"/>
  <c r="F741"/>
  <c r="F742" s="1"/>
  <c r="F743" s="1"/>
  <c r="F744" s="1"/>
  <c r="F745" s="1"/>
  <c r="F1265"/>
  <c r="F1266"/>
  <c r="F198"/>
  <c r="F199" s="1"/>
  <c r="F817"/>
  <c r="F818" s="1"/>
  <c r="F562"/>
  <c r="F563" s="1"/>
  <c r="F564" s="1"/>
  <c r="F565" s="1"/>
  <c r="F339"/>
  <c r="F340" s="1"/>
  <c r="F341" s="1"/>
  <c r="F31"/>
  <c r="F595"/>
  <c r="F596" s="1"/>
  <c r="F597" s="1"/>
  <c r="F598" s="1"/>
  <c r="F599" s="1"/>
  <c r="F606"/>
  <c r="F828"/>
  <c r="F74"/>
  <c r="F75" s="1"/>
  <c r="F515"/>
  <c r="F516" s="1"/>
  <c r="F517" s="1"/>
  <c r="F1080"/>
  <c r="F919"/>
  <c r="F920" s="1"/>
  <c r="F921" s="1"/>
  <c r="F922" s="1"/>
  <c r="F923" s="1"/>
  <c r="F1147"/>
  <c r="F481"/>
  <c r="F482" s="1"/>
  <c r="F967"/>
  <c r="F968" s="1"/>
  <c r="F1113"/>
  <c r="F1114" s="1"/>
  <c r="F1115" s="1"/>
  <c r="F1116" s="1"/>
  <c r="F1117" s="1"/>
  <c r="F532"/>
  <c r="F473"/>
  <c r="F474" s="1"/>
  <c r="F526"/>
  <c r="F527" s="1"/>
  <c r="F528" s="1"/>
  <c r="F529" s="1"/>
  <c r="F700"/>
  <c r="F701" s="1"/>
  <c r="F702" s="1"/>
  <c r="F703" s="1"/>
  <c r="F704" s="1"/>
  <c r="F381"/>
  <c r="F382" s="1"/>
  <c r="F118"/>
  <c r="F119" s="1"/>
  <c r="F120" s="1"/>
  <c r="F121" s="1"/>
  <c r="F534"/>
  <c r="F535" s="1"/>
  <c r="F536" s="1"/>
  <c r="F537" s="1"/>
  <c r="F538" s="1"/>
  <c r="F584"/>
  <c r="F585" s="1"/>
  <c r="F586" s="1"/>
  <c r="F587" s="1"/>
  <c r="F588" s="1"/>
  <c r="F1225"/>
  <c r="F1226" s="1"/>
  <c r="F1034"/>
  <c r="F1035" s="1"/>
  <c r="F1036" s="1"/>
  <c r="F1224"/>
  <c r="F829"/>
  <c r="F430"/>
  <c r="F431" s="1"/>
  <c r="F357"/>
  <c r="F49"/>
  <c r="F50" s="1"/>
  <c r="F51" s="1"/>
  <c r="F52" s="1"/>
  <c r="F53" s="1"/>
  <c r="F54" s="1"/>
  <c r="F1073"/>
  <c r="F1074" s="1"/>
  <c r="F1037"/>
  <c r="F1038" s="1"/>
  <c r="F1039" s="1"/>
  <c r="F1040" s="1"/>
  <c r="F463"/>
  <c r="F464" s="1"/>
  <c r="F465"/>
  <c r="F506"/>
  <c r="F133"/>
  <c r="F1295"/>
  <c r="F1296" s="1"/>
  <c r="F1143"/>
  <c r="F1144" s="1"/>
  <c r="F1052"/>
  <c r="F1053" s="1"/>
  <c r="F1054" s="1"/>
  <c r="F1055" s="1"/>
  <c r="F955"/>
  <c r="F956" s="1"/>
  <c r="F957" s="1"/>
  <c r="F958" s="1"/>
  <c r="F959" s="1"/>
  <c r="F1167"/>
  <c r="F1168" s="1"/>
  <c r="F494"/>
  <c r="F495" s="1"/>
  <c r="F496" s="1"/>
  <c r="F497" s="1"/>
  <c r="F498" s="1"/>
  <c r="F1272"/>
  <c r="F1273" s="1"/>
  <c r="F1274" s="1"/>
  <c r="F1275" s="1"/>
  <c r="F493"/>
  <c r="F320"/>
  <c r="F1172"/>
  <c r="F747"/>
  <c r="F748" s="1"/>
  <c r="F749" s="1"/>
  <c r="F789"/>
  <c r="F790" s="1"/>
  <c r="F791" s="1"/>
  <c r="F792" s="1"/>
  <c r="F358"/>
  <c r="F359" s="1"/>
  <c r="F838"/>
  <c r="F839" s="1"/>
  <c r="F840" s="1"/>
  <c r="F841" s="1"/>
  <c r="F842" s="1"/>
  <c r="F93"/>
  <c r="F314"/>
  <c r="F315" s="1"/>
  <c r="F316" s="1"/>
  <c r="F317" s="1"/>
  <c r="F318" s="1"/>
  <c r="F25"/>
  <c r="F1100"/>
  <c r="F500"/>
  <c r="F501" s="1"/>
  <c r="F502" s="1"/>
  <c r="F87"/>
  <c r="F88" s="1"/>
  <c r="F89" s="1"/>
  <c r="F1104"/>
  <c r="F1105" s="1"/>
  <c r="F1106" s="1"/>
  <c r="F1107" s="1"/>
  <c r="F81"/>
  <c r="F82" s="1"/>
  <c r="F83" s="1"/>
  <c r="F84" s="1"/>
  <c r="F378"/>
  <c r="F372"/>
  <c r="F373" s="1"/>
  <c r="F374" s="1"/>
  <c r="F1258"/>
  <c r="F1259" s="1"/>
  <c r="F310"/>
  <c r="F311" s="1"/>
  <c r="F312" s="1"/>
  <c r="F313" s="1"/>
  <c r="F877"/>
  <c r="F878" s="1"/>
  <c r="F879" s="1"/>
  <c r="F880" s="1"/>
  <c r="F881" s="1"/>
  <c r="F757"/>
  <c r="F758" s="1"/>
  <c r="F759" s="1"/>
  <c r="F760" s="1"/>
  <c r="F1110"/>
  <c r="F1184"/>
  <c r="F1185" s="1"/>
  <c r="F1186" s="1"/>
  <c r="F539"/>
  <c r="F10"/>
  <c r="F857"/>
  <c r="F472"/>
  <c r="F1120"/>
  <c r="F1121" s="1"/>
  <c r="F1145"/>
  <c r="F1146" s="1"/>
  <c r="F540"/>
  <c r="F541" s="1"/>
  <c r="F542" s="1"/>
  <c r="F543" s="1"/>
  <c r="F836"/>
  <c r="F837" s="1"/>
  <c r="F1101"/>
  <c r="F1102" s="1"/>
  <c r="F184"/>
  <c r="F831"/>
  <c r="F832" s="1"/>
  <c r="F833" s="1"/>
  <c r="F834" s="1"/>
  <c r="F1136"/>
  <c r="F1137" s="1"/>
  <c r="F1138" s="1"/>
  <c r="F964"/>
  <c r="F965" s="1"/>
  <c r="F723"/>
  <c r="F724" s="1"/>
  <c r="F858"/>
  <c r="F859" s="1"/>
  <c r="F866"/>
  <c r="F1066"/>
  <c r="F1067" s="1"/>
  <c r="F466"/>
  <c r="F467" s="1"/>
  <c r="F891"/>
  <c r="F97"/>
  <c r="F98" s="1"/>
  <c r="F644"/>
  <c r="F645" s="1"/>
  <c r="F739"/>
  <c r="F740" s="1"/>
  <c r="F860"/>
  <c r="F892"/>
  <c r="F235"/>
  <c r="F236" s="1"/>
  <c r="F21"/>
  <c r="F22" s="1"/>
  <c r="F23" s="1"/>
  <c r="F24" s="1"/>
  <c r="F367"/>
  <c r="F368" s="1"/>
  <c r="F369" s="1"/>
  <c r="F296"/>
  <c r="F297" s="1"/>
  <c r="F861"/>
  <c r="F862" s="1"/>
  <c r="F863" s="1"/>
  <c r="F864" s="1"/>
  <c r="F865" s="1"/>
  <c r="F478"/>
  <c r="F479" s="1"/>
  <c r="F554"/>
  <c r="F555" s="1"/>
  <c r="F1280"/>
  <c r="F1281" s="1"/>
  <c r="F1282" s="1"/>
  <c r="F1283" s="1"/>
  <c r="F487"/>
  <c r="F488" s="1"/>
  <c r="F1195"/>
  <c r="F1196" s="1"/>
  <c r="F451"/>
  <c r="F452" s="1"/>
  <c r="F453" s="1"/>
  <c r="F454" s="1"/>
  <c r="F179"/>
  <c r="F180" s="1"/>
  <c r="F181" s="1"/>
  <c r="F182" s="1"/>
  <c r="F66"/>
  <c r="F525"/>
  <c r="F1097"/>
  <c r="F966"/>
  <c r="F477"/>
  <c r="F29"/>
  <c r="F519"/>
  <c r="F581"/>
  <c r="F582" s="1"/>
  <c r="F583" s="1"/>
  <c r="F291"/>
  <c r="F292" s="1"/>
  <c r="F293" s="1"/>
  <c r="F294" s="1"/>
  <c r="F978"/>
  <c r="F979" s="1"/>
  <c r="F18"/>
  <c r="F19" s="1"/>
  <c r="F20" s="1"/>
  <c r="F1161"/>
  <c r="F1162" s="1"/>
  <c r="F1163" s="1"/>
  <c r="F1164" s="1"/>
  <c r="F62"/>
  <c r="F63" s="1"/>
  <c r="F953"/>
  <c r="F125"/>
  <c r="F126" s="1"/>
  <c r="F1063"/>
  <c r="F1064" s="1"/>
  <c r="F1065" s="1"/>
  <c r="F522"/>
  <c r="F523" s="1"/>
  <c r="F508"/>
  <c r="F509" s="1"/>
  <c r="F510" s="1"/>
  <c r="F511" s="1"/>
  <c r="F1020"/>
  <c r="F1021" s="1"/>
  <c r="F1022" s="1"/>
  <c r="F1023" s="1"/>
  <c r="F1024" s="1"/>
  <c r="F1095"/>
  <c r="F1096" s="1"/>
  <c r="F1089"/>
  <c r="F1090" s="1"/>
  <c r="F1139"/>
  <c r="F1140" s="1"/>
  <c r="F377"/>
  <c r="F37"/>
  <c r="F38" s="1"/>
  <c r="F39" s="1"/>
  <c r="F40" s="1"/>
  <c r="F41" s="1"/>
  <c r="F42" s="1"/>
  <c r="F129"/>
  <c r="F130" s="1"/>
  <c r="F131" s="1"/>
  <c r="F132" s="1"/>
  <c r="F238"/>
  <c r="F239" s="1"/>
  <c r="F337"/>
  <c r="F338" s="1"/>
  <c r="F914"/>
  <c r="F462"/>
  <c r="F461"/>
  <c r="F775"/>
  <c r="F776" s="1"/>
  <c r="F777" s="1"/>
  <c r="F778"/>
  <c r="F897"/>
  <c r="F898" s="1"/>
  <c r="F899" s="1"/>
  <c r="F298"/>
  <c r="F299" s="1"/>
  <c r="F300" s="1"/>
  <c r="F301" s="1"/>
  <c r="F302" s="1"/>
  <c r="F305"/>
  <c r="F1219"/>
  <c r="F1220" s="1"/>
  <c r="F1221" s="1"/>
  <c r="F1222" s="1"/>
  <c r="F1081"/>
  <c r="F1082" s="1"/>
  <c r="F1083" s="1"/>
  <c r="F1084" s="1"/>
  <c r="F1085" s="1"/>
  <c r="F557"/>
  <c r="F577"/>
  <c r="F578" s="1"/>
  <c r="F579" s="1"/>
  <c r="F580" s="1"/>
  <c r="F1152"/>
  <c r="F210"/>
  <c r="F211" s="1"/>
  <c r="F212" s="1"/>
  <c r="F213" s="1"/>
  <c r="F1009"/>
  <c r="F1010" s="1"/>
  <c r="F1011" s="1"/>
  <c r="F1012" s="1"/>
  <c r="F1013" s="1"/>
  <c r="F1268"/>
  <c r="F426"/>
  <c r="F750"/>
  <c r="F483"/>
  <c r="F484" s="1"/>
  <c r="F485" s="1"/>
  <c r="F486" s="1"/>
  <c r="F793"/>
  <c r="F794" s="1"/>
  <c r="F795" s="1"/>
  <c r="F796" s="1"/>
  <c r="F458"/>
  <c r="F1212"/>
  <c r="F1122"/>
  <c r="F1123" s="1"/>
  <c r="F1124" s="1"/>
  <c r="F1125" s="1"/>
  <c r="F664"/>
  <c r="F665" s="1"/>
  <c r="F666" s="1"/>
  <c r="F667" s="1"/>
  <c r="F1235"/>
  <c r="F412"/>
  <c r="F413" s="1"/>
  <c r="F455"/>
  <c r="F456" s="1"/>
  <c r="F457" s="1"/>
  <c r="F928"/>
  <c r="F929" s="1"/>
  <c r="F930" s="1"/>
  <c r="F931" s="1"/>
  <c r="F237"/>
  <c r="F261"/>
  <c r="F262" s="1"/>
  <c r="F264"/>
  <c r="F265" s="1"/>
  <c r="F266" s="1"/>
  <c r="F677"/>
  <c r="F977"/>
  <c r="F705"/>
  <c r="F706" s="1"/>
  <c r="F707" s="1"/>
  <c r="F622"/>
  <c r="F623" s="1"/>
  <c r="F811"/>
  <c r="F835"/>
  <c r="F85"/>
  <c r="F86" s="1"/>
  <c r="F1050"/>
  <c r="F1051" s="1"/>
  <c r="F731"/>
  <c r="F732" s="1"/>
  <c r="F733" s="1"/>
  <c r="F1042"/>
  <c r="F678"/>
  <c r="F168"/>
  <c r="F660"/>
  <c r="F661" s="1"/>
  <c r="F662" s="1"/>
  <c r="F663" s="1"/>
  <c r="F1132"/>
  <c r="F1133" s="1"/>
  <c r="F1134" s="1"/>
  <c r="F1135" s="1"/>
  <c r="F389"/>
  <c r="F856"/>
  <c r="F549"/>
  <c r="F401"/>
  <c r="F738"/>
  <c r="F827"/>
  <c r="F252"/>
  <c r="F253" s="1"/>
  <c r="F766"/>
  <c r="F767" s="1"/>
  <c r="F768" s="1"/>
  <c r="F769" s="1"/>
  <c r="F388"/>
  <c r="F330"/>
  <c r="F331" s="1"/>
  <c r="F186"/>
  <c r="F187" s="1"/>
  <c r="F1043"/>
  <c r="F1044" s="1"/>
  <c r="F1045" s="1"/>
  <c r="F258"/>
  <c r="F259" s="1"/>
  <c r="F903"/>
  <c r="F904" s="1"/>
  <c r="F1118"/>
  <c r="F992"/>
  <c r="F993" s="1"/>
  <c r="F994" s="1"/>
  <c r="F1289"/>
  <c r="F1290" s="1"/>
  <c r="F1291" s="1"/>
  <c r="F1292" s="1"/>
  <c r="F1293" s="1"/>
  <c r="F365"/>
  <c r="F366" s="1"/>
  <c r="F572"/>
  <c r="F573" s="1"/>
  <c r="F343"/>
  <c r="F344" s="1"/>
  <c r="F345" s="1"/>
  <c r="F346" s="1"/>
  <c r="F383"/>
  <c r="F384" s="1"/>
  <c r="F385" s="1"/>
  <c r="F386" s="1"/>
  <c r="F387" s="1"/>
  <c r="F417"/>
  <c r="F418" s="1"/>
  <c r="F1294"/>
  <c r="F668"/>
  <c r="F575"/>
  <c r="F576" s="1"/>
  <c r="F982"/>
  <c r="F983" s="1"/>
  <c r="F942"/>
  <c r="F943" s="1"/>
  <c r="F915"/>
  <c r="F916" s="1"/>
  <c r="F195"/>
  <c r="F196" s="1"/>
  <c r="F197" s="1"/>
  <c r="F321"/>
  <c r="F322" s="1"/>
  <c r="F781"/>
  <c r="F782" s="1"/>
  <c r="F783" s="1"/>
  <c r="F784" s="1"/>
  <c r="F679"/>
  <c r="F680" s="1"/>
  <c r="F681" s="1"/>
  <c r="F682" s="1"/>
  <c r="F1046"/>
  <c r="F1047" s="1"/>
  <c r="F1048" s="1"/>
  <c r="F1049" s="1"/>
  <c r="F295"/>
  <c r="F390"/>
  <c r="F391" s="1"/>
  <c r="F392" s="1"/>
  <c r="F441"/>
  <c r="F442" s="1"/>
  <c r="F556"/>
  <c r="F192"/>
  <c r="F193" s="1"/>
  <c r="F194" s="1"/>
  <c r="F566"/>
  <c r="F567" s="1"/>
  <c r="F240"/>
  <c r="F241" s="1"/>
  <c r="F242" s="1"/>
  <c r="F243" s="1"/>
  <c r="F244" s="1"/>
  <c r="F245" s="1"/>
  <c r="F65"/>
  <c r="F1119"/>
  <c r="F568"/>
  <c r="F569" s="1"/>
  <c r="F277"/>
  <c r="F278" s="1"/>
  <c r="F1005"/>
  <c r="F1006" s="1"/>
  <c r="F1007" s="1"/>
  <c r="F630"/>
  <c r="F631" s="1"/>
  <c r="F512"/>
  <c r="F398"/>
  <c r="F825"/>
  <c r="F826" s="1"/>
  <c r="F222"/>
  <c r="F223" s="1"/>
  <c r="F224" s="1"/>
  <c r="F1111"/>
  <c r="F1112" s="1"/>
  <c r="F869"/>
  <c r="F870" s="1"/>
  <c r="F354"/>
  <c r="F355" s="1"/>
  <c r="F356" s="1"/>
  <c r="F989"/>
  <c r="F990"/>
  <c r="F991" s="1"/>
  <c r="F1197"/>
  <c r="F1198" s="1"/>
  <c r="F1199" s="1"/>
  <c r="F107"/>
  <c r="F108" s="1"/>
  <c r="F109" s="1"/>
  <c r="F110" s="1"/>
  <c r="F986"/>
  <c r="F561"/>
  <c r="F1249"/>
  <c r="F1250" s="1"/>
  <c r="F533"/>
  <c r="F593"/>
  <c r="F594" s="1"/>
  <c r="F1236"/>
  <c r="F917"/>
  <c r="F918" s="1"/>
  <c r="F419"/>
  <c r="F882"/>
  <c r="F883" s="1"/>
  <c r="F1086"/>
  <c r="F1087" s="1"/>
  <c r="F1088" s="1"/>
  <c r="F658"/>
  <c r="F659" s="1"/>
  <c r="F1103"/>
  <c r="F518"/>
  <c r="F570"/>
  <c r="F571" s="1"/>
  <c r="F215"/>
  <c r="F78"/>
  <c r="F79" s="1"/>
  <c r="F80" s="1"/>
  <c r="F225"/>
  <c r="F226" s="1"/>
  <c r="F227" s="1"/>
  <c r="F127"/>
  <c r="F122"/>
  <c r="F123" s="1"/>
  <c r="F124" s="1"/>
  <c r="F1002"/>
  <c r="F1253"/>
  <c r="F976"/>
  <c r="F713"/>
  <c r="F1004"/>
  <c r="F154"/>
  <c r="F155" s="1"/>
  <c r="F156" s="1"/>
  <c r="F1301"/>
  <c r="F1092"/>
  <c r="F1093" s="1"/>
  <c r="F1094" s="1"/>
  <c r="F1175"/>
  <c r="F1176" s="1"/>
  <c r="F1177" s="1"/>
  <c r="F174"/>
  <c r="F1267"/>
  <c r="F1179"/>
  <c r="F637"/>
  <c r="F638" s="1"/>
  <c r="F32"/>
  <c r="F33" s="1"/>
  <c r="F997"/>
  <c r="F1127"/>
  <c r="F1128" s="1"/>
  <c r="F871"/>
  <c r="F872" s="1"/>
  <c r="F873" s="1"/>
  <c r="F874" s="1"/>
  <c r="F875" s="1"/>
  <c r="F807"/>
  <c r="F808" s="1"/>
  <c r="F974"/>
  <c r="F975" s="1"/>
  <c r="F640"/>
  <c r="F641" s="1"/>
  <c r="F642" s="1"/>
  <c r="F643" s="1"/>
  <c r="F13"/>
  <c r="F14" s="1"/>
  <c r="F15" s="1"/>
  <c r="F16" s="1"/>
  <c r="F35"/>
  <c r="F36" s="1"/>
  <c r="F1238"/>
  <c r="F683"/>
  <c r="F684" s="1"/>
  <c r="F685" s="1"/>
  <c r="F708"/>
  <c r="F709" s="1"/>
  <c r="F710" s="1"/>
  <c r="F711" s="1"/>
  <c r="F712" s="1"/>
  <c r="F1257"/>
  <c r="F1244"/>
  <c r="F375"/>
  <c r="F798"/>
  <c r="F799" s="1"/>
  <c r="F800" s="1"/>
  <c r="F801" s="1"/>
  <c r="F319"/>
  <c r="F628"/>
  <c r="F1284"/>
  <c r="F1223"/>
  <c r="F770"/>
  <c r="F771" s="1"/>
  <c r="F99"/>
  <c r="F100" s="1"/>
  <c r="F427"/>
  <c r="F428" s="1"/>
  <c r="F1060"/>
  <c r="F1061" s="1"/>
  <c r="F1062" s="1"/>
  <c r="F761"/>
  <c r="F762" s="1"/>
  <c r="F773"/>
  <c r="F774" s="1"/>
  <c r="F470"/>
  <c r="F471" s="1"/>
  <c r="F323"/>
  <c r="F324" s="1"/>
  <c r="F524"/>
  <c r="F1251"/>
  <c r="F1252" s="1"/>
  <c r="F772"/>
  <c r="F57"/>
  <c r="F58" s="1"/>
  <c r="F1254"/>
  <c r="F1255" s="1"/>
  <c r="F1256" s="1"/>
  <c r="F438"/>
  <c r="F90"/>
  <c r="F91" s="1"/>
  <c r="F92" s="1"/>
  <c r="F17"/>
  <c r="F819"/>
  <c r="F820" s="1"/>
  <c r="F821" s="1"/>
  <c r="F1141"/>
  <c r="F830"/>
  <c r="F1300"/>
  <c r="F1165"/>
  <c r="F1166" s="1"/>
  <c r="F1129"/>
  <c r="F1130" s="1"/>
  <c r="F134"/>
  <c r="F475"/>
  <c r="F476" s="1"/>
  <c r="F370"/>
  <c r="F185"/>
  <c r="F876"/>
  <c r="F43"/>
  <c r="F44" s="1"/>
  <c r="F1227"/>
  <c r="F1228" s="1"/>
  <c r="F1180"/>
  <c r="F1181" s="1"/>
  <c r="F1182" s="1"/>
  <c r="F1183" s="1"/>
  <c r="F175"/>
  <c r="F176" s="1"/>
  <c r="F177" s="1"/>
  <c r="F178" s="1"/>
  <c r="F1213"/>
  <c r="F1214" s="1"/>
  <c r="F1215" s="1"/>
  <c r="F1216" s="1"/>
  <c r="F714"/>
  <c r="F715" s="1"/>
  <c r="F349"/>
  <c r="F350" s="1"/>
  <c r="F351" s="1"/>
  <c r="F352" s="1"/>
  <c r="F353" s="1"/>
  <c r="F618"/>
  <c r="F619" s="1"/>
  <c r="F620" s="1"/>
  <c r="F621" s="1"/>
  <c r="F147"/>
  <c r="F148" s="1"/>
  <c r="F149" s="1"/>
  <c r="F150" s="1"/>
  <c r="F960"/>
  <c r="F961" s="1"/>
  <c r="F531"/>
  <c r="F45"/>
  <c r="F46" s="1"/>
  <c r="F47" s="1"/>
  <c r="F48" s="1"/>
  <c r="F191"/>
  <c r="F603"/>
  <c r="F607"/>
  <c r="F608" s="1"/>
  <c r="F60"/>
  <c r="F275"/>
  <c r="F276" s="1"/>
  <c r="F371"/>
  <c r="F655"/>
  <c r="F286"/>
  <c r="F287" s="1"/>
  <c r="F288" s="1"/>
  <c r="F289" s="1"/>
  <c r="F290" s="1"/>
  <c r="F844"/>
  <c r="F845" s="1"/>
  <c r="F1276"/>
  <c r="F1277" s="1"/>
  <c r="F1278" s="1"/>
  <c r="F1279" s="1"/>
  <c r="F1014"/>
  <c r="F507"/>
  <c r="F446"/>
  <c r="F447" s="1"/>
  <c r="F448" s="1"/>
  <c r="F449" s="1"/>
  <c r="F450" s="1"/>
  <c r="F158"/>
  <c r="F159" s="1"/>
  <c r="F160" s="1"/>
  <c r="F161" s="1"/>
  <c r="F1229"/>
  <c r="F1230" s="1"/>
  <c r="F1231" s="1"/>
  <c r="F1232" s="1"/>
  <c r="F171"/>
  <c r="F851"/>
  <c r="F852" s="1"/>
  <c r="F746"/>
  <c r="F754"/>
  <c r="F755" s="1"/>
  <c r="F1075"/>
  <c r="F1076" s="1"/>
  <c r="F422"/>
  <c r="F423" s="1"/>
  <c r="F424" s="1"/>
  <c r="F425" s="1"/>
  <c r="F443"/>
  <c r="F444" s="1"/>
  <c r="F1261"/>
  <c r="F1262" s="1"/>
  <c r="F1263" s="1"/>
  <c r="F76"/>
  <c r="F77" s="1"/>
  <c r="F140"/>
  <c r="F141" s="1"/>
  <c r="F142" s="1"/>
  <c r="F267"/>
  <c r="F268" s="1"/>
  <c r="F269" s="1"/>
  <c r="F270" s="1"/>
  <c r="F271" s="1"/>
  <c r="F1287"/>
  <c r="F981"/>
  <c r="F432"/>
  <c r="F433" s="1"/>
  <c r="F434" s="1"/>
  <c r="F435" s="1"/>
  <c r="F1200"/>
  <c r="F1201" s="1"/>
  <c r="F1202" s="1"/>
  <c r="F716"/>
  <c r="F717" s="1"/>
  <c r="F718" s="1"/>
  <c r="F719" s="1"/>
  <c r="F720" s="1"/>
  <c r="F1151"/>
  <c r="F890"/>
  <c r="F854"/>
  <c r="F855" s="1"/>
  <c r="F1003"/>
  <c r="F393"/>
  <c r="F394" s="1"/>
  <c r="F395" s="1"/>
  <c r="F995"/>
  <c r="F1245"/>
  <c r="F1246" s="1"/>
  <c r="F1247" s="1"/>
  <c r="F1248" s="1"/>
  <c r="F1131"/>
  <c r="F912"/>
  <c r="F913" s="1"/>
  <c r="F884"/>
  <c r="F1203"/>
  <c r="F1204" s="1"/>
  <c r="F604"/>
  <c r="F605" s="1"/>
  <c r="F400"/>
  <c r="F521"/>
  <c r="F520"/>
  <c r="F260"/>
  <c r="F763"/>
  <c r="F764" s="1"/>
  <c r="F765" s="1"/>
  <c r="F263"/>
  <c r="F530"/>
  <c r="F889"/>
  <c r="F980"/>
  <c r="F996"/>
  <c r="F246"/>
  <c r="F247" s="1"/>
  <c r="F1098"/>
  <c r="F785"/>
  <c r="F786" s="1"/>
  <c r="F787" s="1"/>
  <c r="F788" s="1"/>
  <c r="F411"/>
  <c r="F403"/>
  <c r="F404" s="1"/>
  <c r="F405" s="1"/>
  <c r="F406" s="1"/>
  <c r="F671"/>
  <c r="F672" s="1"/>
  <c r="F673" s="1"/>
  <c r="F674" s="1"/>
  <c r="F200"/>
  <c r="F201" s="1"/>
  <c r="F202" s="1"/>
  <c r="F203" s="1"/>
  <c r="F204" s="1"/>
  <c r="F327"/>
  <c r="F867"/>
  <c r="F868" s="1"/>
  <c r="F361"/>
  <c r="F362" s="1"/>
  <c r="F363" s="1"/>
  <c r="F1153"/>
  <c r="F802"/>
  <c r="F803" s="1"/>
  <c r="F905"/>
  <c r="F906" s="1"/>
  <c r="F907"/>
  <c r="F908" s="1"/>
  <c r="F909" s="1"/>
  <c r="F910" s="1"/>
  <c r="F911" s="1"/>
  <c r="F1015"/>
  <c r="F1001"/>
  <c r="F491"/>
  <c r="F492" s="1"/>
  <c r="F399"/>
  <c r="F499"/>
  <c r="F420"/>
  <c r="F421" s="1"/>
  <c r="F279"/>
  <c r="F280" s="1"/>
  <c r="F281" s="1"/>
  <c r="F696"/>
  <c r="F697" s="1"/>
  <c r="F698" s="1"/>
  <c r="F699" s="1"/>
  <c r="F1072"/>
  <c r="F546"/>
  <c r="F547" s="1"/>
  <c r="F548" s="1"/>
  <c r="F1209"/>
  <c r="F1210" s="1"/>
  <c r="F609"/>
  <c r="F610" s="1"/>
  <c r="F611" s="1"/>
  <c r="F612" s="1"/>
  <c r="F613" s="1"/>
  <c r="F949"/>
  <c r="F950" s="1"/>
  <c r="F951" s="1"/>
  <c r="F952" s="1"/>
  <c r="F600"/>
  <c r="F601" s="1"/>
  <c r="F602" s="1"/>
  <c r="F924"/>
  <c r="F925" s="1"/>
  <c r="F926" s="1"/>
  <c r="F927" s="1"/>
  <c r="F1233"/>
  <c r="F843"/>
  <c r="F1269"/>
  <c r="F885"/>
  <c r="F886" s="1"/>
  <c r="F887" s="1"/>
  <c r="F888" s="1"/>
  <c r="F59"/>
  <c r="F1000"/>
  <c r="F846"/>
  <c r="F847" s="1"/>
  <c r="F848" s="1"/>
  <c r="F849" s="1"/>
  <c r="F632"/>
  <c r="F633" s="1"/>
  <c r="F634" s="1"/>
  <c r="F635" s="1"/>
  <c r="F636" s="1"/>
  <c r="F272"/>
  <c r="F436"/>
  <c r="F437" s="1"/>
  <c r="F690"/>
  <c r="F695"/>
  <c r="F694"/>
  <c r="F639"/>
  <c r="F954"/>
  <c r="F1030"/>
  <c r="F1031" s="1"/>
  <c r="F1032" s="1"/>
  <c r="F1033" s="1"/>
  <c r="F893"/>
  <c r="F894" s="1"/>
  <c r="F895" s="1"/>
  <c r="F896" s="1"/>
  <c r="F1077"/>
  <c r="F445"/>
  <c r="F257"/>
  <c r="F26"/>
  <c r="F27" s="1"/>
  <c r="F28" s="1"/>
  <c r="F629"/>
  <c r="F779"/>
  <c r="F780" s="1"/>
  <c r="F1189"/>
  <c r="F1190" s="1"/>
  <c r="F1191" s="1"/>
  <c r="F1192" s="1"/>
  <c r="F1059"/>
  <c r="F1016"/>
  <c r="F1017" s="1"/>
  <c r="F1018" s="1"/>
  <c r="F1019" s="1"/>
  <c r="F939"/>
  <c r="F940" s="1"/>
  <c r="F941" s="1"/>
  <c r="F379"/>
  <c r="F380" s="1"/>
  <c r="F853"/>
  <c r="F1160"/>
  <c r="F113"/>
  <c r="F114" s="1"/>
  <c r="F115" s="1"/>
  <c r="F1099"/>
  <c r="F407"/>
  <c r="F408" s="1"/>
  <c r="F409" s="1"/>
  <c r="F410" s="1"/>
  <c r="F822"/>
  <c r="F823" s="1"/>
  <c r="F824" s="1"/>
  <c r="F656"/>
  <c r="F725"/>
  <c r="F726"/>
  <c r="F727" s="1"/>
  <c r="F728" s="1"/>
  <c r="F729" s="1"/>
  <c r="F730" s="1"/>
  <c r="F1264"/>
  <c r="F691"/>
  <c r="F692" s="1"/>
  <c r="F693" s="1"/>
  <c r="F254"/>
  <c r="F255" s="1"/>
  <c r="F256" s="1"/>
  <c r="F306"/>
  <c r="F307" s="1"/>
  <c r="F308" s="1"/>
  <c r="F309" s="1"/>
  <c r="F1156"/>
  <c r="F1157" s="1"/>
  <c r="F1158" s="1"/>
  <c r="F1159" s="1"/>
  <c r="F669"/>
  <c r="F1068"/>
  <c r="F1069" s="1"/>
  <c r="F1070" s="1"/>
  <c r="F1071" s="1"/>
  <c r="F675"/>
  <c r="F998"/>
  <c r="F999" s="1"/>
  <c r="F1150"/>
  <c r="F574"/>
  <c r="F1304"/>
  <c r="F9"/>
  <c r="F282"/>
  <c r="F283" s="1"/>
  <c r="F284" s="1"/>
  <c r="F285" s="1"/>
  <c r="F376"/>
  <c r="F1041"/>
  <c r="F987"/>
  <c r="F988" s="1"/>
  <c r="F1302"/>
  <c r="F935"/>
  <c r="F936" s="1"/>
  <c r="F937" s="1"/>
  <c r="F938" s="1"/>
  <c r="F652"/>
  <c r="F1178"/>
  <c r="F348"/>
  <c r="F756"/>
  <c r="F1205"/>
  <c r="F1206" s="1"/>
  <c r="F1207" s="1"/>
  <c r="F1208" s="1"/>
  <c r="F1193"/>
  <c r="F1194" s="1"/>
  <c r="F328"/>
  <c r="F274"/>
  <c r="F205"/>
  <c r="F206" s="1"/>
  <c r="F207" s="1"/>
  <c r="F208" s="1"/>
  <c r="F209" s="1"/>
  <c r="F670"/>
  <c r="F1297"/>
  <c r="F111"/>
  <c r="F116"/>
  <c r="F117" s="1"/>
  <c r="F810"/>
  <c r="F1058"/>
  <c r="F1008"/>
  <c r="F505"/>
  <c r="F969"/>
  <c r="F970" s="1"/>
  <c r="F971" s="1"/>
  <c r="F480"/>
  <c r="F101"/>
  <c r="F102" s="1"/>
  <c r="F103" s="1"/>
  <c r="F104" s="1"/>
  <c r="F648"/>
  <c r="F649" s="1"/>
  <c r="F650" s="1"/>
  <c r="F651" s="1"/>
  <c r="F589"/>
  <c r="F590" s="1"/>
  <c r="F591" s="1"/>
  <c r="F592" s="1"/>
  <c r="F809"/>
  <c r="F163"/>
  <c r="F164" s="1"/>
  <c r="F165" s="1"/>
  <c r="F166" s="1"/>
  <c r="F167" s="1"/>
  <c r="F214"/>
  <c r="F751"/>
  <c r="F490"/>
  <c r="F1288"/>
  <c r="F172"/>
  <c r="F173" s="1"/>
  <c r="F188"/>
  <c r="F189" s="1"/>
  <c r="F190" s="1"/>
  <c r="F112"/>
  <c r="F503"/>
  <c r="F504" s="1"/>
  <c r="G233"/>
  <c r="G1285"/>
  <c r="AA1286" s="1"/>
  <c r="G947"/>
  <c r="G614"/>
  <c r="G1243"/>
  <c r="AA1243" s="1"/>
  <c r="G1173"/>
  <c r="AA1173" s="1"/>
  <c r="G11"/>
  <c r="G183"/>
  <c r="AA183" s="1"/>
  <c r="G216"/>
  <c r="G105"/>
  <c r="G653"/>
  <c r="G94"/>
  <c r="G459"/>
  <c r="G1298"/>
  <c r="G1299" s="1"/>
  <c r="AA1299" s="1"/>
  <c r="G6"/>
  <c r="AA6" s="1"/>
  <c r="G329"/>
  <c r="AA329" s="1"/>
  <c r="G151"/>
  <c r="G1154"/>
  <c r="G1155" s="1"/>
  <c r="AA1155" s="1"/>
  <c r="G657"/>
  <c r="AA657" s="1"/>
  <c r="G162"/>
  <c r="AA162" s="1"/>
  <c r="G61"/>
  <c r="AA61" s="1"/>
  <c r="G1187"/>
  <c r="AA1187" s="1"/>
  <c r="G804"/>
  <c r="G805" s="1"/>
  <c r="G55"/>
  <c r="G676"/>
  <c r="AA676" s="1"/>
  <c r="G228"/>
  <c r="G625"/>
  <c r="G3"/>
  <c r="G686"/>
  <c r="G1260"/>
  <c r="AA1260" s="1"/>
  <c r="G944"/>
  <c r="G945" s="1"/>
  <c r="G143"/>
  <c r="G342"/>
  <c r="AA342" s="1"/>
  <c r="G933"/>
  <c r="G232"/>
  <c r="AA232" s="1"/>
  <c r="G469"/>
  <c r="AA469" s="1"/>
  <c r="G396"/>
  <c r="G963"/>
  <c r="AA963" s="1"/>
  <c r="G67"/>
  <c r="G1237"/>
  <c r="AA1237" s="1"/>
  <c r="G1126"/>
  <c r="AA1126" s="1"/>
  <c r="G30"/>
  <c r="AA30" s="1"/>
  <c r="G414"/>
  <c r="AA414" s="1"/>
  <c r="G273"/>
  <c r="AA273" s="1"/>
  <c r="G972"/>
  <c r="G973" s="1"/>
  <c r="AA973" s="1"/>
  <c r="G71"/>
  <c r="G347"/>
  <c r="AA347" s="1"/>
  <c r="G1148"/>
  <c r="G1149" s="1"/>
  <c r="AA1149" s="1"/>
  <c r="G415"/>
  <c r="AA415" s="1"/>
  <c r="G1078"/>
  <c r="G1079" s="1"/>
  <c r="AA1079" s="1"/>
  <c r="G248"/>
  <c r="G544"/>
  <c r="G64"/>
  <c r="AA64" s="1"/>
  <c r="G1239"/>
  <c r="G1241" s="1"/>
  <c r="G1242" s="1"/>
  <c r="AA1242" s="1"/>
  <c r="G128"/>
  <c r="AA128" s="1"/>
  <c r="G1303"/>
  <c r="AA1303" s="1"/>
  <c r="G416"/>
  <c r="AA416" s="1"/>
  <c r="G1174"/>
  <c r="AA1174" s="1"/>
  <c r="C1174" s="1"/>
  <c r="G962"/>
  <c r="AA962" s="1"/>
  <c r="G850"/>
  <c r="AA850" s="1"/>
  <c r="G550"/>
  <c r="G734"/>
  <c r="G73"/>
  <c r="AA73" s="1"/>
  <c r="G932"/>
  <c r="AA932" s="1"/>
  <c r="G1188"/>
  <c r="AA1188" s="1"/>
  <c r="G812"/>
  <c r="G813" s="1"/>
  <c r="G7"/>
  <c r="G1171"/>
  <c r="AA1171" s="1"/>
  <c r="G1170"/>
  <c r="AA1170" s="1"/>
  <c r="G1091"/>
  <c r="AA1091" s="1"/>
  <c r="G1169"/>
  <c r="AA1169" s="1"/>
  <c r="G429"/>
  <c r="AA429" s="1"/>
  <c r="G1025"/>
  <c r="G1026" s="1"/>
  <c r="G360"/>
  <c r="AA360" s="1"/>
  <c r="G402"/>
  <c r="AA402" s="1"/>
  <c r="G1211"/>
  <c r="AA1211" s="1"/>
  <c r="G136"/>
  <c r="G1234"/>
  <c r="AA1234" s="1"/>
  <c r="G752"/>
  <c r="G753" s="1"/>
  <c r="AA753" s="1"/>
  <c r="G721"/>
  <c r="G489"/>
  <c r="AA489" s="1"/>
  <c r="G646"/>
  <c r="G984"/>
  <c r="G985" s="1"/>
  <c r="AA985" s="1"/>
  <c r="G624"/>
  <c r="AA624" s="1"/>
  <c r="G1270"/>
  <c r="G1271" s="1"/>
  <c r="AA1271" s="1"/>
  <c r="G1108"/>
  <c r="G1109" s="1"/>
  <c r="AA1109" s="1"/>
  <c r="G1056"/>
  <c r="G1057" s="1"/>
  <c r="AA1057" s="1"/>
  <c r="G34"/>
  <c r="AA34" s="1"/>
  <c r="G169"/>
  <c r="G364"/>
  <c r="AA364" s="1"/>
  <c r="G439"/>
  <c r="G797"/>
  <c r="AA797" s="1"/>
  <c r="G468"/>
  <c r="AA468" s="1"/>
  <c r="G157"/>
  <c r="AA157" s="1"/>
  <c r="G325"/>
  <c r="AA325" s="1"/>
  <c r="G513"/>
  <c r="G616"/>
  <c r="G901"/>
  <c r="G900"/>
  <c r="AA900" s="1"/>
  <c r="G326"/>
  <c r="AA326" s="1"/>
  <c r="G1217"/>
  <c r="AA1218" s="1"/>
  <c r="G135"/>
  <c r="AA135" s="1"/>
  <c r="G558"/>
  <c r="G303"/>
  <c r="G332"/>
  <c r="AA332" s="1"/>
  <c r="G219"/>
  <c r="G1142"/>
  <c r="AA1142" s="1"/>
  <c r="G741"/>
  <c r="G1265"/>
  <c r="G1266" s="1"/>
  <c r="AA1266" s="1"/>
  <c r="G198"/>
  <c r="G817"/>
  <c r="G562"/>
  <c r="G339"/>
  <c r="G31"/>
  <c r="AA31" s="1"/>
  <c r="G595"/>
  <c r="G606"/>
  <c r="AA606" s="1"/>
  <c r="G828"/>
  <c r="AA828" s="1"/>
  <c r="G74"/>
  <c r="G515"/>
  <c r="G1080"/>
  <c r="AA1080" s="1"/>
  <c r="G919"/>
  <c r="G1147"/>
  <c r="AA1147" s="1"/>
  <c r="G481"/>
  <c r="G967"/>
  <c r="G1113"/>
  <c r="G1114" s="1"/>
  <c r="G1115" s="1"/>
  <c r="G1116" s="1"/>
  <c r="G1117" s="1"/>
  <c r="AA1117" s="1"/>
  <c r="G532"/>
  <c r="AA532" s="1"/>
  <c r="G473"/>
  <c r="G526"/>
  <c r="G700"/>
  <c r="G701" s="1"/>
  <c r="G381"/>
  <c r="G118"/>
  <c r="G534"/>
  <c r="G584"/>
  <c r="G1225"/>
  <c r="AA1225" s="1"/>
  <c r="G1034"/>
  <c r="AA1034" s="1"/>
  <c r="G1224"/>
  <c r="AA1224" s="1"/>
  <c r="G829"/>
  <c r="AA829" s="1"/>
  <c r="G430"/>
  <c r="G357"/>
  <c r="AA357" s="1"/>
  <c r="G49"/>
  <c r="AA49" s="1"/>
  <c r="G1073"/>
  <c r="G1074" s="1"/>
  <c r="AA1074" s="1"/>
  <c r="G1037"/>
  <c r="AA1037" s="1"/>
  <c r="G463"/>
  <c r="AA463" s="1"/>
  <c r="G465"/>
  <c r="AA465" s="1"/>
  <c r="G506"/>
  <c r="AA506" s="1"/>
  <c r="G133"/>
  <c r="AA133" s="1"/>
  <c r="G1295"/>
  <c r="G1296" s="1"/>
  <c r="AA1296" s="1"/>
  <c r="G1143"/>
  <c r="G1144" s="1"/>
  <c r="AA1144" s="1"/>
  <c r="G1052"/>
  <c r="G1053" s="1"/>
  <c r="G1054" s="1"/>
  <c r="G955"/>
  <c r="G1167"/>
  <c r="G1168" s="1"/>
  <c r="AA1168" s="1"/>
  <c r="G494"/>
  <c r="AA494" s="1"/>
  <c r="G1272"/>
  <c r="G1274" s="1"/>
  <c r="G1275" s="1"/>
  <c r="AA1275" s="1"/>
  <c r="G493"/>
  <c r="AA493" s="1"/>
  <c r="G320"/>
  <c r="AA320" s="1"/>
  <c r="G1172"/>
  <c r="AA1172" s="1"/>
  <c r="C1172" s="1"/>
  <c r="G747"/>
  <c r="G789"/>
  <c r="G358"/>
  <c r="G838"/>
  <c r="G93"/>
  <c r="AA93" s="1"/>
  <c r="G314"/>
  <c r="G25"/>
  <c r="AA25" s="1"/>
  <c r="G1100"/>
  <c r="AA1100" s="1"/>
  <c r="G500"/>
  <c r="AA500" s="1"/>
  <c r="G87"/>
  <c r="G1104"/>
  <c r="G1105" s="1"/>
  <c r="G1106" s="1"/>
  <c r="G1107" s="1"/>
  <c r="AA1107" s="1"/>
  <c r="G81"/>
  <c r="AA81" s="1"/>
  <c r="G378"/>
  <c r="AA378" s="1"/>
  <c r="G372"/>
  <c r="G1258"/>
  <c r="AA1258" s="1"/>
  <c r="G310"/>
  <c r="G877"/>
  <c r="G757"/>
  <c r="G1110"/>
  <c r="AA1110" s="1"/>
  <c r="G1184"/>
  <c r="G1185" s="1"/>
  <c r="G1186" s="1"/>
  <c r="AA1186" s="1"/>
  <c r="G539"/>
  <c r="AA539" s="1"/>
  <c r="G10"/>
  <c r="AA10" s="1"/>
  <c r="G857"/>
  <c r="AA857" s="1"/>
  <c r="G472"/>
  <c r="AA472" s="1"/>
  <c r="G1120"/>
  <c r="G1121" s="1"/>
  <c r="AA1121" s="1"/>
  <c r="G1145"/>
  <c r="G1146" s="1"/>
  <c r="AA1146" s="1"/>
  <c r="G540"/>
  <c r="G836"/>
  <c r="G837" s="1"/>
  <c r="AA837" s="1"/>
  <c r="G1101"/>
  <c r="G1102" s="1"/>
  <c r="AA1102" s="1"/>
  <c r="G184"/>
  <c r="AA184" s="1"/>
  <c r="G831"/>
  <c r="G1136"/>
  <c r="AA1138" s="1"/>
  <c r="G964"/>
  <c r="G965" s="1"/>
  <c r="AA965" s="1"/>
  <c r="G723"/>
  <c r="G858"/>
  <c r="G866"/>
  <c r="AA866" s="1"/>
  <c r="G1066"/>
  <c r="G466"/>
  <c r="G891"/>
  <c r="AA891" s="1"/>
  <c r="G97"/>
  <c r="G644"/>
  <c r="G739"/>
  <c r="G860"/>
  <c r="AA860" s="1"/>
  <c r="G892"/>
  <c r="AA892" s="1"/>
  <c r="G235"/>
  <c r="G21"/>
  <c r="G367"/>
  <c r="G296"/>
  <c r="G861"/>
  <c r="G478"/>
  <c r="G554"/>
  <c r="G1280"/>
  <c r="G1282" s="1"/>
  <c r="G1283" s="1"/>
  <c r="AA1283" s="1"/>
  <c r="G487"/>
  <c r="G1195"/>
  <c r="G1196" s="1"/>
  <c r="AA1196" s="1"/>
  <c r="G451"/>
  <c r="G179"/>
  <c r="G66"/>
  <c r="AA66" s="1"/>
  <c r="G525"/>
  <c r="AA525" s="1"/>
  <c r="G1097"/>
  <c r="AA1097" s="1"/>
  <c r="G966"/>
  <c r="AA966" s="1"/>
  <c r="G477"/>
  <c r="AA477" s="1"/>
  <c r="G29"/>
  <c r="AA29" s="1"/>
  <c r="G519"/>
  <c r="AA519" s="1"/>
  <c r="G581"/>
  <c r="G291"/>
  <c r="G978"/>
  <c r="G18"/>
  <c r="G1161"/>
  <c r="G1162" s="1"/>
  <c r="G1163" s="1"/>
  <c r="G1164" s="1"/>
  <c r="AA1164" s="1"/>
  <c r="G62"/>
  <c r="G953"/>
  <c r="AA953" s="1"/>
  <c r="G125"/>
  <c r="G1063"/>
  <c r="G1064" s="1"/>
  <c r="G1065" s="1"/>
  <c r="AA1065" s="1"/>
  <c r="G522"/>
  <c r="G508"/>
  <c r="G1020"/>
  <c r="G1021" s="1"/>
  <c r="G1022" s="1"/>
  <c r="G1095"/>
  <c r="AA1096" s="1"/>
  <c r="G1089"/>
  <c r="G1090" s="1"/>
  <c r="AA1090" s="1"/>
  <c r="G1139"/>
  <c r="G1140" s="1"/>
  <c r="AA1140" s="1"/>
  <c r="G377"/>
  <c r="AA377" s="1"/>
  <c r="G37"/>
  <c r="G129"/>
  <c r="G238"/>
  <c r="G337"/>
  <c r="G914"/>
  <c r="AA914" s="1"/>
  <c r="G462"/>
  <c r="AA462" s="1"/>
  <c r="G461"/>
  <c r="AA461" s="1"/>
  <c r="G775"/>
  <c r="G778"/>
  <c r="AA778" s="1"/>
  <c r="G897"/>
  <c r="G298"/>
  <c r="G305"/>
  <c r="AA305" s="1"/>
  <c r="G1219"/>
  <c r="G1220" s="1"/>
  <c r="G1221" s="1"/>
  <c r="G1222" s="1"/>
  <c r="AA1222" s="1"/>
  <c r="G1081"/>
  <c r="G1082" s="1"/>
  <c r="G1083" s="1"/>
  <c r="G1084" s="1"/>
  <c r="G1085" s="1"/>
  <c r="AA1085" s="1"/>
  <c r="G557"/>
  <c r="AA557" s="1"/>
  <c r="G577"/>
  <c r="G1152"/>
  <c r="AA1152" s="1"/>
  <c r="G210"/>
  <c r="G1009"/>
  <c r="G1010" s="1"/>
  <c r="G1268"/>
  <c r="AA1268" s="1"/>
  <c r="G426"/>
  <c r="AA426" s="1"/>
  <c r="G750"/>
  <c r="AA750" s="1"/>
  <c r="G483"/>
  <c r="G793"/>
  <c r="G458"/>
  <c r="AA458" s="1"/>
  <c r="G1212"/>
  <c r="AA1212" s="1"/>
  <c r="G1122"/>
  <c r="G1123" s="1"/>
  <c r="G1124" s="1"/>
  <c r="G1125" s="1"/>
  <c r="AA1125" s="1"/>
  <c r="G664"/>
  <c r="G665" s="1"/>
  <c r="G1235"/>
  <c r="AA1235" s="1"/>
  <c r="G412"/>
  <c r="G455"/>
  <c r="G928"/>
  <c r="G237"/>
  <c r="AA237" s="1"/>
  <c r="G261"/>
  <c r="G264"/>
  <c r="G677"/>
  <c r="AA677" s="1"/>
  <c r="G977"/>
  <c r="AA977" s="1"/>
  <c r="G705"/>
  <c r="G622"/>
  <c r="G811"/>
  <c r="AA811" s="1"/>
  <c r="G835"/>
  <c r="AA835" s="1"/>
  <c r="G85"/>
  <c r="G1050"/>
  <c r="G731"/>
  <c r="G1042"/>
  <c r="AA1042" s="1"/>
  <c r="G678"/>
  <c r="AA678" s="1"/>
  <c r="G168"/>
  <c r="AA168" s="1"/>
  <c r="G660"/>
  <c r="G661" s="1"/>
  <c r="G1132"/>
  <c r="G1133" s="1"/>
  <c r="G1134" s="1"/>
  <c r="G1135" s="1"/>
  <c r="AA1135" s="1"/>
  <c r="G389"/>
  <c r="AA389" s="1"/>
  <c r="G856"/>
  <c r="AA856" s="1"/>
  <c r="G549"/>
  <c r="AA549" s="1"/>
  <c r="G401"/>
  <c r="AA401" s="1"/>
  <c r="G738"/>
  <c r="AA738" s="1"/>
  <c r="G827"/>
  <c r="AA827" s="1"/>
  <c r="G252"/>
  <c r="G766"/>
  <c r="G388"/>
  <c r="AA388" s="1"/>
  <c r="G330"/>
  <c r="G186"/>
  <c r="G1043"/>
  <c r="G1044" s="1"/>
  <c r="G1045" s="1"/>
  <c r="AA1045" s="1"/>
  <c r="G258"/>
  <c r="G903"/>
  <c r="G1118"/>
  <c r="AA1118" s="1"/>
  <c r="G992"/>
  <c r="G993" s="1"/>
  <c r="G1289"/>
  <c r="G1290" s="1"/>
  <c r="G1291" s="1"/>
  <c r="G1292" s="1"/>
  <c r="G1293" s="1"/>
  <c r="AA1293" s="1"/>
  <c r="G365"/>
  <c r="G572"/>
  <c r="G343"/>
  <c r="G383"/>
  <c r="G417"/>
  <c r="G1294"/>
  <c r="AA1294" s="1"/>
  <c r="G668"/>
  <c r="AA668" s="1"/>
  <c r="G575"/>
  <c r="G982"/>
  <c r="G942"/>
  <c r="G915"/>
  <c r="G195"/>
  <c r="G321"/>
  <c r="G781"/>
  <c r="G679"/>
  <c r="G1046"/>
  <c r="G295"/>
  <c r="AA295" s="1"/>
  <c r="G390"/>
  <c r="G441"/>
  <c r="G556"/>
  <c r="AA556" s="1"/>
  <c r="G192"/>
  <c r="G566"/>
  <c r="G240"/>
  <c r="G65"/>
  <c r="AA65" s="1"/>
  <c r="G1119"/>
  <c r="AA1119" s="1"/>
  <c r="G568"/>
  <c r="G277"/>
  <c r="G1005"/>
  <c r="G1006" s="1"/>
  <c r="G630"/>
  <c r="G512"/>
  <c r="AA512" s="1"/>
  <c r="G398"/>
  <c r="AA398" s="1"/>
  <c r="G825"/>
  <c r="G222"/>
  <c r="AA222" s="1"/>
  <c r="G1111"/>
  <c r="G1112" s="1"/>
  <c r="AA1112" s="1"/>
  <c r="G869"/>
  <c r="G354"/>
  <c r="G989"/>
  <c r="G1197"/>
  <c r="G1199" s="1"/>
  <c r="AA1199" s="1"/>
  <c r="G107"/>
  <c r="G986"/>
  <c r="AA986" s="1"/>
  <c r="G561"/>
  <c r="AA561" s="1"/>
  <c r="G1249"/>
  <c r="G1250" s="1"/>
  <c r="AA1250" s="1"/>
  <c r="G533"/>
  <c r="AA533" s="1"/>
  <c r="G593"/>
  <c r="G1236"/>
  <c r="AA1236" s="1"/>
  <c r="G917"/>
  <c r="G419"/>
  <c r="AA419" s="1"/>
  <c r="G882"/>
  <c r="G1086"/>
  <c r="G1087" s="1"/>
  <c r="G1088" s="1"/>
  <c r="AA1088" s="1"/>
  <c r="G658"/>
  <c r="G1103"/>
  <c r="AA1103" s="1"/>
  <c r="G518"/>
  <c r="AA518" s="1"/>
  <c r="G570"/>
  <c r="G215"/>
  <c r="AA215" s="1"/>
  <c r="G78"/>
  <c r="G225"/>
  <c r="G127"/>
  <c r="AA127" s="1"/>
  <c r="G122"/>
  <c r="AA122" s="1"/>
  <c r="G1002"/>
  <c r="AA1002" s="1"/>
  <c r="G1253"/>
  <c r="AA1253" s="1"/>
  <c r="G976"/>
  <c r="AA976" s="1"/>
  <c r="G713"/>
  <c r="AA713" s="1"/>
  <c r="G1004"/>
  <c r="AA1004" s="1"/>
  <c r="G154"/>
  <c r="G1301"/>
  <c r="AA1301" s="1"/>
  <c r="G1092"/>
  <c r="G1094" s="1"/>
  <c r="AA1094" s="1"/>
  <c r="G1175"/>
  <c r="G1176" s="1"/>
  <c r="G1177" s="1"/>
  <c r="AA1177" s="1"/>
  <c r="G174"/>
  <c r="AA174" s="1"/>
  <c r="G1267"/>
  <c r="AA1267" s="1"/>
  <c r="G1179"/>
  <c r="AA1179" s="1"/>
  <c r="G637"/>
  <c r="G32"/>
  <c r="G997"/>
  <c r="AA997" s="1"/>
  <c r="G1127"/>
  <c r="G1128" s="1"/>
  <c r="AA1128" s="1"/>
  <c r="G871"/>
  <c r="G807"/>
  <c r="G974"/>
  <c r="G640"/>
  <c r="G13"/>
  <c r="G35"/>
  <c r="G1238"/>
  <c r="AA1238" s="1"/>
  <c r="G683"/>
  <c r="G708"/>
  <c r="G709" s="1"/>
  <c r="G1257"/>
  <c r="AA1257" s="1"/>
  <c r="G1244"/>
  <c r="AA1244" s="1"/>
  <c r="G375"/>
  <c r="AA375" s="1"/>
  <c r="G798"/>
  <c r="G319"/>
  <c r="AA319" s="1"/>
  <c r="G628"/>
  <c r="AA628" s="1"/>
  <c r="G1284"/>
  <c r="AA1284" s="1"/>
  <c r="G1223"/>
  <c r="AA1223" s="1"/>
  <c r="C1223" s="1"/>
  <c r="G770"/>
  <c r="G99"/>
  <c r="G427"/>
  <c r="G1060"/>
  <c r="G1061" s="1"/>
  <c r="G1062" s="1"/>
  <c r="AA1062" s="1"/>
  <c r="G761"/>
  <c r="AA761" s="1"/>
  <c r="G773"/>
  <c r="AA773" s="1"/>
  <c r="G470"/>
  <c r="AA470" s="1"/>
  <c r="G323"/>
  <c r="AA323" s="1"/>
  <c r="G524"/>
  <c r="AA524" s="1"/>
  <c r="G1251"/>
  <c r="G1252" s="1"/>
  <c r="AA1252" s="1"/>
  <c r="G772"/>
  <c r="AA772" s="1"/>
  <c r="G57"/>
  <c r="G1254"/>
  <c r="G1255" s="1"/>
  <c r="G1256" s="1"/>
  <c r="AA1256" s="1"/>
  <c r="G438"/>
  <c r="AA438" s="1"/>
  <c r="G90"/>
  <c r="G17"/>
  <c r="AA17" s="1"/>
  <c r="G819"/>
  <c r="AA819" s="1"/>
  <c r="G1141"/>
  <c r="AA1141" s="1"/>
  <c r="G830"/>
  <c r="AA830" s="1"/>
  <c r="G1300"/>
  <c r="AA1300" s="1"/>
  <c r="G1165"/>
  <c r="G1166" s="1"/>
  <c r="AA1166" s="1"/>
  <c r="G1129"/>
  <c r="G1130" s="1"/>
  <c r="AA1130" s="1"/>
  <c r="G134"/>
  <c r="AA134" s="1"/>
  <c r="G475"/>
  <c r="G370"/>
  <c r="AA370" s="1"/>
  <c r="G185"/>
  <c r="AA185" s="1"/>
  <c r="G876"/>
  <c r="AA876" s="1"/>
  <c r="G43"/>
  <c r="G1227"/>
  <c r="G1228" s="1"/>
  <c r="AA1228" s="1"/>
  <c r="G1180"/>
  <c r="G1181" s="1"/>
  <c r="G1182" s="1"/>
  <c r="G1183" s="1"/>
  <c r="AA1183" s="1"/>
  <c r="G175"/>
  <c r="G1213"/>
  <c r="G1214" s="1"/>
  <c r="G1215" s="1"/>
  <c r="G1216" s="1"/>
  <c r="AA1216" s="1"/>
  <c r="G714"/>
  <c r="G349"/>
  <c r="G618"/>
  <c r="G147"/>
  <c r="G960"/>
  <c r="G961" s="1"/>
  <c r="AA961" s="1"/>
  <c r="G531"/>
  <c r="AA531" s="1"/>
  <c r="G45"/>
  <c r="AA45" s="1"/>
  <c r="G191"/>
  <c r="AA191" s="1"/>
  <c r="G603"/>
  <c r="AA603" s="1"/>
  <c r="G607"/>
  <c r="AA607" s="1"/>
  <c r="G60"/>
  <c r="AA60" s="1"/>
  <c r="G275"/>
  <c r="G371"/>
  <c r="AA371" s="1"/>
  <c r="G655"/>
  <c r="AA655" s="1"/>
  <c r="G286"/>
  <c r="G844"/>
  <c r="G845" s="1"/>
  <c r="AA845" s="1"/>
  <c r="G1276"/>
  <c r="G1277" s="1"/>
  <c r="G1278" s="1"/>
  <c r="G1279" s="1"/>
  <c r="AA1279" s="1"/>
  <c r="G1014"/>
  <c r="AA1014" s="1"/>
  <c r="G507"/>
  <c r="AA507" s="1"/>
  <c r="G446"/>
  <c r="G158"/>
  <c r="G1229"/>
  <c r="G1230" s="1"/>
  <c r="G1231" s="1"/>
  <c r="G1232" s="1"/>
  <c r="AA1232" s="1"/>
  <c r="G171"/>
  <c r="AA171" s="1"/>
  <c r="G851"/>
  <c r="G746"/>
  <c r="AA746" s="1"/>
  <c r="G754"/>
  <c r="G1075"/>
  <c r="G1076" s="1"/>
  <c r="AA1076" s="1"/>
  <c r="G422"/>
  <c r="G443"/>
  <c r="G1261"/>
  <c r="G1262" s="1"/>
  <c r="G1263" s="1"/>
  <c r="AA1263" s="1"/>
  <c r="G76"/>
  <c r="G140"/>
  <c r="G267"/>
  <c r="G1287"/>
  <c r="AA1287" s="1"/>
  <c r="G981"/>
  <c r="AA981" s="1"/>
  <c r="G432"/>
  <c r="G1200"/>
  <c r="G1201" s="1"/>
  <c r="G1202" s="1"/>
  <c r="AA1202" s="1"/>
  <c r="G716"/>
  <c r="G717" s="1"/>
  <c r="G1151"/>
  <c r="AA1151" s="1"/>
  <c r="G890"/>
  <c r="AA890" s="1"/>
  <c r="G854"/>
  <c r="G1003"/>
  <c r="AA1003" s="1"/>
  <c r="G393"/>
  <c r="G995"/>
  <c r="AA995" s="1"/>
  <c r="G1245"/>
  <c r="G1246" s="1"/>
  <c r="G1247" s="1"/>
  <c r="G1248" s="1"/>
  <c r="AA1248" s="1"/>
  <c r="G1131"/>
  <c r="AA1131" s="1"/>
  <c r="C1131" s="1"/>
  <c r="G912"/>
  <c r="G913" s="1"/>
  <c r="AA913" s="1"/>
  <c r="G884"/>
  <c r="AA884" s="1"/>
  <c r="G1203"/>
  <c r="G1204" s="1"/>
  <c r="AA1204" s="1"/>
  <c r="G604"/>
  <c r="G400"/>
  <c r="AA400" s="1"/>
  <c r="G521"/>
  <c r="AA521" s="1"/>
  <c r="G520"/>
  <c r="AA520" s="1"/>
  <c r="G260"/>
  <c r="AA260" s="1"/>
  <c r="G763"/>
  <c r="G263"/>
  <c r="AA263" s="1"/>
  <c r="G530"/>
  <c r="AA530" s="1"/>
  <c r="G889"/>
  <c r="AA889" s="1"/>
  <c r="G980"/>
  <c r="AA980" s="1"/>
  <c r="G996"/>
  <c r="AA996" s="1"/>
  <c r="C996" s="1"/>
  <c r="G246"/>
  <c r="G1098"/>
  <c r="AA1098" s="1"/>
  <c r="G785"/>
  <c r="AA785" s="1"/>
  <c r="G411"/>
  <c r="AA411" s="1"/>
  <c r="G403"/>
  <c r="G671"/>
  <c r="G200"/>
  <c r="G327"/>
  <c r="AA327" s="1"/>
  <c r="G867"/>
  <c r="G361"/>
  <c r="G1153"/>
  <c r="AA1153" s="1"/>
  <c r="G802"/>
  <c r="G905"/>
  <c r="G907"/>
  <c r="G1015"/>
  <c r="AA1015" s="1"/>
  <c r="G1001"/>
  <c r="AA1001" s="1"/>
  <c r="G491"/>
  <c r="G399"/>
  <c r="AA399" s="1"/>
  <c r="G499"/>
  <c r="AA499" s="1"/>
  <c r="G420"/>
  <c r="G279"/>
  <c r="G696"/>
  <c r="G1072"/>
  <c r="AA1072" s="1"/>
  <c r="G546"/>
  <c r="G1209"/>
  <c r="G1210" s="1"/>
  <c r="AA1210" s="1"/>
  <c r="G609"/>
  <c r="G949"/>
  <c r="G600"/>
  <c r="G924"/>
  <c r="G925" s="1"/>
  <c r="G1233"/>
  <c r="AA1233" s="1"/>
  <c r="C1233" s="1"/>
  <c r="G843"/>
  <c r="AA843" s="1"/>
  <c r="G1269"/>
  <c r="AA1269" s="1"/>
  <c r="G885"/>
  <c r="G59"/>
  <c r="AA59" s="1"/>
  <c r="G1000"/>
  <c r="AA1000" s="1"/>
  <c r="G846"/>
  <c r="G632"/>
  <c r="G272"/>
  <c r="AA272" s="1"/>
  <c r="G436"/>
  <c r="G690"/>
  <c r="AA690" s="1"/>
  <c r="G695"/>
  <c r="AA695" s="1"/>
  <c r="G694"/>
  <c r="AA694" s="1"/>
  <c r="G639"/>
  <c r="AA639" s="1"/>
  <c r="G954"/>
  <c r="AA954" s="1"/>
  <c r="G1030"/>
  <c r="G893"/>
  <c r="G1077"/>
  <c r="AA1077" s="1"/>
  <c r="C1077" s="1"/>
  <c r="G445"/>
  <c r="AA445" s="1"/>
  <c r="G257"/>
  <c r="AA257" s="1"/>
  <c r="G26"/>
  <c r="G629"/>
  <c r="AA629" s="1"/>
  <c r="G779"/>
  <c r="G1189"/>
  <c r="G1190" s="1"/>
  <c r="G1191" s="1"/>
  <c r="G1192" s="1"/>
  <c r="AA1192" s="1"/>
  <c r="G1059"/>
  <c r="AA1059" s="1"/>
  <c r="G1016"/>
  <c r="G1017" s="1"/>
  <c r="G1018" s="1"/>
  <c r="G939"/>
  <c r="G379"/>
  <c r="G853"/>
  <c r="AA853" s="1"/>
  <c r="G1160"/>
  <c r="AA1160" s="1"/>
  <c r="G113"/>
  <c r="G1099"/>
  <c r="AA1099" s="1"/>
  <c r="G407"/>
  <c r="G822"/>
  <c r="G656"/>
  <c r="AA656" s="1"/>
  <c r="G725"/>
  <c r="AA725" s="1"/>
  <c r="G726"/>
  <c r="G1264"/>
  <c r="AA1264" s="1"/>
  <c r="G691"/>
  <c r="G254"/>
  <c r="G306"/>
  <c r="G1156"/>
  <c r="G1157" s="1"/>
  <c r="G1158" s="1"/>
  <c r="G1159" s="1"/>
  <c r="AA1159" s="1"/>
  <c r="G669"/>
  <c r="AA669" s="1"/>
  <c r="G1068"/>
  <c r="G1069" s="1"/>
  <c r="G1070" s="1"/>
  <c r="G675"/>
  <c r="AA675" s="1"/>
  <c r="G998"/>
  <c r="G1150"/>
  <c r="AA1150" s="1"/>
  <c r="G574"/>
  <c r="AA574" s="1"/>
  <c r="G1304"/>
  <c r="AA1304" s="1"/>
  <c r="G9"/>
  <c r="AA9" s="1"/>
  <c r="G282"/>
  <c r="G376"/>
  <c r="AA376" s="1"/>
  <c r="G1041"/>
  <c r="AA1041" s="1"/>
  <c r="G987"/>
  <c r="G1302"/>
  <c r="AA1302" s="1"/>
  <c r="G935"/>
  <c r="G652"/>
  <c r="AA652" s="1"/>
  <c r="G1178"/>
  <c r="AA1178" s="1"/>
  <c r="G348"/>
  <c r="AA348" s="1"/>
  <c r="G756"/>
  <c r="AA756" s="1"/>
  <c r="G1205"/>
  <c r="G1206" s="1"/>
  <c r="G1207" s="1"/>
  <c r="G1208" s="1"/>
  <c r="AA1208" s="1"/>
  <c r="G1193"/>
  <c r="G1194" s="1"/>
  <c r="AA1194" s="1"/>
  <c r="G328"/>
  <c r="AA328" s="1"/>
  <c r="C328" s="1"/>
  <c r="G274"/>
  <c r="AA274" s="1"/>
  <c r="G205"/>
  <c r="G670"/>
  <c r="AA670" s="1"/>
  <c r="G1297"/>
  <c r="AA1297" s="1"/>
  <c r="G111"/>
  <c r="AA111" s="1"/>
  <c r="G116"/>
  <c r="G810"/>
  <c r="AA810" s="1"/>
  <c r="G1058"/>
  <c r="AA1058" s="1"/>
  <c r="G1008"/>
  <c r="AA1008" s="1"/>
  <c r="G505"/>
  <c r="AA505" s="1"/>
  <c r="G969"/>
  <c r="G480"/>
  <c r="AA480" s="1"/>
  <c r="G101"/>
  <c r="G648"/>
  <c r="G589"/>
  <c r="AA589" s="1"/>
  <c r="G809"/>
  <c r="AA809" s="1"/>
  <c r="G163"/>
  <c r="G214"/>
  <c r="AA214" s="1"/>
  <c r="G751"/>
  <c r="AA751" s="1"/>
  <c r="G490"/>
  <c r="AA490" s="1"/>
  <c r="G1288"/>
  <c r="AA1288" s="1"/>
  <c r="G172"/>
  <c r="AA172" s="1"/>
  <c r="G188"/>
  <c r="G112"/>
  <c r="AA112" s="1"/>
  <c r="G503"/>
  <c r="Q10" i="6" l="1"/>
  <c r="Q11" s="1"/>
  <c r="Q12" s="1"/>
  <c r="Q13" s="1"/>
  <c r="Q14" s="1"/>
  <c r="Q15" s="1"/>
  <c r="Q16" s="1"/>
  <c r="D11" i="5"/>
  <c r="L11" s="1"/>
  <c r="F9"/>
  <c r="N9" s="1"/>
  <c r="A10"/>
  <c r="I10" s="1"/>
  <c r="D10"/>
  <c r="L10" s="1"/>
  <c r="I3"/>
  <c r="C416" i="1"/>
  <c r="C348"/>
  <c r="C1098"/>
  <c r="C986"/>
  <c r="C656"/>
  <c r="C1235"/>
  <c r="C892"/>
  <c r="C31"/>
  <c r="C376"/>
  <c r="C520"/>
  <c r="C678"/>
  <c r="C415"/>
  <c r="C184"/>
  <c r="C134"/>
  <c r="C274"/>
  <c r="C1288"/>
  <c r="C1178"/>
  <c r="C1153"/>
  <c r="C1080"/>
  <c r="C1015"/>
  <c r="G324"/>
  <c r="AA324" s="1"/>
  <c r="C324" s="1"/>
  <c r="G774"/>
  <c r="AA774" s="1"/>
  <c r="C774" s="1"/>
  <c r="G820"/>
  <c r="G821" s="1"/>
  <c r="AA821" s="1"/>
  <c r="G471"/>
  <c r="AA471" s="1"/>
  <c r="C471" s="1"/>
  <c r="AA762"/>
  <c r="C762" s="1"/>
  <c r="C1244"/>
  <c r="C1267"/>
  <c r="C557"/>
  <c r="C525"/>
  <c r="C532"/>
  <c r="C1118"/>
  <c r="C751"/>
  <c r="C1151"/>
  <c r="C507"/>
  <c r="C830"/>
  <c r="C1004"/>
  <c r="C1103"/>
  <c r="C966"/>
  <c r="C1171"/>
  <c r="C1303"/>
  <c r="C371"/>
  <c r="C10"/>
  <c r="C112"/>
  <c r="C1304"/>
  <c r="C1059"/>
  <c r="C399"/>
  <c r="C1287"/>
  <c r="C607"/>
  <c r="C1141"/>
  <c r="C1284"/>
  <c r="C1179"/>
  <c r="C215"/>
  <c r="C1294"/>
  <c r="C1268"/>
  <c r="C1097"/>
  <c r="C1110"/>
  <c r="C1258"/>
  <c r="C320"/>
  <c r="C463"/>
  <c r="C128"/>
  <c r="C1100"/>
  <c r="C494"/>
  <c r="C1211"/>
  <c r="C1237"/>
  <c r="C810"/>
  <c r="G173"/>
  <c r="AA173" s="1"/>
  <c r="C173" s="1"/>
  <c r="G590"/>
  <c r="G591" s="1"/>
  <c r="C1302"/>
  <c r="C954"/>
  <c r="C327"/>
  <c r="C890"/>
  <c r="C1300"/>
  <c r="C470"/>
  <c r="C378"/>
  <c r="C500"/>
  <c r="C828"/>
  <c r="C1188"/>
  <c r="C676"/>
  <c r="C1142"/>
  <c r="C1169"/>
  <c r="C1224"/>
  <c r="C1297"/>
  <c r="C1150"/>
  <c r="C1269"/>
  <c r="C1001"/>
  <c r="C1257"/>
  <c r="C1253"/>
  <c r="C1212"/>
  <c r="C1170"/>
  <c r="C1126"/>
  <c r="C1243"/>
  <c r="C1264"/>
  <c r="C1152"/>
  <c r="C1099"/>
  <c r="C1238"/>
  <c r="C997"/>
  <c r="C1301"/>
  <c r="C1236"/>
  <c r="C1119"/>
  <c r="C1225"/>
  <c r="C1147"/>
  <c r="C1234"/>
  <c r="C1091"/>
  <c r="C1187"/>
  <c r="C1173"/>
  <c r="C1160"/>
  <c r="G164"/>
  <c r="AA163"/>
  <c r="C163" s="1"/>
  <c r="G649"/>
  <c r="AA648"/>
  <c r="G307"/>
  <c r="AA306"/>
  <c r="C306" s="1"/>
  <c r="G27"/>
  <c r="AA26"/>
  <c r="C26" s="1"/>
  <c r="G894"/>
  <c r="AA893"/>
  <c r="C893" s="1"/>
  <c r="G287"/>
  <c r="AA286"/>
  <c r="G100"/>
  <c r="AA100" s="1"/>
  <c r="AA99"/>
  <c r="G659"/>
  <c r="AA659" s="1"/>
  <c r="AA658"/>
  <c r="C658" s="1"/>
  <c r="G442"/>
  <c r="AA442" s="1"/>
  <c r="AA441"/>
  <c r="G767"/>
  <c r="AA766"/>
  <c r="G582"/>
  <c r="AA581"/>
  <c r="G180"/>
  <c r="AA179"/>
  <c r="G297"/>
  <c r="AA297" s="1"/>
  <c r="AA296"/>
  <c r="C296" s="1"/>
  <c r="AA98"/>
  <c r="AA97"/>
  <c r="G88"/>
  <c r="AA87"/>
  <c r="G359"/>
  <c r="AA359" s="1"/>
  <c r="C360" s="1"/>
  <c r="AA358"/>
  <c r="C358" s="1"/>
  <c r="G75"/>
  <c r="AA75" s="1"/>
  <c r="AA74"/>
  <c r="C74" s="1"/>
  <c r="G199"/>
  <c r="AA199" s="1"/>
  <c r="AA198"/>
  <c r="AA558"/>
  <c r="C558" s="1"/>
  <c r="G440"/>
  <c r="AA440" s="1"/>
  <c r="AA439"/>
  <c r="C439" s="1"/>
  <c r="G249"/>
  <c r="AA248"/>
  <c r="G946"/>
  <c r="AA946" s="1"/>
  <c r="AA945"/>
  <c r="G626"/>
  <c r="AA625"/>
  <c r="C625" s="1"/>
  <c r="G654"/>
  <c r="AA654" s="1"/>
  <c r="C655" s="1"/>
  <c r="AA653"/>
  <c r="C653" s="1"/>
  <c r="G948"/>
  <c r="AA948" s="1"/>
  <c r="AA947"/>
  <c r="C401"/>
  <c r="C402"/>
  <c r="C962"/>
  <c r="C657"/>
  <c r="AA1295"/>
  <c r="C1295" s="1"/>
  <c r="AA1291"/>
  <c r="AA1255"/>
  <c r="C1256" s="1"/>
  <c r="AA1251"/>
  <c r="C1251" s="1"/>
  <c r="AA1247"/>
  <c r="AA1239"/>
  <c r="C1239" s="1"/>
  <c r="AA1231"/>
  <c r="AA1227"/>
  <c r="AA1219"/>
  <c r="C1219" s="1"/>
  <c r="AA1215"/>
  <c r="AA1207"/>
  <c r="C1208" s="1"/>
  <c r="AA1203"/>
  <c r="C1203" s="1"/>
  <c r="AA1195"/>
  <c r="C1195" s="1"/>
  <c r="AA1191"/>
  <c r="AA1175"/>
  <c r="C1175" s="1"/>
  <c r="AA1167"/>
  <c r="C1167" s="1"/>
  <c r="AA1163"/>
  <c r="AA1143"/>
  <c r="C1143" s="1"/>
  <c r="AA1139"/>
  <c r="C1139" s="1"/>
  <c r="AA1127"/>
  <c r="C1127" s="1"/>
  <c r="AA1123"/>
  <c r="AA1115"/>
  <c r="AA1111"/>
  <c r="C1111" s="1"/>
  <c r="AA1095"/>
  <c r="C1095" s="1"/>
  <c r="AA1087"/>
  <c r="C1088" s="1"/>
  <c r="AA1083"/>
  <c r="AA1075"/>
  <c r="C1075" s="1"/>
  <c r="AA1060"/>
  <c r="C1060" s="1"/>
  <c r="AA1044"/>
  <c r="C1045" s="1"/>
  <c r="AA1017"/>
  <c r="AA964"/>
  <c r="C964" s="1"/>
  <c r="AA836"/>
  <c r="C836" s="1"/>
  <c r="AA804"/>
  <c r="AA708"/>
  <c r="AA660"/>
  <c r="G117"/>
  <c r="AA117" s="1"/>
  <c r="AA116"/>
  <c r="G206"/>
  <c r="AA205"/>
  <c r="G727"/>
  <c r="AA726"/>
  <c r="C726" s="1"/>
  <c r="G408"/>
  <c r="AA407"/>
  <c r="G610"/>
  <c r="AA609"/>
  <c r="G698"/>
  <c r="AA697"/>
  <c r="G908"/>
  <c r="AA907"/>
  <c r="G362"/>
  <c r="AA361"/>
  <c r="C361" s="1"/>
  <c r="G672"/>
  <c r="AA671"/>
  <c r="C671" s="1"/>
  <c r="G764"/>
  <c r="AA763"/>
  <c r="G394"/>
  <c r="AA393"/>
  <c r="G77"/>
  <c r="AA77" s="1"/>
  <c r="AA76"/>
  <c r="G715"/>
  <c r="AA715" s="1"/>
  <c r="AA714"/>
  <c r="C714" s="1"/>
  <c r="G975"/>
  <c r="AA975" s="1"/>
  <c r="C976" s="1"/>
  <c r="AA974"/>
  <c r="C974" s="1"/>
  <c r="G918"/>
  <c r="AA918" s="1"/>
  <c r="AA917"/>
  <c r="AA278"/>
  <c r="AA277"/>
  <c r="G241"/>
  <c r="AA240"/>
  <c r="G680"/>
  <c r="AA679"/>
  <c r="C679" s="1"/>
  <c r="G916"/>
  <c r="AA916" s="1"/>
  <c r="AA915"/>
  <c r="C915" s="1"/>
  <c r="G344"/>
  <c r="AA343"/>
  <c r="C343" s="1"/>
  <c r="G994"/>
  <c r="AA994" s="1"/>
  <c r="C995" s="1"/>
  <c r="AA993"/>
  <c r="AA37"/>
  <c r="G311"/>
  <c r="AA310"/>
  <c r="G382"/>
  <c r="AA382" s="1"/>
  <c r="AA381"/>
  <c r="G220"/>
  <c r="AA219"/>
  <c r="G8"/>
  <c r="AA8" s="1"/>
  <c r="C9" s="1"/>
  <c r="AA7"/>
  <c r="C7" s="1"/>
  <c r="G68"/>
  <c r="AA67"/>
  <c r="C67" s="1"/>
  <c r="G806"/>
  <c r="AA806" s="1"/>
  <c r="AA805"/>
  <c r="G12"/>
  <c r="AA12" s="1"/>
  <c r="AA11"/>
  <c r="C11" s="1"/>
  <c r="G504"/>
  <c r="AA504" s="1"/>
  <c r="C505" s="1"/>
  <c r="AA503"/>
  <c r="G970"/>
  <c r="AA969"/>
  <c r="G988"/>
  <c r="AA988" s="1"/>
  <c r="AA987"/>
  <c r="C987" s="1"/>
  <c r="G999"/>
  <c r="AA999" s="1"/>
  <c r="C1000" s="1"/>
  <c r="AA998"/>
  <c r="C998" s="1"/>
  <c r="G823"/>
  <c r="AA822"/>
  <c r="C822" s="1"/>
  <c r="G1019"/>
  <c r="AA1019" s="1"/>
  <c r="AA1018"/>
  <c r="G437"/>
  <c r="AA437" s="1"/>
  <c r="C438" s="1"/>
  <c r="AA436"/>
  <c r="G950"/>
  <c r="AA949"/>
  <c r="AA200"/>
  <c r="G433"/>
  <c r="AA432"/>
  <c r="G141"/>
  <c r="AA140"/>
  <c r="G423"/>
  <c r="AA422"/>
  <c r="G852"/>
  <c r="AA852" s="1"/>
  <c r="AA851"/>
  <c r="C851" s="1"/>
  <c r="G447"/>
  <c r="AA446"/>
  <c r="C446" s="1"/>
  <c r="AA276"/>
  <c r="AA275"/>
  <c r="C275" s="1"/>
  <c r="AA349"/>
  <c r="C349" s="1"/>
  <c r="G91"/>
  <c r="AA90"/>
  <c r="G428"/>
  <c r="AA428" s="1"/>
  <c r="C429" s="1"/>
  <c r="AA427"/>
  <c r="C427" s="1"/>
  <c r="G684"/>
  <c r="AA683"/>
  <c r="G641"/>
  <c r="AA640"/>
  <c r="C640" s="1"/>
  <c r="G79"/>
  <c r="AA78"/>
  <c r="G108"/>
  <c r="AA107"/>
  <c r="G870"/>
  <c r="AA870" s="1"/>
  <c r="AA869"/>
  <c r="G826"/>
  <c r="AA826" s="1"/>
  <c r="C827" s="1"/>
  <c r="AA825"/>
  <c r="G1007"/>
  <c r="AA1007" s="1"/>
  <c r="AA1006"/>
  <c r="G1047"/>
  <c r="AA1046"/>
  <c r="C1046" s="1"/>
  <c r="G196"/>
  <c r="AA195"/>
  <c r="G576"/>
  <c r="AA576" s="1"/>
  <c r="AA575"/>
  <c r="C575" s="1"/>
  <c r="G384"/>
  <c r="AA383"/>
  <c r="G259"/>
  <c r="AA259" s="1"/>
  <c r="C260" s="1"/>
  <c r="AA258"/>
  <c r="C258" s="1"/>
  <c r="G86"/>
  <c r="AA86" s="1"/>
  <c r="AA85"/>
  <c r="AA705"/>
  <c r="G262"/>
  <c r="AA262" s="1"/>
  <c r="C263" s="1"/>
  <c r="AA261"/>
  <c r="C261" s="1"/>
  <c r="G413"/>
  <c r="AA413" s="1"/>
  <c r="C414" s="1"/>
  <c r="AA412"/>
  <c r="C412" s="1"/>
  <c r="G211"/>
  <c r="AA210"/>
  <c r="G898"/>
  <c r="AA897"/>
  <c r="AA129"/>
  <c r="C129" s="1"/>
  <c r="G523"/>
  <c r="AA523" s="1"/>
  <c r="C524" s="1"/>
  <c r="AA522"/>
  <c r="C522" s="1"/>
  <c r="G63"/>
  <c r="AA63" s="1"/>
  <c r="C64" s="1"/>
  <c r="AA62"/>
  <c r="C62" s="1"/>
  <c r="G292"/>
  <c r="AA291"/>
  <c r="G488"/>
  <c r="AA488" s="1"/>
  <c r="C489" s="1"/>
  <c r="AA487"/>
  <c r="G862"/>
  <c r="AA861"/>
  <c r="C861" s="1"/>
  <c r="G236"/>
  <c r="AA236" s="1"/>
  <c r="AA235"/>
  <c r="G645"/>
  <c r="AA645" s="1"/>
  <c r="AA644"/>
  <c r="G1067"/>
  <c r="AA1067" s="1"/>
  <c r="AA1066"/>
  <c r="C1066" s="1"/>
  <c r="G878"/>
  <c r="AA877"/>
  <c r="C877" s="1"/>
  <c r="G373"/>
  <c r="AA372"/>
  <c r="C372" s="1"/>
  <c r="G839"/>
  <c r="AA838"/>
  <c r="C838" s="1"/>
  <c r="G1055"/>
  <c r="AA1055" s="1"/>
  <c r="AA1054"/>
  <c r="G119"/>
  <c r="AA118"/>
  <c r="C118" s="1"/>
  <c r="G474"/>
  <c r="AA474" s="1"/>
  <c r="AA473"/>
  <c r="C473" s="1"/>
  <c r="G482"/>
  <c r="AA482" s="1"/>
  <c r="AA481"/>
  <c r="C481" s="1"/>
  <c r="G516"/>
  <c r="AA515"/>
  <c r="G596"/>
  <c r="AA595"/>
  <c r="G818"/>
  <c r="AA818" s="1"/>
  <c r="C819" s="1"/>
  <c r="AA817"/>
  <c r="G304"/>
  <c r="AA304" s="1"/>
  <c r="C305" s="1"/>
  <c r="AA303"/>
  <c r="G514"/>
  <c r="AA514" s="1"/>
  <c r="AA513"/>
  <c r="C513" s="1"/>
  <c r="G722"/>
  <c r="AA722" s="1"/>
  <c r="AA721"/>
  <c r="G545"/>
  <c r="AA545" s="1"/>
  <c r="AA544"/>
  <c r="AA143"/>
  <c r="G4"/>
  <c r="AA3"/>
  <c r="G56"/>
  <c r="AA56" s="1"/>
  <c r="AA55"/>
  <c r="G95"/>
  <c r="AA94"/>
  <c r="C94" s="1"/>
  <c r="G615"/>
  <c r="AA615" s="1"/>
  <c r="AA614"/>
  <c r="C400"/>
  <c r="C981"/>
  <c r="C60"/>
  <c r="C1042"/>
  <c r="C977"/>
  <c r="C914"/>
  <c r="C172"/>
  <c r="C670"/>
  <c r="C629"/>
  <c r="C521"/>
  <c r="C531"/>
  <c r="C185"/>
  <c r="C773"/>
  <c r="C533"/>
  <c r="C65"/>
  <c r="C389"/>
  <c r="C462"/>
  <c r="C66"/>
  <c r="G495"/>
  <c r="C506"/>
  <c r="G1038"/>
  <c r="G50"/>
  <c r="C829"/>
  <c r="G1226"/>
  <c r="AA1226" s="1"/>
  <c r="C1226" s="1"/>
  <c r="C326"/>
  <c r="C273"/>
  <c r="C469"/>
  <c r="C329"/>
  <c r="AA1292"/>
  <c r="AA1280"/>
  <c r="C1280" s="1"/>
  <c r="AA1276"/>
  <c r="C1276" s="1"/>
  <c r="AA1272"/>
  <c r="C1272" s="1"/>
  <c r="AA1240"/>
  <c r="AA1220"/>
  <c r="AA1200"/>
  <c r="C1200" s="1"/>
  <c r="AA1184"/>
  <c r="C1184" s="1"/>
  <c r="AA1180"/>
  <c r="C1180" s="1"/>
  <c r="AA1176"/>
  <c r="AA1156"/>
  <c r="C1156" s="1"/>
  <c r="AA1148"/>
  <c r="C1148" s="1"/>
  <c r="AA1136"/>
  <c r="C1136" s="1"/>
  <c r="AA1132"/>
  <c r="C1132" s="1"/>
  <c r="AA1124"/>
  <c r="AA1120"/>
  <c r="C1120" s="1"/>
  <c r="AA1116"/>
  <c r="AA1108"/>
  <c r="C1108" s="1"/>
  <c r="AA1104"/>
  <c r="C1104" s="1"/>
  <c r="AA1092"/>
  <c r="C1092" s="1"/>
  <c r="AA1084"/>
  <c r="C1084" s="1"/>
  <c r="AA1061"/>
  <c r="AA1056"/>
  <c r="AA1005"/>
  <c r="C1005" s="1"/>
  <c r="AA984"/>
  <c r="AA696"/>
  <c r="C696" s="1"/>
  <c r="AA664"/>
  <c r="G940"/>
  <c r="AA939"/>
  <c r="G780"/>
  <c r="AA780" s="1"/>
  <c r="AA779"/>
  <c r="C779" s="1"/>
  <c r="G847"/>
  <c r="AA846"/>
  <c r="C846" s="1"/>
  <c r="G601"/>
  <c r="AA600"/>
  <c r="AA247"/>
  <c r="AA246"/>
  <c r="G855"/>
  <c r="AA855" s="1"/>
  <c r="C856" s="1"/>
  <c r="AA854"/>
  <c r="C854" s="1"/>
  <c r="G268"/>
  <c r="AA267"/>
  <c r="G159"/>
  <c r="AA158"/>
  <c r="C158" s="1"/>
  <c r="G176"/>
  <c r="AA175"/>
  <c r="C175" s="1"/>
  <c r="G58"/>
  <c r="AA58" s="1"/>
  <c r="C59" s="1"/>
  <c r="AA57"/>
  <c r="G799"/>
  <c r="AA798"/>
  <c r="C798" s="1"/>
  <c r="G226"/>
  <c r="AA225"/>
  <c r="G355"/>
  <c r="AA354"/>
  <c r="G631"/>
  <c r="AA631" s="1"/>
  <c r="AA630"/>
  <c r="C630" s="1"/>
  <c r="G983"/>
  <c r="AA983" s="1"/>
  <c r="AA982"/>
  <c r="C982" s="1"/>
  <c r="G366"/>
  <c r="AA366" s="1"/>
  <c r="AA365"/>
  <c r="C365" s="1"/>
  <c r="G331"/>
  <c r="AA331" s="1"/>
  <c r="C332" s="1"/>
  <c r="AA330"/>
  <c r="C330" s="1"/>
  <c r="G1011"/>
  <c r="AA1010"/>
  <c r="G239"/>
  <c r="AA239" s="1"/>
  <c r="AA238"/>
  <c r="C238" s="1"/>
  <c r="G979"/>
  <c r="AA979" s="1"/>
  <c r="AA978"/>
  <c r="C978" s="1"/>
  <c r="AA21"/>
  <c r="G758"/>
  <c r="AA757"/>
  <c r="C757" s="1"/>
  <c r="G748"/>
  <c r="AA747"/>
  <c r="C747" s="1"/>
  <c r="G956"/>
  <c r="AA955"/>
  <c r="C955" s="1"/>
  <c r="G431"/>
  <c r="AA431" s="1"/>
  <c r="AA430"/>
  <c r="C430" s="1"/>
  <c r="G527"/>
  <c r="AA526"/>
  <c r="C526" s="1"/>
  <c r="AA136"/>
  <c r="C136" s="1"/>
  <c r="AA686"/>
  <c r="G152"/>
  <c r="AA151"/>
  <c r="G217"/>
  <c r="AA216"/>
  <c r="C216" s="1"/>
  <c r="AA2"/>
  <c r="C2" s="1"/>
  <c r="AA1289"/>
  <c r="C1289" s="1"/>
  <c r="AA1285"/>
  <c r="C1285" s="1"/>
  <c r="AA1281"/>
  <c r="AA1277"/>
  <c r="AA1273"/>
  <c r="AA1265"/>
  <c r="C1265" s="1"/>
  <c r="AA1261"/>
  <c r="C1261" s="1"/>
  <c r="AA1249"/>
  <c r="C1249" s="1"/>
  <c r="AA1245"/>
  <c r="C1245" s="1"/>
  <c r="AA1241"/>
  <c r="AA1229"/>
  <c r="C1229" s="1"/>
  <c r="AA1221"/>
  <c r="AA1217"/>
  <c r="C1217" s="1"/>
  <c r="AA1213"/>
  <c r="C1213" s="1"/>
  <c r="AA1209"/>
  <c r="C1209" s="1"/>
  <c r="AA1205"/>
  <c r="C1205" s="1"/>
  <c r="AA1201"/>
  <c r="AA1197"/>
  <c r="C1197" s="1"/>
  <c r="AA1193"/>
  <c r="C1193" s="1"/>
  <c r="AA1189"/>
  <c r="C1189" s="1"/>
  <c r="AA1185"/>
  <c r="AA1181"/>
  <c r="AA1165"/>
  <c r="C1165" s="1"/>
  <c r="AA1161"/>
  <c r="C1161" s="1"/>
  <c r="AA1157"/>
  <c r="AA1145"/>
  <c r="C1145" s="1"/>
  <c r="AA1137"/>
  <c r="AA1133"/>
  <c r="AA1129"/>
  <c r="C1129" s="1"/>
  <c r="AA1113"/>
  <c r="C1113" s="1"/>
  <c r="AA1105"/>
  <c r="AA1101"/>
  <c r="C1101" s="1"/>
  <c r="AA1093"/>
  <c r="AA1089"/>
  <c r="C1089" s="1"/>
  <c r="AA1081"/>
  <c r="C1081" s="1"/>
  <c r="AA1073"/>
  <c r="C1073" s="1"/>
  <c r="AA1068"/>
  <c r="AA1063"/>
  <c r="C1063" s="1"/>
  <c r="AA1052"/>
  <c r="AA1025"/>
  <c r="AA1020"/>
  <c r="AA972"/>
  <c r="C973" s="1"/>
  <c r="AA924"/>
  <c r="AA844"/>
  <c r="C844" s="1"/>
  <c r="AA812"/>
  <c r="C812" s="1"/>
  <c r="AA716"/>
  <c r="AA700"/>
  <c r="AA590"/>
  <c r="C590" s="1"/>
  <c r="G283"/>
  <c r="AA282"/>
  <c r="G692"/>
  <c r="AA691"/>
  <c r="C691" s="1"/>
  <c r="G114"/>
  <c r="AA113"/>
  <c r="C113" s="1"/>
  <c r="G547"/>
  <c r="AA546"/>
  <c r="G421"/>
  <c r="AA421" s="1"/>
  <c r="AA420"/>
  <c r="C420" s="1"/>
  <c r="AA803"/>
  <c r="AA802"/>
  <c r="G444"/>
  <c r="AA444" s="1"/>
  <c r="C445" s="1"/>
  <c r="AA443"/>
  <c r="C443" s="1"/>
  <c r="G619"/>
  <c r="AA618"/>
  <c r="G710"/>
  <c r="AA709"/>
  <c r="G14"/>
  <c r="AA13"/>
  <c r="AA871"/>
  <c r="G638"/>
  <c r="AA638" s="1"/>
  <c r="C639" s="1"/>
  <c r="AA637"/>
  <c r="G883"/>
  <c r="AA883" s="1"/>
  <c r="C884" s="1"/>
  <c r="AA882"/>
  <c r="G594"/>
  <c r="AA594" s="1"/>
  <c r="AA593"/>
  <c r="G193"/>
  <c r="AA192"/>
  <c r="C192" s="1"/>
  <c r="G322"/>
  <c r="AA322" s="1"/>
  <c r="AA321"/>
  <c r="C321" s="1"/>
  <c r="G418"/>
  <c r="AA418" s="1"/>
  <c r="C419" s="1"/>
  <c r="AA417"/>
  <c r="C417" s="1"/>
  <c r="G904"/>
  <c r="AA904" s="1"/>
  <c r="AA903"/>
  <c r="G1051"/>
  <c r="AA1051" s="1"/>
  <c r="AA1050"/>
  <c r="G623"/>
  <c r="AA623" s="1"/>
  <c r="AA622"/>
  <c r="G265"/>
  <c r="AA264"/>
  <c r="C264" s="1"/>
  <c r="G456"/>
  <c r="AA455"/>
  <c r="AA483"/>
  <c r="G299"/>
  <c r="AA298"/>
  <c r="C298" s="1"/>
  <c r="G509"/>
  <c r="AA508"/>
  <c r="C508" s="1"/>
  <c r="G479"/>
  <c r="AA479" s="1"/>
  <c r="AA478"/>
  <c r="C478" s="1"/>
  <c r="G740"/>
  <c r="AA740" s="1"/>
  <c r="AA739"/>
  <c r="C739" s="1"/>
  <c r="G467"/>
  <c r="AA467" s="1"/>
  <c r="AA466"/>
  <c r="C466" s="1"/>
  <c r="G724"/>
  <c r="AA724" s="1"/>
  <c r="C725" s="1"/>
  <c r="AA723"/>
  <c r="G535"/>
  <c r="AA534"/>
  <c r="C534" s="1"/>
  <c r="G968"/>
  <c r="AA968" s="1"/>
  <c r="AA967"/>
  <c r="C967" s="1"/>
  <c r="G563"/>
  <c r="AA562"/>
  <c r="C562" s="1"/>
  <c r="G742"/>
  <c r="AA741"/>
  <c r="G617"/>
  <c r="AA617" s="1"/>
  <c r="AA616"/>
  <c r="G170"/>
  <c r="AA170" s="1"/>
  <c r="C171" s="1"/>
  <c r="AA169"/>
  <c r="C169" s="1"/>
  <c r="G1027"/>
  <c r="AA1026"/>
  <c r="G551"/>
  <c r="AA550"/>
  <c r="C550" s="1"/>
  <c r="G397"/>
  <c r="AA397" s="1"/>
  <c r="C398" s="1"/>
  <c r="AA396"/>
  <c r="G460"/>
  <c r="AA460" s="1"/>
  <c r="C461" s="1"/>
  <c r="AA459"/>
  <c r="C459" s="1"/>
  <c r="AA234"/>
  <c r="AA233"/>
  <c r="C233" s="1"/>
  <c r="G189"/>
  <c r="AA188"/>
  <c r="G102"/>
  <c r="AA101"/>
  <c r="C101" s="1"/>
  <c r="G936"/>
  <c r="AA935"/>
  <c r="G1071"/>
  <c r="AA1071" s="1"/>
  <c r="C1072" s="1"/>
  <c r="AA1070"/>
  <c r="G255"/>
  <c r="AA254"/>
  <c r="G380"/>
  <c r="AA380" s="1"/>
  <c r="AA379"/>
  <c r="C379" s="1"/>
  <c r="G1031"/>
  <c r="AA1030"/>
  <c r="AA632"/>
  <c r="G886"/>
  <c r="AA885"/>
  <c r="C885" s="1"/>
  <c r="G926"/>
  <c r="AA925"/>
  <c r="G280"/>
  <c r="AA279"/>
  <c r="G492"/>
  <c r="AA492" s="1"/>
  <c r="C493" s="1"/>
  <c r="AA491"/>
  <c r="C491" s="1"/>
  <c r="G906"/>
  <c r="AA906" s="1"/>
  <c r="AA905"/>
  <c r="G868"/>
  <c r="AA868" s="1"/>
  <c r="AA867"/>
  <c r="C867" s="1"/>
  <c r="G404"/>
  <c r="AA403"/>
  <c r="C403" s="1"/>
  <c r="G605"/>
  <c r="AA605" s="1"/>
  <c r="AA604"/>
  <c r="C604" s="1"/>
  <c r="G718"/>
  <c r="AA717"/>
  <c r="G755"/>
  <c r="AA755" s="1"/>
  <c r="AA754"/>
  <c r="C754" s="1"/>
  <c r="G148"/>
  <c r="AA147"/>
  <c r="G44"/>
  <c r="AA44" s="1"/>
  <c r="C45" s="1"/>
  <c r="AA43"/>
  <c r="G476"/>
  <c r="AA476" s="1"/>
  <c r="C477" s="1"/>
  <c r="AA475"/>
  <c r="G771"/>
  <c r="AA771" s="1"/>
  <c r="AA770"/>
  <c r="G36"/>
  <c r="AA36" s="1"/>
  <c r="AA35"/>
  <c r="C35" s="1"/>
  <c r="G808"/>
  <c r="AA808" s="1"/>
  <c r="C809" s="1"/>
  <c r="AA807"/>
  <c r="G33"/>
  <c r="AA33" s="1"/>
  <c r="C34" s="1"/>
  <c r="AA32"/>
  <c r="C32" s="1"/>
  <c r="G155"/>
  <c r="AA154"/>
  <c r="G571"/>
  <c r="AA571" s="1"/>
  <c r="AA570"/>
  <c r="G990"/>
  <c r="AA989"/>
  <c r="G569"/>
  <c r="AA569" s="1"/>
  <c r="AA568"/>
  <c r="G567"/>
  <c r="AA567" s="1"/>
  <c r="AA566"/>
  <c r="G391"/>
  <c r="AA390"/>
  <c r="C390" s="1"/>
  <c r="G782"/>
  <c r="AA781"/>
  <c r="G943"/>
  <c r="AA943" s="1"/>
  <c r="AA942"/>
  <c r="G573"/>
  <c r="AA573" s="1"/>
  <c r="C574" s="1"/>
  <c r="AA572"/>
  <c r="G187"/>
  <c r="AA187" s="1"/>
  <c r="AA186"/>
  <c r="C186" s="1"/>
  <c r="G253"/>
  <c r="AA253" s="1"/>
  <c r="AA252"/>
  <c r="G662"/>
  <c r="AA661"/>
  <c r="C661" s="1"/>
  <c r="AA731"/>
  <c r="G930"/>
  <c r="AA929"/>
  <c r="G666"/>
  <c r="AA665"/>
  <c r="G794"/>
  <c r="AA793"/>
  <c r="G578"/>
  <c r="AA577"/>
  <c r="C577" s="1"/>
  <c r="G776"/>
  <c r="AA775"/>
  <c r="C775" s="1"/>
  <c r="G338"/>
  <c r="AA338" s="1"/>
  <c r="AA337"/>
  <c r="G1023"/>
  <c r="AA1022"/>
  <c r="AA126"/>
  <c r="C127" s="1"/>
  <c r="AA125"/>
  <c r="AA18"/>
  <c r="C18" s="1"/>
  <c r="AA451"/>
  <c r="AA555"/>
  <c r="AA554"/>
  <c r="AA367"/>
  <c r="G859"/>
  <c r="AA859" s="1"/>
  <c r="C860" s="1"/>
  <c r="AA858"/>
  <c r="C858" s="1"/>
  <c r="G832"/>
  <c r="AA831"/>
  <c r="C831" s="1"/>
  <c r="G541"/>
  <c r="AA540"/>
  <c r="C540" s="1"/>
  <c r="G315"/>
  <c r="AA314"/>
  <c r="AA789"/>
  <c r="G585"/>
  <c r="AA584"/>
  <c r="G702"/>
  <c r="AA701"/>
  <c r="G920"/>
  <c r="AA919"/>
  <c r="C919" s="1"/>
  <c r="G340"/>
  <c r="AA339"/>
  <c r="G902"/>
  <c r="AA902" s="1"/>
  <c r="AA901"/>
  <c r="C901" s="1"/>
  <c r="G647"/>
  <c r="AA647" s="1"/>
  <c r="AA646"/>
  <c r="C646" s="1"/>
  <c r="G814"/>
  <c r="AA813"/>
  <c r="G735"/>
  <c r="AA734"/>
  <c r="G72"/>
  <c r="AA72" s="1"/>
  <c r="AA71"/>
  <c r="G934"/>
  <c r="AA934" s="1"/>
  <c r="AA933"/>
  <c r="C933" s="1"/>
  <c r="AA228"/>
  <c r="G106"/>
  <c r="AA106" s="1"/>
  <c r="AA105"/>
  <c r="C1058"/>
  <c r="C669"/>
  <c r="C1002"/>
  <c r="C61"/>
  <c r="C490"/>
  <c r="C695"/>
  <c r="C1003"/>
  <c r="G608"/>
  <c r="AA608" s="1"/>
  <c r="C608" s="1"/>
  <c r="G46"/>
  <c r="G223"/>
  <c r="C811"/>
  <c r="C677"/>
  <c r="C377"/>
  <c r="C519"/>
  <c r="C891"/>
  <c r="C857"/>
  <c r="G1259"/>
  <c r="AA1259" s="1"/>
  <c r="C1259" s="1"/>
  <c r="G501"/>
  <c r="G464"/>
  <c r="AA464" s="1"/>
  <c r="C464" s="1"/>
  <c r="G1035"/>
  <c r="G333"/>
  <c r="C135"/>
  <c r="C30"/>
  <c r="C963"/>
  <c r="AA1298"/>
  <c r="C1298" s="1"/>
  <c r="AA1290"/>
  <c r="AA1282"/>
  <c r="AA1278"/>
  <c r="AA1274"/>
  <c r="AA1270"/>
  <c r="C1270" s="1"/>
  <c r="AA1262"/>
  <c r="AA1254"/>
  <c r="C1254" s="1"/>
  <c r="AA1246"/>
  <c r="AA1230"/>
  <c r="AA1214"/>
  <c r="AA1206"/>
  <c r="AA1198"/>
  <c r="AA1190"/>
  <c r="C1190" s="1"/>
  <c r="AA1182"/>
  <c r="AA1162"/>
  <c r="AA1158"/>
  <c r="AA1154"/>
  <c r="C1154" s="1"/>
  <c r="AA1134"/>
  <c r="AA1122"/>
  <c r="C1122" s="1"/>
  <c r="AA1114"/>
  <c r="AA1106"/>
  <c r="AA1086"/>
  <c r="C1086" s="1"/>
  <c r="AA1082"/>
  <c r="AA1078"/>
  <c r="C1078" s="1"/>
  <c r="AA1069"/>
  <c r="AA1064"/>
  <c r="C1064" s="1"/>
  <c r="AA1053"/>
  <c r="AA1043"/>
  <c r="C1043" s="1"/>
  <c r="AA1021"/>
  <c r="AA1016"/>
  <c r="C1016" s="1"/>
  <c r="AA1009"/>
  <c r="C1009" s="1"/>
  <c r="AA992"/>
  <c r="AA960"/>
  <c r="AA944"/>
  <c r="AA928"/>
  <c r="AA912"/>
  <c r="C913" s="1"/>
  <c r="AA752"/>
  <c r="C752" s="1"/>
  <c r="C665" l="1"/>
  <c r="C1158"/>
  <c r="C1274"/>
  <c r="C989"/>
  <c r="C807"/>
  <c r="C1124"/>
  <c r="C1246"/>
  <c r="N16" i="6"/>
  <c r="Q10" i="5"/>
  <c r="Q11" s="1"/>
  <c r="Q12" s="1"/>
  <c r="Q13" s="1"/>
  <c r="Q14" s="1"/>
  <c r="Q15" s="1"/>
  <c r="Q16" s="1"/>
  <c r="C483" i="1"/>
  <c r="C717"/>
  <c r="C1134"/>
  <c r="C367"/>
  <c r="C475"/>
  <c r="C1053"/>
  <c r="C1082"/>
  <c r="C1162"/>
  <c r="C1206"/>
  <c r="C1278"/>
  <c r="C174"/>
  <c r="C701"/>
  <c r="C871"/>
  <c r="C944"/>
  <c r="C279"/>
  <c r="C763"/>
  <c r="C781"/>
  <c r="C632"/>
  <c r="C1026"/>
  <c r="C709"/>
  <c r="C616"/>
  <c r="C660"/>
  <c r="C949"/>
  <c r="C1018"/>
  <c r="AA820"/>
  <c r="C820" s="1"/>
  <c r="C472"/>
  <c r="C1093"/>
  <c r="C57"/>
  <c r="C1220"/>
  <c r="C723"/>
  <c r="C716"/>
  <c r="C1061"/>
  <c r="C1198"/>
  <c r="C1114"/>
  <c r="C13"/>
  <c r="C546"/>
  <c r="C1020"/>
  <c r="C1068"/>
  <c r="C325"/>
  <c r="C200"/>
  <c r="C1106"/>
  <c r="C1116"/>
  <c r="C1105"/>
  <c r="C1176"/>
  <c r="C1230"/>
  <c r="C1182"/>
  <c r="C1214"/>
  <c r="C1262"/>
  <c r="C1282"/>
  <c r="C1185"/>
  <c r="C1240"/>
  <c r="C1292"/>
  <c r="C813"/>
  <c r="C1273"/>
  <c r="C965"/>
  <c r="C1157"/>
  <c r="C1201"/>
  <c r="C837"/>
  <c r="C925"/>
  <c r="C1133"/>
  <c r="C1221"/>
  <c r="C1056"/>
  <c r="C383"/>
  <c r="C78"/>
  <c r="C1281"/>
  <c r="C1062"/>
  <c r="C805"/>
  <c r="C76"/>
  <c r="C339"/>
  <c r="C929"/>
  <c r="C568"/>
  <c r="C570"/>
  <c r="C905"/>
  <c r="C254"/>
  <c r="C188"/>
  <c r="C741"/>
  <c r="C1052"/>
  <c r="C984"/>
  <c r="C917"/>
  <c r="C947"/>
  <c r="C441"/>
  <c r="C99"/>
  <c r="C1296"/>
  <c r="C572"/>
  <c r="C1070"/>
  <c r="C903"/>
  <c r="C618"/>
  <c r="C3"/>
  <c r="C515"/>
  <c r="C1006"/>
  <c r="C277"/>
  <c r="C1140"/>
  <c r="G502"/>
  <c r="AA502" s="1"/>
  <c r="C503" s="1"/>
  <c r="AA501"/>
  <c r="C501" s="1"/>
  <c r="G51"/>
  <c r="AA50"/>
  <c r="C50" s="1"/>
  <c r="C1022"/>
  <c r="C935"/>
  <c r="C1137"/>
  <c r="C1010"/>
  <c r="C595"/>
  <c r="C107"/>
  <c r="C422"/>
  <c r="C432"/>
  <c r="C969"/>
  <c r="C993"/>
  <c r="C240"/>
  <c r="C907"/>
  <c r="C609"/>
  <c r="C804"/>
  <c r="C1017"/>
  <c r="C1083"/>
  <c r="C1115"/>
  <c r="C1191"/>
  <c r="C1215"/>
  <c r="C1291"/>
  <c r="C465"/>
  <c r="C248"/>
  <c r="C87"/>
  <c r="C1283"/>
  <c r="C1199"/>
  <c r="C1263"/>
  <c r="C1299"/>
  <c r="C1079"/>
  <c r="C1109"/>
  <c r="C1146"/>
  <c r="C1252"/>
  <c r="C1202"/>
  <c r="C1192"/>
  <c r="C1065"/>
  <c r="C1177"/>
  <c r="C1194"/>
  <c r="C1250"/>
  <c r="C1271"/>
  <c r="C1074"/>
  <c r="C1090"/>
  <c r="C1138"/>
  <c r="G83"/>
  <c r="AA82"/>
  <c r="C82" s="1"/>
  <c r="G230"/>
  <c r="AA229"/>
  <c r="C229" s="1"/>
  <c r="G815"/>
  <c r="AA814"/>
  <c r="C814" s="1"/>
  <c r="G921"/>
  <c r="AA920"/>
  <c r="C920" s="1"/>
  <c r="G586"/>
  <c r="AA585"/>
  <c r="C585" s="1"/>
  <c r="G316"/>
  <c r="AA315"/>
  <c r="C315" s="1"/>
  <c r="G833"/>
  <c r="AA832"/>
  <c r="C832" s="1"/>
  <c r="G369"/>
  <c r="AA369" s="1"/>
  <c r="AA368"/>
  <c r="C368" s="1"/>
  <c r="AA452"/>
  <c r="C452" s="1"/>
  <c r="G579"/>
  <c r="AA578"/>
  <c r="C578" s="1"/>
  <c r="G667"/>
  <c r="AA667" s="1"/>
  <c r="AA666"/>
  <c r="C666" s="1"/>
  <c r="G733"/>
  <c r="AA733" s="1"/>
  <c r="AA732"/>
  <c r="C732" s="1"/>
  <c r="G783"/>
  <c r="AA782"/>
  <c r="C782" s="1"/>
  <c r="G991"/>
  <c r="AA991" s="1"/>
  <c r="C992" s="1"/>
  <c r="AA990"/>
  <c r="C990" s="1"/>
  <c r="G156"/>
  <c r="AA156" s="1"/>
  <c r="AA155"/>
  <c r="C155" s="1"/>
  <c r="G927"/>
  <c r="AA927" s="1"/>
  <c r="C928" s="1"/>
  <c r="AA926"/>
  <c r="C926" s="1"/>
  <c r="G634"/>
  <c r="AA633"/>
  <c r="C633" s="1"/>
  <c r="G103"/>
  <c r="AA102"/>
  <c r="C102" s="1"/>
  <c r="G1028"/>
  <c r="AA1027"/>
  <c r="C1027" s="1"/>
  <c r="G564"/>
  <c r="AA563"/>
  <c r="C563" s="1"/>
  <c r="G536"/>
  <c r="AA535"/>
  <c r="C535" s="1"/>
  <c r="G300"/>
  <c r="AA299"/>
  <c r="C299" s="1"/>
  <c r="G457"/>
  <c r="AA457" s="1"/>
  <c r="AA456"/>
  <c r="C456" s="1"/>
  <c r="G15"/>
  <c r="AA14"/>
  <c r="C14" s="1"/>
  <c r="G620"/>
  <c r="AA619"/>
  <c r="C619" s="1"/>
  <c r="G548"/>
  <c r="AA548" s="1"/>
  <c r="AA547"/>
  <c r="C547" s="1"/>
  <c r="G693"/>
  <c r="AA693" s="1"/>
  <c r="AA692"/>
  <c r="C692" s="1"/>
  <c r="G592"/>
  <c r="AA592" s="1"/>
  <c r="C593" s="1"/>
  <c r="AA591"/>
  <c r="C591" s="1"/>
  <c r="G153"/>
  <c r="AA153" s="1"/>
  <c r="AA152"/>
  <c r="C152" s="1"/>
  <c r="G138"/>
  <c r="AA137"/>
  <c r="C137" s="1"/>
  <c r="G749"/>
  <c r="AA749" s="1"/>
  <c r="AA748"/>
  <c r="C748" s="1"/>
  <c r="G23"/>
  <c r="AA22"/>
  <c r="C22" s="1"/>
  <c r="G356"/>
  <c r="AA356" s="1"/>
  <c r="AA355"/>
  <c r="C355" s="1"/>
  <c r="G800"/>
  <c r="AA799"/>
  <c r="C799" s="1"/>
  <c r="G177"/>
  <c r="AA176"/>
  <c r="C176" s="1"/>
  <c r="G269"/>
  <c r="AA268"/>
  <c r="C268" s="1"/>
  <c r="G848"/>
  <c r="AA847"/>
  <c r="C847" s="1"/>
  <c r="G941"/>
  <c r="AA941" s="1"/>
  <c r="AA940"/>
  <c r="C940" s="1"/>
  <c r="G496"/>
  <c r="AA495"/>
  <c r="C495" s="1"/>
  <c r="G96"/>
  <c r="AA96" s="1"/>
  <c r="C97" s="1"/>
  <c r="AA95"/>
  <c r="C95" s="1"/>
  <c r="G5"/>
  <c r="AA5" s="1"/>
  <c r="AA4"/>
  <c r="C4" s="1"/>
  <c r="G517"/>
  <c r="AA517" s="1"/>
  <c r="AA516"/>
  <c r="C516" s="1"/>
  <c r="G374"/>
  <c r="AA374" s="1"/>
  <c r="AA373"/>
  <c r="C373" s="1"/>
  <c r="G131"/>
  <c r="AA130"/>
  <c r="C130" s="1"/>
  <c r="G212"/>
  <c r="AA211"/>
  <c r="C211" s="1"/>
  <c r="G385"/>
  <c r="AA384"/>
  <c r="C384" s="1"/>
  <c r="G197"/>
  <c r="AA197" s="1"/>
  <c r="C198" s="1"/>
  <c r="AA196"/>
  <c r="C196" s="1"/>
  <c r="G80"/>
  <c r="AA80" s="1"/>
  <c r="AA79"/>
  <c r="C79" s="1"/>
  <c r="G685"/>
  <c r="AA685" s="1"/>
  <c r="C686" s="1"/>
  <c r="AA684"/>
  <c r="C684" s="1"/>
  <c r="G92"/>
  <c r="AA92" s="1"/>
  <c r="AA91"/>
  <c r="C91" s="1"/>
  <c r="G142"/>
  <c r="AA142" s="1"/>
  <c r="C143" s="1"/>
  <c r="AA141"/>
  <c r="C141" s="1"/>
  <c r="G202"/>
  <c r="AA201"/>
  <c r="C201" s="1"/>
  <c r="G824"/>
  <c r="AA824" s="1"/>
  <c r="C825" s="1"/>
  <c r="AA823"/>
  <c r="C823" s="1"/>
  <c r="G39"/>
  <c r="AA38"/>
  <c r="C38" s="1"/>
  <c r="G345"/>
  <c r="AA344"/>
  <c r="C344" s="1"/>
  <c r="G681"/>
  <c r="AA680"/>
  <c r="C680" s="1"/>
  <c r="G765"/>
  <c r="AA765" s="1"/>
  <c r="C766" s="1"/>
  <c r="AA764"/>
  <c r="C764" s="1"/>
  <c r="G363"/>
  <c r="AA363" s="1"/>
  <c r="AA362"/>
  <c r="C362" s="1"/>
  <c r="G699"/>
  <c r="AA699" s="1"/>
  <c r="AA698"/>
  <c r="C698" s="1"/>
  <c r="G409"/>
  <c r="AA408"/>
  <c r="C408" s="1"/>
  <c r="G207"/>
  <c r="AA206"/>
  <c r="C206" s="1"/>
  <c r="G181"/>
  <c r="AA180"/>
  <c r="C180" s="1"/>
  <c r="G768"/>
  <c r="AA767"/>
  <c r="C767" s="1"/>
  <c r="G288"/>
  <c r="AA287"/>
  <c r="C287" s="1"/>
  <c r="G28"/>
  <c r="AA28" s="1"/>
  <c r="AA27"/>
  <c r="C27" s="1"/>
  <c r="G650"/>
  <c r="AA649"/>
  <c r="C649" s="1"/>
  <c r="C1021"/>
  <c r="C1069"/>
  <c r="C72"/>
  <c r="C902"/>
  <c r="C126"/>
  <c r="C338"/>
  <c r="C253"/>
  <c r="C573"/>
  <c r="C567"/>
  <c r="C808"/>
  <c r="C771"/>
  <c r="C44"/>
  <c r="C755"/>
  <c r="C605"/>
  <c r="C868"/>
  <c r="C492"/>
  <c r="C380"/>
  <c r="C1071"/>
  <c r="C234"/>
  <c r="C397"/>
  <c r="C617"/>
  <c r="C467"/>
  <c r="C479"/>
  <c r="C623"/>
  <c r="C904"/>
  <c r="C322"/>
  <c r="C594"/>
  <c r="C638"/>
  <c r="C803"/>
  <c r="C1277"/>
  <c r="C606"/>
  <c r="C480"/>
  <c r="C431"/>
  <c r="C239"/>
  <c r="C331"/>
  <c r="C983"/>
  <c r="C247"/>
  <c r="C545"/>
  <c r="C514"/>
  <c r="C818"/>
  <c r="C474"/>
  <c r="C1055"/>
  <c r="C1067"/>
  <c r="C236"/>
  <c r="C488"/>
  <c r="C63"/>
  <c r="C262"/>
  <c r="C86"/>
  <c r="C1007"/>
  <c r="C870"/>
  <c r="C276"/>
  <c r="C852"/>
  <c r="C437"/>
  <c r="C988"/>
  <c r="C504"/>
  <c r="C806"/>
  <c r="C8"/>
  <c r="C382"/>
  <c r="C278"/>
  <c r="C975"/>
  <c r="C77"/>
  <c r="C1207"/>
  <c r="C1231"/>
  <c r="C1255"/>
  <c r="C985"/>
  <c r="C961"/>
  <c r="C853"/>
  <c r="C654"/>
  <c r="C946"/>
  <c r="C440"/>
  <c r="C199"/>
  <c r="C359"/>
  <c r="C98"/>
  <c r="C659"/>
  <c r="C1076"/>
  <c r="C1168"/>
  <c r="C1183"/>
  <c r="C1260"/>
  <c r="C1125"/>
  <c r="C1279"/>
  <c r="C1210"/>
  <c r="C1008"/>
  <c r="C1112"/>
  <c r="C1232"/>
  <c r="C1117"/>
  <c r="C1102"/>
  <c r="C1293"/>
  <c r="C1216"/>
  <c r="C1186"/>
  <c r="C1107"/>
  <c r="G224"/>
  <c r="AA224" s="1"/>
  <c r="AA223"/>
  <c r="C223" s="1"/>
  <c r="C154"/>
  <c r="C624"/>
  <c r="C753"/>
  <c r="C1054"/>
  <c r="C235"/>
  <c r="C869"/>
  <c r="C381"/>
  <c r="C37"/>
  <c r="C697"/>
  <c r="C1227"/>
  <c r="C945"/>
  <c r="C648"/>
  <c r="C1149"/>
  <c r="C772"/>
  <c r="C1286"/>
  <c r="C1228"/>
  <c r="C1204"/>
  <c r="C756"/>
  <c r="C1135"/>
  <c r="C1130"/>
  <c r="C1266"/>
  <c r="C1121"/>
  <c r="C1144"/>
  <c r="C1222"/>
  <c r="G1036"/>
  <c r="AA1036" s="1"/>
  <c r="AA1035"/>
  <c r="C1035" s="1"/>
  <c r="G47"/>
  <c r="AA46"/>
  <c r="C46" s="1"/>
  <c r="G334"/>
  <c r="AA333"/>
  <c r="C333" s="1"/>
  <c r="G736"/>
  <c r="AA735"/>
  <c r="C735" s="1"/>
  <c r="G341"/>
  <c r="AA341" s="1"/>
  <c r="AA340"/>
  <c r="C340" s="1"/>
  <c r="G703"/>
  <c r="AA702"/>
  <c r="C702" s="1"/>
  <c r="G791"/>
  <c r="AA790"/>
  <c r="C790" s="1"/>
  <c r="G542"/>
  <c r="AA541"/>
  <c r="C541" s="1"/>
  <c r="G20"/>
  <c r="AA20" s="1"/>
  <c r="AA19"/>
  <c r="C19" s="1"/>
  <c r="G1024"/>
  <c r="AA1024" s="1"/>
  <c r="AA1023"/>
  <c r="C1023" s="1"/>
  <c r="AA777"/>
  <c r="AA776"/>
  <c r="C776" s="1"/>
  <c r="G795"/>
  <c r="AA794"/>
  <c r="C794" s="1"/>
  <c r="G931"/>
  <c r="AA931" s="1"/>
  <c r="AA930"/>
  <c r="C930" s="1"/>
  <c r="G663"/>
  <c r="AA663" s="1"/>
  <c r="C664" s="1"/>
  <c r="AA662"/>
  <c r="C662" s="1"/>
  <c r="G392"/>
  <c r="AA392" s="1"/>
  <c r="AA391"/>
  <c r="C391" s="1"/>
  <c r="G149"/>
  <c r="AA148"/>
  <c r="C148" s="1"/>
  <c r="G719"/>
  <c r="AA718"/>
  <c r="C718" s="1"/>
  <c r="G405"/>
  <c r="AA404"/>
  <c r="C404" s="1"/>
  <c r="G281"/>
  <c r="AA281" s="1"/>
  <c r="AA280"/>
  <c r="C280" s="1"/>
  <c r="G887"/>
  <c r="AA886"/>
  <c r="C886" s="1"/>
  <c r="G1032"/>
  <c r="AA1031"/>
  <c r="C1031" s="1"/>
  <c r="G256"/>
  <c r="AA256" s="1"/>
  <c r="AA255"/>
  <c r="C255" s="1"/>
  <c r="G937"/>
  <c r="AA936"/>
  <c r="C936" s="1"/>
  <c r="G190"/>
  <c r="AA190" s="1"/>
  <c r="AA189"/>
  <c r="C189" s="1"/>
  <c r="G552"/>
  <c r="AA551"/>
  <c r="C551" s="1"/>
  <c r="G743"/>
  <c r="AA742"/>
  <c r="C742" s="1"/>
  <c r="G510"/>
  <c r="AA509"/>
  <c r="C509" s="1"/>
  <c r="G485"/>
  <c r="AA484"/>
  <c r="C484" s="1"/>
  <c r="G266"/>
  <c r="AA266" s="1"/>
  <c r="AA265"/>
  <c r="C265" s="1"/>
  <c r="G194"/>
  <c r="AA194" s="1"/>
  <c r="C195" s="1"/>
  <c r="AA193"/>
  <c r="C193" s="1"/>
  <c r="G873"/>
  <c r="AA872"/>
  <c r="C872" s="1"/>
  <c r="G711"/>
  <c r="AA710"/>
  <c r="C710" s="1"/>
  <c r="G115"/>
  <c r="AA115" s="1"/>
  <c r="AA114"/>
  <c r="C114" s="1"/>
  <c r="G284"/>
  <c r="AA283"/>
  <c r="C283" s="1"/>
  <c r="G218"/>
  <c r="AA218" s="1"/>
  <c r="AA217"/>
  <c r="C217" s="1"/>
  <c r="G688"/>
  <c r="AA687"/>
  <c r="C687" s="1"/>
  <c r="G528"/>
  <c r="AA527"/>
  <c r="C527" s="1"/>
  <c r="G957"/>
  <c r="AA956"/>
  <c r="C956" s="1"/>
  <c r="G759"/>
  <c r="AA758"/>
  <c r="C758" s="1"/>
  <c r="G1012"/>
  <c r="AA1011"/>
  <c r="C1011" s="1"/>
  <c r="G227"/>
  <c r="AA227" s="1"/>
  <c r="C228" s="1"/>
  <c r="AA226"/>
  <c r="C226" s="1"/>
  <c r="G160"/>
  <c r="AA159"/>
  <c r="C159" s="1"/>
  <c r="G602"/>
  <c r="AA602" s="1"/>
  <c r="AA601"/>
  <c r="C601" s="1"/>
  <c r="G1039"/>
  <c r="AA1038"/>
  <c r="C1038" s="1"/>
  <c r="AA124"/>
  <c r="AA123"/>
  <c r="C123" s="1"/>
  <c r="G787"/>
  <c r="AA786"/>
  <c r="C786" s="1"/>
  <c r="G145"/>
  <c r="AA144"/>
  <c r="C144" s="1"/>
  <c r="G597"/>
  <c r="AA596"/>
  <c r="C596" s="1"/>
  <c r="G120"/>
  <c r="AA119"/>
  <c r="C119" s="1"/>
  <c r="G840"/>
  <c r="AA839"/>
  <c r="C839" s="1"/>
  <c r="G879"/>
  <c r="AA878"/>
  <c r="C878" s="1"/>
  <c r="G863"/>
  <c r="AA862"/>
  <c r="C862" s="1"/>
  <c r="G293"/>
  <c r="AA292"/>
  <c r="C292" s="1"/>
  <c r="G899"/>
  <c r="AA899" s="1"/>
  <c r="AA898"/>
  <c r="C898" s="1"/>
  <c r="G707"/>
  <c r="AA707" s="1"/>
  <c r="AA706"/>
  <c r="C706" s="1"/>
  <c r="G1048"/>
  <c r="AA1047"/>
  <c r="C1047" s="1"/>
  <c r="G109"/>
  <c r="AA108"/>
  <c r="C108" s="1"/>
  <c r="G642"/>
  <c r="AA641"/>
  <c r="C641" s="1"/>
  <c r="G351"/>
  <c r="AA350"/>
  <c r="C350" s="1"/>
  <c r="G448"/>
  <c r="AA447"/>
  <c r="C447" s="1"/>
  <c r="G424"/>
  <c r="AA423"/>
  <c r="C423" s="1"/>
  <c r="G434"/>
  <c r="AA433"/>
  <c r="C433" s="1"/>
  <c r="G951"/>
  <c r="AA950"/>
  <c r="C950" s="1"/>
  <c r="G971"/>
  <c r="AA971" s="1"/>
  <c r="C972" s="1"/>
  <c r="AA970"/>
  <c r="C970" s="1"/>
  <c r="G69"/>
  <c r="AA68"/>
  <c r="C68" s="1"/>
  <c r="G221"/>
  <c r="AA221" s="1"/>
  <c r="AA220"/>
  <c r="C220" s="1"/>
  <c r="G312"/>
  <c r="AA311"/>
  <c r="C311" s="1"/>
  <c r="G242"/>
  <c r="AA241"/>
  <c r="C241" s="1"/>
  <c r="G395"/>
  <c r="AA395" s="1"/>
  <c r="AA394"/>
  <c r="C394" s="1"/>
  <c r="G673"/>
  <c r="AA672"/>
  <c r="C672" s="1"/>
  <c r="G909"/>
  <c r="AA908"/>
  <c r="C908" s="1"/>
  <c r="G611"/>
  <c r="AA610"/>
  <c r="C610" s="1"/>
  <c r="G728"/>
  <c r="AA727"/>
  <c r="C727" s="1"/>
  <c r="G627"/>
  <c r="AA627" s="1"/>
  <c r="AA626"/>
  <c r="C626" s="1"/>
  <c r="G250"/>
  <c r="AA249"/>
  <c r="C249" s="1"/>
  <c r="AA560"/>
  <c r="AA559"/>
  <c r="C559" s="1"/>
  <c r="G89"/>
  <c r="AA89" s="1"/>
  <c r="AA88"/>
  <c r="C88" s="1"/>
  <c r="G583"/>
  <c r="AA583" s="1"/>
  <c r="C584" s="1"/>
  <c r="AA582"/>
  <c r="C582" s="1"/>
  <c r="G895"/>
  <c r="AA894"/>
  <c r="C894" s="1"/>
  <c r="G308"/>
  <c r="AA307"/>
  <c r="C307" s="1"/>
  <c r="G165"/>
  <c r="AA164"/>
  <c r="C164" s="1"/>
  <c r="C1290"/>
  <c r="C106"/>
  <c r="C934"/>
  <c r="C647"/>
  <c r="C859"/>
  <c r="C555"/>
  <c r="C187"/>
  <c r="C943"/>
  <c r="C569"/>
  <c r="C571"/>
  <c r="C33"/>
  <c r="C36"/>
  <c r="C476"/>
  <c r="C906"/>
  <c r="C460"/>
  <c r="C170"/>
  <c r="C968"/>
  <c r="C724"/>
  <c r="C740"/>
  <c r="C1051"/>
  <c r="C418"/>
  <c r="C883"/>
  <c r="C444"/>
  <c r="C421"/>
  <c r="C1181"/>
  <c r="C1241"/>
  <c r="C468"/>
  <c r="C979"/>
  <c r="C366"/>
  <c r="C631"/>
  <c r="C58"/>
  <c r="C855"/>
  <c r="C780"/>
  <c r="C556"/>
  <c r="C323"/>
  <c r="C845"/>
  <c r="C615"/>
  <c r="C56"/>
  <c r="C722"/>
  <c r="C304"/>
  <c r="C482"/>
  <c r="C645"/>
  <c r="C523"/>
  <c r="C413"/>
  <c r="C259"/>
  <c r="C576"/>
  <c r="C826"/>
  <c r="C428"/>
  <c r="C1019"/>
  <c r="C999"/>
  <c r="C12"/>
  <c r="C994"/>
  <c r="C916"/>
  <c r="C918"/>
  <c r="C715"/>
  <c r="C117"/>
  <c r="C1044"/>
  <c r="C1087"/>
  <c r="C1123"/>
  <c r="C1163"/>
  <c r="C1247"/>
  <c r="C73"/>
  <c r="C237"/>
  <c r="C948"/>
  <c r="C75"/>
  <c r="C297"/>
  <c r="C442"/>
  <c r="C100"/>
  <c r="C1096"/>
  <c r="C1159"/>
  <c r="C1128"/>
  <c r="C1155"/>
  <c r="C1242"/>
  <c r="C1196"/>
  <c r="C1166"/>
  <c r="C1248"/>
  <c r="C980"/>
  <c r="C1057"/>
  <c r="C1094"/>
  <c r="C1218"/>
  <c r="C1275"/>
  <c r="C1085"/>
  <c r="C1164"/>
  <c r="Q17" i="6" l="1"/>
  <c r="Q18" s="1"/>
  <c r="Q19" s="1"/>
  <c r="Q20" s="1"/>
  <c r="Q21" s="1"/>
  <c r="Q22" s="1"/>
  <c r="Q23" s="1"/>
  <c r="D18" i="5"/>
  <c r="L18" s="1"/>
  <c r="F16"/>
  <c r="N16" s="1"/>
  <c r="A17"/>
  <c r="I17" s="1"/>
  <c r="D17"/>
  <c r="L17" s="1"/>
  <c r="C821" i="1"/>
  <c r="C502"/>
  <c r="C224"/>
  <c r="C927"/>
  <c r="G166"/>
  <c r="AA165"/>
  <c r="C165" s="1"/>
  <c r="G896"/>
  <c r="AA896" s="1"/>
  <c r="AA895"/>
  <c r="C895" s="1"/>
  <c r="G251"/>
  <c r="AA251" s="1"/>
  <c r="AA250"/>
  <c r="C250" s="1"/>
  <c r="G729"/>
  <c r="AA728"/>
  <c r="C728" s="1"/>
  <c r="G910"/>
  <c r="AA909"/>
  <c r="C909" s="1"/>
  <c r="G313"/>
  <c r="AA313" s="1"/>
  <c r="AA312"/>
  <c r="C312" s="1"/>
  <c r="G70"/>
  <c r="AA70" s="1"/>
  <c r="AA69"/>
  <c r="C69" s="1"/>
  <c r="G952"/>
  <c r="AA952" s="1"/>
  <c r="AA951"/>
  <c r="C951" s="1"/>
  <c r="G425"/>
  <c r="AA425" s="1"/>
  <c r="AA424"/>
  <c r="C424" s="1"/>
  <c r="G352"/>
  <c r="AA351"/>
  <c r="C351" s="1"/>
  <c r="G110"/>
  <c r="AA110" s="1"/>
  <c r="AA109"/>
  <c r="C109" s="1"/>
  <c r="G294"/>
  <c r="AA294" s="1"/>
  <c r="AA293"/>
  <c r="C293" s="1"/>
  <c r="G880"/>
  <c r="AA879"/>
  <c r="C879" s="1"/>
  <c r="G121"/>
  <c r="AA121" s="1"/>
  <c r="AA120"/>
  <c r="C120" s="1"/>
  <c r="G146"/>
  <c r="AA146" s="1"/>
  <c r="AA145"/>
  <c r="C145" s="1"/>
  <c r="C602"/>
  <c r="C603"/>
  <c r="G760"/>
  <c r="AA760" s="1"/>
  <c r="AA759"/>
  <c r="C759" s="1"/>
  <c r="G529"/>
  <c r="AA529" s="1"/>
  <c r="AA528"/>
  <c r="C528" s="1"/>
  <c r="G874"/>
  <c r="AA873"/>
  <c r="C873" s="1"/>
  <c r="G511"/>
  <c r="AA511" s="1"/>
  <c r="AA510"/>
  <c r="C510" s="1"/>
  <c r="G553"/>
  <c r="AA553" s="1"/>
  <c r="AA552"/>
  <c r="C552" s="1"/>
  <c r="G938"/>
  <c r="AA938" s="1"/>
  <c r="AA937"/>
  <c r="C937" s="1"/>
  <c r="G1033"/>
  <c r="AA1033" s="1"/>
  <c r="AA1032"/>
  <c r="C1032" s="1"/>
  <c r="G720"/>
  <c r="AA720" s="1"/>
  <c r="AA719"/>
  <c r="C719" s="1"/>
  <c r="C931"/>
  <c r="C932"/>
  <c r="C777"/>
  <c r="C778"/>
  <c r="G792"/>
  <c r="AA792" s="1"/>
  <c r="AA791"/>
  <c r="C791" s="1"/>
  <c r="C341"/>
  <c r="C342"/>
  <c r="G335"/>
  <c r="AA334"/>
  <c r="C334" s="1"/>
  <c r="C1036"/>
  <c r="C1037"/>
  <c r="G651"/>
  <c r="AA651" s="1"/>
  <c r="AA650"/>
  <c r="C650" s="1"/>
  <c r="G289"/>
  <c r="AA288"/>
  <c r="C288" s="1"/>
  <c r="G182"/>
  <c r="AA182" s="1"/>
  <c r="AA181"/>
  <c r="C181" s="1"/>
  <c r="G410"/>
  <c r="AA410" s="1"/>
  <c r="AA409"/>
  <c r="C409" s="1"/>
  <c r="C363"/>
  <c r="C364"/>
  <c r="G682"/>
  <c r="AA682" s="1"/>
  <c r="AA681"/>
  <c r="C681" s="1"/>
  <c r="G40"/>
  <c r="AA39"/>
  <c r="C39" s="1"/>
  <c r="G203"/>
  <c r="AA202"/>
  <c r="C202" s="1"/>
  <c r="C92"/>
  <c r="C93"/>
  <c r="C80"/>
  <c r="C81"/>
  <c r="G386"/>
  <c r="AA385"/>
  <c r="C385" s="1"/>
  <c r="G132"/>
  <c r="AA132" s="1"/>
  <c r="AA131"/>
  <c r="C131" s="1"/>
  <c r="C517"/>
  <c r="C518"/>
  <c r="G270"/>
  <c r="AA269"/>
  <c r="C269" s="1"/>
  <c r="G801"/>
  <c r="AA801" s="1"/>
  <c r="AA800"/>
  <c r="C800" s="1"/>
  <c r="G24"/>
  <c r="AA24" s="1"/>
  <c r="AA23"/>
  <c r="C23" s="1"/>
  <c r="G139"/>
  <c r="AA139" s="1"/>
  <c r="AA138"/>
  <c r="C138" s="1"/>
  <c r="C548"/>
  <c r="C549"/>
  <c r="G16"/>
  <c r="AA16" s="1"/>
  <c r="AA15"/>
  <c r="C15" s="1"/>
  <c r="G301"/>
  <c r="AA300"/>
  <c r="C300" s="1"/>
  <c r="G565"/>
  <c r="AA565" s="1"/>
  <c r="AA564"/>
  <c r="C564" s="1"/>
  <c r="G104"/>
  <c r="AA104" s="1"/>
  <c r="AA103"/>
  <c r="C103" s="1"/>
  <c r="G580"/>
  <c r="AA580" s="1"/>
  <c r="AA579"/>
  <c r="C579" s="1"/>
  <c r="C369"/>
  <c r="C370"/>
  <c r="G317"/>
  <c r="AA316"/>
  <c r="C316" s="1"/>
  <c r="G922"/>
  <c r="AA921"/>
  <c r="C921" s="1"/>
  <c r="G231"/>
  <c r="AA231" s="1"/>
  <c r="AA230"/>
  <c r="C230" s="1"/>
  <c r="C89"/>
  <c r="C395"/>
  <c r="C707"/>
  <c r="C124"/>
  <c r="C227"/>
  <c r="C218"/>
  <c r="C115"/>
  <c r="C266"/>
  <c r="C281"/>
  <c r="C392"/>
  <c r="C20"/>
  <c r="C267"/>
  <c r="C96"/>
  <c r="C941"/>
  <c r="C592"/>
  <c r="C991"/>
  <c r="C733"/>
  <c r="C116"/>
  <c r="C125"/>
  <c r="C393"/>
  <c r="C219"/>
  <c r="C282"/>
  <c r="G309"/>
  <c r="AA309" s="1"/>
  <c r="AA308"/>
  <c r="C308" s="1"/>
  <c r="C560"/>
  <c r="C561"/>
  <c r="C627"/>
  <c r="C628"/>
  <c r="G612"/>
  <c r="AA611"/>
  <c r="C611" s="1"/>
  <c r="G674"/>
  <c r="AA674" s="1"/>
  <c r="AA673"/>
  <c r="C673" s="1"/>
  <c r="G243"/>
  <c r="AA242"/>
  <c r="C242" s="1"/>
  <c r="C221"/>
  <c r="C222"/>
  <c r="G435"/>
  <c r="AA435" s="1"/>
  <c r="AA434"/>
  <c r="C434" s="1"/>
  <c r="G449"/>
  <c r="AA448"/>
  <c r="C448" s="1"/>
  <c r="G643"/>
  <c r="AA643" s="1"/>
  <c r="AA642"/>
  <c r="C642" s="1"/>
  <c r="G1049"/>
  <c r="AA1049" s="1"/>
  <c r="AA1048"/>
  <c r="C1048" s="1"/>
  <c r="C899"/>
  <c r="C900"/>
  <c r="G864"/>
  <c r="AA863"/>
  <c r="C863" s="1"/>
  <c r="G841"/>
  <c r="AA840"/>
  <c r="C840" s="1"/>
  <c r="G598"/>
  <c r="AA597"/>
  <c r="C597" s="1"/>
  <c r="G788"/>
  <c r="AA788" s="1"/>
  <c r="AA787"/>
  <c r="C787" s="1"/>
  <c r="G1040"/>
  <c r="AA1040" s="1"/>
  <c r="AA1039"/>
  <c r="C1039" s="1"/>
  <c r="G161"/>
  <c r="AA161" s="1"/>
  <c r="AA160"/>
  <c r="C160" s="1"/>
  <c r="G1013"/>
  <c r="AA1013" s="1"/>
  <c r="AA1012"/>
  <c r="C1012" s="1"/>
  <c r="G958"/>
  <c r="AA957"/>
  <c r="C957" s="1"/>
  <c r="G689"/>
  <c r="AA689" s="1"/>
  <c r="AA688"/>
  <c r="C688" s="1"/>
  <c r="G285"/>
  <c r="AA285" s="1"/>
  <c r="AA284"/>
  <c r="C284" s="1"/>
  <c r="G712"/>
  <c r="AA712" s="1"/>
  <c r="AA711"/>
  <c r="C711" s="1"/>
  <c r="G486"/>
  <c r="AA486" s="1"/>
  <c r="AA485"/>
  <c r="C485" s="1"/>
  <c r="G744"/>
  <c r="AA743"/>
  <c r="C743" s="1"/>
  <c r="C190"/>
  <c r="C191"/>
  <c r="C256"/>
  <c r="C257"/>
  <c r="G888"/>
  <c r="AA888" s="1"/>
  <c r="AA887"/>
  <c r="C887" s="1"/>
  <c r="G406"/>
  <c r="AA406" s="1"/>
  <c r="AA405"/>
  <c r="C405" s="1"/>
  <c r="G150"/>
  <c r="AA150" s="1"/>
  <c r="AA149"/>
  <c r="C149" s="1"/>
  <c r="G796"/>
  <c r="AA796" s="1"/>
  <c r="AA795"/>
  <c r="C795" s="1"/>
  <c r="G543"/>
  <c r="AA543" s="1"/>
  <c r="AA542"/>
  <c r="C542" s="1"/>
  <c r="G704"/>
  <c r="AA704" s="1"/>
  <c r="AA703"/>
  <c r="C703" s="1"/>
  <c r="G737"/>
  <c r="AA737" s="1"/>
  <c r="AA736"/>
  <c r="C736" s="1"/>
  <c r="G48"/>
  <c r="AA48" s="1"/>
  <c r="AA47"/>
  <c r="C47" s="1"/>
  <c r="C28"/>
  <c r="C29"/>
  <c r="G769"/>
  <c r="AA769" s="1"/>
  <c r="AA768"/>
  <c r="C768" s="1"/>
  <c r="G208"/>
  <c r="AA207"/>
  <c r="C207" s="1"/>
  <c r="G346"/>
  <c r="AA346" s="1"/>
  <c r="AA345"/>
  <c r="C345" s="1"/>
  <c r="G213"/>
  <c r="AA213" s="1"/>
  <c r="AA212"/>
  <c r="C212" s="1"/>
  <c r="C374"/>
  <c r="C375"/>
  <c r="C5"/>
  <c r="C6"/>
  <c r="G497"/>
  <c r="AA496"/>
  <c r="C496" s="1"/>
  <c r="G849"/>
  <c r="AA849" s="1"/>
  <c r="AA848"/>
  <c r="C848" s="1"/>
  <c r="G178"/>
  <c r="AA178" s="1"/>
  <c r="AA177"/>
  <c r="C177" s="1"/>
  <c r="C356"/>
  <c r="C357"/>
  <c r="C749"/>
  <c r="C750"/>
  <c r="C693"/>
  <c r="C694"/>
  <c r="G621"/>
  <c r="AA621" s="1"/>
  <c r="AA620"/>
  <c r="C620" s="1"/>
  <c r="C457"/>
  <c r="C458"/>
  <c r="G537"/>
  <c r="AA536"/>
  <c r="C536" s="1"/>
  <c r="G1029"/>
  <c r="AA1029" s="1"/>
  <c r="AA1028"/>
  <c r="C1028" s="1"/>
  <c r="G635"/>
  <c r="AA634"/>
  <c r="C634" s="1"/>
  <c r="C156"/>
  <c r="C157"/>
  <c r="G784"/>
  <c r="AA784" s="1"/>
  <c r="AA783"/>
  <c r="C783" s="1"/>
  <c r="C667"/>
  <c r="C668"/>
  <c r="G454"/>
  <c r="AA454" s="1"/>
  <c r="AA453"/>
  <c r="C453" s="1"/>
  <c r="G834"/>
  <c r="AA834" s="1"/>
  <c r="AA833"/>
  <c r="C833" s="1"/>
  <c r="G587"/>
  <c r="AA586"/>
  <c r="C586" s="1"/>
  <c r="G816"/>
  <c r="AA816" s="1"/>
  <c r="AA815"/>
  <c r="C815" s="1"/>
  <c r="G84"/>
  <c r="AA84" s="1"/>
  <c r="AA83"/>
  <c r="C83" s="1"/>
  <c r="G52"/>
  <c r="AA51"/>
  <c r="C51" s="1"/>
  <c r="C583"/>
  <c r="C971"/>
  <c r="C194"/>
  <c r="C663"/>
  <c r="C1024"/>
  <c r="C21"/>
  <c r="C1025"/>
  <c r="C699"/>
  <c r="C765"/>
  <c r="C824"/>
  <c r="C142"/>
  <c r="C685"/>
  <c r="C197"/>
  <c r="C153"/>
  <c r="C700"/>
  <c r="C90"/>
  <c r="C396"/>
  <c r="C708"/>
  <c r="C225"/>
  <c r="C942"/>
  <c r="C734"/>
  <c r="N23" i="6" l="1"/>
  <c r="Q17" i="5"/>
  <c r="Q18" s="1"/>
  <c r="Q19" s="1"/>
  <c r="Q20" s="1"/>
  <c r="Q21" s="1"/>
  <c r="Q22" s="1"/>
  <c r="Q23" s="1"/>
  <c r="C84" i="1"/>
  <c r="C85"/>
  <c r="G588"/>
  <c r="AA588" s="1"/>
  <c r="AA587"/>
  <c r="C587" s="1"/>
  <c r="C454"/>
  <c r="C455"/>
  <c r="C784"/>
  <c r="C785"/>
  <c r="G636"/>
  <c r="AA636" s="1"/>
  <c r="AA635"/>
  <c r="C635" s="1"/>
  <c r="G538"/>
  <c r="AA538" s="1"/>
  <c r="AA537"/>
  <c r="C537" s="1"/>
  <c r="C621"/>
  <c r="C622"/>
  <c r="C178"/>
  <c r="C179"/>
  <c r="G498"/>
  <c r="AA498" s="1"/>
  <c r="AA497"/>
  <c r="C497" s="1"/>
  <c r="C346"/>
  <c r="C347"/>
  <c r="C769"/>
  <c r="C770"/>
  <c r="C48"/>
  <c r="C49"/>
  <c r="C704"/>
  <c r="C705"/>
  <c r="C796"/>
  <c r="C797"/>
  <c r="C406"/>
  <c r="C407"/>
  <c r="G745"/>
  <c r="AA745" s="1"/>
  <c r="AA744"/>
  <c r="C744" s="1"/>
  <c r="C712"/>
  <c r="C713"/>
  <c r="C689"/>
  <c r="C690"/>
  <c r="C1013"/>
  <c r="C1014"/>
  <c r="C1040"/>
  <c r="C1041"/>
  <c r="G599"/>
  <c r="AA599" s="1"/>
  <c r="AA598"/>
  <c r="C598" s="1"/>
  <c r="G865"/>
  <c r="AA865" s="1"/>
  <c r="AA864"/>
  <c r="C864" s="1"/>
  <c r="C1049"/>
  <c r="C1050"/>
  <c r="G450"/>
  <c r="AA450" s="1"/>
  <c r="AA449"/>
  <c r="C449" s="1"/>
  <c r="C674"/>
  <c r="C309"/>
  <c r="C310"/>
  <c r="C231"/>
  <c r="C232"/>
  <c r="G318"/>
  <c r="AA318" s="1"/>
  <c r="AA317"/>
  <c r="C317" s="1"/>
  <c r="C580"/>
  <c r="C581"/>
  <c r="C565"/>
  <c r="C566"/>
  <c r="C16"/>
  <c r="C17"/>
  <c r="C139"/>
  <c r="C140"/>
  <c r="C801"/>
  <c r="C802"/>
  <c r="G387"/>
  <c r="AA387" s="1"/>
  <c r="AA386"/>
  <c r="C386" s="1"/>
  <c r="G41"/>
  <c r="AA40"/>
  <c r="C40" s="1"/>
  <c r="C182"/>
  <c r="C183"/>
  <c r="C651"/>
  <c r="C652"/>
  <c r="G336"/>
  <c r="AA336" s="1"/>
  <c r="AA335"/>
  <c r="C335" s="1"/>
  <c r="C792"/>
  <c r="C793"/>
  <c r="C1033"/>
  <c r="C1034"/>
  <c r="C553"/>
  <c r="C554"/>
  <c r="G875"/>
  <c r="AA875" s="1"/>
  <c r="AA874"/>
  <c r="C874" s="1"/>
  <c r="C760"/>
  <c r="C761"/>
  <c r="C146"/>
  <c r="C147"/>
  <c r="G881"/>
  <c r="AA881" s="1"/>
  <c r="AA880"/>
  <c r="C880" s="1"/>
  <c r="C110"/>
  <c r="C111"/>
  <c r="C425"/>
  <c r="C426"/>
  <c r="C70"/>
  <c r="C71"/>
  <c r="G911"/>
  <c r="AA911" s="1"/>
  <c r="AA910"/>
  <c r="C910" s="1"/>
  <c r="C251"/>
  <c r="C252"/>
  <c r="G167"/>
  <c r="AA167" s="1"/>
  <c r="AA166"/>
  <c r="C166" s="1"/>
  <c r="G53"/>
  <c r="AA52"/>
  <c r="C52" s="1"/>
  <c r="C816"/>
  <c r="C817"/>
  <c r="C834"/>
  <c r="C835"/>
  <c r="C1029"/>
  <c r="C1030"/>
  <c r="C849"/>
  <c r="C850"/>
  <c r="C213"/>
  <c r="C214"/>
  <c r="G209"/>
  <c r="AA209" s="1"/>
  <c r="AA208"/>
  <c r="C208" s="1"/>
  <c r="C737"/>
  <c r="C738"/>
  <c r="C543"/>
  <c r="C544"/>
  <c r="C150"/>
  <c r="C151"/>
  <c r="C888"/>
  <c r="C889"/>
  <c r="C486"/>
  <c r="C487"/>
  <c r="C285"/>
  <c r="C286"/>
  <c r="G959"/>
  <c r="AA959" s="1"/>
  <c r="AA958"/>
  <c r="C958" s="1"/>
  <c r="C161"/>
  <c r="C162"/>
  <c r="C788"/>
  <c r="C789"/>
  <c r="G842"/>
  <c r="AA842" s="1"/>
  <c r="AA841"/>
  <c r="C841" s="1"/>
  <c r="C643"/>
  <c r="C644"/>
  <c r="C435"/>
  <c r="C436"/>
  <c r="G244"/>
  <c r="AA243"/>
  <c r="C243" s="1"/>
  <c r="G613"/>
  <c r="AA613" s="1"/>
  <c r="AA612"/>
  <c r="C612" s="1"/>
  <c r="G923"/>
  <c r="AA923" s="1"/>
  <c r="AA922"/>
  <c r="C922" s="1"/>
  <c r="C104"/>
  <c r="C105"/>
  <c r="G302"/>
  <c r="AA302" s="1"/>
  <c r="AA301"/>
  <c r="C301" s="1"/>
  <c r="C24"/>
  <c r="C25"/>
  <c r="G271"/>
  <c r="AA271" s="1"/>
  <c r="AA270"/>
  <c r="C270" s="1"/>
  <c r="C132"/>
  <c r="C133"/>
  <c r="AA204"/>
  <c r="AA203"/>
  <c r="C203" s="1"/>
  <c r="C682"/>
  <c r="C683"/>
  <c r="C410"/>
  <c r="C411"/>
  <c r="G290"/>
  <c r="AA290" s="1"/>
  <c r="AA289"/>
  <c r="C289" s="1"/>
  <c r="C720"/>
  <c r="C721"/>
  <c r="C938"/>
  <c r="C939"/>
  <c r="C511"/>
  <c r="C512"/>
  <c r="C529"/>
  <c r="C530"/>
  <c r="C121"/>
  <c r="C122"/>
  <c r="C294"/>
  <c r="C295"/>
  <c r="G353"/>
  <c r="AA353" s="1"/>
  <c r="AA352"/>
  <c r="C352" s="1"/>
  <c r="C952"/>
  <c r="C953"/>
  <c r="C313"/>
  <c r="C314"/>
  <c r="G730"/>
  <c r="AA730" s="1"/>
  <c r="AA729"/>
  <c r="C729" s="1"/>
  <c r="C896"/>
  <c r="C897"/>
  <c r="Q24" i="6" l="1"/>
  <c r="Q25" s="1"/>
  <c r="Q26" s="1"/>
  <c r="Q27" s="1"/>
  <c r="Q28" s="1"/>
  <c r="Q29" s="1"/>
  <c r="Q30" s="1"/>
  <c r="D25" i="5"/>
  <c r="L25" s="1"/>
  <c r="F23"/>
  <c r="N23" s="1"/>
  <c r="A24"/>
  <c r="I24" s="1"/>
  <c r="D24"/>
  <c r="L24" s="1"/>
  <c r="C353" i="1"/>
  <c r="C354"/>
  <c r="C204"/>
  <c r="C205"/>
  <c r="C271"/>
  <c r="C272"/>
  <c r="C302"/>
  <c r="C303"/>
  <c r="C923"/>
  <c r="C924"/>
  <c r="G245"/>
  <c r="AA245" s="1"/>
  <c r="AA244"/>
  <c r="C244" s="1"/>
  <c r="C959"/>
  <c r="C960"/>
  <c r="C167"/>
  <c r="C168"/>
  <c r="C911"/>
  <c r="C912"/>
  <c r="C881"/>
  <c r="C882"/>
  <c r="G42"/>
  <c r="AA42" s="1"/>
  <c r="AA41"/>
  <c r="C41" s="1"/>
  <c r="C599"/>
  <c r="C600"/>
  <c r="C498"/>
  <c r="C499"/>
  <c r="C636"/>
  <c r="C637"/>
  <c r="C290"/>
  <c r="C291"/>
  <c r="C613"/>
  <c r="C614"/>
  <c r="C842"/>
  <c r="C843"/>
  <c r="C209"/>
  <c r="C210"/>
  <c r="G54"/>
  <c r="AA54" s="1"/>
  <c r="AA53"/>
  <c r="C53" s="1"/>
  <c r="C875"/>
  <c r="C876"/>
  <c r="C336"/>
  <c r="C337"/>
  <c r="C387"/>
  <c r="C388"/>
  <c r="C318"/>
  <c r="C319"/>
  <c r="C450"/>
  <c r="C451"/>
  <c r="C865"/>
  <c r="C866"/>
  <c r="C745"/>
  <c r="C746"/>
  <c r="C538"/>
  <c r="C539"/>
  <c r="C588"/>
  <c r="C589"/>
  <c r="C730"/>
  <c r="C731"/>
  <c r="N30" i="6" l="1"/>
  <c r="Q24" i="5"/>
  <c r="Q25" s="1"/>
  <c r="Q26" s="1"/>
  <c r="Q27" s="1"/>
  <c r="Q28" s="1"/>
  <c r="Q29" s="1"/>
  <c r="Q30" s="1"/>
  <c r="C54" i="1"/>
  <c r="C55"/>
  <c r="C42"/>
  <c r="C43"/>
  <c r="C245"/>
  <c r="C246"/>
  <c r="Q31" i="6" l="1"/>
  <c r="Q32" s="1"/>
  <c r="Q33" s="1"/>
  <c r="Q34" s="1"/>
  <c r="Q35" s="1"/>
  <c r="D32" i="5"/>
  <c r="L32" s="1"/>
  <c r="F30"/>
  <c r="N30" s="1"/>
  <c r="A31"/>
  <c r="I31" s="1"/>
  <c r="D31"/>
  <c r="L31" s="1"/>
  <c r="Q31" l="1"/>
  <c r="Q32" s="1"/>
  <c r="Q33" s="1"/>
  <c r="Q34" s="1"/>
  <c r="Q35" s="1"/>
  <c r="Q36" s="1"/>
  <c r="Q37" s="1"/>
  <c r="D39" l="1"/>
  <c r="L39" s="1"/>
  <c r="F37"/>
  <c r="N37" s="1"/>
  <c r="A38"/>
  <c r="I38" s="1"/>
  <c r="D38"/>
  <c r="L38" s="1"/>
  <c r="Q38" l="1"/>
  <c r="Q39" s="1"/>
  <c r="Q40" s="1"/>
  <c r="Q41" s="1"/>
  <c r="Q42" s="1"/>
  <c r="Q43" s="1"/>
  <c r="Q44" s="1"/>
  <c r="D46" l="1"/>
  <c r="L46" s="1"/>
  <c r="F44"/>
  <c r="N44" s="1"/>
  <c r="A45"/>
  <c r="I45" s="1"/>
  <c r="D45"/>
  <c r="L45" s="1"/>
  <c r="Q45" l="1"/>
  <c r="Q46" s="1"/>
  <c r="Q47" s="1"/>
  <c r="Q48" s="1"/>
  <c r="Q49" s="1"/>
  <c r="Q50" s="1"/>
  <c r="Q51" s="1"/>
  <c r="D53" l="1"/>
  <c r="L53" s="1"/>
  <c r="F51"/>
  <c r="N51" s="1"/>
  <c r="A52"/>
  <c r="I52" s="1"/>
  <c r="D52"/>
  <c r="L52" s="1"/>
  <c r="Q52" l="1"/>
  <c r="Q53" s="1"/>
  <c r="Q54" s="1"/>
  <c r="Q55" s="1"/>
  <c r="Q56" s="1"/>
  <c r="Q57" s="1"/>
  <c r="Q58" s="1"/>
  <c r="D60" l="1"/>
  <c r="L60" s="1"/>
  <c r="F58"/>
  <c r="N58" s="1"/>
  <c r="A59"/>
  <c r="I59" s="1"/>
  <c r="D59"/>
  <c r="L59" s="1"/>
  <c r="Q59" l="1"/>
  <c r="Q60" s="1"/>
  <c r="Q61" s="1"/>
  <c r="Q62" s="1"/>
  <c r="Q63" s="1"/>
  <c r="Q64" s="1"/>
  <c r="Q65" s="1"/>
  <c r="D67" l="1"/>
  <c r="L67" s="1"/>
  <c r="F65"/>
  <c r="N65" s="1"/>
  <c r="A66"/>
  <c r="I66" s="1"/>
  <c r="D66"/>
  <c r="L66" s="1"/>
  <c r="Q66" l="1"/>
  <c r="Q67" s="1"/>
  <c r="Q68" s="1"/>
  <c r="Q69" s="1"/>
  <c r="Q70" s="1"/>
  <c r="Q71" s="1"/>
  <c r="Q72" s="1"/>
  <c r="D74" l="1"/>
  <c r="L74" s="1"/>
  <c r="F72"/>
  <c r="N72" s="1"/>
  <c r="A73"/>
  <c r="I73" s="1"/>
  <c r="D73"/>
  <c r="L73" s="1"/>
  <c r="Q73" l="1"/>
  <c r="Q74" s="1"/>
  <c r="Q75" s="1"/>
  <c r="Q76" s="1"/>
  <c r="Q77" s="1"/>
  <c r="Q78" s="1"/>
  <c r="Q79" s="1"/>
  <c r="D81" l="1"/>
  <c r="L81" s="1"/>
  <c r="F79"/>
  <c r="N79" s="1"/>
  <c r="A80"/>
  <c r="I80" s="1"/>
  <c r="D80"/>
  <c r="L80" s="1"/>
  <c r="Q80" l="1"/>
  <c r="Q81" s="1"/>
  <c r="Q82" s="1"/>
  <c r="Q83" s="1"/>
  <c r="Q84" s="1"/>
  <c r="Q85" s="1"/>
  <c r="Q86" s="1"/>
  <c r="D88" l="1"/>
  <c r="L88" s="1"/>
  <c r="F86"/>
  <c r="N86" s="1"/>
  <c r="A87"/>
  <c r="I87" s="1"/>
  <c r="D87"/>
  <c r="L87" s="1"/>
  <c r="Q87" l="1"/>
  <c r="Q88" s="1"/>
  <c r="Q89" s="1"/>
  <c r="Q90" s="1"/>
  <c r="Q91" s="1"/>
  <c r="Q92" s="1"/>
  <c r="Q93" s="1"/>
  <c r="D95" s="1"/>
  <c r="L95" s="1"/>
  <c r="A94" l="1"/>
  <c r="I94" s="1"/>
  <c r="D94"/>
  <c r="L94" s="1"/>
  <c r="F93"/>
  <c r="N93" s="1"/>
  <c r="Q94" l="1"/>
  <c r="Q95" s="1"/>
  <c r="Q96" s="1"/>
  <c r="Q97" s="1"/>
  <c r="Q98" s="1"/>
  <c r="Q99" s="1"/>
  <c r="Q100" s="1"/>
  <c r="D102" l="1"/>
  <c r="L102" s="1"/>
  <c r="F100"/>
  <c r="N100" s="1"/>
  <c r="A101"/>
  <c r="I101" s="1"/>
  <c r="D101"/>
  <c r="L101" s="1"/>
  <c r="Q101" l="1"/>
  <c r="Q102" s="1"/>
  <c r="Q103" s="1"/>
  <c r="Q104" s="1"/>
  <c r="Q105" s="1"/>
  <c r="Q106" s="1"/>
  <c r="Q107" s="1"/>
  <c r="F107" l="1"/>
  <c r="N107" s="1"/>
  <c r="A108"/>
  <c r="I108" s="1"/>
  <c r="D109"/>
  <c r="L109" s="1"/>
  <c r="D108"/>
  <c r="L108" s="1"/>
  <c r="Q108" l="1"/>
  <c r="Q109" s="1"/>
  <c r="Q110" s="1"/>
  <c r="Q111" s="1"/>
  <c r="Q112" s="1"/>
  <c r="Q113" s="1"/>
  <c r="Q114" s="1"/>
  <c r="D116" l="1"/>
  <c r="L116" s="1"/>
  <c r="F114"/>
  <c r="N114" s="1"/>
  <c r="A115"/>
  <c r="D115"/>
  <c r="L115" s="1"/>
  <c r="Q115" l="1"/>
  <c r="Q116" s="1"/>
  <c r="Q117" s="1"/>
  <c r="Q118" s="1"/>
  <c r="Q119" s="1"/>
  <c r="Q120" s="1"/>
  <c r="Q121" s="1"/>
  <c r="F121" s="1"/>
  <c r="N121" s="1"/>
  <c r="I115"/>
  <c r="D122" l="1"/>
  <c r="L122" s="1"/>
  <c r="D123"/>
  <c r="L123" s="1"/>
  <c r="A122"/>
  <c r="Q122" l="1"/>
  <c r="Q123" s="1"/>
  <c r="Q124" s="1"/>
  <c r="Q125" s="1"/>
  <c r="Q126" s="1"/>
  <c r="Q127" s="1"/>
  <c r="Q128" s="1"/>
  <c r="I122"/>
  <c r="D130" l="1"/>
  <c r="L130" s="1"/>
  <c r="D129"/>
  <c r="L129" s="1"/>
  <c r="A129"/>
  <c r="F128"/>
  <c r="N128" s="1"/>
  <c r="Q129" l="1"/>
  <c r="Q130" s="1"/>
  <c r="Q131" s="1"/>
  <c r="Q132" s="1"/>
  <c r="Q133" s="1"/>
  <c r="Q134" s="1"/>
  <c r="Q135" s="1"/>
  <c r="I129"/>
  <c r="F135" l="1"/>
  <c r="N135" s="1"/>
  <c r="A136"/>
  <c r="D137"/>
  <c r="L137" s="1"/>
  <c r="D136"/>
  <c r="L136" s="1"/>
  <c r="Q136" l="1"/>
  <c r="Q137" s="1"/>
  <c r="Q138" s="1"/>
  <c r="Q139" s="1"/>
  <c r="Q140" s="1"/>
  <c r="Q141" s="1"/>
  <c r="Q142" s="1"/>
  <c r="I136"/>
  <c r="D143" l="1"/>
  <c r="L143" s="1"/>
  <c r="F142"/>
  <c r="N142" s="1"/>
  <c r="D144"/>
  <c r="L144" s="1"/>
  <c r="A143"/>
  <c r="Q143" l="1"/>
  <c r="Q144" s="1"/>
  <c r="Q145" s="1"/>
  <c r="Q146" s="1"/>
  <c r="Q147" s="1"/>
  <c r="Q148" s="1"/>
  <c r="Q149" s="1"/>
  <c r="I143"/>
  <c r="F149" l="1"/>
  <c r="N149" s="1"/>
  <c r="D151"/>
  <c r="L151" s="1"/>
  <c r="D150"/>
  <c r="L150" s="1"/>
  <c r="A150"/>
  <c r="Q150" l="1"/>
  <c r="Q151" s="1"/>
  <c r="Q152" s="1"/>
  <c r="Q153" s="1"/>
  <c r="Q154" s="1"/>
  <c r="Q155" s="1"/>
  <c r="Q156" s="1"/>
  <c r="I150"/>
  <c r="D157" l="1"/>
  <c r="L157" s="1"/>
  <c r="F156"/>
  <c r="N156" s="1"/>
  <c r="A157"/>
  <c r="D158"/>
  <c r="L158" s="1"/>
  <c r="Q157" l="1"/>
  <c r="Q158" s="1"/>
  <c r="Q159" s="1"/>
  <c r="Q160" s="1"/>
  <c r="Q161" s="1"/>
  <c r="Q162" s="1"/>
  <c r="Q163" s="1"/>
  <c r="I157"/>
  <c r="F163" l="1"/>
  <c r="N163" s="1"/>
  <c r="D164"/>
  <c r="L164" s="1"/>
  <c r="D165"/>
  <c r="L165" s="1"/>
  <c r="A164"/>
  <c r="Q164" l="1"/>
  <c r="Q165" s="1"/>
  <c r="Q166" s="1"/>
  <c r="Q167" s="1"/>
  <c r="Q168" s="1"/>
  <c r="Q169" s="1"/>
  <c r="Q170" s="1"/>
  <c r="I164"/>
  <c r="D171" l="1"/>
  <c r="L171" s="1"/>
  <c r="A171"/>
  <c r="D172"/>
  <c r="L172" s="1"/>
  <c r="F170"/>
  <c r="N170" s="1"/>
  <c r="Q171" l="1"/>
  <c r="Q172" s="1"/>
  <c r="Q173" s="1"/>
  <c r="Q174" s="1"/>
  <c r="Q175" s="1"/>
  <c r="Q176" s="1"/>
  <c r="Q177" s="1"/>
  <c r="I171"/>
  <c r="F177" l="1"/>
  <c r="N177" s="1"/>
  <c r="D178"/>
  <c r="L178" s="1"/>
  <c r="D179"/>
  <c r="L179" s="1"/>
  <c r="A178"/>
  <c r="Q178" l="1"/>
  <c r="Q179" s="1"/>
  <c r="Q180" s="1"/>
  <c r="Q181" s="1"/>
  <c r="Q182" s="1"/>
  <c r="Q183" s="1"/>
  <c r="Q184" s="1"/>
  <c r="I178"/>
  <c r="D185" l="1"/>
  <c r="L185" s="1"/>
  <c r="A185"/>
  <c r="F184"/>
  <c r="N184" s="1"/>
  <c r="D186"/>
  <c r="L186" s="1"/>
  <c r="Q185" l="1"/>
  <c r="Q186" s="1"/>
  <c r="Q187" s="1"/>
  <c r="Q188" s="1"/>
  <c r="Q189" s="1"/>
  <c r="Q190" s="1"/>
  <c r="Q191" s="1"/>
  <c r="I185"/>
  <c r="F191" l="1"/>
  <c r="N191" s="1"/>
  <c r="A192"/>
  <c r="D192"/>
  <c r="L192" s="1"/>
  <c r="D193"/>
  <c r="L193" s="1"/>
  <c r="Q192" l="1"/>
  <c r="Q193" s="1"/>
  <c r="Q194" s="1"/>
  <c r="Q195" s="1"/>
  <c r="Q196" s="1"/>
  <c r="Q197" s="1"/>
  <c r="Q198" s="1"/>
  <c r="I192"/>
  <c r="D199" l="1"/>
  <c r="L199" s="1"/>
  <c r="A199"/>
  <c r="F198"/>
  <c r="N198" s="1"/>
  <c r="D200"/>
  <c r="L200" s="1"/>
  <c r="Q199" l="1"/>
  <c r="Q200" s="1"/>
  <c r="Q201" s="1"/>
  <c r="Q202" s="1"/>
  <c r="Q203" s="1"/>
  <c r="Q204" s="1"/>
  <c r="Q205" s="1"/>
  <c r="I199"/>
  <c r="F205" l="1"/>
  <c r="N205" s="1"/>
  <c r="A206"/>
  <c r="D207"/>
  <c r="L207" s="1"/>
  <c r="D206"/>
  <c r="L206" s="1"/>
  <c r="Q206" l="1"/>
  <c r="Q207" s="1"/>
  <c r="Q208" s="1"/>
  <c r="Q209" s="1"/>
  <c r="Q210" s="1"/>
  <c r="Q211" s="1"/>
  <c r="Q212" s="1"/>
  <c r="I206"/>
  <c r="D214" l="1"/>
  <c r="L214" s="1"/>
  <c r="D213"/>
  <c r="L213" s="1"/>
  <c r="A213"/>
  <c r="F212"/>
  <c r="N212" s="1"/>
  <c r="Q213" l="1"/>
  <c r="Q214" s="1"/>
  <c r="Q215" s="1"/>
  <c r="Q216" s="1"/>
  <c r="Q217" s="1"/>
  <c r="Q218" s="1"/>
  <c r="Q219" s="1"/>
  <c r="I213"/>
  <c r="F219" l="1"/>
  <c r="N219" s="1"/>
  <c r="D221"/>
  <c r="L221" s="1"/>
  <c r="A220"/>
  <c r="D220"/>
  <c r="L220" s="1"/>
  <c r="Q220" l="1"/>
  <c r="Q221" s="1"/>
  <c r="Q222" s="1"/>
  <c r="Q223" s="1"/>
  <c r="Q224" s="1"/>
  <c r="Q225" s="1"/>
  <c r="Q226" s="1"/>
  <c r="I220"/>
  <c r="D227" l="1"/>
  <c r="L227" s="1"/>
  <c r="F226"/>
  <c r="N226" s="1"/>
  <c r="D228"/>
  <c r="L228" s="1"/>
  <c r="A227"/>
  <c r="Q227" l="1"/>
  <c r="Q228" s="1"/>
  <c r="Q229" s="1"/>
  <c r="Q230" s="1"/>
  <c r="Q231" s="1"/>
  <c r="Q232" s="1"/>
  <c r="Q233" s="1"/>
  <c r="D235" s="1"/>
  <c r="L235" s="1"/>
  <c r="I227"/>
  <c r="F233" l="1"/>
  <c r="N233" s="1"/>
  <c r="A234"/>
  <c r="D234"/>
  <c r="L234" s="1"/>
  <c r="Q234" l="1"/>
  <c r="Q235" s="1"/>
  <c r="Q236" s="1"/>
  <c r="Q237" s="1"/>
  <c r="Q238" s="1"/>
  <c r="Q239" s="1"/>
  <c r="Q240" s="1"/>
  <c r="D241" s="1"/>
  <c r="L241" s="1"/>
  <c r="I234"/>
  <c r="F240" l="1"/>
  <c r="N240" s="1"/>
  <c r="D242"/>
  <c r="L242" s="1"/>
  <c r="A241"/>
  <c r="Q241" l="1"/>
  <c r="Q242" s="1"/>
  <c r="Q243" s="1"/>
  <c r="Q244" s="1"/>
  <c r="Q245" s="1"/>
  <c r="Q246" s="1"/>
  <c r="Q247" s="1"/>
  <c r="I241"/>
  <c r="A248" l="1"/>
  <c r="D249"/>
  <c r="L249" s="1"/>
  <c r="D248"/>
  <c r="L248" s="1"/>
  <c r="F247"/>
  <c r="N247" s="1"/>
  <c r="Q248" l="1"/>
  <c r="Q249" s="1"/>
  <c r="Q250" s="1"/>
  <c r="Q251" s="1"/>
  <c r="Q252" s="1"/>
  <c r="Q253" s="1"/>
  <c r="Q254" s="1"/>
  <c r="I248"/>
  <c r="D256" l="1"/>
  <c r="L256" s="1"/>
  <c r="D255"/>
  <c r="L255" s="1"/>
  <c r="F254"/>
  <c r="N254" s="1"/>
  <c r="A255"/>
  <c r="I255" l="1"/>
  <c r="Q255"/>
  <c r="Q256" s="1"/>
  <c r="Q257" s="1"/>
  <c r="Q258" s="1"/>
  <c r="Q259" s="1"/>
  <c r="Q260" s="1"/>
  <c r="Q261" s="1"/>
  <c r="D263" l="1"/>
  <c r="L263" s="1"/>
  <c r="D262"/>
  <c r="L262" s="1"/>
  <c r="F261"/>
  <c r="N261" s="1"/>
  <c r="A262"/>
  <c r="I262" l="1"/>
  <c r="Q262"/>
  <c r="Q263" s="1"/>
  <c r="Q264" s="1"/>
  <c r="Q265" s="1"/>
  <c r="Q266" s="1"/>
  <c r="Q267" s="1"/>
  <c r="Q268" s="1"/>
  <c r="A269" l="1"/>
  <c r="D270"/>
  <c r="L270" s="1"/>
  <c r="D269"/>
  <c r="L269" s="1"/>
  <c r="F268"/>
  <c r="N268" s="1"/>
  <c r="I269" l="1"/>
  <c r="Q269"/>
  <c r="Q270" s="1"/>
  <c r="Q271" s="1"/>
  <c r="Q272" s="1"/>
  <c r="Q273" s="1"/>
  <c r="Q274" s="1"/>
  <c r="Q275" s="1"/>
  <c r="A276" l="1"/>
  <c r="D277"/>
  <c r="L277" s="1"/>
  <c r="D276"/>
  <c r="L276" s="1"/>
  <c r="F275"/>
  <c r="N275" s="1"/>
  <c r="Q276" l="1"/>
  <c r="Q277" s="1"/>
  <c r="Q278" s="1"/>
  <c r="Q279" s="1"/>
  <c r="Q280" s="1"/>
  <c r="I276"/>
</calcChain>
</file>

<file path=xl/sharedStrings.xml><?xml version="1.0" encoding="utf-8"?>
<sst xmlns="http://schemas.openxmlformats.org/spreadsheetml/2006/main" count="18698" uniqueCount="3660">
  <si>
    <t>受診券整理番号</t>
  </si>
  <si>
    <t>氏名</t>
  </si>
  <si>
    <t>生年月日</t>
  </si>
  <si>
    <t>被保証記号</t>
  </si>
  <si>
    <t>被保証番号</t>
  </si>
  <si>
    <t>本人家族</t>
  </si>
  <si>
    <t>住所</t>
  </si>
  <si>
    <t>郵便番号</t>
  </si>
  <si>
    <t>電話番号</t>
  </si>
  <si>
    <t>備考１</t>
  </si>
  <si>
    <t>備考２</t>
  </si>
  <si>
    <t>個人番号</t>
  </si>
  <si>
    <t>コース名</t>
  </si>
  <si>
    <t>丈六　武次</t>
  </si>
  <si>
    <t>ｼﾞﾖｳﾛｸ ﾀｹｼﾞ</t>
  </si>
  <si>
    <t>男</t>
  </si>
  <si>
    <t>建１６醍２１</t>
  </si>
  <si>
    <t>本人</t>
  </si>
  <si>
    <t>601-1433</t>
  </si>
  <si>
    <t>再読影</t>
  </si>
  <si>
    <t>　　　　　　　　　　</t>
  </si>
  <si>
    <t>丈六　加代子</t>
  </si>
  <si>
    <t xml:space="preserve">                    </t>
  </si>
  <si>
    <t>女</t>
  </si>
  <si>
    <t>家族</t>
  </si>
  <si>
    <t>　　　</t>
  </si>
  <si>
    <t>奥野　正則</t>
  </si>
  <si>
    <t>ｵｸﾉ ﾏｻﾉﾘ</t>
  </si>
  <si>
    <t>611-0002</t>
  </si>
  <si>
    <t>0774-33-2308</t>
  </si>
  <si>
    <t>奥野　実恵子</t>
  </si>
  <si>
    <t>芳野　温之</t>
  </si>
  <si>
    <t>ﾖｼﾉ ﾊﾙﾕｷ</t>
  </si>
  <si>
    <t>芳野　幸美</t>
  </si>
  <si>
    <t>原口　輝夫</t>
  </si>
  <si>
    <t>ﾊﾗｸﾞﾁ ﾃﾙｵ</t>
  </si>
  <si>
    <t>0774-32-6975</t>
  </si>
  <si>
    <t>原口　礼子</t>
  </si>
  <si>
    <t>田中　道行</t>
  </si>
  <si>
    <t>ﾀﾅｶ ﾐﾁﾕｷ</t>
  </si>
  <si>
    <t>601-1432</t>
  </si>
  <si>
    <t>田中　光美</t>
  </si>
  <si>
    <t>山本　繁</t>
  </si>
  <si>
    <t>ﾔﾏﾓﾄ ｼｹﾞﾙ</t>
  </si>
  <si>
    <t>612-0029</t>
  </si>
  <si>
    <t>八木　繁</t>
  </si>
  <si>
    <t>ﾔｷﾞ ｼｹﾞﾙ</t>
  </si>
  <si>
    <t>612-8112</t>
  </si>
  <si>
    <t>浅川　鉄男</t>
  </si>
  <si>
    <t>ｱｻｶﾜ ﾃﾂｵ</t>
  </si>
  <si>
    <t>607-8124</t>
  </si>
  <si>
    <t>浅川　富美子</t>
  </si>
  <si>
    <t>大字　司</t>
  </si>
  <si>
    <t>ｵｵｼﾞ ﾂｶｻ</t>
  </si>
  <si>
    <t>601-1406</t>
  </si>
  <si>
    <t xml:space="preserve">            </t>
  </si>
  <si>
    <t>岡本　光示</t>
  </si>
  <si>
    <t>ｵｶﾓﾄ ﾐﾂｼﾞ</t>
  </si>
  <si>
    <t>岡本　明子</t>
  </si>
  <si>
    <t>岡本　晃年</t>
  </si>
  <si>
    <t>井上　良二</t>
  </si>
  <si>
    <t>ｲﾉｳｴ ﾘﾖｳｼﾞ</t>
  </si>
  <si>
    <t>601-1431</t>
  </si>
  <si>
    <t>井上　益美</t>
  </si>
  <si>
    <t>辻　誠一郎</t>
  </si>
  <si>
    <t>ﾂｼﾞ ｾｲｲﾁﾛｳ</t>
  </si>
  <si>
    <t>辻　美智乃</t>
  </si>
  <si>
    <t>伊藤　隆之</t>
  </si>
  <si>
    <t>ｲﾄｳ ﾀｶﾕｷ</t>
  </si>
  <si>
    <t>伊藤　友美</t>
  </si>
  <si>
    <t>伊藤　優花</t>
  </si>
  <si>
    <t>櫻木　義久</t>
  </si>
  <si>
    <t>ｻｸﾗｷﾞ ﾖｼﾋｻ</t>
  </si>
  <si>
    <t>601-1439</t>
  </si>
  <si>
    <t>櫻木　英子</t>
  </si>
  <si>
    <t>和多田　信次</t>
  </si>
  <si>
    <t>ﾜﾀﾀﾞ ｼﾝｼﾞ</t>
  </si>
  <si>
    <t>和多田　京子</t>
  </si>
  <si>
    <t>青木　孝人</t>
  </si>
  <si>
    <t>ｱｵｷ ﾀｶﾋﾄ</t>
  </si>
  <si>
    <t>601-1435</t>
  </si>
  <si>
    <t>川野　聡司</t>
  </si>
  <si>
    <t>ｶﾜﾉ ｻﾄｼ</t>
  </si>
  <si>
    <t>601-1456</t>
  </si>
  <si>
    <t>浦　誠</t>
  </si>
  <si>
    <t>ｳﾗ ﾏｺﾄ</t>
  </si>
  <si>
    <t>520-0113</t>
  </si>
  <si>
    <t>077-578-7795</t>
  </si>
  <si>
    <t>浦　亜希子</t>
  </si>
  <si>
    <t>浦　蓮成</t>
  </si>
  <si>
    <t>森下　雅幸</t>
  </si>
  <si>
    <t>ﾓﾘｼﾀ ﾏｻﾕｷ</t>
  </si>
  <si>
    <t>森下　政子</t>
  </si>
  <si>
    <t>辻　亘</t>
  </si>
  <si>
    <t>ﾂｼﾞ ﾜﾀﾙ</t>
  </si>
  <si>
    <t>江戸　寛</t>
  </si>
  <si>
    <t>ｴﾄﾞ ﾋﾛｼ</t>
  </si>
  <si>
    <t>611-0001</t>
  </si>
  <si>
    <t>0774-33-7966</t>
  </si>
  <si>
    <t>石田　満</t>
  </si>
  <si>
    <t>ｲｼﾀﾞ ﾐﾂﾙ</t>
  </si>
  <si>
    <t>601-1434</t>
  </si>
  <si>
    <t>安岡　紀雄</t>
  </si>
  <si>
    <t>ﾔｽｵｶ ﾉﾘｵ</t>
  </si>
  <si>
    <t>612-8437</t>
  </si>
  <si>
    <t>中森　功治</t>
  </si>
  <si>
    <t>ﾅｶﾓﾘ ｺｳｼﾞ</t>
  </si>
  <si>
    <t>中森　真由美</t>
  </si>
  <si>
    <t>中森　真也</t>
  </si>
  <si>
    <t>石川　敏晴</t>
  </si>
  <si>
    <t>ｲｼｶﾜ ﾄｼﾊﾙ</t>
  </si>
  <si>
    <t>石川　茂子</t>
  </si>
  <si>
    <t>寺田　功</t>
  </si>
  <si>
    <t>ﾃﾗﾀﾞ ｲｻｵ</t>
  </si>
  <si>
    <t>奥西　和之</t>
  </si>
  <si>
    <t>ｵｸﾆｼ ｶｽﾞﾕｷ</t>
  </si>
  <si>
    <t>0774-32-2050</t>
  </si>
  <si>
    <t>奥西　さつき</t>
  </si>
  <si>
    <t>奥西　八尋</t>
  </si>
  <si>
    <t>奥西　結人</t>
  </si>
  <si>
    <t>谷　正之</t>
  </si>
  <si>
    <t>ﾀﾆ ﾏｻﾕｷ</t>
  </si>
  <si>
    <t>607-8308</t>
  </si>
  <si>
    <t>谷　香世</t>
  </si>
  <si>
    <t>谷　琉青</t>
  </si>
  <si>
    <t>青木　大助</t>
  </si>
  <si>
    <t>ｱｵｷ ﾀﾞｲｽｹ</t>
  </si>
  <si>
    <t>090-78855453</t>
  </si>
  <si>
    <t>青木　沙野香</t>
  </si>
  <si>
    <t>青木　龍大</t>
  </si>
  <si>
    <t>青木　結香</t>
  </si>
  <si>
    <t>友成　立身</t>
  </si>
  <si>
    <t>ﾄﾓﾅﾘ ﾀﾂﾐ</t>
  </si>
  <si>
    <t>617-0001</t>
  </si>
  <si>
    <t>090-50623374</t>
  </si>
  <si>
    <t>友成　直美</t>
  </si>
  <si>
    <t>友成　澄空</t>
  </si>
  <si>
    <t>友成　輝</t>
  </si>
  <si>
    <t>山本　保久</t>
  </si>
  <si>
    <t>ﾔﾏﾓﾄ ﾔｽﾋｻ</t>
  </si>
  <si>
    <t>原　幸照</t>
  </si>
  <si>
    <t>ﾊﾗ ﾕｷﾃﾙ</t>
  </si>
  <si>
    <t>原　みち子</t>
  </si>
  <si>
    <t>原　奈津美</t>
  </si>
  <si>
    <t>梅田　賢一</t>
  </si>
  <si>
    <t>ｳﾒﾀﾞ ｹﾝｲﾁ</t>
  </si>
  <si>
    <t>梅田　小百合</t>
  </si>
  <si>
    <t>梅田　空良</t>
  </si>
  <si>
    <t>梅田　十碧</t>
  </si>
  <si>
    <t>木田　文男</t>
  </si>
  <si>
    <t>ｷﾀﾞ ﾌﾐｵ</t>
  </si>
  <si>
    <t>601-1436</t>
  </si>
  <si>
    <t>林　幸司郎</t>
  </si>
  <si>
    <t>ﾊﾔｼ ｺｳｼﾛｳ</t>
  </si>
  <si>
    <t>林　眞由美</t>
  </si>
  <si>
    <t>奥野　高史</t>
  </si>
  <si>
    <t>ｵｸﾉ ﾀｶｼ</t>
  </si>
  <si>
    <t>澤井　信吾</t>
  </si>
  <si>
    <t>ｻﾜｲ ｼﾝｺﾞ</t>
  </si>
  <si>
    <t>小出　喜義</t>
  </si>
  <si>
    <t>ｺｲﾃﾞ ｷﾖｼ</t>
  </si>
  <si>
    <t>601-1463</t>
  </si>
  <si>
    <t>小出　萬喜子</t>
  </si>
  <si>
    <t>樋口　敏一</t>
  </si>
  <si>
    <t>ﾋｸﾞﾁ ﾄｼｶｽﾞ</t>
  </si>
  <si>
    <t>090-82105300</t>
  </si>
  <si>
    <t>泉　智久</t>
  </si>
  <si>
    <t>ｲｽﾞﾐ ﾄﾓﾋｻ</t>
  </si>
  <si>
    <t>泉　裕美子</t>
  </si>
  <si>
    <t>泉　乃々茄</t>
  </si>
  <si>
    <t>泉　貴登</t>
  </si>
  <si>
    <t>山本　飛鳥</t>
  </si>
  <si>
    <t>ﾔﾏﾓﾄ ｱｽｶ</t>
  </si>
  <si>
    <t>宮垣　欣彦</t>
  </si>
  <si>
    <t>ﾐﾔｶﾞｷ ﾖｼﾋｺ</t>
  </si>
  <si>
    <t>井川　暢康</t>
  </si>
  <si>
    <t>ｲｶﾜ ﾉﾌﾞﾔｽ</t>
  </si>
  <si>
    <t>611-0042</t>
  </si>
  <si>
    <t>小玉　勝樹</t>
  </si>
  <si>
    <t>ｺﾀﾞﾏ ｶﾂｷ</t>
  </si>
  <si>
    <t>勝尾　延明</t>
  </si>
  <si>
    <t>ｶﾂｵ ﾉﾌﾞｱｷ</t>
  </si>
  <si>
    <t>廣岡　孝哉</t>
  </si>
  <si>
    <t>ﾋﾛｵｶ ﾀｶﾔ</t>
  </si>
  <si>
    <t>廣岡　勇子</t>
  </si>
  <si>
    <t>泉　益男</t>
  </si>
  <si>
    <t>ｲｽﾞﾐ ﾏｽｵ</t>
  </si>
  <si>
    <t>611-0003</t>
  </si>
  <si>
    <t>0774-32-0579</t>
  </si>
  <si>
    <t>泉　和代</t>
  </si>
  <si>
    <t>北岡　祐治</t>
  </si>
  <si>
    <t>ｷﾀｵｶ ﾕｳｼﾞ</t>
  </si>
  <si>
    <t>邑崎　昭光</t>
  </si>
  <si>
    <t>ﾑﾗｻｷ ｱｷﾐﾂ</t>
  </si>
  <si>
    <t>邑崎　玉粉</t>
  </si>
  <si>
    <t>小玉　久美子</t>
  </si>
  <si>
    <t>ｺﾀﾞﾏ ｸﾐｺ</t>
  </si>
  <si>
    <t>松尾　秀彦</t>
  </si>
  <si>
    <t>ﾏﾂｵ ﾋﾃﾞﾋｺ</t>
  </si>
  <si>
    <t>松尾　都季</t>
  </si>
  <si>
    <t>小原　則雄</t>
  </si>
  <si>
    <t>ｵﾊﾗ ﾉﾘｵ</t>
  </si>
  <si>
    <t>小原　晶</t>
  </si>
  <si>
    <t>小原　永久</t>
  </si>
  <si>
    <t>小原　悠愛</t>
  </si>
  <si>
    <t>井　幹也</t>
  </si>
  <si>
    <t>ﾀｶｲ ﾐｷﾔ</t>
  </si>
  <si>
    <t>607-8147</t>
  </si>
  <si>
    <t>井　睦月</t>
  </si>
  <si>
    <t>石橋　一晃</t>
  </si>
  <si>
    <t>ｲｼﾊﾞｼ ｶｽﾞｱｷ</t>
  </si>
  <si>
    <t>山本　耕太郎</t>
  </si>
  <si>
    <t>ﾔﾏﾓﾄ ｺｳﾀﾛｳ</t>
  </si>
  <si>
    <t>山本　深雪</t>
  </si>
  <si>
    <t>山本　凪紗</t>
  </si>
  <si>
    <t>山本　楓香</t>
  </si>
  <si>
    <t>上田　卓郎</t>
  </si>
  <si>
    <t>ｳｴﾀﾞ ﾀｸﾛｳ</t>
  </si>
  <si>
    <t>渡邉　直治</t>
  </si>
  <si>
    <t>ﾜﾀﾅﾍﾞ ﾅｵﾊﾙ</t>
  </si>
  <si>
    <t>600-8837</t>
  </si>
  <si>
    <t>小玉　征和</t>
  </si>
  <si>
    <t>ｺﾀﾞﾏ ﾏｻｶｽﾞ</t>
  </si>
  <si>
    <t>八木　翔也</t>
  </si>
  <si>
    <t>ﾔｷﾞ ｼﾖｳﾔ</t>
  </si>
  <si>
    <t>引地　研吾</t>
  </si>
  <si>
    <t>ﾋｷﾁ ｹﾝｺﾞ</t>
  </si>
  <si>
    <t>610-1113</t>
  </si>
  <si>
    <t>090-56490294</t>
  </si>
  <si>
    <t>西山　和忍</t>
  </si>
  <si>
    <t>ﾆｼﾔﾏ ｶｽﾞﾉﾌﾞ</t>
  </si>
  <si>
    <t>090-19028958</t>
  </si>
  <si>
    <t>橋　芳明</t>
  </si>
  <si>
    <t>ﾀｶﾊｼ ﾖｼｱｷ</t>
  </si>
  <si>
    <t>607-8465</t>
  </si>
  <si>
    <t>090-21130033</t>
  </si>
  <si>
    <t>橋　阿弥</t>
  </si>
  <si>
    <t>橋　光輝</t>
  </si>
  <si>
    <t>橋　彩心</t>
  </si>
  <si>
    <t>長崎　宏昭</t>
  </si>
  <si>
    <t>ﾅｶﾞｻｷ ﾋﾛｱｷ</t>
  </si>
  <si>
    <t>長崎　寛大</t>
  </si>
  <si>
    <t>長崎　小都乃</t>
  </si>
  <si>
    <t>長崎　美小都</t>
  </si>
  <si>
    <t>伊勢村　健泰</t>
  </si>
  <si>
    <t>ｲｾﾑﾗ ﾀｹﾋﾛ</t>
  </si>
  <si>
    <t>612-8018</t>
  </si>
  <si>
    <t>090-44960421</t>
  </si>
  <si>
    <t>早嵜　隆志</t>
  </si>
  <si>
    <t>ﾊﾔｻｷ ﾀｶｼ</t>
  </si>
  <si>
    <t>安田　圭悟</t>
  </si>
  <si>
    <t>ﾔｽﾀﾞ ｹｲｺﾞ</t>
  </si>
  <si>
    <t>606-0813</t>
  </si>
  <si>
    <t>090-90515268</t>
  </si>
  <si>
    <t>西澤　重慶</t>
  </si>
  <si>
    <t>ﾆｼｻﾞﾜ ｱﾂﾉﾘ</t>
  </si>
  <si>
    <t>建１６法２１</t>
  </si>
  <si>
    <t>0774-32-2867</t>
  </si>
  <si>
    <t>西澤　真由美</t>
  </si>
  <si>
    <t>西澤　穂乃佳</t>
  </si>
  <si>
    <t>西澤　勇志</t>
  </si>
  <si>
    <t>西澤　雅翔</t>
  </si>
  <si>
    <t>青木　俊治</t>
  </si>
  <si>
    <t>ｱｵｷ ﾄｼﾊﾙ</t>
  </si>
  <si>
    <t>0774-33-1820</t>
  </si>
  <si>
    <t>青木　靖子</t>
  </si>
  <si>
    <t>師井　美雪</t>
  </si>
  <si>
    <t>ﾓﾛｲ ﾐﾕｷ</t>
  </si>
  <si>
    <t>090-40334825</t>
  </si>
  <si>
    <t>師井　渚</t>
  </si>
  <si>
    <t>ﾓﾛｲ ﾅｷﾞｻ</t>
  </si>
  <si>
    <t>090-69054712</t>
  </si>
  <si>
    <t>松本　博之</t>
  </si>
  <si>
    <t>ﾏﾂﾓﾄ ﾋﾛﾕｷ</t>
  </si>
  <si>
    <t>601-8330</t>
  </si>
  <si>
    <t>師井　啓太</t>
  </si>
  <si>
    <t>ﾓﾛｲ ｹｲﾀ</t>
  </si>
  <si>
    <t>601-8111</t>
  </si>
  <si>
    <t>090-59606222</t>
  </si>
  <si>
    <t>小山　益央</t>
  </si>
  <si>
    <t>ｺﾔﾏ ﾏｽｵ</t>
  </si>
  <si>
    <t>堀　稔真</t>
  </si>
  <si>
    <t>ﾎﾘ ﾄｼﾏｻ</t>
  </si>
  <si>
    <t>堀　賢一</t>
  </si>
  <si>
    <t>堀　祐美子</t>
  </si>
  <si>
    <t>堀　貴大</t>
  </si>
  <si>
    <t>堀　優一</t>
  </si>
  <si>
    <t>北出　智史</t>
  </si>
  <si>
    <t>ｷﾀﾃﾞ ｻﾄｼ</t>
  </si>
  <si>
    <t>小島　知</t>
  </si>
  <si>
    <t>ｺｼﾞﾏ ﾄﾓ</t>
  </si>
  <si>
    <t>610-0121</t>
  </si>
  <si>
    <t>山口　竜馬</t>
  </si>
  <si>
    <t>ﾔﾏｸﾞﾁ ﾘﾖｳﾏ</t>
  </si>
  <si>
    <t>607-8123</t>
  </si>
  <si>
    <t>090-62092694</t>
  </si>
  <si>
    <t>宇川　貴至</t>
  </si>
  <si>
    <t>ｳｶﾜ ﾀｶｼ</t>
  </si>
  <si>
    <t>宇川　富由実</t>
  </si>
  <si>
    <t>宇川　和来</t>
  </si>
  <si>
    <t>宇川　貴優</t>
  </si>
  <si>
    <t>山中　仁志</t>
  </si>
  <si>
    <t>ﾔﾏﾅｶ ﾋﾄｼ</t>
  </si>
  <si>
    <t>090-75552923</t>
  </si>
  <si>
    <t>中津　徹</t>
  </si>
  <si>
    <t>ﾅｶﾂ ﾄｵﾙ</t>
  </si>
  <si>
    <t>中津　和子</t>
  </si>
  <si>
    <t>中尾　栄介</t>
  </si>
  <si>
    <t>ﾅｶｵ ｴｲｽｹ</t>
  </si>
  <si>
    <t>中尾　美奈子</t>
  </si>
  <si>
    <t>清水　祥吾</t>
  </si>
  <si>
    <t>ｼﾐｽﾞ ｼﾖｳｺﾞ</t>
  </si>
  <si>
    <t>617-0817</t>
  </si>
  <si>
    <t>090-21139002</t>
  </si>
  <si>
    <t>丹治　徹二</t>
  </si>
  <si>
    <t>ﾀﾝｼﾞ ﾃﾂｼﾞ</t>
  </si>
  <si>
    <t>丹治　裕</t>
  </si>
  <si>
    <t>福田　新一</t>
  </si>
  <si>
    <t>ﾌｸﾀﾞ ｼﾝｲﾁ</t>
  </si>
  <si>
    <t>601-1422</t>
  </si>
  <si>
    <t>福田　きみ子</t>
  </si>
  <si>
    <t>谷　寛之</t>
  </si>
  <si>
    <t>ﾀﾆ ﾋﾛﾕｷ</t>
  </si>
  <si>
    <t>0774-33-5121</t>
  </si>
  <si>
    <t>吉田　佳男</t>
  </si>
  <si>
    <t>ﾖｼﾀﾞ ﾖｼｵ</t>
  </si>
  <si>
    <t>601-1345</t>
  </si>
  <si>
    <t>吉田　圭佑</t>
  </si>
  <si>
    <t>満瀬　直喜</t>
  </si>
  <si>
    <t>ﾐﾂｾ ﾅｵｷ</t>
  </si>
  <si>
    <t>満瀬　佐代子</t>
  </si>
  <si>
    <t>前川　</t>
  </si>
  <si>
    <t>ﾏｴｶﾜ ﾉﾎﾞﾙ</t>
  </si>
  <si>
    <t>601-1415</t>
  </si>
  <si>
    <t>前川　弘子</t>
  </si>
  <si>
    <t>池田　広一</t>
  </si>
  <si>
    <t>ｲｹﾀﾞ ﾋﾛｶｽﾞ</t>
  </si>
  <si>
    <t>大江　正和</t>
  </si>
  <si>
    <t>ｵｵｴ ﾏｻｶｽﾞ</t>
  </si>
  <si>
    <t>大江　宏子</t>
  </si>
  <si>
    <t>衣川　誠</t>
  </si>
  <si>
    <t>ｷﾇｶﾞﾜ ﾏｺﾄ</t>
  </si>
  <si>
    <t>斉藤　近郎</t>
  </si>
  <si>
    <t>ｻｲﾄｳ ﾁｶｵ</t>
  </si>
  <si>
    <t>斉藤　美知代</t>
  </si>
  <si>
    <t>中村　満明</t>
  </si>
  <si>
    <t>ﾅｶﾑﾗ ﾐﾂｱｷ</t>
  </si>
  <si>
    <t>澤井　宏司</t>
  </si>
  <si>
    <t>ｻﾜｲ ｺｳｼﾞ</t>
  </si>
  <si>
    <t>601-1425</t>
  </si>
  <si>
    <t>永露　由美</t>
  </si>
  <si>
    <t>ｴｲﾛ ﾖｼﾐ</t>
  </si>
  <si>
    <t>601-1343</t>
  </si>
  <si>
    <t>川島　伸彦</t>
  </si>
  <si>
    <t>ｶﾜｼﾏ ﾉﾌﾞﾋｺ</t>
  </si>
  <si>
    <t>菅江　由和</t>
  </si>
  <si>
    <t>ｽｶﾞｴ ﾖｼｶｽﾞ</t>
  </si>
  <si>
    <t>077-579-0167</t>
  </si>
  <si>
    <t>菅江　修和</t>
  </si>
  <si>
    <t>田中　光治</t>
  </si>
  <si>
    <t>ﾀﾅｶ ﾐﾂﾊﾙ</t>
  </si>
  <si>
    <t>601-1416</t>
  </si>
  <si>
    <t>田中　和恵</t>
  </si>
  <si>
    <t>波戸辺　昇</t>
  </si>
  <si>
    <t>ﾊﾄﾍﾞ ﾉﾎﾞﾙ</t>
  </si>
  <si>
    <t>601-1414</t>
  </si>
  <si>
    <t>波戸辺　ちよ子</t>
  </si>
  <si>
    <t>波戸邉　諭</t>
  </si>
  <si>
    <t>ﾊﾄﾍﾞ ｻﾄｼ</t>
  </si>
  <si>
    <t>0774-31-2301</t>
  </si>
  <si>
    <t>川嶋　宗男</t>
  </si>
  <si>
    <t>ｶﾜｼﾏ ﾑﾈｵ</t>
  </si>
  <si>
    <t>601-1365</t>
  </si>
  <si>
    <t>山下　日出光</t>
  </si>
  <si>
    <t>ﾔﾏｼﾀ ﾋﾃﾞﾐﾂ</t>
  </si>
  <si>
    <t>山下　礼子</t>
  </si>
  <si>
    <t>上柳　智</t>
  </si>
  <si>
    <t>ｳｴﾔﾅｷﾞ ｻﾄｼ</t>
  </si>
  <si>
    <t>武田　三善</t>
  </si>
  <si>
    <t>ﾀｹﾀﾞ ﾐﾂﾖｼ</t>
  </si>
  <si>
    <t>601-1417</t>
  </si>
  <si>
    <t>武田　有香</t>
  </si>
  <si>
    <t>武田　朱莉</t>
  </si>
  <si>
    <t>金村　成記</t>
  </si>
  <si>
    <t>ｶﾈﾑﾗ ｼｹﾞｷ</t>
  </si>
  <si>
    <t>601-1423</t>
  </si>
  <si>
    <t>金村　桜彩</t>
  </si>
  <si>
    <t>河村　大輔</t>
  </si>
  <si>
    <t>ｶﾜﾑﾗ ﾀﾞｲｽｹ</t>
  </si>
  <si>
    <t>601-8432</t>
  </si>
  <si>
    <t>河村　裕子</t>
  </si>
  <si>
    <t>河村　魁人</t>
  </si>
  <si>
    <t>河村　匠真</t>
  </si>
  <si>
    <t>河村　壮真</t>
  </si>
  <si>
    <t>小川　隆男</t>
  </si>
  <si>
    <t>ｵｶﾞﾜ ﾀｶｵ</t>
  </si>
  <si>
    <t>小川　浩輝</t>
  </si>
  <si>
    <t>小川　将生</t>
  </si>
  <si>
    <t>明後　貴洋</t>
  </si>
  <si>
    <t>ﾐﾖｳｺﾞ ﾀｶﾋﾛ</t>
  </si>
  <si>
    <t>中島　純</t>
  </si>
  <si>
    <t>ﾅｶｼﾞﾏ ｼﾞﾕﾝ</t>
  </si>
  <si>
    <t>610-0102</t>
  </si>
  <si>
    <t>0774-52-8099</t>
  </si>
  <si>
    <t>中島　友希</t>
  </si>
  <si>
    <t>中島　ひまり</t>
  </si>
  <si>
    <t>中島　はのん</t>
  </si>
  <si>
    <t>中島　ふうわ</t>
  </si>
  <si>
    <t>横井川　輝行</t>
  </si>
  <si>
    <t>ﾖｺｲｶﾞﾜ ﾃﾙﾕｷ</t>
  </si>
  <si>
    <t>607-8006</t>
  </si>
  <si>
    <t>横井川　京子</t>
  </si>
  <si>
    <t>岡田　佳都男</t>
  </si>
  <si>
    <t>ｵｶﾀﾞ ｶｽﾞｵ</t>
  </si>
  <si>
    <t>岡田　桂子</t>
  </si>
  <si>
    <t>田　喜一</t>
  </si>
  <si>
    <t>ﾆｼﾀﾞ ｷｲﾁ</t>
  </si>
  <si>
    <t>田　光代</t>
  </si>
  <si>
    <t>武村　隆史</t>
  </si>
  <si>
    <t>ﾀｹﾑﾗ ﾀｶｼ</t>
  </si>
  <si>
    <t>武村　直美</t>
  </si>
  <si>
    <t>武村　優作</t>
  </si>
  <si>
    <t>武村　和磨</t>
  </si>
  <si>
    <t>岸本　修</t>
  </si>
  <si>
    <t>ｷｼﾓﾄ ｵｻﾑ</t>
  </si>
  <si>
    <t>601-1412</t>
  </si>
  <si>
    <t>岸本　直也</t>
  </si>
  <si>
    <t>岸本　朋子</t>
  </si>
  <si>
    <t>生原　信章</t>
  </si>
  <si>
    <t>ｲｸﾊﾗ ﾉﾌﾞｱｷ</t>
  </si>
  <si>
    <t>田中　遵治</t>
  </si>
  <si>
    <t>ﾀﾅｶ ｼﾞﾕﾝｼﾞ</t>
  </si>
  <si>
    <t>田中　秀磨</t>
  </si>
  <si>
    <t>田中　千愛</t>
  </si>
  <si>
    <t>田中　才利愛</t>
  </si>
  <si>
    <t>田中　惺也</t>
  </si>
  <si>
    <t>田中　宏和</t>
  </si>
  <si>
    <t>ﾀﾅｶ ﾋﾛｶｽﾞ</t>
  </si>
  <si>
    <t>西成田　睦男</t>
  </si>
  <si>
    <t>ﾆｼﾅﾘﾀ ﾑﾂｵ</t>
  </si>
  <si>
    <t>611-0043</t>
  </si>
  <si>
    <t>0774-43-8238</t>
  </si>
  <si>
    <t>磯　美典</t>
  </si>
  <si>
    <t>ｲｿｻﾞｷ ﾖｼﾉﾘ</t>
  </si>
  <si>
    <t>磯　明美</t>
  </si>
  <si>
    <t>杉浦　大作</t>
  </si>
  <si>
    <t>ｽｷﾞｳﾗ ﾀﾞｲｻｸ</t>
  </si>
  <si>
    <t>杉浦　裕希</t>
  </si>
  <si>
    <t>杉浦　翔吾</t>
  </si>
  <si>
    <t>松田　登</t>
  </si>
  <si>
    <t>ﾏﾂﾀﾞ ﾉﾎﾞﾙ</t>
  </si>
  <si>
    <t>610-0101</t>
  </si>
  <si>
    <t>0774-53-7046</t>
  </si>
  <si>
    <t>田　満</t>
  </si>
  <si>
    <t>ﾊﾏﾀﾞ ﾐﾂﾙ</t>
  </si>
  <si>
    <t>520-2144</t>
  </si>
  <si>
    <t>080-61126308</t>
  </si>
  <si>
    <t>田　ゆかり</t>
  </si>
  <si>
    <t>田　愁斗</t>
  </si>
  <si>
    <t>田　夢菜</t>
  </si>
  <si>
    <t>田　悠翔</t>
  </si>
  <si>
    <t>村上　明</t>
  </si>
  <si>
    <t>ﾑﾗｶﾐ ｱｷﾗ</t>
  </si>
  <si>
    <t>601-1337</t>
  </si>
  <si>
    <t>篠川　治夫</t>
  </si>
  <si>
    <t>ｼﾉｶﾜ ﾊﾙｵ</t>
  </si>
  <si>
    <t>篠川　きみ子</t>
  </si>
  <si>
    <t>平川　義一</t>
  </si>
  <si>
    <t>ﾋﾗｶﾜ ﾖｼｶｽﾞ</t>
  </si>
  <si>
    <t>平川　惠子</t>
  </si>
  <si>
    <t>南　周作</t>
  </si>
  <si>
    <t>ﾐﾅﾐ ｼﾕｳｻｸ</t>
  </si>
  <si>
    <t>南　亜希</t>
  </si>
  <si>
    <t>南　ころん</t>
  </si>
  <si>
    <t>南　有真</t>
  </si>
  <si>
    <t>南　凜那</t>
  </si>
  <si>
    <t>千本木　秀斗</t>
  </si>
  <si>
    <t>ｾﾝﾎﾞﾝｷﾞ ﾋﾃﾞﾄ</t>
  </si>
  <si>
    <t>澤井　由雄</t>
  </si>
  <si>
    <t>ｻﾜｲ ﾖｼｵ</t>
  </si>
  <si>
    <t>澤井　昌代</t>
  </si>
  <si>
    <t>須山　貴仁</t>
  </si>
  <si>
    <t>ｽﾔﾏ ﾀｶﾋﾄ</t>
  </si>
  <si>
    <t>607-8347</t>
  </si>
  <si>
    <t>須山　和代</t>
  </si>
  <si>
    <t>須山　百々花</t>
  </si>
  <si>
    <t>須山　和花奈</t>
  </si>
  <si>
    <t>永井　則幸</t>
  </si>
  <si>
    <t>ﾅｶﾞｲ ﾉﾘﾕｷ</t>
  </si>
  <si>
    <t>090-36257171</t>
  </si>
  <si>
    <t>永井　教代</t>
  </si>
  <si>
    <t>永井　壱</t>
  </si>
  <si>
    <t>永井　悠貴</t>
  </si>
  <si>
    <t>永井　穂乃佳</t>
  </si>
  <si>
    <t>倉橋　杜也</t>
  </si>
  <si>
    <t>ｸﾗﾊｼ ﾓﾘﾔ</t>
  </si>
  <si>
    <t>倉橋　あけみ</t>
  </si>
  <si>
    <t>岩澤　誠</t>
  </si>
  <si>
    <t>ｲﾜｻﾜ ﾏｺﾄ</t>
  </si>
  <si>
    <t>601-1404</t>
  </si>
  <si>
    <t>岩澤　理奈子</t>
  </si>
  <si>
    <t>岩澤　陸</t>
  </si>
  <si>
    <t>岩澤　空</t>
  </si>
  <si>
    <t>曽和　健</t>
  </si>
  <si>
    <t>ｿﾜ ﾀｹﾙ</t>
  </si>
  <si>
    <t>090-59695947</t>
  </si>
  <si>
    <t>曽和　祐子</t>
  </si>
  <si>
    <t>曽和　隼</t>
  </si>
  <si>
    <t>曽和　理乃</t>
  </si>
  <si>
    <t>曽和　夕葵</t>
  </si>
  <si>
    <t>田中　修</t>
  </si>
  <si>
    <t>ﾀﾅｶ ｵｻﾑ</t>
  </si>
  <si>
    <t>田中　千恵</t>
  </si>
  <si>
    <t>田中　凌</t>
  </si>
  <si>
    <t>田中　敦</t>
  </si>
  <si>
    <t>田中　優輝</t>
  </si>
  <si>
    <t>山田　祝則</t>
  </si>
  <si>
    <t>ﾔﾏﾀﾞ ﾄｷﾉﾘ</t>
  </si>
  <si>
    <t>607-8176</t>
  </si>
  <si>
    <t>山田　秀子</t>
  </si>
  <si>
    <t>堀井　利喜</t>
  </si>
  <si>
    <t>ﾎﾘｲ ﾄｼｷ</t>
  </si>
  <si>
    <t>611-0011</t>
  </si>
  <si>
    <t>0774-33-7309</t>
  </si>
  <si>
    <t>堀井　展子</t>
  </si>
  <si>
    <t>堀井　聖</t>
  </si>
  <si>
    <t>山田　虎史</t>
  </si>
  <si>
    <t>ﾔﾏﾀﾞ ﾀｹｼ</t>
  </si>
  <si>
    <t>西成田　竜二</t>
  </si>
  <si>
    <t>ﾆｼﾅﾘﾀ ﾘﾕｳｼﾞ</t>
  </si>
  <si>
    <t>今　保智</t>
  </si>
  <si>
    <t>ｺﾝ ﾀﾓﾂ</t>
  </si>
  <si>
    <t>今　成子</t>
  </si>
  <si>
    <t>北地　隆</t>
  </si>
  <si>
    <t>ｷﾀｼﾞ ﾘﾕｳ</t>
  </si>
  <si>
    <t>石川　武士</t>
  </si>
  <si>
    <t>ｲｼｶﾜ ﾀｹｼ</t>
  </si>
  <si>
    <t>0774-31-5786</t>
  </si>
  <si>
    <t>石川　美由紀</t>
  </si>
  <si>
    <t>石川　涼</t>
  </si>
  <si>
    <t>石川　輝</t>
  </si>
  <si>
    <t>石川　鈴音</t>
  </si>
  <si>
    <t>石川　大和</t>
  </si>
  <si>
    <t>松井　英樹</t>
  </si>
  <si>
    <t>ﾏﾂｲ ﾋﾃﾞｷ</t>
  </si>
  <si>
    <t>607-8255</t>
  </si>
  <si>
    <t>松井　千晴</t>
  </si>
  <si>
    <t>堀内　淳</t>
  </si>
  <si>
    <t>ﾎﾘｳﾁ ｱﾂｼ</t>
  </si>
  <si>
    <t>601-1424</t>
  </si>
  <si>
    <t>堀内　法子</t>
  </si>
  <si>
    <t>堀内　ひなた</t>
  </si>
  <si>
    <t>堀内　路加</t>
  </si>
  <si>
    <t>佐々江　貞夫</t>
  </si>
  <si>
    <t>ｻｻｴ ｻﾀﾞｵ</t>
  </si>
  <si>
    <t>佐々江　千津子</t>
  </si>
  <si>
    <t>佐々江　基史</t>
  </si>
  <si>
    <t>ｻｻｴ ﾓﾄﾌﾐ</t>
  </si>
  <si>
    <t>白石　正徳</t>
  </si>
  <si>
    <t>ｼﾗｲｼ ﾏｻﾉﾘ</t>
  </si>
  <si>
    <t>上田　陽平</t>
  </si>
  <si>
    <t>ｳｴﾀﾞ ﾖｳﾍｲ</t>
  </si>
  <si>
    <t>脇　弘</t>
  </si>
  <si>
    <t>ﾜｷ ﾋﾛｼ</t>
  </si>
  <si>
    <t>脇　麻紀</t>
  </si>
  <si>
    <t>三輪　知一</t>
  </si>
  <si>
    <t>ﾐﾜ ﾄﾓｶｽﾞ</t>
  </si>
  <si>
    <t>三輪　優真</t>
  </si>
  <si>
    <t>前川　智</t>
  </si>
  <si>
    <t>ﾏｴｶﾜ ｻﾄﾙ</t>
  </si>
  <si>
    <t>前川　弥生</t>
  </si>
  <si>
    <t>前川　颯汰</t>
  </si>
  <si>
    <t>前川　結芽</t>
  </si>
  <si>
    <t>春山　剛</t>
  </si>
  <si>
    <t>ﾊﾙﾔﾏ ﾀｹｼ</t>
  </si>
  <si>
    <t>春山　律子</t>
  </si>
  <si>
    <t>春山　統吾</t>
  </si>
  <si>
    <t>春山　菜映</t>
  </si>
  <si>
    <t>春山　彩映</t>
  </si>
  <si>
    <t>森本　喜朗</t>
  </si>
  <si>
    <t>ﾓﾘﾓﾄ ﾖｼﾛｳ</t>
  </si>
  <si>
    <t>607-8152</t>
  </si>
  <si>
    <t>森本　馨</t>
  </si>
  <si>
    <t>下家　健</t>
  </si>
  <si>
    <t>ｼﾓｹ ｹﾝｼﾞ</t>
  </si>
  <si>
    <t>下家　孝代</t>
  </si>
  <si>
    <t>下家　亜衣</t>
  </si>
  <si>
    <t>下家　大馳</t>
  </si>
  <si>
    <t>下家　璃依</t>
  </si>
  <si>
    <t>吉田　亮介</t>
  </si>
  <si>
    <t>ﾖｼﾀﾞ ﾘﾖｳｽｹ</t>
  </si>
  <si>
    <t>601-1405</t>
  </si>
  <si>
    <t>吉田　美友紀</t>
  </si>
  <si>
    <t>吉田　准哉</t>
  </si>
  <si>
    <t>吉田　柚稀</t>
  </si>
  <si>
    <t>下川原　大貴</t>
  </si>
  <si>
    <t>ｼﾓｶﾜﾗ ﾀﾞｲｷ</t>
  </si>
  <si>
    <t>河合　佑樹</t>
  </si>
  <si>
    <t>ｶﾜｲ ﾕｳｷ</t>
  </si>
  <si>
    <t>八木　聡</t>
  </si>
  <si>
    <t>ﾔｷﾞ ｻﾄｼ</t>
  </si>
  <si>
    <t>533-0023</t>
  </si>
  <si>
    <t>中田　淳一</t>
  </si>
  <si>
    <t>ﾅｶﾀ ｼﾞﾕﾝｲﾁ</t>
  </si>
  <si>
    <t>中田　美友貴</t>
  </si>
  <si>
    <t>中田　陸翔</t>
  </si>
  <si>
    <t>中村　祐之</t>
  </si>
  <si>
    <t>ﾅｶﾑﾗ ﾋﾛﾕｷ</t>
  </si>
  <si>
    <t>中村　由</t>
  </si>
  <si>
    <t>中村　彩美</t>
  </si>
  <si>
    <t>中村　鳳真</t>
  </si>
  <si>
    <t>北地　良二</t>
  </si>
  <si>
    <t>ｷﾀｼﾞ ﾘﾖｳｼﾞ</t>
  </si>
  <si>
    <t>0774-53-8620</t>
  </si>
  <si>
    <t>北地　明美</t>
  </si>
  <si>
    <t>村　昌樹</t>
  </si>
  <si>
    <t>ﾆｼﾑﾗ ﾏｻｷ</t>
  </si>
  <si>
    <t>村　知優</t>
  </si>
  <si>
    <t>村　晶世</t>
  </si>
  <si>
    <t>村　鴻佑</t>
  </si>
  <si>
    <t>村　孝洋</t>
  </si>
  <si>
    <t>伊藤　伸二</t>
  </si>
  <si>
    <t>ｲﾄｳ ｼﾝｼﾞ</t>
  </si>
  <si>
    <t>613-0853</t>
  </si>
  <si>
    <t>亀谷　亮宏</t>
  </si>
  <si>
    <t>ｶﾒﾀﾆ ｱｷﾋﾛ</t>
  </si>
  <si>
    <t>亀谷　悦子</t>
  </si>
  <si>
    <t>亀谷　祐斗</t>
  </si>
  <si>
    <t>亀谷　凪沙</t>
  </si>
  <si>
    <t>亀谷　怜央</t>
  </si>
  <si>
    <t>荒川　泰史</t>
  </si>
  <si>
    <t>ｱﾗｶﾜ ﾔｽｼ</t>
  </si>
  <si>
    <t>601-1346</t>
  </si>
  <si>
    <t>080-40055680</t>
  </si>
  <si>
    <t>水野　龍太</t>
  </si>
  <si>
    <t>ﾐｽﾞﾉ ﾘﾕｳﾀ</t>
  </si>
  <si>
    <t>616-8137</t>
  </si>
  <si>
    <t>090-38280148</t>
  </si>
  <si>
    <t>庄司　伸矢</t>
  </si>
  <si>
    <t>ｼﾖｳｼﾞ ﾉﾌﾞﾔ</t>
  </si>
  <si>
    <t>070-55042171</t>
  </si>
  <si>
    <t>庄司　歩</t>
  </si>
  <si>
    <t>庄司　一晴</t>
  </si>
  <si>
    <t>井出　貴之</t>
  </si>
  <si>
    <t>ｲﾃﾞ ﾀｶﾕｷ</t>
  </si>
  <si>
    <t>井出　恵</t>
  </si>
  <si>
    <t>井出　仁海</t>
  </si>
  <si>
    <t>三樹　賢太郎</t>
  </si>
  <si>
    <t>ﾐﾂｷﾞ ｹﾝﾀﾛｳ</t>
  </si>
  <si>
    <t>三樹　佳苗</t>
  </si>
  <si>
    <t>三樹　彩音</t>
  </si>
  <si>
    <t>三樹　彩羽</t>
  </si>
  <si>
    <t>一山　竜樹</t>
  </si>
  <si>
    <t>ｲﾁﾔﾏ ﾘﾕｳｷ</t>
  </si>
  <si>
    <t>一山　桃子</t>
  </si>
  <si>
    <t>一山　樹</t>
  </si>
  <si>
    <t>一山　樹奈</t>
  </si>
  <si>
    <t>窪田　明盛</t>
  </si>
  <si>
    <t>ｸﾎﾞﾀ ｱｷﾓﾘ</t>
  </si>
  <si>
    <t>601-1354</t>
  </si>
  <si>
    <t>切畑　京也</t>
  </si>
  <si>
    <t>ｷﾘﾊﾀ ｷﾖｳﾔ</t>
  </si>
  <si>
    <t>080-24444410</t>
  </si>
  <si>
    <t>切畑　知紘</t>
  </si>
  <si>
    <t>切畑　凛月</t>
  </si>
  <si>
    <t>山本　正次</t>
  </si>
  <si>
    <t>ﾔﾏﾓﾄ ﾏｻﾂｸﾞ</t>
  </si>
  <si>
    <t>607-8113</t>
  </si>
  <si>
    <t>山本　真滉</t>
  </si>
  <si>
    <t>亀川　由起男</t>
  </si>
  <si>
    <t>ｶﾒｶﾜ ﾕｷｵ</t>
  </si>
  <si>
    <t>611-0021</t>
  </si>
  <si>
    <t>070-50439856</t>
  </si>
  <si>
    <t>亀川　直美</t>
  </si>
  <si>
    <t>亀川　利緒</t>
  </si>
  <si>
    <t>亀川　弥萌</t>
  </si>
  <si>
    <t>長谷川　慎也</t>
  </si>
  <si>
    <t>ﾊｾｶﾞﾜ ｼﾝﾔ</t>
  </si>
  <si>
    <t>長谷川　奈々</t>
  </si>
  <si>
    <t>長谷川　絢斗</t>
  </si>
  <si>
    <t>長谷川　仁</t>
  </si>
  <si>
    <t>長谷川　詩花</t>
  </si>
  <si>
    <t>中西　晃</t>
  </si>
  <si>
    <t>ﾅｶﾆｼ ｱｷﾗ</t>
  </si>
  <si>
    <t>601-1347</t>
  </si>
  <si>
    <t>中西　未香</t>
  </si>
  <si>
    <t>中西　虹晴</t>
  </si>
  <si>
    <t>中西　凌大</t>
  </si>
  <si>
    <t>満瀬　航</t>
  </si>
  <si>
    <t>ﾐﾂｾ ﾜﾀﾙ</t>
  </si>
  <si>
    <t>安井　秀昭</t>
  </si>
  <si>
    <t>ﾔｽｲ ﾋﾃﾞｱｷ</t>
  </si>
  <si>
    <t>ヤスイ　メリージョイ</t>
  </si>
  <si>
    <t>安井　亮雅</t>
  </si>
  <si>
    <t>曽和　嘉文</t>
  </si>
  <si>
    <t>ｿﾜ ﾖｼﾌﾐ</t>
  </si>
  <si>
    <t>0774-38-2545</t>
  </si>
  <si>
    <t>秋山　健二</t>
  </si>
  <si>
    <t>ｱｷﾔﾏ ｹﾝｼﾞ</t>
  </si>
  <si>
    <t>野口　広</t>
  </si>
  <si>
    <t>ﾉｸﾞﾁ ﾋﾛｼ</t>
  </si>
  <si>
    <t>090-37034511</t>
  </si>
  <si>
    <t>澤井　俊孝</t>
  </si>
  <si>
    <t>ｻﾜｲ ﾄｼﾀｶ</t>
  </si>
  <si>
    <t>宮内　貞一</t>
  </si>
  <si>
    <t>ﾐﾔｳﾁ ｻﾀﾞｶｽﾞ</t>
  </si>
  <si>
    <t>612-8007</t>
  </si>
  <si>
    <t>宮内　絢子</t>
  </si>
  <si>
    <t>向井　頼澄</t>
  </si>
  <si>
    <t>ﾑｶｲ ﾖﾘｽﾞﾐ</t>
  </si>
  <si>
    <t>601-1462</t>
  </si>
  <si>
    <t>向井　義子</t>
  </si>
  <si>
    <t>大中　辰司</t>
  </si>
  <si>
    <t>ﾀﾞｲﾅｶ ﾀﾂｼﾞ</t>
  </si>
  <si>
    <t>大中　雅惠</t>
  </si>
  <si>
    <t>大中　一矢</t>
  </si>
  <si>
    <t>大中　悠平</t>
  </si>
  <si>
    <t>西村　不二雄</t>
  </si>
  <si>
    <t>ﾆｼﾑﾗ ﾌｼﾞｵ</t>
  </si>
  <si>
    <t>西村　貴美子</t>
  </si>
  <si>
    <t>三谷　裕貞</t>
  </si>
  <si>
    <t>ﾐﾀﾆ ﾋﾛﾀﾀﾞ</t>
  </si>
  <si>
    <t>三谷　恵子</t>
  </si>
  <si>
    <t>大島　徹</t>
  </si>
  <si>
    <t>ｵｵｼﾏ ﾄｵﾙ</t>
  </si>
  <si>
    <t>601-1454</t>
  </si>
  <si>
    <t>西村　隆司</t>
  </si>
  <si>
    <t>ﾆｼﾑﾗ ﾀｶｼ</t>
  </si>
  <si>
    <t>西村　佳代子</t>
  </si>
  <si>
    <t>西村　真優</t>
  </si>
  <si>
    <t>西村　優衣</t>
  </si>
  <si>
    <t>宮本　修</t>
  </si>
  <si>
    <t>ﾐﾔﾓﾄ ｵｻﾑ</t>
  </si>
  <si>
    <t>601-1443</t>
  </si>
  <si>
    <t>宮本　節子</t>
  </si>
  <si>
    <t>宮本　進太郎</t>
  </si>
  <si>
    <t>人長　幸造</t>
  </si>
  <si>
    <t>ﾋﾄﾅｶﾞ ｺｳｿﾞｳ</t>
  </si>
  <si>
    <t>0774-33-4756</t>
  </si>
  <si>
    <t>人長　夏枝</t>
  </si>
  <si>
    <t>中川　武</t>
  </si>
  <si>
    <t>ﾅｶｶﾞﾜ ﾀｹｼ</t>
  </si>
  <si>
    <t>中川　清美</t>
  </si>
  <si>
    <t>野原　勝志</t>
  </si>
  <si>
    <t>ﾉﾊﾗ ｶﾂｼ</t>
  </si>
  <si>
    <t>野原　秀子</t>
  </si>
  <si>
    <t>野原　久嗣</t>
  </si>
  <si>
    <t>ﾉﾊﾗ ﾋｻﾂｸﾞ</t>
  </si>
  <si>
    <t>607-8429</t>
  </si>
  <si>
    <t>牧岡　博一</t>
  </si>
  <si>
    <t>ﾏｷｵｶ ﾋﾛｶｽﾞ</t>
  </si>
  <si>
    <t>612-8002</t>
  </si>
  <si>
    <t>牧岡　利江子</t>
  </si>
  <si>
    <t>佐藤　寅之助</t>
  </si>
  <si>
    <t>ｻﾄｳ ﾄﾗﾉｽｹ</t>
  </si>
  <si>
    <t>佐藤　きく子</t>
  </si>
  <si>
    <t>畠中　直次</t>
  </si>
  <si>
    <t>ﾊﾀﾅｶ ﾅｵﾂｷﾞ</t>
  </si>
  <si>
    <t>520-3013</t>
  </si>
  <si>
    <t>稲葉　英輔</t>
  </si>
  <si>
    <t>ｲﾅﾊﾞ ｴｲｽｹ</t>
  </si>
  <si>
    <t>稲葉　力恵</t>
  </si>
  <si>
    <t>田村　正幸</t>
  </si>
  <si>
    <t>ﾀﾑﾗ ﾏｻﾕｷ</t>
  </si>
  <si>
    <t>612-8001</t>
  </si>
  <si>
    <t>田村　悦子</t>
  </si>
  <si>
    <t>中島　和行</t>
  </si>
  <si>
    <t>ﾅｶｼﾞﾏ ｶｽﾞﾕｷ</t>
  </si>
  <si>
    <t>612-8012</t>
  </si>
  <si>
    <t>中島　京子</t>
  </si>
  <si>
    <t>野原　謙二</t>
  </si>
  <si>
    <t>ﾉﾊﾗ ｹﾝｼﾞ</t>
  </si>
  <si>
    <t>525-0033</t>
  </si>
  <si>
    <t>090-86570788</t>
  </si>
  <si>
    <t>畠中　正浩</t>
  </si>
  <si>
    <t>ﾊﾀﾅｶ ﾏｻﾋﾛ</t>
  </si>
  <si>
    <t>奥村　太一</t>
  </si>
  <si>
    <t>ｵｸﾑﾗ ﾀｲﾁ</t>
  </si>
  <si>
    <t>奥村　静代</t>
  </si>
  <si>
    <t>足立　和彦</t>
  </si>
  <si>
    <t>ｱﾀﾞﾁ ｶｽﾞﾋｺ</t>
  </si>
  <si>
    <t>607-8072</t>
  </si>
  <si>
    <t>足立　由美子</t>
  </si>
  <si>
    <t>足立　晴瑠</t>
  </si>
  <si>
    <t>足立　和一郎</t>
  </si>
  <si>
    <t>木村　晴彦</t>
  </si>
  <si>
    <t>ｷﾑﾗ ﾊﾙﾋｺ</t>
  </si>
  <si>
    <t>601-1464</t>
  </si>
  <si>
    <t>木村　扶季</t>
  </si>
  <si>
    <t>木村　将平</t>
  </si>
  <si>
    <t>金澤　則男</t>
  </si>
  <si>
    <t>ｶﾅｻﾞﾜ ﾉﾘｵ</t>
  </si>
  <si>
    <t>572-7961</t>
  </si>
  <si>
    <t>金澤　悦子</t>
  </si>
  <si>
    <t>野原　大介</t>
  </si>
  <si>
    <t>ﾉﾊﾗ ﾀﾞｲｽｹ</t>
  </si>
  <si>
    <t>野原　奈緒子</t>
  </si>
  <si>
    <t>野原　ひより</t>
  </si>
  <si>
    <t>野原　太陽</t>
  </si>
  <si>
    <t>野原　陽彩</t>
  </si>
  <si>
    <t>澤谷　利治</t>
  </si>
  <si>
    <t>ｻﾜﾀﾆ ﾄｼﾊﾙ</t>
  </si>
  <si>
    <t>澤谷　春子</t>
  </si>
  <si>
    <t>瀧井　茂人</t>
  </si>
  <si>
    <t>ﾀｷｲ ｼｹﾞﾋﾄ</t>
  </si>
  <si>
    <t>瀧井　容子</t>
  </si>
  <si>
    <t>吉中　誠</t>
  </si>
  <si>
    <t>ﾖｼﾅｶ ﾏｺﾄ</t>
  </si>
  <si>
    <t>吉中　和枝</t>
  </si>
  <si>
    <t>吉中　愛</t>
  </si>
  <si>
    <t>吉中　廉</t>
  </si>
  <si>
    <t>島田　春男</t>
  </si>
  <si>
    <t>ｼﾏﾀﾞ ﾊﾙｵ</t>
  </si>
  <si>
    <t>中　征子</t>
  </si>
  <si>
    <t>山内　康次</t>
  </si>
  <si>
    <t>ﾔﾏｳﾁ ｺｳｼﾞ</t>
  </si>
  <si>
    <t>山内　悦子</t>
  </si>
  <si>
    <t>坂本　太郎</t>
  </si>
  <si>
    <t>ｻｶﾓﾄ ﾀﾛｳ</t>
  </si>
  <si>
    <t>坂本　渚</t>
  </si>
  <si>
    <t>坂本　由巳</t>
  </si>
  <si>
    <t>坂本　光</t>
  </si>
  <si>
    <t>大坂　幸男</t>
  </si>
  <si>
    <t>ｵｵｻｶ ﾕｷｵ</t>
  </si>
  <si>
    <t>大坂　美佳</t>
  </si>
  <si>
    <t>大坂　昊雅</t>
  </si>
  <si>
    <t>大坂　倭士</t>
  </si>
  <si>
    <t>石脇　洋次</t>
  </si>
  <si>
    <t>ｲｼﾜｷ ﾖｳｼﾞ</t>
  </si>
  <si>
    <t>角　康夫</t>
  </si>
  <si>
    <t>ｽﾐ ﾔｽｵ</t>
  </si>
  <si>
    <t>丸本　辰秀</t>
  </si>
  <si>
    <t>ﾏﾙﾓﾄ ﾀﾂﾋﾃﾞ</t>
  </si>
  <si>
    <t>人長　誠</t>
  </si>
  <si>
    <t>ﾋﾄﾅｶﾞ ﾏｺﾄ</t>
  </si>
  <si>
    <t>澤田　憲一</t>
  </si>
  <si>
    <t>ｻﾜﾀﾞ ﾉﾘｶｽﾞ</t>
  </si>
  <si>
    <t>安藤　隆昌</t>
  </si>
  <si>
    <t>ｱﾝﾄﾞｳ ﾀｶｱｷ</t>
  </si>
  <si>
    <t>杉本　淳</t>
  </si>
  <si>
    <t>ｽｷﾞﾓﾄ ｼﾞﾕﾝ</t>
  </si>
  <si>
    <t>田中　昭</t>
  </si>
  <si>
    <t>ﾀﾅｶ ｱｷﾗ</t>
  </si>
  <si>
    <t>601-1446</t>
  </si>
  <si>
    <t>田中　広美</t>
  </si>
  <si>
    <t>田中　智也</t>
  </si>
  <si>
    <t>金澤　淳史</t>
  </si>
  <si>
    <t>ｶﾅｻﾞﾜ ｱﾂｼ</t>
  </si>
  <si>
    <t>金澤　麻美</t>
  </si>
  <si>
    <t>金澤　耶々</t>
  </si>
  <si>
    <t>金澤　蕗</t>
  </si>
  <si>
    <t>福井　義幸</t>
  </si>
  <si>
    <t>ﾌｸｲ ﾖｼﾕｷ</t>
  </si>
  <si>
    <t>614-8084</t>
  </si>
  <si>
    <t>福井　寿子</t>
  </si>
  <si>
    <t>東　利昭</t>
  </si>
  <si>
    <t>ｱｽﾞﾏ ﾄｼｱｷ</t>
  </si>
  <si>
    <t>東　喜美子</t>
  </si>
  <si>
    <t>東　奈々</t>
  </si>
  <si>
    <t>森長　秀夫</t>
  </si>
  <si>
    <t>ﾓﾘﾅｶﾞ ﾋﾃﾞｵ</t>
  </si>
  <si>
    <t>0774-31-6584</t>
  </si>
  <si>
    <t>森長　照美</t>
  </si>
  <si>
    <t>森長　由香</t>
  </si>
  <si>
    <t>森長　絵理</t>
  </si>
  <si>
    <t>石田　好成</t>
  </si>
  <si>
    <t>ｲｼﾀﾞ ﾖｼﾏｻ</t>
  </si>
  <si>
    <t>607-8146</t>
  </si>
  <si>
    <t>石田　節子</t>
  </si>
  <si>
    <t>原田　満</t>
  </si>
  <si>
    <t>ﾊﾗﾀﾞ ﾐﾂﾙ</t>
  </si>
  <si>
    <t>上田　潤</t>
  </si>
  <si>
    <t>ｳｴﾀﾞ ｼﾞﾕﾝ</t>
  </si>
  <si>
    <t>上田　由美</t>
  </si>
  <si>
    <t>前場　節春</t>
  </si>
  <si>
    <t>ﾏｴﾊﾞ ｾﾂﾊﾙ</t>
  </si>
  <si>
    <t>前場　愛子</t>
  </si>
  <si>
    <t>前場　慎司</t>
  </si>
  <si>
    <t>栖原　洋介</t>
  </si>
  <si>
    <t>ｽﾊﾗ ﾖｳｽｹ</t>
  </si>
  <si>
    <t>573-0163</t>
  </si>
  <si>
    <t>072-855-4167</t>
  </si>
  <si>
    <t>栖原　祥吾</t>
  </si>
  <si>
    <t>新田　哲也</t>
  </si>
  <si>
    <t>ｼﾝﾃﾞﾝ ﾃﾂﾔ</t>
  </si>
  <si>
    <t>新田　花織</t>
  </si>
  <si>
    <t>新田　雪乃</t>
  </si>
  <si>
    <t>新田　雛乃</t>
  </si>
  <si>
    <t>堀　忠雄</t>
  </si>
  <si>
    <t>ﾎﾘ ﾀﾀﾞｵ</t>
  </si>
  <si>
    <t>堀　みゆき</t>
  </si>
  <si>
    <t>堀　裕哉</t>
  </si>
  <si>
    <t>堀　圭汰</t>
  </si>
  <si>
    <t>堀　仁紀</t>
  </si>
  <si>
    <t>間中　竜也</t>
  </si>
  <si>
    <t>ﾏﾅｶ ﾀﾂﾔ</t>
  </si>
  <si>
    <t>間中　佳奈美</t>
  </si>
  <si>
    <t>松本　勉</t>
  </si>
  <si>
    <t>ﾏﾂﾓﾄ ﾂﾄﾑ</t>
  </si>
  <si>
    <t>090-87591888</t>
  </si>
  <si>
    <t>松本　美幸</t>
  </si>
  <si>
    <t>宮本　和嘉</t>
  </si>
  <si>
    <t>ﾐﾔﾓﾄ ｶｽﾞﾖｼ</t>
  </si>
  <si>
    <t>宮本　清子</t>
  </si>
  <si>
    <t>日下　真樹</t>
  </si>
  <si>
    <t>ｸｻｶ ﾏｻｷ</t>
  </si>
  <si>
    <t>0774-33-3510</t>
  </si>
  <si>
    <t>石井　昭吾</t>
  </si>
  <si>
    <t>ｲｼｲ ｼﾖｳｺﾞ</t>
  </si>
  <si>
    <t>080-53347986</t>
  </si>
  <si>
    <t>石井　由貴</t>
  </si>
  <si>
    <t>石井　快虎</t>
  </si>
  <si>
    <t>石井　悠真</t>
  </si>
  <si>
    <t>石井　晴貴</t>
  </si>
  <si>
    <t>石井　大翔</t>
  </si>
  <si>
    <t>上田　佑樹</t>
  </si>
  <si>
    <t>ｳｴﾀﾞ ﾕｳｷ</t>
  </si>
  <si>
    <t>090-98868669</t>
  </si>
  <si>
    <t>上田　典子</t>
  </si>
  <si>
    <t>上田　煌士</t>
  </si>
  <si>
    <t>上田　芽叶</t>
  </si>
  <si>
    <t>小倉　光治</t>
  </si>
  <si>
    <t>ｵｸﾞﾗ ﾐﾂｼﾞ</t>
  </si>
  <si>
    <t>520-0867</t>
  </si>
  <si>
    <t>077-537-9782</t>
  </si>
  <si>
    <t>小倉　貴子</t>
  </si>
  <si>
    <t>河村　敏</t>
  </si>
  <si>
    <t>ｶﾜﾑﾗ ﾀｶﾄｼ</t>
  </si>
  <si>
    <t>617-0853</t>
  </si>
  <si>
    <t>河村　澄子</t>
  </si>
  <si>
    <t>馬場　肇</t>
  </si>
  <si>
    <t>ﾊﾞﾊﾞ ﾊｼﾞﾑ</t>
  </si>
  <si>
    <t>佐々井　良光</t>
  </si>
  <si>
    <t>ｻｻｲ ﾖｼﾐﾂ</t>
  </si>
  <si>
    <t>601-1314</t>
  </si>
  <si>
    <t>佐々井　孝治</t>
  </si>
  <si>
    <t>ｻｻｲ ｺｳｼﾞ</t>
  </si>
  <si>
    <t>080-71023311</t>
  </si>
  <si>
    <t>中村　格</t>
  </si>
  <si>
    <t>ﾅｶﾑﾗ ｲﾀﾙ</t>
  </si>
  <si>
    <t>612-0089</t>
  </si>
  <si>
    <t>中村　裕子</t>
  </si>
  <si>
    <t>中村　卓矢</t>
  </si>
  <si>
    <t>中村　和矢</t>
  </si>
  <si>
    <t>ﾅｶﾑﾗ ｶｽﾞﾔ</t>
  </si>
  <si>
    <t>服部　直</t>
  </si>
  <si>
    <t>ﾊﾂﾄﾘ ﾅｵｼ</t>
  </si>
  <si>
    <t>607-8067</t>
  </si>
  <si>
    <t>服部　真弓</t>
  </si>
  <si>
    <t>服部　音和</t>
  </si>
  <si>
    <t>金原　英晃</t>
  </si>
  <si>
    <t>ｶﾈﾊﾗ ﾋﾃﾞｱｷ</t>
  </si>
  <si>
    <t>金原　千春</t>
  </si>
  <si>
    <t>金原　叶真</t>
  </si>
  <si>
    <t>金原　楓雅</t>
  </si>
  <si>
    <t>金原　永羽</t>
  </si>
  <si>
    <t>金本　渡</t>
  </si>
  <si>
    <t>ｶﾈﾓﾄ ﾜﾀﾙ</t>
  </si>
  <si>
    <t>601-8044</t>
  </si>
  <si>
    <t>090-50680348</t>
  </si>
  <si>
    <t>山田　義将</t>
  </si>
  <si>
    <t>ﾔﾏﾀﾞ ｱｷﾏｻ</t>
  </si>
  <si>
    <t>090-11520526</t>
  </si>
  <si>
    <t>山田　奈緒子</t>
  </si>
  <si>
    <t>山田　玲</t>
  </si>
  <si>
    <t>山田　一心</t>
  </si>
  <si>
    <t>松本　潤</t>
  </si>
  <si>
    <t>ﾏﾂﾓﾄ ｼﾞﾕﾝ</t>
  </si>
  <si>
    <t>520-0865</t>
  </si>
  <si>
    <t>077-535-6690</t>
  </si>
  <si>
    <t>松本　承子</t>
  </si>
  <si>
    <t>松本　江利菜</t>
  </si>
  <si>
    <t>松本　光翔</t>
  </si>
  <si>
    <t>松本　柚輝</t>
  </si>
  <si>
    <t>竹田　博章</t>
  </si>
  <si>
    <t>ﾀｹﾀﾞ ﾋﾛｱｷ</t>
  </si>
  <si>
    <t>090-74908767</t>
  </si>
  <si>
    <t>田名　正嗣</t>
  </si>
  <si>
    <t>ﾀﾅ ﾏｻｼ</t>
  </si>
  <si>
    <t>田名　若菜</t>
  </si>
  <si>
    <t>田名　泰嘉</t>
  </si>
  <si>
    <t>田名　葵</t>
  </si>
  <si>
    <t>森口　和人</t>
  </si>
  <si>
    <t>ﾓﾘｸﾞﾁ ｶｽﾞﾄ</t>
  </si>
  <si>
    <t>岡見　学</t>
  </si>
  <si>
    <t>ｵｶﾐ ﾏﾅﾌﾞ</t>
  </si>
  <si>
    <t>岡見　和美</t>
  </si>
  <si>
    <t>岡見　優利弥</t>
  </si>
  <si>
    <t>岡見　優成</t>
  </si>
  <si>
    <t>布野　純司</t>
  </si>
  <si>
    <t>ﾌﾉ ｼﾞﾕﾝｼﾞ</t>
  </si>
  <si>
    <t>617-0837</t>
  </si>
  <si>
    <t>布野　まりか</t>
  </si>
  <si>
    <t>布野　聖果</t>
  </si>
  <si>
    <t>布野　壮汰</t>
  </si>
  <si>
    <t>布野　美也子</t>
  </si>
  <si>
    <t>横田　照美</t>
  </si>
  <si>
    <t>ﾖｺﾀ ﾃﾙﾐ</t>
  </si>
  <si>
    <t>小松原　廣一</t>
  </si>
  <si>
    <t>ｺﾏﾂﾊﾞﾗ ｺｳｲﾁ</t>
  </si>
  <si>
    <t>長田　義博</t>
  </si>
  <si>
    <t>ﾅｶﾞﾀ ﾖｼﾋﾛ</t>
  </si>
  <si>
    <t>島口　裕</t>
  </si>
  <si>
    <t>ｼﾏｸﾞﾁ ﾕﾀｶ</t>
  </si>
  <si>
    <t>607-8301</t>
  </si>
  <si>
    <t>島口　麗子</t>
  </si>
  <si>
    <t>島口　憂留美</t>
  </si>
  <si>
    <t>島口　陸斗</t>
  </si>
  <si>
    <t>中村　雅浩</t>
  </si>
  <si>
    <t>ﾅｶﾑﾗ ﾏｻﾋﾛ</t>
  </si>
  <si>
    <t>中村　泰子</t>
  </si>
  <si>
    <t>中村　延光</t>
  </si>
  <si>
    <t>中村　奈津実</t>
  </si>
  <si>
    <t>坂本　良弘</t>
  </si>
  <si>
    <t>ｻｶﾓﾄ ﾖｼﾋﾛ</t>
  </si>
  <si>
    <t>山崎　正之</t>
  </si>
  <si>
    <t>ﾔﾏｻﾞｷ ﾏｻﾕｷ</t>
  </si>
  <si>
    <t>0774-29-5256</t>
  </si>
  <si>
    <t>宮内　雅也</t>
  </si>
  <si>
    <t>ﾐﾔｳﾁ ﾏｻﾔ</t>
  </si>
  <si>
    <t>612-8006</t>
  </si>
  <si>
    <t>090-78813111</t>
  </si>
  <si>
    <t>宮内　友美</t>
  </si>
  <si>
    <t>宮内　愛輝</t>
  </si>
  <si>
    <t>宮内　恋奈</t>
  </si>
  <si>
    <t>土田　茂則</t>
  </si>
  <si>
    <t>ﾂﾁﾀﾞ ｼｹﾞﾉﾘ</t>
  </si>
  <si>
    <t>520-0836</t>
  </si>
  <si>
    <t>077-534-7172</t>
  </si>
  <si>
    <t>土田　祐子</t>
  </si>
  <si>
    <t>土田　新太</t>
  </si>
  <si>
    <t>土田　渓太</t>
  </si>
  <si>
    <t>山中　博仁</t>
  </si>
  <si>
    <t>ﾔﾏﾅｶ ﾋﾛﾋﾄ</t>
  </si>
  <si>
    <t>090-37047784</t>
  </si>
  <si>
    <t>小谷　一夫</t>
  </si>
  <si>
    <t>ｺﾀﾆ ｶｽﾞｵ</t>
  </si>
  <si>
    <t>601-1455</t>
  </si>
  <si>
    <t>090-87946484</t>
  </si>
  <si>
    <t>小谷　智子</t>
  </si>
  <si>
    <t>坂本　誠</t>
  </si>
  <si>
    <t>ｻｶﾓﾄ ﾏｺﾄ</t>
  </si>
  <si>
    <t>坂本　正子</t>
  </si>
  <si>
    <t>坂本　京香</t>
  </si>
  <si>
    <t>早川　裕</t>
  </si>
  <si>
    <t>ﾊﾔｶﾜ ﾕｳ</t>
  </si>
  <si>
    <t>614-8297</t>
  </si>
  <si>
    <t>早川　そのか</t>
  </si>
  <si>
    <t>早川　愛咲</t>
  </si>
  <si>
    <t>早川　京</t>
  </si>
  <si>
    <t>奥村　友哉</t>
  </si>
  <si>
    <t>ｵｸﾑﾗ ﾄﾓﾔ</t>
  </si>
  <si>
    <t>612-8003</t>
  </si>
  <si>
    <t>梶原　翔太</t>
  </si>
  <si>
    <t>ｶｼﾞﾊﾗ ｼﾖｳﾀ</t>
  </si>
  <si>
    <t>梶原　由美</t>
  </si>
  <si>
    <t>梶原　義央</t>
  </si>
  <si>
    <t>ｶｼﾞﾊﾗ ﾖｼﾋﾛ</t>
  </si>
  <si>
    <t>080-61123991</t>
  </si>
  <si>
    <t>梶原　麻子</t>
  </si>
  <si>
    <t>梶原　颯真</t>
  </si>
  <si>
    <t>道場　学</t>
  </si>
  <si>
    <t>ﾄﾞｳｼﾞﾖｳ ﾏﾅﾌﾞ</t>
  </si>
  <si>
    <t>600-8872</t>
  </si>
  <si>
    <t>福井　裕貴</t>
  </si>
  <si>
    <t>ﾌｸｲ ﾕｳｷ</t>
  </si>
  <si>
    <t>090-31672820</t>
  </si>
  <si>
    <t>永井　久</t>
  </si>
  <si>
    <t>ﾅｶﾞｲ ﾋｻｼ</t>
  </si>
  <si>
    <t>永井　博美</t>
  </si>
  <si>
    <t>永井　菜ノ花</t>
  </si>
  <si>
    <t>谷　誠一郎</t>
  </si>
  <si>
    <t>ﾀﾆ ｾｲｲﾁﾛｳ</t>
  </si>
  <si>
    <t>谷　詩織</t>
  </si>
  <si>
    <t>西垣　聡則</t>
  </si>
  <si>
    <t>ﾆｼｶﾞｷ ｱｷﾉﾘ</t>
  </si>
  <si>
    <t>607-8221</t>
  </si>
  <si>
    <t>西村　利和</t>
  </si>
  <si>
    <t>ﾆｼﾑﾗ ﾄｼｶｽﾞ</t>
  </si>
  <si>
    <t>井　康則</t>
  </si>
  <si>
    <t>ｲﾂﾞﾁ ﾔｽﾉﾘ</t>
  </si>
  <si>
    <t>井　里美</t>
  </si>
  <si>
    <t>前岡　美津子</t>
  </si>
  <si>
    <t>ﾏｴｵｶ ﾐﾂｺ</t>
  </si>
  <si>
    <t>607-8229</t>
  </si>
  <si>
    <t>前岡　サキ子</t>
  </si>
  <si>
    <t>中川　優</t>
  </si>
  <si>
    <t>ﾅｶｶﾞﾜ ﾏｻﾙ</t>
  </si>
  <si>
    <t>077-579-0118</t>
  </si>
  <si>
    <t>中川　真理子</t>
  </si>
  <si>
    <t>中川　麗愛</t>
  </si>
  <si>
    <t>本庄　努</t>
  </si>
  <si>
    <t>ﾎﾝｼﾞﾖｳ ﾂﾄﾑ</t>
  </si>
  <si>
    <t>090-37073106</t>
  </si>
  <si>
    <t>時任　鴻介</t>
  </si>
  <si>
    <t>ﾄｷﾄｳ ｺｳｽｹ</t>
  </si>
  <si>
    <t>573-1197</t>
  </si>
  <si>
    <t>090-45795703</t>
  </si>
  <si>
    <t>笈沼　隆司</t>
  </si>
  <si>
    <t>ｵｲﾇﾏ ﾀｶｼ</t>
  </si>
  <si>
    <t>613-0915</t>
  </si>
  <si>
    <t>辻本　稔</t>
  </si>
  <si>
    <t>ﾂｼﾞﾓﾄ ﾐﾉﾙ</t>
  </si>
  <si>
    <t>辻本　玲子</t>
  </si>
  <si>
    <t>辻本　愛美</t>
  </si>
  <si>
    <t>辻本　颯人</t>
  </si>
  <si>
    <t>宮本　篤史</t>
  </si>
  <si>
    <t>ﾐﾔﾓﾄ ｱﾂｼ</t>
  </si>
  <si>
    <t>619-0213</t>
  </si>
  <si>
    <t>0774-72-4884</t>
  </si>
  <si>
    <t>宮本　さおり</t>
  </si>
  <si>
    <t>宮本　りあな</t>
  </si>
  <si>
    <t>宮本　琉輝亜</t>
  </si>
  <si>
    <t>黒木　亮並</t>
  </si>
  <si>
    <t>ｸﾛｷ ﾘﾖｳﾍｲ</t>
  </si>
  <si>
    <t>090-56525990</t>
  </si>
  <si>
    <t>野口　貴史</t>
  </si>
  <si>
    <t>ﾉｸﾞﾁ ﾀｶｼ</t>
  </si>
  <si>
    <t>611-0031</t>
  </si>
  <si>
    <t>0774-44-3774</t>
  </si>
  <si>
    <t>高橋　健太</t>
  </si>
  <si>
    <t>ﾀｶﾊｼ ｹﾝﾀ</t>
  </si>
  <si>
    <t>610-0117</t>
  </si>
  <si>
    <t>小島　敏浩</t>
  </si>
  <si>
    <t>ｺｼﾞﾏ ﾄｼﾋﾛ</t>
  </si>
  <si>
    <t>090-36513053</t>
  </si>
  <si>
    <t>中里　裕樹</t>
  </si>
  <si>
    <t>ﾅｶｻﾞﾄ ﾕｳｷ</t>
  </si>
  <si>
    <t>西田　涼</t>
  </si>
  <si>
    <t>ﾆｼﾀﾞ ﾘﾖｳ</t>
  </si>
  <si>
    <t>080-42346359</t>
  </si>
  <si>
    <t>折田　英明</t>
  </si>
  <si>
    <t>ｵﾘﾀ ﾋﾃﾞｱｷ</t>
  </si>
  <si>
    <t>610-0111</t>
  </si>
  <si>
    <t>0774-54-3036</t>
  </si>
  <si>
    <t>折田　えつこ</t>
  </si>
  <si>
    <t>中野　將司</t>
  </si>
  <si>
    <t>ﾅｶﾉ ｼﾖｳｼﾞ</t>
  </si>
  <si>
    <t>080-45642224</t>
  </si>
  <si>
    <t>中野　如葉</t>
  </si>
  <si>
    <t>中野　一颯</t>
  </si>
  <si>
    <t>中野　優結</t>
  </si>
  <si>
    <t>黒木　義之</t>
  </si>
  <si>
    <t>ｸﾛｷ ﾖｼﾕｷ</t>
  </si>
  <si>
    <t>河村　邦英</t>
  </si>
  <si>
    <t>ｶﾜﾑﾗ ｸﾆﾌｻ</t>
  </si>
  <si>
    <t>河村　キヨ子</t>
  </si>
  <si>
    <t>大　勉</t>
  </si>
  <si>
    <t>ｵｵﾆｼ ﾂﾄﾑ</t>
  </si>
  <si>
    <t>601-1356</t>
  </si>
  <si>
    <t>大　洋子</t>
  </si>
  <si>
    <t>舞谷　憲昭</t>
  </si>
  <si>
    <t>ﾏｲﾀﾆ ﾉﾘｱｷ</t>
  </si>
  <si>
    <t>601-1357</t>
  </si>
  <si>
    <t>舞谷　康子</t>
  </si>
  <si>
    <t>舞谷　しのぶ</t>
  </si>
  <si>
    <t>鍵井　政一</t>
  </si>
  <si>
    <t>ｶｷﾞｲ ﾏｻｶｽﾞ</t>
  </si>
  <si>
    <t>601-1342</t>
  </si>
  <si>
    <t>鍵井　美津子</t>
  </si>
  <si>
    <t>端　明</t>
  </si>
  <si>
    <t>ﾊﾅ ｱｷﾗ</t>
  </si>
  <si>
    <t>601-1362</t>
  </si>
  <si>
    <t>090-39694379</t>
  </si>
  <si>
    <t>端　文代</t>
  </si>
  <si>
    <t>南　利春</t>
  </si>
  <si>
    <t>ﾐﾅﾐ ﾄｼﾊﾙ</t>
  </si>
  <si>
    <t>601-1363</t>
  </si>
  <si>
    <t>571-4698</t>
  </si>
  <si>
    <t>福森　唯文</t>
  </si>
  <si>
    <t>ﾌｸﾓﾘ ﾀﾀﾞﾌﾐ</t>
  </si>
  <si>
    <t>福森　栄美子</t>
  </si>
  <si>
    <t>福森　唯子</t>
  </si>
  <si>
    <t>依田　幸一</t>
  </si>
  <si>
    <t>ﾖﾀﾞ ｺｳｲﾁ</t>
  </si>
  <si>
    <t>615-8156</t>
  </si>
  <si>
    <t>依田　田鶴子</t>
  </si>
  <si>
    <t>依田　佳那美</t>
  </si>
  <si>
    <t>依田　智奈美</t>
  </si>
  <si>
    <t>依田　竜一</t>
  </si>
  <si>
    <t>木下　政博</t>
  </si>
  <si>
    <t>ｷﾉｼﾀ ﾏｻﾋﾛ</t>
  </si>
  <si>
    <t>601-1352</t>
  </si>
  <si>
    <t>木下　和子</t>
  </si>
  <si>
    <t>多田　金蔵</t>
  </si>
  <si>
    <t>ﾀﾀﾞ ｷﾝｿﾞｳ</t>
  </si>
  <si>
    <t>多田　敏子</t>
  </si>
  <si>
    <t>木田　正治</t>
  </si>
  <si>
    <t>ｷﾀﾞ ﾏｻﾊﾙ</t>
  </si>
  <si>
    <t>木田　里加</t>
  </si>
  <si>
    <t>木田　明里</t>
  </si>
  <si>
    <t>木田　祐之朗</t>
  </si>
  <si>
    <t>黒木　浩幸</t>
  </si>
  <si>
    <t>ｸﾛｷ ﾋﾛﾕｷ</t>
  </si>
  <si>
    <t>黒木　佳代</t>
  </si>
  <si>
    <t>黒木　優菜</t>
  </si>
  <si>
    <t>黒木　せり</t>
  </si>
  <si>
    <t>黒木　蓮</t>
  </si>
  <si>
    <t>小西　勝博</t>
  </si>
  <si>
    <t>ｺﾆｼ ｶﾂﾋﾛ</t>
  </si>
  <si>
    <t>601-1373</t>
  </si>
  <si>
    <t>小西　真由</t>
  </si>
  <si>
    <t>依田　広道</t>
  </si>
  <si>
    <t>ﾖﾀﾞ ﾋﾛﾐﾁ</t>
  </si>
  <si>
    <t>600-8887</t>
  </si>
  <si>
    <t>出川　宣樹</t>
  </si>
  <si>
    <t>ﾃﾞｶﾞﾜ ﾉﾌﾞｷ</t>
  </si>
  <si>
    <t>520-2152</t>
  </si>
  <si>
    <t>090-96965824</t>
  </si>
  <si>
    <t>立木　銀二郎</t>
  </si>
  <si>
    <t>ﾀﾁｷ ｷﾞﾝｼﾞﾛｳ</t>
  </si>
  <si>
    <t>立木　芳子</t>
  </si>
  <si>
    <t>福田　建三</t>
  </si>
  <si>
    <t>ﾌｸﾀﾞ ｹﾝｿﾞｳ</t>
  </si>
  <si>
    <t>601-1366</t>
  </si>
  <si>
    <t>福田　美穂子</t>
  </si>
  <si>
    <t>原　英夫</t>
  </si>
  <si>
    <t>ﾊﾗ ﾋﾃﾞｵ</t>
  </si>
  <si>
    <t>原　則子</t>
  </si>
  <si>
    <t>浜田　和子</t>
  </si>
  <si>
    <t>ﾊﾏﾀﾞ ｶｽﾞｺ</t>
  </si>
  <si>
    <t>浜田　朱菜</t>
  </si>
  <si>
    <t>岡田　五十六</t>
  </si>
  <si>
    <t>ｵｶﾀﾞ ｲｿﾛｸ</t>
  </si>
  <si>
    <t>573-1144</t>
  </si>
  <si>
    <t>072-868-7147</t>
  </si>
  <si>
    <t>岡田　さおり</t>
  </si>
  <si>
    <t>岡田　萌々華</t>
  </si>
  <si>
    <t>川久保　孝昭</t>
  </si>
  <si>
    <t>ｶﾜｸﾎﾞ ﾀｶｱｷ</t>
  </si>
  <si>
    <t>573-0071</t>
  </si>
  <si>
    <t>川久保　順子</t>
  </si>
  <si>
    <t>仲村　政二</t>
  </si>
  <si>
    <t>ﾅｶﾑﾗ ｾｲｼﾞ</t>
  </si>
  <si>
    <t>仲村　裕子</t>
  </si>
  <si>
    <t>仲村　和樹</t>
  </si>
  <si>
    <t>仲村　今日子</t>
  </si>
  <si>
    <t>得居　洋介</t>
  </si>
  <si>
    <t>ﾄｸｲ ﾖｳｽｹ</t>
  </si>
  <si>
    <t>601-1332</t>
  </si>
  <si>
    <t>得居　和子</t>
  </si>
  <si>
    <t>得居　彩乃</t>
  </si>
  <si>
    <t>得居　航介</t>
  </si>
  <si>
    <t>舞谷　吉生</t>
  </si>
  <si>
    <t>ﾏｲﾀﾆ ﾖｼｵ</t>
  </si>
  <si>
    <t>舞谷　奈美子</t>
  </si>
  <si>
    <t>舞谷　宗昌</t>
  </si>
  <si>
    <t>舞谷　知枝</t>
  </si>
  <si>
    <t>金澤　信雄</t>
  </si>
  <si>
    <t>ｶﾅｻﾞﾜ ﾉﾌﾞｵ</t>
  </si>
  <si>
    <t>黒田　建人</t>
  </si>
  <si>
    <t>ｸﾛﾀﾞ ﾀｹﾄ</t>
  </si>
  <si>
    <t>611-0041</t>
  </si>
  <si>
    <t>0774-23-8802</t>
  </si>
  <si>
    <t>黒田　裕</t>
  </si>
  <si>
    <t>黒田　香々穂</t>
  </si>
  <si>
    <t>斉藤　文彦</t>
  </si>
  <si>
    <t>ｻｲﾄｳ ﾌﾐﾋｺ</t>
  </si>
  <si>
    <t>601-1338</t>
  </si>
  <si>
    <t>斉藤　和子</t>
  </si>
  <si>
    <t>武田　功二</t>
  </si>
  <si>
    <t>ﾀｹﾀﾞ ｺｳｼﾞ</t>
  </si>
  <si>
    <t>612-0082</t>
  </si>
  <si>
    <t>小笠原　理人</t>
  </si>
  <si>
    <t>ｵｶﾞｻﾜﾗ ﾐﾁﾄ</t>
  </si>
  <si>
    <t>小笠原　由美子</t>
  </si>
  <si>
    <t>小笠原　隼人</t>
  </si>
  <si>
    <t>竹本　由男</t>
  </si>
  <si>
    <t>ﾀｹﾓﾄ ﾖｼｵ</t>
  </si>
  <si>
    <t>竹本　千佳子</t>
  </si>
  <si>
    <t>尾　潤一</t>
  </si>
  <si>
    <t>ｵｻﾞｷ ｼﾞﾕﾝｲﾁ</t>
  </si>
  <si>
    <t>尾　琉一</t>
  </si>
  <si>
    <t>尾　千佳</t>
  </si>
  <si>
    <t>尾　琥太朗</t>
  </si>
  <si>
    <t>尾　紗瑛</t>
  </si>
  <si>
    <t>尾　美環瑚</t>
  </si>
  <si>
    <t>石原　滋</t>
  </si>
  <si>
    <t>ｲｼﾊﾗ ｼｹﾞﾙ</t>
  </si>
  <si>
    <t>520-0067</t>
  </si>
  <si>
    <t>077-527-6082</t>
  </si>
  <si>
    <t>南　肇</t>
  </si>
  <si>
    <t>ﾐﾅﾐ ﾊｼﾞﾒ</t>
  </si>
  <si>
    <t>607-8476</t>
  </si>
  <si>
    <t>090-20651047</t>
  </si>
  <si>
    <t>田代　学</t>
  </si>
  <si>
    <t>ﾀｼﾛ ﾏﾅﾌﾞ</t>
  </si>
  <si>
    <t>田代　正貴</t>
  </si>
  <si>
    <t>加藤　晃将</t>
  </si>
  <si>
    <t>ｶﾄｳ ﾃﾙﾏｻ</t>
  </si>
  <si>
    <t>607-8026</t>
  </si>
  <si>
    <t>加藤　鮎美</t>
  </si>
  <si>
    <t>二見　義春</t>
  </si>
  <si>
    <t>ﾌﾀﾐ ﾖｼﾊﾙ</t>
  </si>
  <si>
    <t>077-543-0208</t>
  </si>
  <si>
    <t>二見　由佳</t>
  </si>
  <si>
    <t>二見　大志</t>
  </si>
  <si>
    <t>谷口　均</t>
  </si>
  <si>
    <t>ﾀﾆｸﾞﾁ ﾋﾄｼ</t>
  </si>
  <si>
    <t>520-3031</t>
  </si>
  <si>
    <t>077-578-6489</t>
  </si>
  <si>
    <t>谷口　登代</t>
  </si>
  <si>
    <t>新畑　浩二</t>
  </si>
  <si>
    <t>ｼﾝﾊﾞﾀ ｺｳｼﾞ</t>
  </si>
  <si>
    <t>090-30367158</t>
  </si>
  <si>
    <t>香林　治</t>
  </si>
  <si>
    <t>ｺｳﾘﾝ ｵｻﾑ</t>
  </si>
  <si>
    <t>601-1341</t>
  </si>
  <si>
    <t>西田　正博</t>
  </si>
  <si>
    <t>ﾆｼﾀﾞ ﾏｻﾋﾛ</t>
  </si>
  <si>
    <t>601-1334</t>
  </si>
  <si>
    <t>西田　弘美</t>
  </si>
  <si>
    <t>小川　貴典</t>
  </si>
  <si>
    <t>ｵｶﾞﾜ ﾀｶﾉﾘ</t>
  </si>
  <si>
    <t>612-8484</t>
  </si>
  <si>
    <t>080-53207582</t>
  </si>
  <si>
    <t>小川　麻美</t>
  </si>
  <si>
    <t>小川　沙羅</t>
  </si>
  <si>
    <t>湊　豊</t>
  </si>
  <si>
    <t>ﾐﾅﾄ ﾕﾀｶ</t>
  </si>
  <si>
    <t>湊　美鈴</t>
  </si>
  <si>
    <t>橋詰　孝三</t>
  </si>
  <si>
    <t>ﾊｼﾂﾞﾒ ｺｳｿﾞｳ</t>
  </si>
  <si>
    <t>橋詰　絹子</t>
  </si>
  <si>
    <t>北口　敏則</t>
  </si>
  <si>
    <t>ｷﾀｸﾞﾁ ﾄｼﾉﾘ</t>
  </si>
  <si>
    <t>601-1355</t>
  </si>
  <si>
    <t>北口　烈</t>
  </si>
  <si>
    <t>北口　莉子</t>
  </si>
  <si>
    <t>福森　悟</t>
  </si>
  <si>
    <t>ﾌｸﾓﾘ ｻﾄﾙ</t>
  </si>
  <si>
    <t>080-53168192</t>
  </si>
  <si>
    <t>福森　真衣</t>
  </si>
  <si>
    <t>福森　ましろ</t>
  </si>
  <si>
    <t>山内　俊喜</t>
  </si>
  <si>
    <t>ﾔﾏｳﾁ ﾄｼｷ</t>
  </si>
  <si>
    <t>607-8352</t>
  </si>
  <si>
    <t>080-53355774</t>
  </si>
  <si>
    <t>山内　恵理</t>
  </si>
  <si>
    <t>山内　優実花</t>
  </si>
  <si>
    <t>井内　博文</t>
  </si>
  <si>
    <t>ｲﾉｳﾁ ﾋﾛﾌﾐ</t>
  </si>
  <si>
    <t>615-8232</t>
  </si>
  <si>
    <t>井内　京子</t>
  </si>
  <si>
    <t>井内　菜緒</t>
  </si>
  <si>
    <t>井内　紫乃</t>
  </si>
  <si>
    <t>福田　達也</t>
  </si>
  <si>
    <t>ﾌｸﾀﾞ ﾀﾂﾔ</t>
  </si>
  <si>
    <t>竹部　勝重</t>
  </si>
  <si>
    <t>ﾀｹﾍﾞ ｶﾂｼｹﾞ</t>
  </si>
  <si>
    <t>山本　眞三</t>
  </si>
  <si>
    <t>ﾔﾏﾓﾄ ｼﾝｿﾞｳ</t>
  </si>
  <si>
    <t>山本　喜久子</t>
  </si>
  <si>
    <t>外田　繁利</t>
  </si>
  <si>
    <t>ｿﾄﾀﾞ ｼｹﾞﾄｼ</t>
  </si>
  <si>
    <t>田中　孔二</t>
  </si>
  <si>
    <t>ﾀﾅｶ ｺｳｼﾞ</t>
  </si>
  <si>
    <t>601-1336</t>
  </si>
  <si>
    <t>田中　奉之</t>
  </si>
  <si>
    <t>山藤　哲司</t>
  </si>
  <si>
    <t>ﾔﾏﾌｼﾞ ﾃﾂｼﾞ</t>
  </si>
  <si>
    <t>浜田　能之</t>
  </si>
  <si>
    <t>ﾊﾏﾀﾞ ﾀｶﾕｷ</t>
  </si>
  <si>
    <t>090-20646771</t>
  </si>
  <si>
    <t>浜田　康太郎</t>
  </si>
  <si>
    <t>小西　智代</t>
  </si>
  <si>
    <t>ｺﾆｼ ﾁﾖ</t>
  </si>
  <si>
    <t>長谷川　博志</t>
  </si>
  <si>
    <t>ﾊｾｶﾞﾜ ﾋﾛｼ</t>
  </si>
  <si>
    <t>長谷川　美弥子</t>
  </si>
  <si>
    <t>松本　淳</t>
  </si>
  <si>
    <t>松本　良重</t>
  </si>
  <si>
    <t>松本　絹華</t>
  </si>
  <si>
    <t>辻村　泰典</t>
  </si>
  <si>
    <t>ﾂｼﾞﾑﾗ ﾔｽﾉﾘ</t>
  </si>
  <si>
    <t>辻村　しのぶ</t>
  </si>
  <si>
    <t>道下　正則</t>
  </si>
  <si>
    <t>ﾐﾁｼﾀ ﾏｻﾉﾘ</t>
  </si>
  <si>
    <t>杉浦　光</t>
  </si>
  <si>
    <t>ｽｷﾞｳﾗ ﾋｶﾙ</t>
  </si>
  <si>
    <t>多田　清</t>
  </si>
  <si>
    <t>ﾀﾀﾞ ｷﾖｼ</t>
  </si>
  <si>
    <t>601-1395</t>
  </si>
  <si>
    <t>0774-32-8747</t>
  </si>
  <si>
    <t>多田　久子</t>
  </si>
  <si>
    <t>岡本　久志</t>
  </si>
  <si>
    <t>ｵｶﾓﾄ ﾋｻｼ</t>
  </si>
  <si>
    <t>601-1353</t>
  </si>
  <si>
    <t>090-50921781</t>
  </si>
  <si>
    <t>市川　孝二</t>
  </si>
  <si>
    <t>ｲﾁｶﾜ ｺｳｼﾞ</t>
  </si>
  <si>
    <t>090-43016597</t>
  </si>
  <si>
    <t>市川　銀</t>
  </si>
  <si>
    <t>市川　岳</t>
  </si>
  <si>
    <t>小川　博</t>
  </si>
  <si>
    <t>ｵｶﾞﾜ ﾋﾛｼ</t>
  </si>
  <si>
    <t>612-8294</t>
  </si>
  <si>
    <t>小川　奈緒</t>
  </si>
  <si>
    <t>小川　悦子</t>
  </si>
  <si>
    <t>上田　大輔</t>
  </si>
  <si>
    <t>ｳｴﾀﾞ ﾀﾞｲｽｹ</t>
  </si>
  <si>
    <t>607-8154</t>
  </si>
  <si>
    <t>080-83165088</t>
  </si>
  <si>
    <t>岩本　有司</t>
  </si>
  <si>
    <t>ｲﾜﾓﾄ ﾕｳｼﾞ</t>
  </si>
  <si>
    <t>612-8464</t>
  </si>
  <si>
    <t>岩本　洋三</t>
  </si>
  <si>
    <t>岩本　清子</t>
  </si>
  <si>
    <t>藤森　一郎</t>
  </si>
  <si>
    <t>ﾌｼﾞﾓﾘ ｲﾁﾛｳ</t>
  </si>
  <si>
    <t>山本　博文</t>
  </si>
  <si>
    <t>ﾔﾏﾓﾄ ﾋﾛﾌﾐ</t>
  </si>
  <si>
    <t>福井　俊大</t>
  </si>
  <si>
    <t>ﾌｸｲ ﾄｼﾋﾛ</t>
  </si>
  <si>
    <t>中内　末一</t>
  </si>
  <si>
    <t>ﾅｶｳﾁ ｽｴｶｽﾞ</t>
  </si>
  <si>
    <t>601-1331</t>
  </si>
  <si>
    <t>藤原　聖悟</t>
  </si>
  <si>
    <t>ﾌｼﾞﾜﾗ ｾｲｺﾞ</t>
  </si>
  <si>
    <t>浦上　幸二</t>
  </si>
  <si>
    <t>ｳﾗｶﾞﾐ ｺｳｼﾞ</t>
  </si>
  <si>
    <t>浦上　綾子</t>
  </si>
  <si>
    <t>浦上　弘行</t>
  </si>
  <si>
    <t>渡辺　誠二</t>
  </si>
  <si>
    <t>ﾜﾀﾅﾍﾞ ｾｲｼﾞ</t>
  </si>
  <si>
    <t>612-0003</t>
  </si>
  <si>
    <t>090-19572789</t>
  </si>
  <si>
    <t>松本　優一</t>
  </si>
  <si>
    <t>ﾏﾂﾓﾄ ﾕｳｲﾁ</t>
  </si>
  <si>
    <t>松本　佳奈</t>
  </si>
  <si>
    <t>松本　博登</t>
  </si>
  <si>
    <t>社　拓哉</t>
  </si>
  <si>
    <t>ﾔｼﾛ ﾀｸﾔ</t>
  </si>
  <si>
    <t>569-1126</t>
  </si>
  <si>
    <t>072-681-3065</t>
  </si>
  <si>
    <t>社　馨子</t>
  </si>
  <si>
    <t>社　眞利花</t>
  </si>
  <si>
    <t>大久保　岳</t>
  </si>
  <si>
    <t>ｵｵｸﾎﾞ ﾀｹｼ</t>
  </si>
  <si>
    <t>601-1364</t>
  </si>
  <si>
    <t>090-82384994</t>
  </si>
  <si>
    <t>横田　和也</t>
  </si>
  <si>
    <t>ﾖｺﾀ ｶｽﾞﾔ</t>
  </si>
  <si>
    <t>607-8184</t>
  </si>
  <si>
    <t>安井　昭二</t>
  </si>
  <si>
    <t>ﾔｽｲ ｼﾖｳｼﾞ</t>
  </si>
  <si>
    <t>603-8862</t>
  </si>
  <si>
    <t>田濃　裕之</t>
  </si>
  <si>
    <t>ﾀﾉｳ ﾋﾛｼ</t>
  </si>
  <si>
    <t>080-37773808</t>
  </si>
  <si>
    <t>田濃　秀剛</t>
  </si>
  <si>
    <t>池上　智也</t>
  </si>
  <si>
    <t>ｲｹｶﾞﾐ ﾄﾓﾔ</t>
  </si>
  <si>
    <t>池上　駿</t>
  </si>
  <si>
    <t>藤井　義久</t>
  </si>
  <si>
    <t>ﾌｼﾞｲ ﾖｼﾋｻ</t>
  </si>
  <si>
    <t>宮崎　潤</t>
  </si>
  <si>
    <t>ﾐﾔｻﾞｷ ｼﾞﾕﾝ</t>
  </si>
  <si>
    <t>601-1401</t>
  </si>
  <si>
    <t>宮崎　辰也</t>
  </si>
  <si>
    <t>橋詰　善行</t>
  </si>
  <si>
    <t>ﾊｼﾂﾞﾒ ﾖｼﾕｷ</t>
  </si>
  <si>
    <t>橋詰　知佐</t>
  </si>
  <si>
    <t>橋詰　りん</t>
  </si>
  <si>
    <t>橋詰　らん</t>
  </si>
  <si>
    <t>橋詰　天馬</t>
  </si>
  <si>
    <t>中山　和明</t>
  </si>
  <si>
    <t>ﾅｶﾔﾏ ｶｽﾞｱｷ</t>
  </si>
  <si>
    <t>612-8411</t>
  </si>
  <si>
    <t>中山　美鈴</t>
  </si>
  <si>
    <t>吹上　好男</t>
  </si>
  <si>
    <t>ﾌｷｱｹﾞ ﾖｼｵ</t>
  </si>
  <si>
    <t>吹上　祐子</t>
  </si>
  <si>
    <t>田村　諭識</t>
  </si>
  <si>
    <t>ﾀﾑﾗ ｻﾄｼ</t>
  </si>
  <si>
    <t>606-0026</t>
  </si>
  <si>
    <t>田村　沙織</t>
  </si>
  <si>
    <t>田村　雫</t>
  </si>
  <si>
    <t>田村　丈</t>
  </si>
  <si>
    <t>浅野　圭亮</t>
  </si>
  <si>
    <t>ｱｻﾉ ｹｲｽｹ</t>
  </si>
  <si>
    <t>090-19183625</t>
  </si>
  <si>
    <t>浅野　史帆</t>
  </si>
  <si>
    <t>浅野　龍生</t>
  </si>
  <si>
    <t>浅野　樹生</t>
  </si>
  <si>
    <t>池本　睦</t>
  </si>
  <si>
    <t>ｲｹﾓﾄ ﾑﾂﾐ</t>
  </si>
  <si>
    <t>0774-26-5249</t>
  </si>
  <si>
    <t>池本　路子</t>
  </si>
  <si>
    <t>山本　幸一</t>
  </si>
  <si>
    <t>ﾔﾏﾓﾄ ｺｳｲﾁ</t>
  </si>
  <si>
    <t>090-45675001</t>
  </si>
  <si>
    <t>富田　一則</t>
  </si>
  <si>
    <t>ﾄﾐﾀ ｶｽﾞﾉﾘ</t>
  </si>
  <si>
    <t>富田　史子</t>
  </si>
  <si>
    <t>富田　京子</t>
  </si>
  <si>
    <t>中内　章雄</t>
  </si>
  <si>
    <t>ﾅｶｳﾁ ｱｷｵ</t>
  </si>
  <si>
    <t>中内　沙耶佳</t>
  </si>
  <si>
    <t>中内　雄斗</t>
  </si>
  <si>
    <t>中内　琉稀哉</t>
  </si>
  <si>
    <t>中内　琉翔</t>
  </si>
  <si>
    <t>山本　正邦</t>
  </si>
  <si>
    <t>ﾔﾏﾓﾄ ﾏｻｸﾆ</t>
  </si>
  <si>
    <t>601-8334</t>
  </si>
  <si>
    <t>山本　翔</t>
  </si>
  <si>
    <t>ﾔﾏﾓﾄ ｼﾖｳ</t>
  </si>
  <si>
    <t>607-8218</t>
  </si>
  <si>
    <t>080-45677677</t>
  </si>
  <si>
    <t>金城　孝</t>
  </si>
  <si>
    <t>ｷﾝｼﾞﾖｳ ﾀｶｼ</t>
  </si>
  <si>
    <t>090-32756249</t>
  </si>
  <si>
    <t>中村　嶺宏</t>
  </si>
  <si>
    <t>ﾅｶﾑﾗ ﾐﾈﾋﾛ</t>
  </si>
  <si>
    <t>070-50412251</t>
  </si>
  <si>
    <t>中村　なつき</t>
  </si>
  <si>
    <t>中村　麟太朗</t>
  </si>
  <si>
    <t>中村　心音</t>
  </si>
  <si>
    <t>榧木　優</t>
  </si>
  <si>
    <t>ｶﾔｷ ﾏｻﾙ</t>
  </si>
  <si>
    <t>090-36286424</t>
  </si>
  <si>
    <t>谷岡　司</t>
  </si>
  <si>
    <t>ﾀﾆｵｶ ﾂｶｻ</t>
  </si>
  <si>
    <t>仲　康修</t>
  </si>
  <si>
    <t>ﾖｼﾅｶ ﾔｽﾉﾌﾞ</t>
  </si>
  <si>
    <t>612-8422</t>
  </si>
  <si>
    <t>山田　国生</t>
  </si>
  <si>
    <t>ﾔﾏﾀﾞ ｸﾆｵ</t>
  </si>
  <si>
    <t>612-8296</t>
  </si>
  <si>
    <t>中原　省三</t>
  </si>
  <si>
    <t>ﾅｶﾊﾗ ｼﾖｳｿﾞｳ</t>
  </si>
  <si>
    <t>601-1317</t>
  </si>
  <si>
    <t>中原　一美</t>
  </si>
  <si>
    <t>稲本　哲男</t>
  </si>
  <si>
    <t>ｲﾅﾓﾄ ﾃﾂｵ</t>
  </si>
  <si>
    <t>稲本　泰江</t>
  </si>
  <si>
    <t>小山　繁夫</t>
  </si>
  <si>
    <t>ｺﾔﾏ ｼｹﾞｵ</t>
  </si>
  <si>
    <t>607-8142</t>
  </si>
  <si>
    <t>090-27027731</t>
  </si>
  <si>
    <t>小山　須磨子</t>
  </si>
  <si>
    <t>前田　輝夫</t>
  </si>
  <si>
    <t>ﾏｴﾀﾞ ﾃﾙｵ</t>
  </si>
  <si>
    <t>601-1326</t>
  </si>
  <si>
    <t>前田　弥生</t>
  </si>
  <si>
    <t>前田　亘</t>
  </si>
  <si>
    <t>中西　完次</t>
  </si>
  <si>
    <t>ﾅｶﾆｼ ｶﾝｼﾞ</t>
  </si>
  <si>
    <t>601-1303</t>
  </si>
  <si>
    <t>中西　加代子</t>
  </si>
  <si>
    <t>中原　力也</t>
  </si>
  <si>
    <t>ﾅｶﾊﾗ ﾘｷﾔ</t>
  </si>
  <si>
    <t>080-24811777</t>
  </si>
  <si>
    <t>中原　佳奈</t>
  </si>
  <si>
    <t>澤井　正</t>
  </si>
  <si>
    <t>ｻﾜｲ ﾀﾀﾞｼ</t>
  </si>
  <si>
    <t>601-1371</t>
  </si>
  <si>
    <t>澤井　順子</t>
  </si>
  <si>
    <t>川島　利順</t>
  </si>
  <si>
    <t>ｶﾜｼﾏ ﾄｼﾉﾘ</t>
  </si>
  <si>
    <t>川島　奈美恵</t>
  </si>
  <si>
    <t>角　秀三</t>
  </si>
  <si>
    <t>ｽﾐ ﾋﾃﾞﾐﾂ</t>
  </si>
  <si>
    <t>569-1046</t>
  </si>
  <si>
    <t>0726-92-1290</t>
  </si>
  <si>
    <t>山本　登</t>
  </si>
  <si>
    <t>ﾔﾏﾓﾄ ﾉﾎﾞﾙ</t>
  </si>
  <si>
    <t>607-8111</t>
  </si>
  <si>
    <t>山本　豊子</t>
  </si>
  <si>
    <t>中原　丈司</t>
  </si>
  <si>
    <t>ﾅｶﾊﾗ ﾀｹｼ</t>
  </si>
  <si>
    <t>石川　雄三</t>
  </si>
  <si>
    <t>ｲｼｶﾜ ﾕｳｿﾞｳ</t>
  </si>
  <si>
    <t>601-1316</t>
  </si>
  <si>
    <t>石川　いく子</t>
  </si>
  <si>
    <t>山本　浩之</t>
  </si>
  <si>
    <t>ﾔﾏﾓﾄ ﾋﾛﾕｷ</t>
  </si>
  <si>
    <t>山本　佐苗</t>
  </si>
  <si>
    <t>山本　さらら</t>
  </si>
  <si>
    <t>齊藤　忍</t>
  </si>
  <si>
    <t>ｻｲﾄｳ ｼﾉﾌﾞ</t>
  </si>
  <si>
    <t>607-8261</t>
  </si>
  <si>
    <t>伊藤　健二</t>
  </si>
  <si>
    <t>ｲﾄｳ ｹﾝｼﾞ</t>
  </si>
  <si>
    <t>077-578-0967</t>
  </si>
  <si>
    <t>伊藤　裕佳子</t>
  </si>
  <si>
    <t>伊藤　駿</t>
  </si>
  <si>
    <t>浅海　啓一</t>
  </si>
  <si>
    <t>ｱｻﾐ ｹｲｲﾁ</t>
  </si>
  <si>
    <t>601-1375</t>
  </si>
  <si>
    <t>西田　慎吾</t>
  </si>
  <si>
    <t>ﾆｼﾀﾞ ｼﾝｺﾞ</t>
  </si>
  <si>
    <t>西田　純加</t>
  </si>
  <si>
    <t>西田　和希</t>
  </si>
  <si>
    <t>宮本　雅史</t>
  </si>
  <si>
    <t>ﾐﾔﾓﾄ ﾏｻｼ</t>
  </si>
  <si>
    <t>西村　健吾</t>
  </si>
  <si>
    <t>ﾆｼﾑﾗ ｹﾝｺﾞ</t>
  </si>
  <si>
    <t>601-1361</t>
  </si>
  <si>
    <t>渡部　一男</t>
  </si>
  <si>
    <t>ﾜﾀﾅﾍﾞ ｶｽﾞｵ</t>
  </si>
  <si>
    <t>森本　勝</t>
  </si>
  <si>
    <t>ﾓﾘﾓﾄ ﾏｻﾙ</t>
  </si>
  <si>
    <t>618-0001</t>
  </si>
  <si>
    <t>森本　久美子</t>
  </si>
  <si>
    <t>宮田　伸也</t>
  </si>
  <si>
    <t>ﾐﾔﾀ ｼﾝﾔ</t>
  </si>
  <si>
    <t>613-0034</t>
  </si>
  <si>
    <t>090-75553313</t>
  </si>
  <si>
    <t>宮田　百代</t>
  </si>
  <si>
    <t>上野　健男</t>
  </si>
  <si>
    <t>ｳｴﾉ ﾀｹｵ</t>
  </si>
  <si>
    <t>澤田　健司</t>
  </si>
  <si>
    <t>ｻﾜﾀﾞ ｹﾝｼﾞ</t>
  </si>
  <si>
    <t>601-1327</t>
  </si>
  <si>
    <t>澤田　優</t>
  </si>
  <si>
    <t>木村　雅彦</t>
  </si>
  <si>
    <t>ｷﾑﾗ ﾏｻﾋｺ</t>
  </si>
  <si>
    <t>601-1374</t>
  </si>
  <si>
    <t>大空　利雄</t>
  </si>
  <si>
    <t>ｵｵｿﾞﾗ ﾄｼｵ</t>
  </si>
  <si>
    <t>橋本　勝也</t>
  </si>
  <si>
    <t>ﾊｼﾓﾄ ｶﾂﾔ</t>
  </si>
  <si>
    <t>601-1315</t>
  </si>
  <si>
    <t>石井　康之</t>
  </si>
  <si>
    <t>ｲｼｲ ﾔｽﾕｷ</t>
  </si>
  <si>
    <t>石井　康子</t>
  </si>
  <si>
    <t>山田　博之</t>
  </si>
  <si>
    <t>ﾔﾏﾀﾞ ﾋﾛﾕｷ</t>
  </si>
  <si>
    <t>601-1444</t>
  </si>
  <si>
    <t>山田　妙子</t>
  </si>
  <si>
    <t>安井　範雄</t>
  </si>
  <si>
    <t>ﾔｽｲ ﾉﾘｵ</t>
  </si>
  <si>
    <t>安井　留美子</t>
  </si>
  <si>
    <t>安井　一葉</t>
  </si>
  <si>
    <t>安井　太一</t>
  </si>
  <si>
    <t>大倉　之弘</t>
  </si>
  <si>
    <t>ｵｵｸﾗ ﾕｷﾋﾛ</t>
  </si>
  <si>
    <t>大倉　里美</t>
  </si>
  <si>
    <t>大倉　芹菜</t>
  </si>
  <si>
    <t>大倉　飛雄</t>
  </si>
  <si>
    <t>山下　秀樹</t>
  </si>
  <si>
    <t>ﾔﾏｼﾀ ﾋﾃﾞｷ</t>
  </si>
  <si>
    <t>615-8256</t>
  </si>
  <si>
    <t>山下　早弥香</t>
  </si>
  <si>
    <t>山下　日菜</t>
  </si>
  <si>
    <t>山下　遥己</t>
  </si>
  <si>
    <t>中得　猛</t>
  </si>
  <si>
    <t>ﾅｶｴ ﾀｹｼ</t>
  </si>
  <si>
    <t>601-1351</t>
  </si>
  <si>
    <t>中得　真由美</t>
  </si>
  <si>
    <t>北川　高広</t>
  </si>
  <si>
    <t>ｷﾀｶﾞﾜ ﾀｶﾋﾛ</t>
  </si>
  <si>
    <t>617-0814</t>
  </si>
  <si>
    <t>北川　奈々</t>
  </si>
  <si>
    <t>北川　葉月</t>
  </si>
  <si>
    <t>北川　未唯</t>
  </si>
  <si>
    <t>北川　慈恩</t>
  </si>
  <si>
    <t>田　一也</t>
  </si>
  <si>
    <t>ﾀﾅﾍﾞ ｶｽﾞﾔ</t>
  </si>
  <si>
    <t>601-1376</t>
  </si>
  <si>
    <t>田　智都</t>
  </si>
  <si>
    <t>田　璃乃杏</t>
  </si>
  <si>
    <t>田　瑠稀杏</t>
  </si>
  <si>
    <t>梅原　康正</t>
  </si>
  <si>
    <t>ｳﾒﾊﾗ ﾔｽﾏｻ</t>
  </si>
  <si>
    <t>梅原　智子</t>
  </si>
  <si>
    <t>梅原　香奈</t>
  </si>
  <si>
    <t>梅原　一翔</t>
  </si>
  <si>
    <t>伴田　正己</t>
  </si>
  <si>
    <t>ﾊﾞﾝﾀﾞ ﾏｻﾐ</t>
  </si>
  <si>
    <t>伴田　道子</t>
  </si>
  <si>
    <t>瀬山　則幸</t>
  </si>
  <si>
    <t>ｾﾔﾏ ﾉﾘﾕｷ</t>
  </si>
  <si>
    <t>石川　慎也</t>
  </si>
  <si>
    <t>ｲｼｶﾜ ｼﾝﾔ</t>
  </si>
  <si>
    <t>090-51396356</t>
  </si>
  <si>
    <t>石川　真由美</t>
  </si>
  <si>
    <t>石川　勝也</t>
  </si>
  <si>
    <t>石川　愛乃</t>
  </si>
  <si>
    <t>岡崎　直安</t>
  </si>
  <si>
    <t>ｵｶｻﾞｷ ﾅｵﾔｽ</t>
  </si>
  <si>
    <t>田中　晴規</t>
  </si>
  <si>
    <t>ﾀﾅｶ ﾊﾙｷ</t>
  </si>
  <si>
    <t>601-1325</t>
  </si>
  <si>
    <t>田中　広一</t>
  </si>
  <si>
    <t>田中　さつき</t>
  </si>
  <si>
    <t>石田　裕司</t>
  </si>
  <si>
    <t>ｲｼﾀﾞ ﾋﾛｼ</t>
  </si>
  <si>
    <t>607-8025</t>
  </si>
  <si>
    <t>加藤　秀一</t>
  </si>
  <si>
    <t>ｶﾄｳ ｼﾕｳｲﾁ</t>
  </si>
  <si>
    <t>612-8332</t>
  </si>
  <si>
    <t>加藤　和代</t>
  </si>
  <si>
    <t>清原　明子</t>
  </si>
  <si>
    <t>ｷﾖﾊﾗ ｱｷｺ</t>
  </si>
  <si>
    <t>520-0112</t>
  </si>
  <si>
    <t>077-579-2325</t>
  </si>
  <si>
    <t>辻　哲朗</t>
  </si>
  <si>
    <t>ﾂｼﾞ ﾃﾂﾛｳ</t>
  </si>
  <si>
    <t>加藤　真人</t>
  </si>
  <si>
    <t>ｶﾄｳ ﾏｻﾄ</t>
  </si>
  <si>
    <t>612-8122</t>
  </si>
  <si>
    <t>加藤　千恵</t>
  </si>
  <si>
    <t>加藤　咲空</t>
  </si>
  <si>
    <t>加藤　和夏</t>
  </si>
  <si>
    <t>加藤　凛乃介</t>
  </si>
  <si>
    <t>西村　豊</t>
  </si>
  <si>
    <t>ﾆｼﾑﾗ ﾕﾀｶ</t>
  </si>
  <si>
    <t>西村　きぬよ</t>
  </si>
  <si>
    <t>永　景太</t>
  </si>
  <si>
    <t>ﾖｼﾅｶﾞ ｹｲﾀ</t>
  </si>
  <si>
    <t>永　あずさ</t>
  </si>
  <si>
    <t>永　心</t>
  </si>
  <si>
    <t>永　みつ葉</t>
  </si>
  <si>
    <t>古武　元</t>
  </si>
  <si>
    <t>ﾌﾙﾀｹ ﾊｼﾞﾒ</t>
  </si>
  <si>
    <t>白河　俊三</t>
  </si>
  <si>
    <t>ｼﾗｶﾜ ｼﾕﾝｿﾞｳ</t>
  </si>
  <si>
    <t>阪本　勝太</t>
  </si>
  <si>
    <t>ｻｶﾓﾄ ｼﾖｳﾀ</t>
  </si>
  <si>
    <t>080-53402202</t>
  </si>
  <si>
    <t>阪本　志穂</t>
  </si>
  <si>
    <t>阪本　琥太郎</t>
  </si>
  <si>
    <t>阪本　寛太</t>
  </si>
  <si>
    <t>阪本　愛</t>
  </si>
  <si>
    <t>江頭　保洋</t>
  </si>
  <si>
    <t>ｴｶﾞｼﾗ ﾔｽﾋﾛ</t>
  </si>
  <si>
    <t>江頭　真由美</t>
  </si>
  <si>
    <t>江頭　勇紀</t>
  </si>
  <si>
    <t>江頭　知洋</t>
  </si>
  <si>
    <t>山田　孔明</t>
  </si>
  <si>
    <t>ﾔﾏﾀﾞ ﾖｼｱｷ</t>
  </si>
  <si>
    <t>山田　沙希</t>
  </si>
  <si>
    <t>山田　梨兎</t>
  </si>
  <si>
    <t>山田　柚季</t>
  </si>
  <si>
    <t>大河原　哲</t>
  </si>
  <si>
    <t>ｵｵｶﾜﾗ ｻﾄｼ</t>
  </si>
  <si>
    <t>仁田原　智</t>
  </si>
  <si>
    <t>ﾆﾀﾊﾗ ｻﾄﾙ</t>
  </si>
  <si>
    <t>601-8367</t>
  </si>
  <si>
    <t>仁田原　月瀬</t>
  </si>
  <si>
    <t>中島　新一</t>
  </si>
  <si>
    <t>ﾅｶｼﾞﾏ ｼﾝｲﾁ</t>
  </si>
  <si>
    <t>長束　男</t>
  </si>
  <si>
    <t>ﾅｶﾞﾂｶ ﾄｸｵ</t>
  </si>
  <si>
    <t>長束　美代子</t>
  </si>
  <si>
    <t>松井　幹雄</t>
  </si>
  <si>
    <t>ﾏﾂｲ ﾐｷｵ</t>
  </si>
  <si>
    <t>松井　和子</t>
  </si>
  <si>
    <t>小松　弘明</t>
  </si>
  <si>
    <t>ｺﾏﾂ ﾋﾛｱｷ</t>
  </si>
  <si>
    <t>小松　里香</t>
  </si>
  <si>
    <t>小松　勇月</t>
  </si>
  <si>
    <t>小松　楓乃音</t>
  </si>
  <si>
    <t>斉藤　昌夫</t>
  </si>
  <si>
    <t>ｻｲﾄｳ ﾏｻｵ</t>
  </si>
  <si>
    <t>斉藤　道子</t>
  </si>
  <si>
    <t>山本　雄大</t>
  </si>
  <si>
    <t>ﾔﾏﾓﾄ ﾕｳﾀﾞｲ</t>
  </si>
  <si>
    <t>080-14965427</t>
  </si>
  <si>
    <t>山本　華</t>
  </si>
  <si>
    <t>山本　楓華</t>
  </si>
  <si>
    <t>板倉　和夫</t>
  </si>
  <si>
    <t>ｲﾀｸﾗ ｶｽﾞｵ</t>
  </si>
  <si>
    <t>板倉　子</t>
  </si>
  <si>
    <t>内海　智之</t>
  </si>
  <si>
    <t>ｳﾂﾐ ﾄﾓﾕｷ</t>
  </si>
  <si>
    <t>内海　郁二</t>
  </si>
  <si>
    <t>内海　子</t>
  </si>
  <si>
    <t>風野　龍二</t>
  </si>
  <si>
    <t>ｶｾﾞﾉ ﾘﾕｳｼﾞ</t>
  </si>
  <si>
    <t>603-8221</t>
  </si>
  <si>
    <t>090-88836397</t>
  </si>
  <si>
    <t>風野　邦佳</t>
  </si>
  <si>
    <t>風野　釉夏</t>
  </si>
  <si>
    <t>風野　釉柊</t>
  </si>
  <si>
    <t>風野　釉瀧</t>
  </si>
  <si>
    <t>吉村　隆弘</t>
  </si>
  <si>
    <t>ﾖｼﾑﾗ ﾀｶﾋﾛ</t>
  </si>
  <si>
    <t>601-1313</t>
  </si>
  <si>
    <t>090-51538802</t>
  </si>
  <si>
    <t>福岡　弘孝</t>
  </si>
  <si>
    <t>ﾌｸｵｶ ﾋﾛﾀｶ</t>
  </si>
  <si>
    <t>斉木　哲夫</t>
  </si>
  <si>
    <t>ｻｲｷ ﾃﾂｵ</t>
  </si>
  <si>
    <t>612-8274</t>
  </si>
  <si>
    <t>090-30346647</t>
  </si>
  <si>
    <t>斉木　香織</t>
  </si>
  <si>
    <t>斉木　陽菜</t>
  </si>
  <si>
    <t>斉木　紗菜</t>
  </si>
  <si>
    <t>山川　雅美</t>
  </si>
  <si>
    <t>ﾔﾏｶﾜ ﾏｻﾐ</t>
  </si>
  <si>
    <t>山川　猛</t>
  </si>
  <si>
    <t>山川　未来</t>
  </si>
  <si>
    <t>中得　盛之</t>
  </si>
  <si>
    <t>ﾅｶｴ ﾓﾘﾕｷ</t>
  </si>
  <si>
    <t>090-98632992</t>
  </si>
  <si>
    <t>中得　唯</t>
  </si>
  <si>
    <t>中得　織紗</t>
  </si>
  <si>
    <t>中得　亜紗</t>
  </si>
  <si>
    <t>中得　陽向</t>
  </si>
  <si>
    <t>森　克治</t>
  </si>
  <si>
    <t>ﾓﾘ ｶﾂｼﾞ</t>
  </si>
  <si>
    <t>617-0823</t>
  </si>
  <si>
    <t>畑田　芳宏</t>
  </si>
  <si>
    <t>ﾊﾀﾀﾞ ﾖｼﾋﾛ</t>
  </si>
  <si>
    <t>二宮　亜友美</t>
  </si>
  <si>
    <t>ﾆﾉﾐﾔ ｱﾕﾐ</t>
  </si>
  <si>
    <t>607-8088</t>
  </si>
  <si>
    <t>090-85354534</t>
  </si>
  <si>
    <t>二宮　澪</t>
  </si>
  <si>
    <t>藤森　雅春</t>
  </si>
  <si>
    <t>ﾌｼﾞﾓﾘ ﾏｻﾊﾙ</t>
  </si>
  <si>
    <t>601-1445</t>
  </si>
  <si>
    <t>090-11399680</t>
  </si>
  <si>
    <t>軒野　雄貴</t>
  </si>
  <si>
    <t>ｹﾝﾉ ﾕｳｷ</t>
  </si>
  <si>
    <t>080-15019694</t>
  </si>
  <si>
    <t>軒野　詩乃</t>
  </si>
  <si>
    <t>軒野　結愛</t>
  </si>
  <si>
    <t>福山　龍馬</t>
  </si>
  <si>
    <t>ﾌｸﾔﾏ ﾘﾖｳﾏ</t>
  </si>
  <si>
    <t>山本　信二</t>
  </si>
  <si>
    <t>ﾔﾏﾓﾄ ｼﾝｼﾞ</t>
  </si>
  <si>
    <t>601-1378</t>
  </si>
  <si>
    <t>山本　和子</t>
  </si>
  <si>
    <t>山本　龍哉</t>
  </si>
  <si>
    <t>山本　烈</t>
  </si>
  <si>
    <t>宮原　淳</t>
  </si>
  <si>
    <t>ﾐﾔﾊﾗ ｱﾂｼ</t>
  </si>
  <si>
    <t>馬場　恵子</t>
  </si>
  <si>
    <t>ﾊﾞﾊﾞ ｹｲｺ</t>
  </si>
  <si>
    <t>601-1441</t>
  </si>
  <si>
    <t>馬場　架江</t>
  </si>
  <si>
    <t>長谷波　裕也</t>
  </si>
  <si>
    <t>ﾊｾﾊﾞ ﾕｳﾔ</t>
  </si>
  <si>
    <t>601-1372</t>
  </si>
  <si>
    <t>山口　敬語</t>
  </si>
  <si>
    <t>ﾔﾏｸﾞﾁ ｹｲｺﾞ</t>
  </si>
  <si>
    <t>山口　たつ江</t>
  </si>
  <si>
    <t>田中　久央</t>
  </si>
  <si>
    <t>ﾀﾅｶ ﾋｻｵ</t>
  </si>
  <si>
    <t>田中　久菜乃</t>
  </si>
  <si>
    <t>小嶋　慎也</t>
  </si>
  <si>
    <t>ｺｼﾞﾏ ｼﾝﾔ</t>
  </si>
  <si>
    <t>杉本　亨光</t>
  </si>
  <si>
    <t>ｽｷﾞﾓﾄ ﾅｵﾐﾂ</t>
  </si>
  <si>
    <t>080-53013509</t>
  </si>
  <si>
    <t>杉本　拓矢</t>
  </si>
  <si>
    <t>ｽｷﾞﾓﾄ ﾀｸﾔ</t>
  </si>
  <si>
    <t>080-14643322</t>
  </si>
  <si>
    <t>笠谷　勝信</t>
  </si>
  <si>
    <t>ｶｻﾀﾆ ｶﾂﾉﾌﾞ</t>
  </si>
  <si>
    <t>090-69737605</t>
  </si>
  <si>
    <t>中根　英夫</t>
  </si>
  <si>
    <t>ﾅｶﾈ ﾋﾃﾞｵ</t>
  </si>
  <si>
    <t>中根　紋子</t>
  </si>
  <si>
    <t>中根　知哉</t>
  </si>
  <si>
    <t>柏原　大将</t>
  </si>
  <si>
    <t>ｶｼﾊﾗ ﾋﾛﾏｻ</t>
  </si>
  <si>
    <t>601-8182</t>
  </si>
  <si>
    <t>関　太志</t>
  </si>
  <si>
    <t>ｾｷ ﾌﾄｼ</t>
  </si>
  <si>
    <t>622-0043</t>
  </si>
  <si>
    <t>0771-63-5848</t>
  </si>
  <si>
    <t>畑　秀樹</t>
  </si>
  <si>
    <t>ﾊﾀ ﾋﾃﾞｷ</t>
  </si>
  <si>
    <t>607-8353</t>
  </si>
  <si>
    <t>080-53135245</t>
  </si>
  <si>
    <t>福岡　弘晃</t>
  </si>
  <si>
    <t>ﾌｸｵｶ ﾋﾛｱｷ</t>
  </si>
  <si>
    <t>090-73678016</t>
  </si>
  <si>
    <t>藤井　邦夫</t>
  </si>
  <si>
    <t>ﾌｼﾞｲ ｸﾆｵ</t>
  </si>
  <si>
    <t>524-0012</t>
  </si>
  <si>
    <t>077-582-1525</t>
  </si>
  <si>
    <t>小畑　正行</t>
  </si>
  <si>
    <t>ｵﾊﾞﾀ ﾏｻﾕｷ</t>
  </si>
  <si>
    <t>090-37085181</t>
  </si>
  <si>
    <t>小畑　貴代</t>
  </si>
  <si>
    <t>水口　博士</t>
  </si>
  <si>
    <t>ﾐｽﾞｸﾞﾁ ﾋﾛｼ</t>
  </si>
  <si>
    <t>中村　猛志</t>
  </si>
  <si>
    <t>ﾅｶﾑﾗ ﾀｹｼ</t>
  </si>
  <si>
    <t>615-8216</t>
  </si>
  <si>
    <t>中村　さおり</t>
  </si>
  <si>
    <t>中村　涼真</t>
  </si>
  <si>
    <t>中村　京香</t>
  </si>
  <si>
    <t>小竹　俊祐</t>
  </si>
  <si>
    <t>ｺﾀｹ ﾄｼﾋﾛ</t>
  </si>
  <si>
    <t>616-8342</t>
  </si>
  <si>
    <t>小竹　晃弘</t>
  </si>
  <si>
    <t>ｺﾀｹ ｱｷﾋﾛ</t>
  </si>
  <si>
    <t>小竹　陽子</t>
  </si>
  <si>
    <t>小竹　恒希</t>
  </si>
  <si>
    <t>小竹　杏佳</t>
  </si>
  <si>
    <t>出口　浩</t>
  </si>
  <si>
    <t>ﾃﾞｸﾞﾁ ﾋﾛｼ</t>
  </si>
  <si>
    <t>610-1102</t>
  </si>
  <si>
    <t>出口　典子</t>
  </si>
  <si>
    <t>出口　文弥</t>
  </si>
  <si>
    <t>出口　瑠乃</t>
  </si>
  <si>
    <t>岡田　秀明</t>
  </si>
  <si>
    <t>ｵｶﾀﾞ ﾋﾃﾞｱｷ</t>
  </si>
  <si>
    <t>611-0025</t>
  </si>
  <si>
    <t>0774-24-9241</t>
  </si>
  <si>
    <t>岡田　香織</t>
  </si>
  <si>
    <t>岡田　陸</t>
  </si>
  <si>
    <t>岡田　佳奈</t>
  </si>
  <si>
    <t>田村　多惠子</t>
  </si>
  <si>
    <t>川辻　智慶</t>
  </si>
  <si>
    <t>ｶﾜﾂｼﾞ ﾄﾓﾖｼ</t>
  </si>
  <si>
    <t>607-8135</t>
  </si>
  <si>
    <t>野間　政孝</t>
  </si>
  <si>
    <t>ﾉﾏ ﾏｻﾀｶ</t>
  </si>
  <si>
    <t>520-0016</t>
  </si>
  <si>
    <t>077-535-4161</t>
  </si>
  <si>
    <t>野間　ゆかり</t>
  </si>
  <si>
    <t>北村　靖清</t>
  </si>
  <si>
    <t>ｷﾀﾑﾗ ﾔｽｷﾖ</t>
  </si>
  <si>
    <t>520-2263</t>
  </si>
  <si>
    <t>077-546-9169</t>
  </si>
  <si>
    <t>北村　照子</t>
  </si>
  <si>
    <t>北村　晃佑</t>
  </si>
  <si>
    <t>森下　勝彦</t>
  </si>
  <si>
    <t>ﾓﾘｼﾀ ｶﾂﾋｺ</t>
  </si>
  <si>
    <t>中元　秀光</t>
  </si>
  <si>
    <t>ﾅｶﾓﾄ ﾋﾃﾞﾐﾂ</t>
  </si>
  <si>
    <t>617-0006</t>
  </si>
  <si>
    <t>中元　真由美</t>
  </si>
  <si>
    <t>花木　信夫</t>
  </si>
  <si>
    <t>ﾊﾅｷ ﾉﾌﾞｵ</t>
  </si>
  <si>
    <t>花木　瑞子</t>
  </si>
  <si>
    <t>花木　久登</t>
  </si>
  <si>
    <t>ﾊﾅｷ ﾋｻﾄ</t>
  </si>
  <si>
    <t>612-8491</t>
  </si>
  <si>
    <t>花木　由香理</t>
  </si>
  <si>
    <t>花木　恒明</t>
  </si>
  <si>
    <t>花木　妃奈</t>
  </si>
  <si>
    <t>花木　太聖</t>
  </si>
  <si>
    <t>古塚　哲也</t>
  </si>
  <si>
    <t>ﾌﾙﾂｶ ﾃﾂﾔ</t>
  </si>
  <si>
    <t>520-3046</t>
  </si>
  <si>
    <t>077-554-4689</t>
  </si>
  <si>
    <t>藤田　光彦</t>
  </si>
  <si>
    <t>ﾌｼﾞﾀ ﾐﾂﾋｺ</t>
  </si>
  <si>
    <t>下岡　寛之</t>
  </si>
  <si>
    <t>ｼﾓｵｶ ﾋﾛﾕｷ</t>
  </si>
  <si>
    <t>090-73444454</t>
  </si>
  <si>
    <t>下岡　諒亮</t>
  </si>
  <si>
    <t>小　学</t>
  </si>
  <si>
    <t>ｺｻﾞｷ ﾏﾅﾌﾞ</t>
  </si>
  <si>
    <t>520-2276</t>
  </si>
  <si>
    <t>077-546-4177</t>
  </si>
  <si>
    <t>定川　信太郎</t>
  </si>
  <si>
    <t>ｼﾞﾖｳｶﾜ ｼﾝﾀﾛｳ</t>
  </si>
  <si>
    <t>610-0315</t>
  </si>
  <si>
    <t>090-98793183</t>
  </si>
  <si>
    <t>小林　克己</t>
  </si>
  <si>
    <t>ｺﾊﾞﾔｼ ｶﾂﾐ</t>
  </si>
  <si>
    <t>520-0248</t>
  </si>
  <si>
    <t>077-574-1075</t>
  </si>
  <si>
    <t>小林　陽子</t>
  </si>
  <si>
    <t>加藤　敏彰</t>
  </si>
  <si>
    <t>ｶﾄｳ ﾄｼｱｷ</t>
  </si>
  <si>
    <t>520-0241</t>
  </si>
  <si>
    <t>080-37950615</t>
  </si>
  <si>
    <t>加藤　幸枝</t>
  </si>
  <si>
    <t>加藤　瞭太郎</t>
  </si>
  <si>
    <t>仲井　慎二</t>
  </si>
  <si>
    <t>ﾅｶｲ ｼﾝｼﾞ</t>
  </si>
  <si>
    <t>520-0064</t>
  </si>
  <si>
    <t>077-521-8301</t>
  </si>
  <si>
    <t>仲井　瞳</t>
  </si>
  <si>
    <t>仲井　翔太</t>
  </si>
  <si>
    <t>仲井　羽琉</t>
  </si>
  <si>
    <t>眞下　邦明</t>
  </si>
  <si>
    <t>ﾏｼﾓ ｸﾆｱｷ</t>
  </si>
  <si>
    <t>090-69866269</t>
  </si>
  <si>
    <t>瀬　正則</t>
  </si>
  <si>
    <t>ﾀｶｾ ﾏｻﾉﾘ</t>
  </si>
  <si>
    <t>612-8495</t>
  </si>
  <si>
    <t>瀬　里美</t>
  </si>
  <si>
    <t>瀬　志帆</t>
  </si>
  <si>
    <t>山口　純司</t>
  </si>
  <si>
    <t>ﾔﾏｸﾞﾁ ｼﾞﾕﾝｼﾞ</t>
  </si>
  <si>
    <t>520-0105</t>
  </si>
  <si>
    <t>077-579-4454</t>
  </si>
  <si>
    <t>山口　貴美子</t>
  </si>
  <si>
    <t>田中　浩貴</t>
  </si>
  <si>
    <t>ﾀﾅｶ ﾋﾛｷ</t>
  </si>
  <si>
    <t>525-0867</t>
  </si>
  <si>
    <t>077-532-1736</t>
  </si>
  <si>
    <t>田中　沙織</t>
  </si>
  <si>
    <t>田中　十愛</t>
  </si>
  <si>
    <t>田中　舜也</t>
  </si>
  <si>
    <t>田中　璃依</t>
  </si>
  <si>
    <t>原田　弘一</t>
  </si>
  <si>
    <t>ﾊﾗﾀﾞ ｺｳｲﾁ</t>
  </si>
  <si>
    <t>601-1324</t>
  </si>
  <si>
    <t>原田　絵美</t>
  </si>
  <si>
    <t>原田　夢大</t>
  </si>
  <si>
    <t>原田　聖大</t>
  </si>
  <si>
    <t>田中　崇</t>
  </si>
  <si>
    <t>ﾀﾅｶ ﾀｶｼ</t>
  </si>
  <si>
    <t>080-53355667</t>
  </si>
  <si>
    <t>田中　千尋</t>
  </si>
  <si>
    <t>田中　維葵</t>
  </si>
  <si>
    <t>早川　康裕</t>
  </si>
  <si>
    <t>ﾊﾔｶﾜ ﾔｽﾋﾛ</t>
  </si>
  <si>
    <t>早川　美智子</t>
  </si>
  <si>
    <t>早川　春聖</t>
  </si>
  <si>
    <t>早川　眞冬</t>
  </si>
  <si>
    <t>山名　尚俊</t>
  </si>
  <si>
    <t>ﾔﾏﾅ ﾅｵﾄｼ</t>
  </si>
  <si>
    <t>520-0063</t>
  </si>
  <si>
    <t>090-79680828</t>
  </si>
  <si>
    <t>西村　康弘</t>
  </si>
  <si>
    <t>ﾆｼﾑﾗ ﾔｽﾋﾛ</t>
  </si>
  <si>
    <t>520-0862</t>
  </si>
  <si>
    <t>090-20456270</t>
  </si>
  <si>
    <t>吉田　学</t>
  </si>
  <si>
    <t>ﾖｼﾀﾞ ﾏﾅﾌﾞ</t>
  </si>
  <si>
    <t>600-8812</t>
  </si>
  <si>
    <t>090-92798581</t>
  </si>
  <si>
    <t>畑　和樹</t>
  </si>
  <si>
    <t>ﾊﾀ ｶｽﾞｷ</t>
  </si>
  <si>
    <t>520-0846</t>
  </si>
  <si>
    <t>077-537-0850</t>
  </si>
  <si>
    <t>畑　英美</t>
  </si>
  <si>
    <t>畑　彩愛</t>
  </si>
  <si>
    <t>畑　風将</t>
  </si>
  <si>
    <t>石倉　誠</t>
  </si>
  <si>
    <t>ｲｼｸﾗ ﾏｺﾄ</t>
  </si>
  <si>
    <t>602-8216</t>
  </si>
  <si>
    <t>藤沢　勇誠</t>
  </si>
  <si>
    <t>ﾌｼﾞｻﾜ ﾕｳｾｲ</t>
  </si>
  <si>
    <t>077-546-9363</t>
  </si>
  <si>
    <t>西本　行孝</t>
  </si>
  <si>
    <t>ﾆｼﾓﾄ ﾕｷﾀｶ</t>
  </si>
  <si>
    <t>612-8429</t>
  </si>
  <si>
    <t>西本　愛</t>
  </si>
  <si>
    <t>西本　天空</t>
  </si>
  <si>
    <t>西本　星空</t>
  </si>
  <si>
    <t>谷口　豊</t>
  </si>
  <si>
    <t>ﾀﾆｸﾞﾁ ﾕﾀｶ</t>
  </si>
  <si>
    <t>525-0047</t>
  </si>
  <si>
    <t>077-575-0693</t>
  </si>
  <si>
    <t>谷口　亜沙美</t>
  </si>
  <si>
    <t>谷口　汐俐</t>
  </si>
  <si>
    <t>谷口　志帆</t>
  </si>
  <si>
    <t>谷口　楓晟</t>
  </si>
  <si>
    <t>片平　和春</t>
  </si>
  <si>
    <t>ｶﾀﾋﾗ ｶｽﾞﾊﾙ</t>
  </si>
  <si>
    <t>615-8226</t>
  </si>
  <si>
    <t>090-37081571</t>
  </si>
  <si>
    <t>齊藤　聡</t>
  </si>
  <si>
    <t>ｻｲﾄｳ ｻﾄｼ</t>
  </si>
  <si>
    <t>605-0917</t>
  </si>
  <si>
    <t>齊藤　直子</t>
  </si>
  <si>
    <t>鳥山　勲</t>
  </si>
  <si>
    <t>ﾄﾘﾔﾏ ｲｻｵ</t>
  </si>
  <si>
    <t>鳥山　富久子</t>
  </si>
  <si>
    <t>ﾄﾘﾔﾏ ﾌｸｺ</t>
  </si>
  <si>
    <t>鳥山　寛之</t>
  </si>
  <si>
    <t>ﾄﾘﾔﾏ ﾋﾛﾕｷ</t>
  </si>
  <si>
    <t>田原　茂樹</t>
  </si>
  <si>
    <t>ﾀﾊﾗ ｼｹﾞｷ</t>
  </si>
  <si>
    <t>612-8303</t>
  </si>
  <si>
    <t>原田　みどり</t>
  </si>
  <si>
    <t>ﾊﾗﾀﾞ ﾐﾄﾞﾘ</t>
  </si>
  <si>
    <t>堀　靖之</t>
  </si>
  <si>
    <t>ﾎﾘ ﾔｽﾕｷ</t>
  </si>
  <si>
    <t>607-8228</t>
  </si>
  <si>
    <t>堀　香織</t>
  </si>
  <si>
    <t>堀　愛香</t>
  </si>
  <si>
    <t>堀　結香</t>
  </si>
  <si>
    <t>八田　英司</t>
  </si>
  <si>
    <t>ﾊﾂﾀ ｴｲｼﾞ</t>
  </si>
  <si>
    <t>八田　典子</t>
  </si>
  <si>
    <t>八田　素晴</t>
  </si>
  <si>
    <t>八田　青空</t>
  </si>
  <si>
    <t>松井　良太</t>
  </si>
  <si>
    <t>ﾏﾂｲ ﾘﾖｳﾀ</t>
  </si>
  <si>
    <t>607-8212</t>
  </si>
  <si>
    <t>阪本　幸一</t>
  </si>
  <si>
    <t>ｻｶﾓﾄ ｺｳｲﾁ</t>
  </si>
  <si>
    <t>加賀井　直美</t>
  </si>
  <si>
    <t>ｶｶﾞｲ ﾅｵﾐ</t>
  </si>
  <si>
    <t>607-8109</t>
  </si>
  <si>
    <t>荒田　健一郎</t>
  </si>
  <si>
    <t>ｱﾗﾀ ｹﾝｲﾁﾛｳ</t>
  </si>
  <si>
    <t>621-0831</t>
  </si>
  <si>
    <t>0771-22-3684</t>
  </si>
  <si>
    <t>荒田　鼓太郎</t>
  </si>
  <si>
    <t>荒田　寛太郎</t>
  </si>
  <si>
    <t>谷口　大悟</t>
  </si>
  <si>
    <t>ﾀﾆｸﾞﾁ ﾀﾞｲｺﾞ</t>
  </si>
  <si>
    <t>621-0847</t>
  </si>
  <si>
    <t>0771-25-2837</t>
  </si>
  <si>
    <t>中村　伸一</t>
  </si>
  <si>
    <t>ﾅｶﾑﾗ ｼﾝｲﾁ</t>
  </si>
  <si>
    <t>611-0033</t>
  </si>
  <si>
    <t>0774-66-2439</t>
  </si>
  <si>
    <t>中村　明理</t>
  </si>
  <si>
    <t>瀬　憲利</t>
  </si>
  <si>
    <t>ﾔﾅｾ ﾉﾘﾄｼ</t>
  </si>
  <si>
    <t>600-8068</t>
  </si>
  <si>
    <t>瀬　和子</t>
  </si>
  <si>
    <t>瀬　智映</t>
  </si>
  <si>
    <t>瀬　早紀</t>
  </si>
  <si>
    <t>前田　かおり</t>
  </si>
  <si>
    <t>ﾏｴﾀﾞ ｶｵﾘ</t>
  </si>
  <si>
    <t>0774-51-6956</t>
  </si>
  <si>
    <t>星野　一郎</t>
  </si>
  <si>
    <t>ﾎｼﾉ ｲﾁﾛｳ</t>
  </si>
  <si>
    <t>520-0106</t>
  </si>
  <si>
    <t>090-78840912</t>
  </si>
  <si>
    <t>星野　麻梨絵</t>
  </si>
  <si>
    <t>星野　心音</t>
  </si>
  <si>
    <t>星野　心春</t>
  </si>
  <si>
    <t>早船　正造</t>
  </si>
  <si>
    <t>ﾊﾔﾌﾈ ｼﾖｳｿﾞｳ</t>
  </si>
  <si>
    <t>605-0953</t>
  </si>
  <si>
    <t>早船　祐子</t>
  </si>
  <si>
    <t>早船　優</t>
  </si>
  <si>
    <t>久保田　悦幸</t>
  </si>
  <si>
    <t>ｸﾎﾞﾀ ﾖｼﾕｷ</t>
  </si>
  <si>
    <t>602-8067</t>
  </si>
  <si>
    <t>久保田　美子</t>
  </si>
  <si>
    <t>新田　京子</t>
  </si>
  <si>
    <t>ﾆﾂﾀ ｷﾖｳｺ</t>
  </si>
  <si>
    <t>森田　康二</t>
  </si>
  <si>
    <t>ﾓﾘﾀ ﾔｽｼﾞ</t>
  </si>
  <si>
    <t>520-0242</t>
  </si>
  <si>
    <t>077-573-4808</t>
  </si>
  <si>
    <t>岩垣　高広</t>
  </si>
  <si>
    <t>ｲﾜｶﾞｷ ﾀｶﾋﾛ</t>
  </si>
  <si>
    <t>607-8348</t>
  </si>
  <si>
    <t>岩垣　智香</t>
  </si>
  <si>
    <t>岩垣　綾夏</t>
  </si>
  <si>
    <t>水嶌　啓之</t>
  </si>
  <si>
    <t>ﾐｽﾞｼﾏ ﾋﾛﾕｷ</t>
  </si>
  <si>
    <t>小竹　俊平</t>
  </si>
  <si>
    <t>ｺﾀｹ ｼﾕﾝﾍﾟｲ</t>
  </si>
  <si>
    <t>612-0835</t>
  </si>
  <si>
    <t>小竹　まい</t>
  </si>
  <si>
    <t>小竹　瞭右</t>
  </si>
  <si>
    <t>小竹　桃瑚</t>
  </si>
  <si>
    <t>西田　信也</t>
  </si>
  <si>
    <t>ﾆｼﾀﾞ ﾉﾌﾞﾔ</t>
  </si>
  <si>
    <t>607-8222</t>
  </si>
  <si>
    <t>西田　倫子</t>
  </si>
  <si>
    <t>西田　望歩</t>
  </si>
  <si>
    <t>　玲子</t>
  </si>
  <si>
    <t>ﾂｼﾞ ﾚｲｺ</t>
  </si>
  <si>
    <t>615-0936</t>
  </si>
  <si>
    <t>中川　直子</t>
  </si>
  <si>
    <t>ﾅｶｶﾞﾜ ﾅｵｺ</t>
  </si>
  <si>
    <t>中川　直人</t>
  </si>
  <si>
    <t>ﾅｶｶﾞﾜ ﾅｵﾄ</t>
  </si>
  <si>
    <t>中川　夢斗</t>
  </si>
  <si>
    <t>中川　翔斗</t>
  </si>
  <si>
    <t>中川　桃愛</t>
  </si>
  <si>
    <t>中川　琉星</t>
  </si>
  <si>
    <t>山本　洋平</t>
  </si>
  <si>
    <t>ﾔﾏﾓﾄ ﾖｳﾍｲ</t>
  </si>
  <si>
    <t>520-0035</t>
  </si>
  <si>
    <t>080-37801695</t>
  </si>
  <si>
    <t>鳥山　耕志</t>
  </si>
  <si>
    <t>ﾄﾘﾔﾏ ｺｳｼﾞ</t>
  </si>
  <si>
    <t>090-39925518</t>
  </si>
  <si>
    <t>鳥山　直子</t>
  </si>
  <si>
    <t>鳥山　晴輝</t>
  </si>
  <si>
    <t>貝瀬　卓真</t>
  </si>
  <si>
    <t>ｶｲｾ ﾀｸﾏ</t>
  </si>
  <si>
    <t>607-8071</t>
  </si>
  <si>
    <t>貝瀬　実玖</t>
  </si>
  <si>
    <t>貝瀬　莉乃</t>
  </si>
  <si>
    <t>上林　幸也</t>
  </si>
  <si>
    <t>ｶﾐﾊﾞﾔｼ ﾕｷﾔ</t>
  </si>
  <si>
    <t>090-42774005</t>
  </si>
  <si>
    <t>上林　綾華</t>
  </si>
  <si>
    <t>上林　夢幻</t>
  </si>
  <si>
    <t>上林　迅</t>
  </si>
  <si>
    <t>森田　将史</t>
  </si>
  <si>
    <t>ﾓﾘﾀ ﾏｻﾌﾐ</t>
  </si>
  <si>
    <t>607-8126</t>
  </si>
  <si>
    <t>森田　尚美</t>
  </si>
  <si>
    <t>森田　愛菜</t>
  </si>
  <si>
    <t>森田　琉雅</t>
  </si>
  <si>
    <t>出口　和幸</t>
  </si>
  <si>
    <t>ﾃﾞｸﾞﾁ ｶｽﾞﾕｷ</t>
  </si>
  <si>
    <t>綣熊　準</t>
  </si>
  <si>
    <t>ﾏｷｸﾏ ｼﾞﾕﾝ</t>
  </si>
  <si>
    <t>607-8021</t>
  </si>
  <si>
    <t>綣熊　怜子</t>
  </si>
  <si>
    <t>綣熊　楓</t>
  </si>
  <si>
    <t>綣熊　優</t>
  </si>
  <si>
    <t>寺坂　昌行</t>
  </si>
  <si>
    <t>ﾃﾗｻｶ ﾏｻﾕｷ</t>
  </si>
  <si>
    <t>569-0836</t>
  </si>
  <si>
    <t>090-33508217</t>
  </si>
  <si>
    <t>藤川　一志</t>
  </si>
  <si>
    <t>ﾌｼﾞｶﾜ ｶｽﾞｼ</t>
  </si>
  <si>
    <t>藤川　登喜子</t>
  </si>
  <si>
    <t>桃井　聡</t>
  </si>
  <si>
    <t>ﾓﾓｲ ｻﾄｼ</t>
  </si>
  <si>
    <t>612-8264</t>
  </si>
  <si>
    <t>舘　則行</t>
  </si>
  <si>
    <t>ﾀﾁ ﾉﾘﾕｷ</t>
  </si>
  <si>
    <t>607-8256</t>
  </si>
  <si>
    <t>渡　晋作</t>
  </si>
  <si>
    <t>ﾜﾀﾘ ｼﾝｻｸ</t>
  </si>
  <si>
    <t>607-8074</t>
  </si>
  <si>
    <t>赤木　純次</t>
  </si>
  <si>
    <t>ｱｶｷﾞ ｼﾞﾕﾝｼﾞ</t>
  </si>
  <si>
    <t>607-8188</t>
  </si>
  <si>
    <t>090-51617802</t>
  </si>
  <si>
    <t>加藤　誠</t>
  </si>
  <si>
    <t>ｶﾄｳ ﾏｺﾄ</t>
  </si>
  <si>
    <t>610-0341</t>
  </si>
  <si>
    <t>090-86793469</t>
  </si>
  <si>
    <t>加藤　恵美</t>
  </si>
  <si>
    <t>加藤　雄哉</t>
  </si>
  <si>
    <t>加藤　桃華</t>
  </si>
  <si>
    <t>金城　輝明</t>
  </si>
  <si>
    <t>ｷﾝｼﾞﾖｳ ﾃﾙｱｷ</t>
  </si>
  <si>
    <t>524-0001</t>
  </si>
  <si>
    <t>077-532-4976</t>
  </si>
  <si>
    <t>本上　学</t>
  </si>
  <si>
    <t>ﾎﾝｼﾞﾖｳ ｶﾞｸ</t>
  </si>
  <si>
    <t>603-8354</t>
  </si>
  <si>
    <t>福田　東明</t>
  </si>
  <si>
    <t>ﾌｸﾀﾞ ﾓﾄﾋﾛ</t>
  </si>
  <si>
    <t>601-8212</t>
  </si>
  <si>
    <t>福田　汐理</t>
  </si>
  <si>
    <t>渡邉　知左</t>
  </si>
  <si>
    <t>ﾜﾀﾅﾍﾞ ﾁｻ</t>
  </si>
  <si>
    <t>520-0013</t>
  </si>
  <si>
    <t>077-507-6472</t>
  </si>
  <si>
    <t>林　武生</t>
  </si>
  <si>
    <t>ﾊﾔｼ ﾀｹｵ</t>
  </si>
  <si>
    <t>607-8451</t>
  </si>
  <si>
    <t>林　信代</t>
  </si>
  <si>
    <t>林　野乃花</t>
  </si>
  <si>
    <t>林　優誠</t>
  </si>
  <si>
    <t>月光　丞</t>
  </si>
  <si>
    <t>ﾂｷﾐﾂ ﾀｽｸ</t>
  </si>
  <si>
    <t>601-8457</t>
  </si>
  <si>
    <t>080-53508966</t>
  </si>
  <si>
    <t>安井　翔</t>
  </si>
  <si>
    <t>ﾔｽｲ ｼﾖｳ</t>
  </si>
  <si>
    <t>601-8177</t>
  </si>
  <si>
    <t>080-85274338</t>
  </si>
  <si>
    <t>北岡　勇二</t>
  </si>
  <si>
    <t>601-8203</t>
  </si>
  <si>
    <t>長縄　泰三</t>
  </si>
  <si>
    <t>ﾅｶﾞﾅﾜ ﾀｲｿﾞｳ</t>
  </si>
  <si>
    <t>614-8277</t>
  </si>
  <si>
    <t>山口　晃司</t>
  </si>
  <si>
    <t>ﾔﾏｸﾞﾁ ｺｳｼﾞ</t>
  </si>
  <si>
    <t>601-1123</t>
  </si>
  <si>
    <t>山口　絵里奈</t>
  </si>
  <si>
    <t>山口　輝龍</t>
  </si>
  <si>
    <t>山口　夢琉</t>
  </si>
  <si>
    <t>山内　篤史</t>
  </si>
  <si>
    <t>ﾔﾏｳﾁ ｱﾂｼ</t>
  </si>
  <si>
    <t>山内　定子</t>
  </si>
  <si>
    <t>川戸　政彦</t>
  </si>
  <si>
    <t>ｶﾜﾄ ﾏｻﾋｺ</t>
  </si>
  <si>
    <t>0774-46-9780</t>
  </si>
  <si>
    <t>勝山　寛大</t>
  </si>
  <si>
    <t>ｶﾂﾔﾏ ｶﾝﾀ</t>
  </si>
  <si>
    <t>616-8357</t>
  </si>
  <si>
    <t>岡田　和光</t>
  </si>
  <si>
    <t>ｵｶﾀﾞ ﾜｺｳ</t>
  </si>
  <si>
    <t>605-0011</t>
  </si>
  <si>
    <t>岡田　智子</t>
  </si>
  <si>
    <t>岡田　梨里花</t>
  </si>
  <si>
    <t>岡田　亜雅士</t>
  </si>
  <si>
    <t>岡田　美波</t>
  </si>
  <si>
    <t>出口　健浩</t>
  </si>
  <si>
    <t>ﾃﾞｸﾞﾁ ﾀｹﾋﾛ</t>
  </si>
  <si>
    <t>090-37081427</t>
  </si>
  <si>
    <t>和田　利明</t>
  </si>
  <si>
    <t>ﾜﾀﾞ ﾄｼｱｷ</t>
  </si>
  <si>
    <t>529-1804</t>
  </si>
  <si>
    <t>0748-70-3351</t>
  </si>
  <si>
    <t>井本　忍</t>
  </si>
  <si>
    <t>ｲﾓﾄ ｼﾉﾌﾞ</t>
  </si>
  <si>
    <t>090-59023837</t>
  </si>
  <si>
    <t>岩城　宇宙</t>
  </si>
  <si>
    <t>ｲﾜｷ ﾋﾛｼ</t>
  </si>
  <si>
    <t>525-0043</t>
  </si>
  <si>
    <t>080-61416064</t>
  </si>
  <si>
    <t>岩城　真理</t>
  </si>
  <si>
    <t>岡　昭</t>
  </si>
  <si>
    <t>ﾆｼｵｶ ｱｷﾗ</t>
  </si>
  <si>
    <t>612-8212</t>
  </si>
  <si>
    <t>080-53334566</t>
  </si>
  <si>
    <t>前田　篤了</t>
  </si>
  <si>
    <t>ﾏｴﾀﾞ ｱﾂﾉﾘ</t>
  </si>
  <si>
    <t>617-0836</t>
  </si>
  <si>
    <t>淵　貞美</t>
  </si>
  <si>
    <t>ﾌﾁ ｻﾀﾞﾐ</t>
  </si>
  <si>
    <t>612-8441</t>
  </si>
  <si>
    <t>白井　良樹</t>
  </si>
  <si>
    <t>ｼﾗｲ ﾖｼｷ</t>
  </si>
  <si>
    <t>604-8443</t>
  </si>
  <si>
    <t>平田　匡人</t>
  </si>
  <si>
    <t>ﾋﾗﾀ ﾏｻﾄ</t>
  </si>
  <si>
    <t>607-8258</t>
  </si>
  <si>
    <t>平田　くるみ</t>
  </si>
  <si>
    <t>平田　桃華</t>
  </si>
  <si>
    <t>四方　輝</t>
  </si>
  <si>
    <t>ｼｶﾀ ﾋｶﾙ</t>
  </si>
  <si>
    <t>520-2133</t>
  </si>
  <si>
    <t>077-545-8543</t>
  </si>
  <si>
    <t>井上　剛</t>
  </si>
  <si>
    <t>ｲﾉｳｴ ｺﾞｳ</t>
  </si>
  <si>
    <t>520-0864</t>
  </si>
  <si>
    <t>077-533-3690</t>
  </si>
  <si>
    <t>井上　櫻</t>
  </si>
  <si>
    <t>井上　瑞希</t>
  </si>
  <si>
    <t>井上　拓人</t>
  </si>
  <si>
    <t>塚本　辰徳</t>
  </si>
  <si>
    <t>ﾂｶﾓﾄ ﾀﾂﾉﾘ</t>
  </si>
  <si>
    <t>090-77684552</t>
  </si>
  <si>
    <t>塚本　妙</t>
  </si>
  <si>
    <t>塚本　華</t>
  </si>
  <si>
    <t>塚本　奏</t>
  </si>
  <si>
    <t>田中　和也</t>
  </si>
  <si>
    <t>ﾀﾅｶ ｶｽﾞﾔ</t>
  </si>
  <si>
    <t>612-8469</t>
  </si>
  <si>
    <t>080-14609018</t>
  </si>
  <si>
    <t>田中　鮎美</t>
  </si>
  <si>
    <t>田中　花実</t>
  </si>
  <si>
    <t>田中　一誠</t>
  </si>
  <si>
    <t>永山　敦大</t>
  </si>
  <si>
    <t>ﾅｶﾞﾔﾏ ﾉﾌﾞﾋﾛ</t>
  </si>
  <si>
    <t>090-96019225</t>
  </si>
  <si>
    <t>遠藤　昇</t>
  </si>
  <si>
    <t>ｴﾝﾄﾞｳ ﾉﾎﾞﾙ</t>
  </si>
  <si>
    <t>601-8201</t>
  </si>
  <si>
    <t>080-53623311</t>
  </si>
  <si>
    <t>遠藤　美紀</t>
  </si>
  <si>
    <t>遠藤　未来</t>
  </si>
  <si>
    <t>遠藤　空我</t>
  </si>
  <si>
    <t>遠藤　未莉</t>
  </si>
  <si>
    <t>岡村　真志</t>
  </si>
  <si>
    <t>ｵｶﾑﾗ ﾏｻｼ</t>
  </si>
  <si>
    <t>607-8305</t>
  </si>
  <si>
    <t>中竹　将也</t>
  </si>
  <si>
    <t>ﾅｶﾀｹ ﾏｻﾔ</t>
  </si>
  <si>
    <t>525-0048</t>
  </si>
  <si>
    <t>077-564-2815</t>
  </si>
  <si>
    <t>清水　玲央</t>
  </si>
  <si>
    <t>ｼﾐｽﾞ ﾚｵ</t>
  </si>
  <si>
    <t>520-2143</t>
  </si>
  <si>
    <t>090-56636825</t>
  </si>
  <si>
    <t>吉本　直樹</t>
  </si>
  <si>
    <t>ﾖｼﾓﾄ ﾅｵｷ</t>
  </si>
  <si>
    <t>607-8076</t>
  </si>
  <si>
    <t>大國　英仁</t>
  </si>
  <si>
    <t>ｵｵｸﾆ ﾋﾃﾞﾋﾄ</t>
  </si>
  <si>
    <t>大國　友葉</t>
  </si>
  <si>
    <t>大野　宏紀</t>
  </si>
  <si>
    <t>ｵｵﾉ ﾋﾛｷ</t>
  </si>
  <si>
    <t>090-21054848</t>
  </si>
  <si>
    <t>大野　美帆</t>
  </si>
  <si>
    <t>大野　彩翔</t>
  </si>
  <si>
    <t>岩内　久美</t>
  </si>
  <si>
    <t>ｲﾜｳﾁ ｸﾐ</t>
  </si>
  <si>
    <t>610-0343</t>
  </si>
  <si>
    <t>0774-62-7562</t>
  </si>
  <si>
    <t>年</t>
    <phoneticPr fontId="18"/>
  </si>
  <si>
    <t>性</t>
    <phoneticPr fontId="18"/>
  </si>
  <si>
    <t>フリガナ2</t>
    <phoneticPr fontId="18"/>
  </si>
  <si>
    <t>フリガナ1</t>
    <phoneticPr fontId="18"/>
  </si>
  <si>
    <t>フリガナ</t>
    <phoneticPr fontId="18"/>
  </si>
  <si>
    <t>石田大山町５－６９</t>
  </si>
  <si>
    <t>宇治市木幡御園３－２４</t>
  </si>
  <si>
    <t>石田大山町８７－２１</t>
  </si>
  <si>
    <t>宇治市木幡南山１番地の３８</t>
  </si>
  <si>
    <t>石田内里町７２－７</t>
  </si>
  <si>
    <t>深草西浦町６丁目７５</t>
  </si>
  <si>
    <t>向島本丸町７０－１４</t>
  </si>
  <si>
    <t>山科区大塚檀ノ浦町１９グランド．メゾン京都山科３１２</t>
  </si>
  <si>
    <t>日野谷寺町２２－１６</t>
  </si>
  <si>
    <t>石田内里町４２－８８</t>
  </si>
  <si>
    <t>石田大受町３１－１０２</t>
  </si>
  <si>
    <t>石田大山町４－１５</t>
  </si>
  <si>
    <t>石田内里町４２－８０</t>
  </si>
  <si>
    <t>石田森東町５７</t>
  </si>
  <si>
    <t>石田内里町４２－６８</t>
  </si>
  <si>
    <t>石田桜木１９－１ベルアーバニティ伏見桃山東４０９</t>
  </si>
  <si>
    <t>小栗栖南後藤町６公団小栗栖北２１－２０３</t>
  </si>
  <si>
    <t>滋賀県大津市坂本５丁目３１番５号</t>
  </si>
  <si>
    <t>石田大受町３１－１０</t>
  </si>
  <si>
    <t>宇治市六地蔵町町並３１グランディールヤマダ２０６</t>
  </si>
  <si>
    <t>石田森南町３４番地醍醐石田団地１８棟５０１号</t>
  </si>
  <si>
    <t>深草小久保町３４４ハイツパープル３０６号室</t>
  </si>
  <si>
    <t>石田桜木３公団住宅３棟６０１号</t>
  </si>
  <si>
    <t>石田大受町３１－３５７</t>
  </si>
  <si>
    <t>宇治市木幡南端４５－６</t>
  </si>
  <si>
    <t>宇治市木幡御蔵山３９－３４８</t>
  </si>
  <si>
    <t>山科区西野山桜ノ馬場町１８－２サンレジデンス２０３</t>
  </si>
  <si>
    <t>宇治市木幡平尾２８番地の７３６</t>
  </si>
  <si>
    <t>向日市物集女町燈篭前２番地の４０サンコーポ安井２－Ｅ</t>
  </si>
  <si>
    <t>石田大受町３２番地－３８</t>
  </si>
  <si>
    <t>石田大受町１０－２１</t>
  </si>
  <si>
    <t>石田森東町１４番地１</t>
  </si>
  <si>
    <t>石田西ノ坪１公団住宅醍醐石田団地１－３４１</t>
  </si>
  <si>
    <t>石田西ノ坪１－３リソシエ醍醐グランディス３０７</t>
  </si>
  <si>
    <t>宇治市木幡御園３番地の２４</t>
  </si>
  <si>
    <t>宇治市木幡内畑１２－１パデシオン木幡駅前１１２号</t>
  </si>
  <si>
    <t>小栗栖中山田町５４－５府住小栗栖西団地３６－３０６</t>
  </si>
  <si>
    <t>石田内里町４２－４７</t>
  </si>
  <si>
    <t>石田森南町３４醍醐石田団地３３－３０３</t>
  </si>
  <si>
    <t>石田内里町７６－１タウンハイツ醍醐３０４</t>
  </si>
  <si>
    <t>石田西ノ坪１公団石田団地１棟１０１９号</t>
  </si>
  <si>
    <t>宇治市小倉町天王４０－１４レジデンス小倉４０５号</t>
  </si>
  <si>
    <t>石田大受町２３－１０</t>
  </si>
  <si>
    <t>石田大受町３１－２０３</t>
  </si>
  <si>
    <t>石田森南町３４石田公団１８－１０６</t>
  </si>
  <si>
    <t>宇治市平尾台一丁目１６－６</t>
  </si>
  <si>
    <t>石田大山町５０－２</t>
  </si>
  <si>
    <t>石田森東町３－５</t>
  </si>
  <si>
    <t>石田森南町３４番地醍醐石田団地３２棟３０６号</t>
  </si>
  <si>
    <t>石田大山町５２－８９</t>
  </si>
  <si>
    <t>山科区東野森野町１０－２サンルシエル山科森野町２０６号</t>
  </si>
  <si>
    <t>石田内里町４２－２８</t>
  </si>
  <si>
    <t>石田内里町４２－１６</t>
  </si>
  <si>
    <t>石田大山町５６－１９</t>
  </si>
  <si>
    <t>下京区夷馬場町４８－２３</t>
  </si>
  <si>
    <t>西京区大枝南福西町１－１４４－３０３</t>
  </si>
  <si>
    <t>深草西浦町一丁目６５番地１レジデンス深草５０１号室</t>
  </si>
  <si>
    <t>山科区上花山坂尻３番地６</t>
  </si>
  <si>
    <t>石田森東町６番地３８</t>
  </si>
  <si>
    <t>桃山町丹後３３番地３６</t>
  </si>
  <si>
    <t>石田桜木３番地醍醐石田団地４－６０１</t>
  </si>
  <si>
    <t>左京区下鴨貴船町１０８番地の３</t>
  </si>
  <si>
    <t>宇治市木幡御園２０番地の３５</t>
  </si>
  <si>
    <t>宇治市木幡御園１１－３０</t>
  </si>
  <si>
    <t>石田大受町３－１ヴィエントだいご５０２</t>
  </si>
  <si>
    <t>南区吉祥院西ノ内町５２番地ディアステージ京都洛南７０６号</t>
  </si>
  <si>
    <t>南区上鳥羽苗代町２番地レッドボールコート上鳥羽２０６</t>
  </si>
  <si>
    <t>石田西ノ坪１番地住宅公団醍醐石田団地１－８２９</t>
  </si>
  <si>
    <t>石田桜木１９－１ベル・アーバニティ伏見桃山東１０２号</t>
  </si>
  <si>
    <t>石田森南町３４番地醍醐石田団地２４－３０２</t>
  </si>
  <si>
    <t>城陽市寺田尼塚６８番地の３１８</t>
  </si>
  <si>
    <t>山科区大塚大岩２番地１２</t>
  </si>
  <si>
    <t>石田森南町３４番地石田団地２０－５０１</t>
  </si>
  <si>
    <t>石田内里町３３番地４</t>
  </si>
  <si>
    <t>石田桜木３番地醍醐石田団地６－６０７</t>
  </si>
  <si>
    <t>石田森東町２３の２いわたの森市住２棟４０３号</t>
  </si>
  <si>
    <t>長岡京市滝ノ町１丁目８番９号</t>
  </si>
  <si>
    <t>石田森東町１番地１０</t>
  </si>
  <si>
    <t>日野不動講町３１－２７</t>
  </si>
  <si>
    <t>宇治市平尾台四丁目１２－１３</t>
  </si>
  <si>
    <t>醍醐外山街道町２５－３</t>
  </si>
  <si>
    <t>醍醐外山街道町７－６</t>
  </si>
  <si>
    <t>日野野色町６０－２１</t>
  </si>
  <si>
    <t>日野野色町１－１２</t>
  </si>
  <si>
    <t>日野不動講町３８－６４</t>
  </si>
  <si>
    <t>石田大山町７－９</t>
  </si>
  <si>
    <t>石田大山町１６－９ルネ伏見東２１２号</t>
  </si>
  <si>
    <t>石田大山町５－２石田東団地８－４０４</t>
  </si>
  <si>
    <t>日野田中町２２－１</t>
  </si>
  <si>
    <t>醍醐下山口町１９－２３</t>
  </si>
  <si>
    <t>醍醐外山街道町２－１１</t>
  </si>
  <si>
    <t>滋賀県大津市坂本３丁目９－５１</t>
  </si>
  <si>
    <t>日野岡西町４－２７</t>
  </si>
  <si>
    <t>日野奥出１１－３４</t>
  </si>
  <si>
    <t>宇治市木幡南山６２－１９</t>
  </si>
  <si>
    <t>醍醐新開２４－７</t>
  </si>
  <si>
    <t>日野奥出１１－９</t>
  </si>
  <si>
    <t>日野谷寺町２６の３</t>
  </si>
  <si>
    <t>日野西大道町７９－１</t>
  </si>
  <si>
    <t>日野西風呂町２３－２</t>
  </si>
  <si>
    <t>南区西九条東島町１７－１８</t>
  </si>
  <si>
    <t>日野谷寺町３１－５</t>
  </si>
  <si>
    <t>日野谷寺町２９－１２</t>
  </si>
  <si>
    <t>城陽市久世下大谷６－３５７</t>
  </si>
  <si>
    <t>山科区安朱馬場ノ東町４５番地２</t>
  </si>
  <si>
    <t>日野不動講町４２－７</t>
  </si>
  <si>
    <t>醍醐外山街道町７の７６</t>
  </si>
  <si>
    <t>日野西風呂町１５－３朝日プラザ伏見東１０６</t>
  </si>
  <si>
    <t>日野畑出町３７－１３</t>
  </si>
  <si>
    <t>醍醐外山街道町７－５２</t>
  </si>
  <si>
    <t>日野野色町７４番地６</t>
  </si>
  <si>
    <t>日野西大道町５４</t>
  </si>
  <si>
    <t>宇治市伊勢田町中山４２番地</t>
  </si>
  <si>
    <t>醍醐外山街道町７－９１</t>
  </si>
  <si>
    <t>日野野色町２－４</t>
  </si>
  <si>
    <t>城陽市平川山道１１８平川ハイツ２０２</t>
  </si>
  <si>
    <t>滋賀県大津市大萱七丁目２２番６号エルシャトー１０７号</t>
  </si>
  <si>
    <t>醍醐槇ノ内町２８番地の１０</t>
  </si>
  <si>
    <t>醍醐下山口町２２番地の２１</t>
  </si>
  <si>
    <t>日野野色町７－１６</t>
  </si>
  <si>
    <t>日野野色町４８－３</t>
  </si>
  <si>
    <t>日野田頬町３６－４４</t>
  </si>
  <si>
    <t>日野不動講町１７</t>
  </si>
  <si>
    <t>山科区西野左義長町２５－２５</t>
  </si>
  <si>
    <t>日野西大道町５３番地</t>
  </si>
  <si>
    <t>醍醐外山街道町７－１１６</t>
  </si>
  <si>
    <t>日野北川頬２－１０</t>
  </si>
  <si>
    <t>日野西風呂町５３番地２号</t>
  </si>
  <si>
    <t>日野野色町６０－３０</t>
  </si>
  <si>
    <t>山科区大宅中小路町６２－４０</t>
  </si>
  <si>
    <t>宇治市五ヶ庄戸ノ内２１－１５</t>
  </si>
  <si>
    <t>日野不動講町４－２リヴィエール１０３号</t>
  </si>
  <si>
    <t>醍醐外山街道町７番地の７３</t>
  </si>
  <si>
    <t>日野野色町８５番地の２８</t>
  </si>
  <si>
    <t>宇治市木幡南山８０番地の５７７</t>
  </si>
  <si>
    <t>山科区小野御所ノ内町１番地２６１</t>
  </si>
  <si>
    <t>日野田頬町４９番地２４</t>
  </si>
  <si>
    <t>醍醐外山街道町７番地９６</t>
  </si>
  <si>
    <t>日野谷寺町５８番地の１０</t>
  </si>
  <si>
    <t>日野西風呂町３７番地シンフォニー伏見東１０１号</t>
  </si>
  <si>
    <t>日野奥出１１番地１２</t>
  </si>
  <si>
    <t>日野野色町８０番地１６</t>
  </si>
  <si>
    <t>日野田頬町１－３１</t>
  </si>
  <si>
    <t>日野岡西町４番地７０</t>
  </si>
  <si>
    <t>山科区東野八代５０番地８</t>
  </si>
  <si>
    <t>日野不動講町５６番地１７</t>
  </si>
  <si>
    <t>日野林４９番地１０</t>
  </si>
  <si>
    <t>宇治市五ケ庄福角４２番地の１市原ハイツ５号</t>
  </si>
  <si>
    <t>日野西大道町５番地２ファレノ日野３０２</t>
  </si>
  <si>
    <t>大阪府大阪市東淀川区東淡路１丁目５番エバーグリーン淀川３―１２１号</t>
  </si>
  <si>
    <t>石田大山町１０番地１０</t>
  </si>
  <si>
    <t>日野岡西町４番地４７</t>
  </si>
  <si>
    <t>城陽市寺田大谷９３番地の８</t>
  </si>
  <si>
    <t>日野谷寺町３２番地４９</t>
  </si>
  <si>
    <t>八幡市八幡長町１０番地の７</t>
  </si>
  <si>
    <t>日野西風呂町１５－３朝日プラザ伏見東６０４号</t>
  </si>
  <si>
    <t>醍醐東合場町２１番地市営住宅１－２０８</t>
  </si>
  <si>
    <t>右京区太秦朱雀町１番地５シャトル朱雀５０１号</t>
  </si>
  <si>
    <t>日野田中町８番地１アムフルース２０２</t>
  </si>
  <si>
    <t>日野西大道町５番地２ファレノ日野３０１号</t>
  </si>
  <si>
    <t>日野西大道町１６番地ロジュマンＫ２０８号</t>
  </si>
  <si>
    <t>醍醐外山街道町１３番地辰己市営住宅２－４０２</t>
  </si>
  <si>
    <t>醍醐構口町２８番地１ルネス・ピース醍醐４０４号室</t>
  </si>
  <si>
    <t>城陽市平川指月１４３番地ルミエール指月２０３号</t>
  </si>
  <si>
    <t>山科区小山北溝町３８番地２２</t>
  </si>
  <si>
    <t>宇治市宇治蔭山３０番地の１パデシオン宇治小倉３０８号</t>
  </si>
  <si>
    <t>日野西風呂町３７番地シンフォニー伏見東２０６</t>
  </si>
  <si>
    <t>醍醐合場町２７番地５</t>
  </si>
  <si>
    <t>醍醐外山街道町３番地の１２</t>
  </si>
  <si>
    <t>醍醐合場町２７番地１４</t>
  </si>
  <si>
    <t>宇治市木幡須留５番地の７９</t>
  </si>
  <si>
    <t>日野谷寺町２３番地の２８</t>
  </si>
  <si>
    <t>日野岡西町４番地８１</t>
  </si>
  <si>
    <t>日野西大道町５３</t>
  </si>
  <si>
    <t>桃山町因幡３１－７パデシオン桃山１１５</t>
  </si>
  <si>
    <t>小栗栖森本町１３市住２－３０２</t>
  </si>
  <si>
    <t>石田大受町５０市住２－２１４</t>
  </si>
  <si>
    <t>石田大受町５０番地大受団地１棟５３５号</t>
  </si>
  <si>
    <t>小栗栖南後藤町６公団小栗栖北団地３０棟５０１号</t>
  </si>
  <si>
    <t>小栗栖山口町１グラン・ブルー醍醐４０４号</t>
  </si>
  <si>
    <t>山科区大宅中小路町４２－２２</t>
  </si>
  <si>
    <t>小栗栖岩ヶ淵町１０番地の５</t>
  </si>
  <si>
    <t>宇治市木幡檜尾３８－４６</t>
  </si>
  <si>
    <t>小栗栖中山田町６０府住小栗栖団地２０棟２０７号</t>
  </si>
  <si>
    <t>小栗栖中山田町４５－４</t>
  </si>
  <si>
    <t>山科区御陵荒巻町１５番地６</t>
  </si>
  <si>
    <t>桃山町山ノ下７５番地</t>
  </si>
  <si>
    <t>小栗栖中山田町１２－１府住７棟３０２号</t>
  </si>
  <si>
    <t>滋賀県栗東市目川１０６７番地２０３号</t>
  </si>
  <si>
    <t>小栗栖中山田町３１－５</t>
  </si>
  <si>
    <t>桃山町日向４１－１２</t>
  </si>
  <si>
    <t>桃山町遠山８１－１０</t>
  </si>
  <si>
    <t>滋賀県草津市東草津三丁目２２番１１－３０１号</t>
  </si>
  <si>
    <t>小栗栖中山田町６０府住小栗栖西団地１９棟４０５</t>
  </si>
  <si>
    <t>小栗栖中山田町１６－２３</t>
  </si>
  <si>
    <t>山科区音羽伊勢宿町３３－５７</t>
  </si>
  <si>
    <t>小栗栖石川町５８－１エルパティオ桃山東３０７号</t>
  </si>
  <si>
    <t>小栗栖中山田町１６－２６</t>
  </si>
  <si>
    <t>石田内里町４７－５</t>
  </si>
  <si>
    <t>桃山町山ノ下６２－２クレステージ桃山１０７</t>
  </si>
  <si>
    <t>桃山町日向１１番地日向団地１－４０２</t>
  </si>
  <si>
    <t>日野野色町８５－１２</t>
  </si>
  <si>
    <t>小栗栖中山田町１６－５９</t>
  </si>
  <si>
    <t>小栗栖石川町５８－１３</t>
  </si>
  <si>
    <t>小栗栖中山田町５０府営住宅小栗栖西団地２６－３０２</t>
  </si>
  <si>
    <t>桃山町山ノ下２５－３０グランコート桃山４０３</t>
  </si>
  <si>
    <t>小栗栖中山田町５０小栗栖西団地２８棟３０３号</t>
  </si>
  <si>
    <t>小栗栖中山田町６０府住１７－３０１</t>
  </si>
  <si>
    <t>小栗栖山口町５２－１３</t>
  </si>
  <si>
    <t>日野谷寺町２９－１４</t>
  </si>
  <si>
    <t>小栗栖中山田町５０府住２８－１０８</t>
  </si>
  <si>
    <t>桃山町山ノ下２５番地３０グラン・コート桃山３０１号</t>
  </si>
  <si>
    <t>小栗栖北後藤町１番地府営北後藤団地２棟５０３号</t>
  </si>
  <si>
    <t>小栗栖森本町１３市営住宅５棟５０１号</t>
  </si>
  <si>
    <t>八幡市八幡今田１９</t>
  </si>
  <si>
    <t>小栗栖中山田町５０番地２７－４０６</t>
  </si>
  <si>
    <t>宇治市木幡金草原１５番地の６</t>
  </si>
  <si>
    <t>山科区東野舞台町５３－８</t>
  </si>
  <si>
    <t>小栗栖南後藤町６番地住宅公団小栗栖北団地１５―４０４</t>
  </si>
  <si>
    <t>小栗栖森本町１０－３シャンポール蜂の壷３０７</t>
  </si>
  <si>
    <t>小栗栖森本町１３市営住宅４棟３０２号</t>
  </si>
  <si>
    <t>大阪府枚方市長尾元町５－７－３１</t>
  </si>
  <si>
    <t>小栗栖森本町１０－３シャンポール蜂の壺６０８号</t>
  </si>
  <si>
    <t>石田森東町１９番地ルミエール森東１０６</t>
  </si>
  <si>
    <t>宇治市木幡南山８０番地の２７９</t>
  </si>
  <si>
    <t>桃山町遠山９４－６</t>
  </si>
  <si>
    <t>小栗栖中山田町５０府営小栗栖西団地３３棟２０６号</t>
  </si>
  <si>
    <t>宇治市木幡御蔵山３９－１５６８</t>
  </si>
  <si>
    <t>桃山町日向４６－７セントポーリアＡ２０１号室</t>
  </si>
  <si>
    <t>小栗栖森本町３－１レグルス醍醐１０５</t>
  </si>
  <si>
    <t>滋賀県大津市大平２丁目１１－３３</t>
  </si>
  <si>
    <t>長岡京市奥海印寺門ノ町２－１</t>
  </si>
  <si>
    <t>小栗栖南後藤町６都市公団小栗栖北団地１３－２０５</t>
  </si>
  <si>
    <t>醍醐御陵西裏町１３フォーブル醍醐２０５号</t>
  </si>
  <si>
    <t>醍醐御陵西裏町１－３フォーブル醍醐２０５</t>
  </si>
  <si>
    <t>深草佐野屋敷町２２番地２</t>
  </si>
  <si>
    <t>山科区音羽前田町４５－２ハイツグリーン２０８号</t>
  </si>
  <si>
    <t>小栗栖中山田町５５－２２</t>
  </si>
  <si>
    <t>南区東九条明田町３１番地６</t>
  </si>
  <si>
    <t>石田大受町５０大受団地１棟１００２</t>
  </si>
  <si>
    <t>滋賀県大津市南郷上山町１２番２１号</t>
  </si>
  <si>
    <t>小栗栖中山田町５４－５府営住宅３９棟４０６号</t>
  </si>
  <si>
    <t>小栗栖中山田町５０府営住宅小栗栖西団地２５棟５０４号室</t>
  </si>
  <si>
    <t>小栗栖森本町１３市営住宅小栗栖団地９－２０１</t>
  </si>
  <si>
    <t>小栗栖南後藤町６公団１９－３０１</t>
  </si>
  <si>
    <t>長岡京市久貝２丁目２番３号</t>
  </si>
  <si>
    <t>桃山町遠山５４－１９</t>
  </si>
  <si>
    <t>小栗栖森本町１３市営住宅小栗栖団地１３－１０４</t>
  </si>
  <si>
    <t>桃山町遠山１０３番地５８</t>
  </si>
  <si>
    <t>山科区西野山百々町２３５番地１</t>
  </si>
  <si>
    <t>小栗栖山口町５２番地３２</t>
  </si>
  <si>
    <t>石田大受町５０番地石田大受団地１－１０３８</t>
  </si>
  <si>
    <t>宇治市木幡檜尾３８－１２</t>
  </si>
  <si>
    <t>桃山町大島２２番地４パデシオン桃山南口駅前１０５号</t>
  </si>
  <si>
    <t>滋賀県大津市杉浦町１６番１２号</t>
  </si>
  <si>
    <t>石田大受町５０番地市営住宅石田大受団地６－４０７</t>
  </si>
  <si>
    <t>小栗栖小阪町４１番地１５</t>
  </si>
  <si>
    <t>桃山町日向３２－２１</t>
  </si>
  <si>
    <t>八幡市欽明台西２９－１２</t>
  </si>
  <si>
    <t>桃山町西尾４７番地１ネバーランド桃山エグゼス４０４</t>
  </si>
  <si>
    <t>小栗栖中山田町１２番地の１小栗栖西団地１１－２０１</t>
  </si>
  <si>
    <t>小栗栖南後藤町６番地小栗栖北団地１９－５０３</t>
  </si>
  <si>
    <t>下京区西七条南東野町４４番地</t>
  </si>
  <si>
    <t>小栗栖南後藤町６番地小栗栖北団地２６―３０１</t>
  </si>
  <si>
    <t>小栗栖石川町３６番地パステルヒルズ１０１</t>
  </si>
  <si>
    <t>小栗栖南後藤町６公団北小栗栖１８棟３０５号</t>
  </si>
  <si>
    <t>山科区勧修寺西金ケ崎４４２番地</t>
  </si>
  <si>
    <t>桃山町遠山２４－１８</t>
  </si>
  <si>
    <t>桃山町遠山５４番地１２</t>
  </si>
  <si>
    <t>山科区勧修寺泉玉町４４</t>
  </si>
  <si>
    <t>滋賀県大津市坂本一丁目３番１２号</t>
  </si>
  <si>
    <t>日野西風呂町１５番地３朝日プラザ伏見東１０５号</t>
  </si>
  <si>
    <t>大阪府枚方市禁野本町１丁目１７－１</t>
  </si>
  <si>
    <t>淀際目町２４０番地の１府営住宅２－２０４</t>
  </si>
  <si>
    <t>小栗栖森本町１３番地市営住宅小栗栖団地１６－５０５</t>
  </si>
  <si>
    <t>木津川市市坂宮ノ内２１番地１４</t>
  </si>
  <si>
    <t>小栗栖小阪町４１番地１２０１</t>
  </si>
  <si>
    <t>宇治市広野町宮谷５６番地の４１</t>
  </si>
  <si>
    <t>城陽市枇杷庄出羽４１番地シャーメゾン富野荘２０１号</t>
  </si>
  <si>
    <t>小栗栖中山田町７１番地府営住宅小栗栖西団地２１－２０３</t>
  </si>
  <si>
    <t>小栗栖南後藤町１２番地４</t>
  </si>
  <si>
    <t>石田大山町４２番地レオパレスグリーングラス１０５号室</t>
  </si>
  <si>
    <t>城陽市富野北垣内５３番地の１９</t>
  </si>
  <si>
    <t>小栗栖中山田町５４番地５小栗栖西団地４０－４０４</t>
  </si>
  <si>
    <t>醍醐新開２番地の３３</t>
  </si>
  <si>
    <t>醍醐新開３－１０</t>
  </si>
  <si>
    <t>醍醐南西裏町１０－３４</t>
  </si>
  <si>
    <t>醍醐僧尊坊町１－２４９</t>
  </si>
  <si>
    <t>醍醐上山口町３３－２３</t>
  </si>
  <si>
    <t>醍醐池田町１番地の３８</t>
  </si>
  <si>
    <t>醍醐鍵尾町１５－２３</t>
  </si>
  <si>
    <t>醍醐南西裏町１０－１２７</t>
  </si>
  <si>
    <t>西京区樫原百々ケ池１－６６</t>
  </si>
  <si>
    <t>醍醐南里町７０－８</t>
  </si>
  <si>
    <t>醍醐南西裏町１－１０２</t>
  </si>
  <si>
    <t>醍醐新開２２－６</t>
  </si>
  <si>
    <t>小栗栖中山田町２０－３５</t>
  </si>
  <si>
    <t>醍醐槙ノ内町９番地</t>
  </si>
  <si>
    <t>下京区西七条名倉町２１－６９</t>
  </si>
  <si>
    <t>滋賀県大津市月輪３丁目２９番２２－１０２号</t>
  </si>
  <si>
    <t>醍醐南里町５２－３４</t>
  </si>
  <si>
    <t>醍醐大構町３－２中野ビル６０１号</t>
  </si>
  <si>
    <t>醍醐南里町８－２</t>
  </si>
  <si>
    <t>醍醐槇ノ内町１９－４</t>
  </si>
  <si>
    <t>大阪府枚方市牧野本町２丁目４－３２</t>
  </si>
  <si>
    <t>大阪府枚方市茄子作１丁目３２－２０</t>
  </si>
  <si>
    <t>醍醐新開２－１０</t>
  </si>
  <si>
    <t>醍醐下端山町２番地２４</t>
  </si>
  <si>
    <t>醍醐御園尾町１－９９</t>
  </si>
  <si>
    <t>醍醐新開７－１４</t>
  </si>
  <si>
    <t>宇治市槇島十一５番地の１４</t>
  </si>
  <si>
    <t>醍醐落保町７０番地２</t>
  </si>
  <si>
    <t>深草山村町１０１６番地１</t>
  </si>
  <si>
    <t>醍醐南里町２１－８</t>
  </si>
  <si>
    <t>醍醐槇の内２８－４５</t>
  </si>
  <si>
    <t>深草小久保町３４０</t>
  </si>
  <si>
    <t>滋賀県大津市藤尾奥町１２－１</t>
  </si>
  <si>
    <t>山科区北花山河原町３７－６</t>
  </si>
  <si>
    <t>醍醐南西裏町１－４０</t>
  </si>
  <si>
    <t>山科区四ノ宮山田町１９－１０</t>
  </si>
  <si>
    <t>滋賀県大津市大萱７丁目１３－９セヴェルセタ１０５号室</t>
  </si>
  <si>
    <t>滋賀県栗東市綣二丁目７番２６－１００３号</t>
  </si>
  <si>
    <t>醍醐僧尊坊町１－２７７</t>
  </si>
  <si>
    <t>醍醐岸ノ上町１１－９</t>
  </si>
  <si>
    <t>醍醐勝口町３－３８</t>
  </si>
  <si>
    <t>羽束師鴨川町７５番地１カーサ・ＯＢＡＴＡ１０８号</t>
  </si>
  <si>
    <t>醍醐下山口町６Ｂ１－３１４</t>
  </si>
  <si>
    <t>醍醐槇ノ内町３１－９</t>
  </si>
  <si>
    <t>醍醐多近田町８番地１５</t>
  </si>
  <si>
    <t>石田森東町１２番地３２</t>
  </si>
  <si>
    <t>山科区西野岸ノ下町４４番地アーバンスクエア２０１</t>
  </si>
  <si>
    <t>西京区御陵南荒木町７番地２６</t>
  </si>
  <si>
    <t>醍醐僧尊坊町１－１４９</t>
  </si>
  <si>
    <t>醍醐槇ノ内町４１－３５</t>
  </si>
  <si>
    <t>醍醐僧尊坊町１－８６</t>
  </si>
  <si>
    <t>醍醐岸ノ上町７－６ＶＩＰ一言寺３０７号</t>
  </si>
  <si>
    <t>醍醐柏森町８－６７</t>
  </si>
  <si>
    <t>醍醐南西裏町１０－９４</t>
  </si>
  <si>
    <t>醍醐槇ノ内町１９－３</t>
  </si>
  <si>
    <t>醍醐槙ノ内町９</t>
  </si>
  <si>
    <t>醍醐鍵尾町８－３スクエア鍵尾３０３号</t>
  </si>
  <si>
    <t>醍醐上山口町１３－１１</t>
  </si>
  <si>
    <t>醍醐南西裏町１０－１１７</t>
  </si>
  <si>
    <t>醍醐上山口町１３－１４</t>
  </si>
  <si>
    <t>醍醐下端山町２７シャルム醍醐６０Ｂ</t>
  </si>
  <si>
    <t>宇治市炭山西ノ谷２０番地</t>
  </si>
  <si>
    <t>醍醐御園尾町１－８</t>
  </si>
  <si>
    <t>醍醐上山口町５番４５</t>
  </si>
  <si>
    <t>横大路天王前６番地２７</t>
  </si>
  <si>
    <t>山科区東野門口町２６番地２ＭＺグラヴィール５０３</t>
  </si>
  <si>
    <t>中島前山町８２番地</t>
  </si>
  <si>
    <t>醍醐南里町５１－２０</t>
  </si>
  <si>
    <t>醍醐南西裏町１０－１５４</t>
  </si>
  <si>
    <t>醍醐勝口町１－３３</t>
  </si>
  <si>
    <t>醍醐南端山町２０－７４</t>
  </si>
  <si>
    <t>醍醐下端山町２７シャルム醍醐５０Ｆ</t>
  </si>
  <si>
    <t>醍醐新開３番地３１</t>
  </si>
  <si>
    <t>向日市森本町下森本１５番地の１やなぎ荘１０２</t>
  </si>
  <si>
    <t>醍醐下山口町７番地一言寺団地Ａ１－２０４</t>
  </si>
  <si>
    <t>大阪府高槻市殿町１番７号</t>
  </si>
  <si>
    <t>醍醐江奈志町１０番地７１</t>
  </si>
  <si>
    <t>山科区大宅甲ノ辻町９３番地ユース３２３－Ｆ号室</t>
  </si>
  <si>
    <t>北区雲ケ畑中津川町１７５番地</t>
  </si>
  <si>
    <t>醍醐溝口町２３マンションＦ・Ｄ・Ｋ１０５号室</t>
  </si>
  <si>
    <t>醍醐下山口町４－７コーポ岩渕５０８号</t>
  </si>
  <si>
    <t>醍醐落保町３８番地２</t>
  </si>
  <si>
    <t>日野北山２番地１７</t>
  </si>
  <si>
    <t>醍醐南里４５番地７</t>
  </si>
  <si>
    <t>竹田久保町７０番地の３７</t>
  </si>
  <si>
    <t>醍醐南端山町２０番地の８１</t>
  </si>
  <si>
    <t>左京区岩倉長谷町６４７番地岩倉長谷団地８棟２０７号</t>
  </si>
  <si>
    <t>小栗栖山口町５２番地１０</t>
  </si>
  <si>
    <t>宇治市槇島町大幡４２番地の４</t>
  </si>
  <si>
    <t>小栗栖中山田町１２番地１府営小栗栖西団地１０－５０３</t>
  </si>
  <si>
    <t>醍醐中山町２３番地２ラウンドコート京都醍醐２０２</t>
  </si>
  <si>
    <t>日野西大道町５番地２ファレノ日野２０５</t>
  </si>
  <si>
    <t>南区吉祥院東砂ノ町５３番地ビアンレジデンス４０５</t>
  </si>
  <si>
    <t>山科区勧修寺御所内町２６番地カーサスカイ２０７</t>
  </si>
  <si>
    <t>醍醐柏森町２番地４</t>
  </si>
  <si>
    <t>醍醐新開３番地の１</t>
  </si>
  <si>
    <t>石田大受町３１番地１６</t>
  </si>
  <si>
    <t>醍醐南西裏町１０番地９１</t>
  </si>
  <si>
    <t>竹田七瀬川町３２１番地４</t>
  </si>
  <si>
    <t>横大路柿ノ本町１９第３柿ノ本荘２０２</t>
  </si>
  <si>
    <t>醍醐京道町９－１６</t>
  </si>
  <si>
    <t>醍醐中山町３９－２中山団地１９棟３０１</t>
  </si>
  <si>
    <t>山科区東野中井ノ上町１２－１６ＬＡＴＴＣＥＨＧＡＳＨＮＯ７０３号</t>
  </si>
  <si>
    <t>醍醐新町裏町３７－３</t>
  </si>
  <si>
    <t>醍醐大畑町７５番地</t>
  </si>
  <si>
    <t>醍醐京道町９－１１</t>
  </si>
  <si>
    <t>醍醐上ノ山町３－２１</t>
  </si>
  <si>
    <t>醍醐下山口町６一言寺団地Ｂ１－１１６</t>
  </si>
  <si>
    <t>大阪府高槻市塚原１丁目７番１５－５０２</t>
  </si>
  <si>
    <t>山科区小山南溝町２７－２６</t>
  </si>
  <si>
    <t>日野野色町８４－１９</t>
  </si>
  <si>
    <t>醍醐古道町５－１１</t>
  </si>
  <si>
    <t>醍醐大構町２０－４</t>
  </si>
  <si>
    <t>山科区小野鐘付田町１５－２</t>
  </si>
  <si>
    <t>滋賀県大津市坂本３－３３－１１</t>
  </si>
  <si>
    <t>醍醐高畑町１醍醐中市営住宅３棟２０４</t>
  </si>
  <si>
    <t>醍醐大構町２６－１グランスイート醍醐駅前１０６号</t>
  </si>
  <si>
    <t>醍醐大構町１－１デルパ醍醐５０７号</t>
  </si>
  <si>
    <t>醍醐御霊ヶ下町３５－３１</t>
  </si>
  <si>
    <t>醍醐新町裏町１２レオ中臣１１７</t>
  </si>
  <si>
    <t>大阪府三島郡島本町山崎４丁目１９ユニハイム山崎２棟６１５号</t>
  </si>
  <si>
    <t>久世郡久御山町佐山双置６９－５フィオーレ久御山１０２</t>
  </si>
  <si>
    <t>醍醐大構町１８－２７</t>
  </si>
  <si>
    <t>醍醐切レ戸町１０－１７</t>
  </si>
  <si>
    <t>醍醐西大路町１３７醍醐東市営住宅１５－４０５</t>
  </si>
  <si>
    <t>醍醐御霊ケ下町２２－１</t>
  </si>
  <si>
    <t>醍醐烏橋町２４－８</t>
  </si>
  <si>
    <t>醍醐京道町２－２０</t>
  </si>
  <si>
    <t>小栗栖牛ヶ淵町３０－２アルモ－ド醍醐２０６号</t>
  </si>
  <si>
    <t>醍醐大構町７番地ディークラディア醍醐駅前４１７</t>
  </si>
  <si>
    <t>醍醐西大路町１２６醍醐東市住１８－１０１号</t>
  </si>
  <si>
    <t>西京区山田平尾町３８番地７</t>
  </si>
  <si>
    <t>醍醐和泉町５－４６</t>
  </si>
  <si>
    <t>長岡京市今里４丁目１５－７</t>
  </si>
  <si>
    <t>醍醐折戸町８－１醍醐西市営住宅１２棟１００１</t>
  </si>
  <si>
    <t>醍醐御陵西裏町２５番地３</t>
  </si>
  <si>
    <t>石田大山町５２番地の９９</t>
  </si>
  <si>
    <t>醍醐大構町１８－３２</t>
  </si>
  <si>
    <t>醍醐西大路町１２８－４０</t>
  </si>
  <si>
    <t>醍醐御陵西裏町１３フォールブ醍醐１１０号</t>
  </si>
  <si>
    <t>醍醐東大路町１８－１</t>
  </si>
  <si>
    <t>醍醐中山町２５－１７</t>
  </si>
  <si>
    <t>山科区四ノ宮柳山町６</t>
  </si>
  <si>
    <t>樽屋町９９９－１６</t>
  </si>
  <si>
    <t>滋賀県大津市日吉台３丁目３２－１３</t>
  </si>
  <si>
    <t>醍醐中山町３９－２中山団地２３棟５０１号</t>
  </si>
  <si>
    <t>向島庚申町３９番地１５</t>
  </si>
  <si>
    <t>小栗栖岩ヶ渕町１８－１５</t>
  </si>
  <si>
    <t>醍醐御陵西裏町１－２４</t>
  </si>
  <si>
    <t>醍醐御陵西裏町１３フォーブル醍醐１１０号</t>
  </si>
  <si>
    <t>醍醐御霊ヶ下町５２の８</t>
  </si>
  <si>
    <t>醍醐和泉町９１番地グランシャリオＣ棟２０２号</t>
  </si>
  <si>
    <t>醍醐上ノ山町２０番地１０</t>
  </si>
  <si>
    <t>醍醐下山口町６一言寺団地Ｂ２－１２０</t>
  </si>
  <si>
    <t>醍醐中山町３９－２市営住宅中山団地２３棟５０５</t>
  </si>
  <si>
    <t>南区吉祥院石原町６１－１６</t>
  </si>
  <si>
    <t>醍醐川久保町４０－１フォレスト醍醐２１６号</t>
  </si>
  <si>
    <t>醍醐大構町１－１デルパ醍醐４１６</t>
  </si>
  <si>
    <t>醍醐御陵西裏町１番地の５１</t>
  </si>
  <si>
    <t>山科区上花山坂尻４－９</t>
  </si>
  <si>
    <t>醍醐切レ戸町７－９</t>
  </si>
  <si>
    <t>小栗栖牛ヶ淵町４７三光マンション１０５</t>
  </si>
  <si>
    <t>醍醐御陵西裏町１－４７</t>
  </si>
  <si>
    <t>醍醐御霊ヶ下町２７番地の１９</t>
  </si>
  <si>
    <t>北区紫野上築山町３７</t>
  </si>
  <si>
    <t>醍醐御陵東浦町５６番地スプリングコート２０３</t>
  </si>
  <si>
    <t>醍醐大構町１６番地ネスト醍醐２０４</t>
  </si>
  <si>
    <t>納所星柳１７－２セントラルハイツ淀３０５</t>
  </si>
  <si>
    <t>小栗栖牛ヶ淵町３０－２アルモード醍醐４０２</t>
  </si>
  <si>
    <t>滋賀県栗東市目川１０７０番地シャトルハルタ２０４号</t>
  </si>
  <si>
    <t>長岡京市長岡一丁目６番１２号</t>
  </si>
  <si>
    <t>醍醐大構町２６番地１グランスイート醍醐駅前１０１</t>
  </si>
  <si>
    <t>山科区竹鼻地蔵寺南町３６番地６ピグナフィオーレＡ２０１</t>
  </si>
  <si>
    <t>小栗栖森ケ淵町４番地１シャルム幡山２０２号</t>
  </si>
  <si>
    <t>醍醐西大路町１３５番地醍醐東市営住宅１１－５０３</t>
  </si>
  <si>
    <t>醍醐西大路町１番地１醍醐東市営住宅３－１０４</t>
  </si>
  <si>
    <t>醍醐川久保町２３－２醍醐西市営住宅１８棟８０３号</t>
  </si>
  <si>
    <t>醍醐御陵東裏町１８－５</t>
  </si>
  <si>
    <t>小栗栖北谷町３－１１</t>
  </si>
  <si>
    <t>醍醐平松町２－１レックス伏見東７０４号</t>
  </si>
  <si>
    <t>醍醐西大路町１２８番地５３</t>
  </si>
  <si>
    <t>醍醐川久保町２３番地の２醍醐西市営住宅１８棟１００３号</t>
  </si>
  <si>
    <t>醍醐川久保町４０番地１フオレスト醍醐３１３号</t>
  </si>
  <si>
    <t>醍醐西大路町１番地１醍醐東市営住宅４－４０１</t>
  </si>
  <si>
    <t>醍醐上ノ山町４番地スカイコーポダイゴ５０２号</t>
  </si>
  <si>
    <t>山科区大宅甲ノ辻町８７番地</t>
  </si>
  <si>
    <t>南区上鳥羽北島田町１０８番地３</t>
  </si>
  <si>
    <t>南丹市園部町小山西町大向７番地２９</t>
  </si>
  <si>
    <t>山科区西野野色町５９番地レオパレスサンクエトワール２０６</t>
  </si>
  <si>
    <t>山科区勧修寺西金ヶ崎４１７番地ＬｕｎａＥｓｔ３０２</t>
  </si>
  <si>
    <t>滋賀県守山市播磨田町５７７－１</t>
  </si>
  <si>
    <t>小栗栖南後藤町６公団小栗栖北団地２０棟３０８号</t>
  </si>
  <si>
    <t>深草西浦町一丁目１４番地メゾン和倉３０６号</t>
  </si>
  <si>
    <t>西京区松尾鈴川町２０番地</t>
  </si>
  <si>
    <t>右京区嵯峨苅分町１４－１７</t>
  </si>
  <si>
    <t>桃山町遠山２８－１９</t>
  </si>
  <si>
    <t>西京区御陵大枝山町３丁目７－７</t>
  </si>
  <si>
    <t>宇治市神明石塚３９－１２７</t>
  </si>
  <si>
    <t>山科区大塚野溝町９０－１２</t>
  </si>
  <si>
    <t>滋賀県大津市比叡平３－４９－５</t>
  </si>
  <si>
    <t>滋賀県大津市大石中四丁目８－２</t>
  </si>
  <si>
    <t>石田大山町３６グリーンハイム轟１０２号</t>
  </si>
  <si>
    <t>向日市上植野町野添２－２１</t>
  </si>
  <si>
    <t>長岡京市長岡１丁目２２－１０</t>
  </si>
  <si>
    <t>久我石原町３－４９４</t>
  </si>
  <si>
    <t>滋賀県栗東市大橋５丁目４－２０グロワールＢ１０２</t>
  </si>
  <si>
    <t>小栗栖南後藤町１０－９</t>
  </si>
  <si>
    <t>宇治市木幡平尾２８－７８０</t>
  </si>
  <si>
    <t>滋賀県大津市里３－１－６１</t>
  </si>
  <si>
    <t>京田辺市同志社山手１丁目１８番４</t>
  </si>
  <si>
    <t>滋賀県大津市仰木の里東七丁目３－１</t>
  </si>
  <si>
    <t>滋賀県大津市今堅田一丁目１０番２１号</t>
  </si>
  <si>
    <t>滋賀県大津市追分町８－２７</t>
  </si>
  <si>
    <t>宇治市木幡正中２８－２カーサエム・エヌ４０３号</t>
  </si>
  <si>
    <t>久我森の宮町８－１８５</t>
  </si>
  <si>
    <t>滋賀県大津市下阪本３丁目２４－１</t>
  </si>
  <si>
    <t>滋賀県大津市大平二丁目１３番１７号</t>
  </si>
  <si>
    <t>醍醐伽藍町２２－８</t>
  </si>
  <si>
    <t>滋賀県大津市下阪本１丁目１９番１号ルーネスひえい１０６号</t>
  </si>
  <si>
    <t>石田大山町７８－３０</t>
  </si>
  <si>
    <t>滋賀県大津市横木２丁目１０－５日新ハウス３０１号</t>
  </si>
  <si>
    <t>滋賀県大津市平津一丁目６番１６グリーンマンション２号</t>
  </si>
  <si>
    <t>下京区中堂寺北町１９番地香山ハイツ３０５号</t>
  </si>
  <si>
    <t>滋賀県大津市富士見台３９番１１号</t>
  </si>
  <si>
    <t>上京区西堀川通元誓願寺上ル竪門前町４１４西陣団地６１２</t>
  </si>
  <si>
    <t>滋賀県大津市大石中五丁目２０番１０号</t>
  </si>
  <si>
    <t>竹田西段川原町７８番地</t>
  </si>
  <si>
    <t>滋賀県草津市追分八丁目１２－４サンガーデン高穂１０２</t>
  </si>
  <si>
    <t>西京区上桂森上町１７番地２５サンクレール２０１</t>
  </si>
  <si>
    <t>東山区大黒町通五条下る２丁目蛭子町北組２７８</t>
  </si>
  <si>
    <t>醍醐御霊ヶ下町１１１－７</t>
  </si>
  <si>
    <t>菱屋町６５０デトムワン伏見２１２号</t>
  </si>
  <si>
    <t>醍醐大構町２４－１パデシオン醍醐駅前３０１号</t>
  </si>
  <si>
    <t>山科区勧修寺本堂山町１０番１１</t>
  </si>
  <si>
    <t>醍醐柏森町３６－２４</t>
  </si>
  <si>
    <t>山科区勧修寺西栗栖野町１６１</t>
  </si>
  <si>
    <t>山科区北花山河原町１３番地</t>
  </si>
  <si>
    <t>山科区小山西御所町３６－７</t>
  </si>
  <si>
    <t>亀岡市篠町森上垣内１６－８</t>
  </si>
  <si>
    <t>亀岡市南つつじヶ丘桜台２丁目１１番１２号</t>
  </si>
  <si>
    <t>宇治市大久保町南ノ口１５－５</t>
  </si>
  <si>
    <t>下京区柳馬場通松原下る忠庵町３０３番地</t>
  </si>
  <si>
    <t>宇治市広野町宮谷３５－１０３</t>
  </si>
  <si>
    <t>滋賀県大津市唐崎一丁目２６－１８メゾン唐崎２０２</t>
  </si>
  <si>
    <t>東山区今熊野南日吉町５２番地２５</t>
  </si>
  <si>
    <t>上京区堀川通一条下る主計町２番地１京都堀川グランドハイツ６０３号</t>
  </si>
  <si>
    <t>醍醐新開８－６</t>
  </si>
  <si>
    <t>滋賀県大津市本堅田一丁目３番１３号</t>
  </si>
  <si>
    <t>山科区西野広見町３０－３</t>
  </si>
  <si>
    <t>深草西浦町１丁目１０－３ロイヤル深草４０８号</t>
  </si>
  <si>
    <t>桃山紅雪町１７</t>
  </si>
  <si>
    <t>山科区勧修寺東堂田町１７３番地１</t>
  </si>
  <si>
    <t>右京区梅津林口町１４番地</t>
  </si>
  <si>
    <t>日野奥出１３番地１１</t>
  </si>
  <si>
    <t>滋賀県大津市小関町４番１０号</t>
  </si>
  <si>
    <t>小栗栖森ケ淵町４－１シャルム幡山２０５</t>
  </si>
  <si>
    <t>山科区音羽千本町１８－４０</t>
  </si>
  <si>
    <t>城陽市平川大将軍７８番地の１サンレーベ平川１０１号</t>
  </si>
  <si>
    <t>山科区大塚元屋敷町６２番地３０</t>
  </si>
  <si>
    <t>醍醐高畑町３０－２２</t>
  </si>
  <si>
    <t>山科区四ノ宮行者谷２６番地５６</t>
  </si>
  <si>
    <t>大阪府高槻市唐崎西２丁目９番１４号</t>
  </si>
  <si>
    <t>南区上鳥羽苗代町２番地２</t>
  </si>
  <si>
    <t>横大路松林３０－２１</t>
  </si>
  <si>
    <t>山科区小野荘司町６番地３４</t>
  </si>
  <si>
    <t>山科区音羽乙出町５萬年青ガーデン３０３</t>
  </si>
  <si>
    <t>山科区大宅関生町７０番地ローズハイツ１Ｃ</t>
  </si>
  <si>
    <t>京田辺市薪水取１３番地２</t>
  </si>
  <si>
    <t>滋賀県守山市川田町４５番地４</t>
  </si>
  <si>
    <t>北区等持院西町６０－１三楽荘</t>
  </si>
  <si>
    <t>南区久世上久世町４９６番地２６</t>
  </si>
  <si>
    <t>滋賀県大津市勧学二丁目９番１０号サンナトーレ勧学２０１号</t>
  </si>
  <si>
    <t>山科区厨子奥若林町５番地３</t>
  </si>
  <si>
    <t>南区唐橋琵琶町１０番地１第三洛西ハイツ２０７号</t>
  </si>
  <si>
    <t>南区上鳥羽馬廻４０番地３トールハーヴェスト１０１号</t>
  </si>
  <si>
    <t>南区久世築山町１８４番地レグルス京都１０３号室</t>
  </si>
  <si>
    <t>八幡市美濃山宮ノ背４９番地の５</t>
  </si>
  <si>
    <t>左京区静市市原町１３３１番地９</t>
  </si>
  <si>
    <t>小栗栖南後藤町６番地小栗栖北団地２５－１０２</t>
  </si>
  <si>
    <t>宇治市木幡平尾２７番地の１９４</t>
  </si>
  <si>
    <t>右京区嵯峨天龍寺椎野町１３番地</t>
  </si>
  <si>
    <t>東山区三条通大橋東入４丁目七軒町１４番地エクセレンス東山５０１号住宅</t>
  </si>
  <si>
    <t>小栗栖午ケ淵町３０番地２アルモード醍醐５１４号</t>
  </si>
  <si>
    <t>滋賀県甲賀市信楽町勅旨１４２２－１ハートフル信楽１０３号</t>
  </si>
  <si>
    <t>醍醐折戸町８番地１醍醐西市営住宅１２棟３０２号</t>
  </si>
  <si>
    <t>滋賀県草津市馬場町１０６０－６高島マンション４０３号</t>
  </si>
  <si>
    <t>西柳町５５０番地ハイツベルセイム２０４号</t>
  </si>
  <si>
    <t>長岡京市勝竜寺６番１０号</t>
  </si>
  <si>
    <t>竹田醍醐田町１５番地の２８</t>
  </si>
  <si>
    <t>中京区西ノ京島ノ内町２１ネオコーポラス島ノ内Ｂ棟２１１</t>
  </si>
  <si>
    <t>山科区小野西浦６８番地９睦メゾネット１０１</t>
  </si>
  <si>
    <t>滋賀県大津市野郷原二丁目２２番１１号</t>
  </si>
  <si>
    <t>滋賀県大津市赤尾町１２番１２号</t>
  </si>
  <si>
    <t>山科区小野御所ノ内町３番地７ビューハイツ小野２０２号</t>
  </si>
  <si>
    <t>中島河原田町３１番地１グランデュール鴨川テルス番館２０９</t>
  </si>
  <si>
    <t>滋賀県大津市下阪本五丁目２１番１４号セジュール比叡２０６</t>
  </si>
  <si>
    <t>南区久世中久町７０５番地１ルミエール桂川３０８号</t>
  </si>
  <si>
    <t>山科区西野山中臣町１２８番地</t>
  </si>
  <si>
    <t>滋賀県草津市追分南三丁目７番２２号</t>
  </si>
  <si>
    <t>滋賀県大津市萱野浦１４番２４号</t>
  </si>
  <si>
    <t>山科区音羽役出町４３番地１０</t>
  </si>
  <si>
    <t>山科区音羽前田町２０番地２ユートピアナカガワ２０２</t>
  </si>
  <si>
    <t>小栗栖南後藤町６番地小栗栖北団地３４－３０２</t>
  </si>
  <si>
    <t>京田辺市大住時子林３４番地の８</t>
  </si>
  <si>
    <t>月　　　日  　時 　　分</t>
    <rPh sb="0" eb="1">
      <t>ガツ</t>
    </rPh>
    <rPh sb="4" eb="5">
      <t>ニチ</t>
    </rPh>
    <rPh sb="8" eb="9">
      <t>ジ</t>
    </rPh>
    <rPh sb="12" eb="13">
      <t>フン</t>
    </rPh>
    <phoneticPr fontId="18"/>
  </si>
  <si>
    <t>　月　　　日</t>
    <rPh sb="1" eb="2">
      <t>ガツ</t>
    </rPh>
    <rPh sb="5" eb="6">
      <t>ニチ</t>
    </rPh>
    <phoneticPr fontId="18"/>
  </si>
  <si>
    <t>1・2・3・4・5・6・7・8・9</t>
    <phoneticPr fontId="18"/>
  </si>
  <si>
    <t>1・2・3・4・5・6・7・8・9・10・11・12・13・14</t>
  </si>
  <si>
    <t>572-7972</t>
  </si>
  <si>
    <t>571-5417</t>
  </si>
  <si>
    <t>571-1921</t>
  </si>
  <si>
    <t>601-6039</t>
  </si>
  <si>
    <t>592-6187</t>
  </si>
  <si>
    <t>572-1489</t>
  </si>
  <si>
    <t>571-1815</t>
  </si>
  <si>
    <t>571-8137</t>
  </si>
  <si>
    <t>572-8148</t>
  </si>
  <si>
    <t>572-8282</t>
  </si>
  <si>
    <t>571-1729</t>
  </si>
  <si>
    <t>574-2269</t>
  </si>
  <si>
    <t>571-0909</t>
  </si>
  <si>
    <t>573-0903</t>
  </si>
  <si>
    <t>647-0013</t>
  </si>
  <si>
    <t>573-7335</t>
  </si>
  <si>
    <t>572-2880</t>
  </si>
  <si>
    <t>571-6034</t>
  </si>
  <si>
    <t>572-8508</t>
  </si>
  <si>
    <t>573-1315</t>
  </si>
  <si>
    <t>572-5659</t>
  </si>
  <si>
    <t>571-2837</t>
  </si>
  <si>
    <t>572-6377</t>
  </si>
  <si>
    <t>574-1153</t>
  </si>
  <si>
    <t>573-2586</t>
  </si>
  <si>
    <t>573-5673</t>
  </si>
  <si>
    <t>573-8185</t>
  </si>
  <si>
    <t>572-2165</t>
  </si>
  <si>
    <t>572-2838</t>
  </si>
  <si>
    <t>574-3527</t>
  </si>
  <si>
    <t>573-9221</t>
  </si>
  <si>
    <t>575-1222</t>
  </si>
  <si>
    <t>594-7779</t>
  </si>
  <si>
    <t>571-9709</t>
  </si>
  <si>
    <t>572-6906</t>
  </si>
  <si>
    <t>341-7335</t>
  </si>
  <si>
    <t>572-8366</t>
  </si>
  <si>
    <t>571-6267</t>
  </si>
  <si>
    <t>661-3072</t>
  </si>
  <si>
    <t>573-2908</t>
  </si>
  <si>
    <t>573-7133</t>
  </si>
  <si>
    <t>571-8948</t>
  </si>
  <si>
    <t>777-7089</t>
  </si>
  <si>
    <t>574-3119</t>
  </si>
  <si>
    <t>572-9971</t>
  </si>
  <si>
    <t>275-7316</t>
  </si>
  <si>
    <t>571-6585</t>
  </si>
  <si>
    <t>571-8843</t>
  </si>
  <si>
    <t>572-0802</t>
  </si>
  <si>
    <t>571-6598</t>
  </si>
  <si>
    <t>572-1033</t>
  </si>
  <si>
    <t>572-5366</t>
  </si>
  <si>
    <t>572-0698</t>
  </si>
  <si>
    <t>571-8255</t>
  </si>
  <si>
    <t>571-5169</t>
  </si>
  <si>
    <t>571-0374</t>
  </si>
  <si>
    <t>572-0123</t>
  </si>
  <si>
    <t>571-9093</t>
  </si>
  <si>
    <t>572-1762</t>
  </si>
  <si>
    <t>571-7381</t>
  </si>
  <si>
    <t>571-9388</t>
  </si>
  <si>
    <t>574-1587</t>
  </si>
  <si>
    <t>571-4884</t>
  </si>
  <si>
    <t>574-3557</t>
  </si>
  <si>
    <t>572-2281</t>
  </si>
  <si>
    <t>661-4509</t>
  </si>
  <si>
    <t>571-7449</t>
  </si>
  <si>
    <t>572-8910</t>
  </si>
  <si>
    <t>501-8191</t>
  </si>
  <si>
    <t>573-0180</t>
  </si>
  <si>
    <t>573-1875</t>
  </si>
  <si>
    <t>572-1861</t>
  </si>
  <si>
    <t>571-7940</t>
  </si>
  <si>
    <t>572-5054</t>
  </si>
  <si>
    <t>572-0526</t>
  </si>
  <si>
    <t>573-6783</t>
  </si>
  <si>
    <t>573-2739</t>
  </si>
  <si>
    <t>572-7896</t>
  </si>
  <si>
    <t>571-9436</t>
  </si>
  <si>
    <t>571-6050</t>
  </si>
  <si>
    <t>571-1611</t>
  </si>
  <si>
    <t>572-7889</t>
  </si>
  <si>
    <t>572-6169</t>
  </si>
  <si>
    <t>571-3836</t>
  </si>
  <si>
    <t>595-6761</t>
  </si>
  <si>
    <t>572-2701</t>
  </si>
  <si>
    <t>574-1551</t>
  </si>
  <si>
    <t>606-1792</t>
  </si>
  <si>
    <t>572-2452</t>
  </si>
  <si>
    <t>574-0917</t>
  </si>
  <si>
    <t>574-0482</t>
  </si>
  <si>
    <t>573-5212</t>
  </si>
  <si>
    <t>574-2089</t>
  </si>
  <si>
    <t>574-0899</t>
  </si>
  <si>
    <t>748-6538</t>
  </si>
  <si>
    <t>571-5489</t>
  </si>
  <si>
    <t>572-0207</t>
  </si>
  <si>
    <t>572-7745</t>
  </si>
  <si>
    <t>201-7715</t>
  </si>
  <si>
    <t>571-7218</t>
  </si>
  <si>
    <t>572-5735</t>
  </si>
  <si>
    <t>581-3249</t>
  </si>
  <si>
    <t>573-0410</t>
  </si>
  <si>
    <t>574-2111</t>
  </si>
  <si>
    <t>573-1006</t>
  </si>
  <si>
    <t>606-2298</t>
  </si>
  <si>
    <t>574-1255</t>
  </si>
  <si>
    <t>572-7827</t>
  </si>
  <si>
    <t>573-1444</t>
  </si>
  <si>
    <t>756-8390</t>
  </si>
  <si>
    <t>573-0901</t>
  </si>
  <si>
    <t>592-9990</t>
  </si>
  <si>
    <t>571-5740</t>
  </si>
  <si>
    <t>572-4467</t>
  </si>
  <si>
    <t>644-5564</t>
  </si>
  <si>
    <t>573-4323</t>
  </si>
  <si>
    <t>571-2268</t>
  </si>
  <si>
    <t>634-4901</t>
  </si>
  <si>
    <t>572-3647</t>
  </si>
  <si>
    <t>573-2217</t>
  </si>
  <si>
    <t>572-1116</t>
  </si>
  <si>
    <t>571-9544</t>
  </si>
  <si>
    <t>573-6124</t>
  </si>
  <si>
    <t>574-4871</t>
  </si>
  <si>
    <t>571-5231</t>
  </si>
  <si>
    <t>572-0688</t>
  </si>
  <si>
    <t>572-2208</t>
  </si>
  <si>
    <t>595-0393</t>
  </si>
  <si>
    <t>573-4255</t>
  </si>
  <si>
    <t>572-1084</t>
  </si>
  <si>
    <t>572-2230</t>
  </si>
  <si>
    <t>571-9477</t>
  </si>
  <si>
    <t>621-2625</t>
  </si>
  <si>
    <t>622-8420</t>
  </si>
  <si>
    <t>572-3643</t>
  </si>
  <si>
    <t>573-7258</t>
  </si>
  <si>
    <t>572-4006</t>
  </si>
  <si>
    <t>603-3137</t>
  </si>
  <si>
    <t>623-1690</t>
  </si>
  <si>
    <t>573-6103</t>
  </si>
  <si>
    <t>572-6889</t>
  </si>
  <si>
    <t>571-9053</t>
  </si>
  <si>
    <t>571-6078</t>
  </si>
  <si>
    <t>612-8833</t>
  </si>
  <si>
    <t>572-3774</t>
  </si>
  <si>
    <t>573-4622</t>
  </si>
  <si>
    <t>573-6373</t>
  </si>
  <si>
    <t>572-1023</t>
  </si>
  <si>
    <t>571-6937</t>
  </si>
  <si>
    <t>644-6173</t>
  </si>
  <si>
    <t>982-2296</t>
  </si>
  <si>
    <t>572-1135</t>
  </si>
  <si>
    <t>591-3548</t>
  </si>
  <si>
    <t>572-6355</t>
  </si>
  <si>
    <t>573-0850</t>
  </si>
  <si>
    <t>571-0106</t>
  </si>
  <si>
    <t>575-2707</t>
  </si>
  <si>
    <t>572-8838</t>
  </si>
  <si>
    <t>573-1345</t>
  </si>
  <si>
    <t>951-8825</t>
  </si>
  <si>
    <t>571-5701</t>
  </si>
  <si>
    <t>573-2679</t>
  </si>
  <si>
    <t>641-8484</t>
  </si>
  <si>
    <t>755-4278</t>
  </si>
  <si>
    <t>572-3181</t>
  </si>
  <si>
    <t>757-3046</t>
  </si>
  <si>
    <t>571-9212</t>
  </si>
  <si>
    <t>632-9585</t>
  </si>
  <si>
    <t>957-5385</t>
  </si>
  <si>
    <t>603-3951</t>
  </si>
  <si>
    <t>571-8758</t>
  </si>
  <si>
    <t>612-5965</t>
  </si>
  <si>
    <t>594-2577</t>
  </si>
  <si>
    <t>571-1215</t>
  </si>
  <si>
    <t>571-6148</t>
  </si>
  <si>
    <t>601-3254</t>
  </si>
  <si>
    <t>983-3512</t>
  </si>
  <si>
    <t>634-8991</t>
  </si>
  <si>
    <t>573-8099</t>
  </si>
  <si>
    <t>757-9764</t>
  </si>
  <si>
    <t>574-4517</t>
  </si>
  <si>
    <t>572-9541</t>
  </si>
  <si>
    <t>592-0863</t>
  </si>
  <si>
    <t>623-4752</t>
  </si>
  <si>
    <t>601-1503</t>
  </si>
  <si>
    <t>594-0479</t>
  </si>
  <si>
    <t>631-0514</t>
  </si>
  <si>
    <t>572-1465</t>
  </si>
  <si>
    <t>606-2818</t>
  </si>
  <si>
    <t>571-9437</t>
  </si>
  <si>
    <t>571-6584</t>
  </si>
  <si>
    <t>571-7278</t>
  </si>
  <si>
    <t>571-8486</t>
  </si>
  <si>
    <t>573-0770</t>
  </si>
  <si>
    <t>572-4327</t>
  </si>
  <si>
    <t>573-5018</t>
  </si>
  <si>
    <t>394-0100</t>
  </si>
  <si>
    <t>571-8559</t>
  </si>
  <si>
    <t>571-1826</t>
  </si>
  <si>
    <t>573-3850</t>
  </si>
  <si>
    <t>571-1811</t>
  </si>
  <si>
    <t>571-1700</t>
  </si>
  <si>
    <t>314-5886</t>
  </si>
  <si>
    <t>571-7260</t>
  </si>
  <si>
    <t>571-5801</t>
  </si>
  <si>
    <t>572-8525</t>
  </si>
  <si>
    <t>571-1803</t>
  </si>
  <si>
    <t>573-3098</t>
  </si>
  <si>
    <t>571-8116</t>
  </si>
  <si>
    <t>572-8983</t>
  </si>
  <si>
    <t>573-0605</t>
  </si>
  <si>
    <t>575-2093</t>
  </si>
  <si>
    <t>642-5604</t>
  </si>
  <si>
    <t>573-3815</t>
  </si>
  <si>
    <t>572-4324</t>
  </si>
  <si>
    <t>643-0663</t>
  </si>
  <si>
    <t>574-0530</t>
  </si>
  <si>
    <t>581-5240</t>
  </si>
  <si>
    <t>572-8406</t>
  </si>
  <si>
    <t>573-0544</t>
  </si>
  <si>
    <t>573-1062</t>
  </si>
  <si>
    <t>571-0435</t>
  </si>
  <si>
    <t>571-8242</t>
  </si>
  <si>
    <t>394-2334</t>
  </si>
  <si>
    <t>572-9237</t>
  </si>
  <si>
    <t>571-1757</t>
  </si>
  <si>
    <t>571-6346</t>
  </si>
  <si>
    <t>572-8228</t>
  </si>
  <si>
    <t>571-6750</t>
  </si>
  <si>
    <t>572-7582</t>
  </si>
  <si>
    <t>572-9339</t>
  </si>
  <si>
    <t>571-3265</t>
  </si>
  <si>
    <t>572-9320</t>
  </si>
  <si>
    <t>571-7666</t>
  </si>
  <si>
    <t>574-2162</t>
  </si>
  <si>
    <t>612-8768</t>
  </si>
  <si>
    <t>611-3500</t>
  </si>
  <si>
    <t>571-3801</t>
  </si>
  <si>
    <t>573-3208</t>
  </si>
  <si>
    <t>571-3305</t>
  </si>
  <si>
    <t>571-6127</t>
  </si>
  <si>
    <t>571-5863</t>
  </si>
  <si>
    <t>573-0355</t>
  </si>
  <si>
    <t>632-9493</t>
  </si>
  <si>
    <t>591-6499</t>
  </si>
  <si>
    <t>406-2806</t>
  </si>
  <si>
    <t>571-2104</t>
  </si>
  <si>
    <t>572-5087</t>
  </si>
  <si>
    <t>573-2321</t>
  </si>
  <si>
    <t>642-5179</t>
  </si>
  <si>
    <t>571-0929</t>
  </si>
  <si>
    <t>950-1779</t>
  </si>
  <si>
    <t>572-3445</t>
  </si>
  <si>
    <t>748-6350</t>
  </si>
  <si>
    <t>748-6654</t>
  </si>
  <si>
    <t>645-2800</t>
  </si>
  <si>
    <t>603-5200</t>
  </si>
  <si>
    <t>574-0607</t>
  </si>
  <si>
    <t>572-7694</t>
  </si>
  <si>
    <t>572-4757</t>
  </si>
  <si>
    <t>571-0790</t>
  </si>
  <si>
    <t>573-4107</t>
  </si>
  <si>
    <t>573-3429</t>
  </si>
  <si>
    <t>592-1396</t>
  </si>
  <si>
    <t>571-6877</t>
  </si>
  <si>
    <t>571-1224</t>
  </si>
  <si>
    <t>573-8505</t>
  </si>
  <si>
    <t>572-8047</t>
  </si>
  <si>
    <t>571-5572</t>
  </si>
  <si>
    <t>573-2075</t>
  </si>
  <si>
    <t>573-0845</t>
  </si>
  <si>
    <t>573-7205</t>
  </si>
  <si>
    <t>571-6670</t>
  </si>
  <si>
    <t>962-0575</t>
  </si>
  <si>
    <t>573-5066</t>
  </si>
  <si>
    <t>573-0096</t>
  </si>
  <si>
    <t>573-0873</t>
  </si>
  <si>
    <t>571-4555</t>
  </si>
  <si>
    <t>573-8141</t>
  </si>
  <si>
    <t>573-8151</t>
  </si>
  <si>
    <t>571-2365</t>
  </si>
  <si>
    <t>572-8200</t>
  </si>
  <si>
    <t>393-5728</t>
  </si>
  <si>
    <t>571-8668</t>
  </si>
  <si>
    <t>953-2670</t>
  </si>
  <si>
    <t>572-5262</t>
  </si>
  <si>
    <t>573-2527</t>
  </si>
  <si>
    <t>572-5502</t>
  </si>
  <si>
    <t>572-2700</t>
  </si>
  <si>
    <t>571-3227</t>
  </si>
  <si>
    <t>571-0605</t>
  </si>
  <si>
    <t>573-6607</t>
  </si>
  <si>
    <t>581-3317</t>
  </si>
  <si>
    <t>611-9243</t>
  </si>
  <si>
    <t>612-7225</t>
  </si>
  <si>
    <t>573-1069</t>
  </si>
  <si>
    <t>572-6277</t>
  </si>
  <si>
    <t>571-7659</t>
  </si>
  <si>
    <t>571-2036</t>
  </si>
  <si>
    <t>572-9057</t>
  </si>
  <si>
    <t>204-8903</t>
  </si>
  <si>
    <t>571-3711</t>
  </si>
  <si>
    <t>571-4332</t>
  </si>
  <si>
    <t>572-0158</t>
  </si>
  <si>
    <t>572-0020</t>
  </si>
  <si>
    <t>573-4851</t>
  </si>
  <si>
    <t>572-0162</t>
  </si>
  <si>
    <t>572-0778</t>
  </si>
  <si>
    <t>572-7056</t>
  </si>
  <si>
    <t>955-4018</t>
  </si>
  <si>
    <t>575-1100</t>
  </si>
  <si>
    <t>574-2092</t>
  </si>
  <si>
    <t>574-3517</t>
  </si>
  <si>
    <t>573-3941</t>
  </si>
  <si>
    <t>573-6276</t>
  </si>
  <si>
    <t>593-3262</t>
  </si>
  <si>
    <t>571-0177</t>
  </si>
  <si>
    <t>571-5245</t>
  </si>
  <si>
    <t>777-8847</t>
  </si>
  <si>
    <t>204-9058</t>
  </si>
  <si>
    <t>681-2947</t>
  </si>
  <si>
    <t>642-9634</t>
  </si>
  <si>
    <t>381-1797</t>
  </si>
  <si>
    <t>871-2742</t>
  </si>
  <si>
    <t>612-6448</t>
  </si>
  <si>
    <t>332-5769</t>
  </si>
  <si>
    <t>201-7624</t>
  </si>
  <si>
    <t>951-8577</t>
  </si>
  <si>
    <t>202-8128</t>
  </si>
  <si>
    <t>571-5747</t>
  </si>
  <si>
    <t>931-6639</t>
  </si>
  <si>
    <t>573-4347</t>
  </si>
  <si>
    <t>572-2781</t>
  </si>
  <si>
    <t>451-6322</t>
  </si>
  <si>
    <t>645-8070</t>
  </si>
  <si>
    <t>561-3225</t>
  </si>
  <si>
    <t>573-1639</t>
  </si>
  <si>
    <t>573-8271</t>
  </si>
  <si>
    <t>571-8805</t>
  </si>
  <si>
    <t>204-3480</t>
  </si>
  <si>
    <t>573-8234</t>
  </si>
  <si>
    <t>592-6548</t>
  </si>
  <si>
    <t>591-5248</t>
  </si>
  <si>
    <t>581-9101</t>
  </si>
  <si>
    <t>351-1663</t>
  </si>
  <si>
    <t>561-2647</t>
  </si>
  <si>
    <t>468-1799</t>
  </si>
  <si>
    <t>573-4054</t>
  </si>
  <si>
    <t>501-6200</t>
  </si>
  <si>
    <t>643-7860</t>
  </si>
  <si>
    <t>496-4948</t>
  </si>
  <si>
    <t>593-2339</t>
  </si>
  <si>
    <t>872-6599</t>
  </si>
  <si>
    <t>573-3437</t>
  </si>
  <si>
    <t>204-4678</t>
  </si>
  <si>
    <t>204-4960</t>
  </si>
  <si>
    <t>571-1398</t>
  </si>
  <si>
    <t>572-1057</t>
  </si>
  <si>
    <t>681-6859</t>
  </si>
  <si>
    <t>631-0290</t>
  </si>
  <si>
    <t>572-6299</t>
  </si>
  <si>
    <t>501-8566</t>
  </si>
  <si>
    <t>462-5704</t>
  </si>
  <si>
    <t>921-2460</t>
  </si>
  <si>
    <t>595-3937</t>
  </si>
  <si>
    <t>672-1410</t>
  </si>
  <si>
    <t>755-2431</t>
  </si>
  <si>
    <t>861-1636</t>
  </si>
  <si>
    <t>761-7558</t>
  </si>
  <si>
    <t>951-8440</t>
  </si>
  <si>
    <t>644-0637</t>
  </si>
  <si>
    <t>841-7466</t>
  </si>
  <si>
    <t>200-6607</t>
  </si>
  <si>
    <t>502-2076</t>
  </si>
  <si>
    <t>592-2974</t>
  </si>
  <si>
    <t>572-1446</t>
  </si>
  <si>
    <t>記号番号</t>
    <rPh sb="0" eb="4">
      <t>キゴウバンゴウ</t>
    </rPh>
    <phoneticPr fontId="18"/>
  </si>
  <si>
    <t>区</t>
    <rPh sb="0" eb="1">
      <t>ク</t>
    </rPh>
    <phoneticPr fontId="18"/>
  </si>
  <si>
    <t>受診日時</t>
    <rPh sb="0" eb="2">
      <t>ジュシン</t>
    </rPh>
    <rPh sb="2" eb="3">
      <t>ビ</t>
    </rPh>
    <phoneticPr fontId="18"/>
  </si>
  <si>
    <t>申込</t>
    <rPh sb="0" eb="2">
      <t>モウシコミ</t>
    </rPh>
    <phoneticPr fontId="18"/>
  </si>
  <si>
    <t>無料オプション</t>
    <rPh sb="0" eb="2">
      <t>ムリョウ</t>
    </rPh>
    <phoneticPr fontId="18"/>
  </si>
  <si>
    <t>追加オプション</t>
    <rPh sb="0" eb="2">
      <t>ツイカ</t>
    </rPh>
    <phoneticPr fontId="18"/>
  </si>
  <si>
    <t>1・2・3・4・5・6・7・8・9</t>
    <phoneticPr fontId="18"/>
  </si>
  <si>
    <t>1・2・3・4・5・6・7・8・9</t>
    <phoneticPr fontId="18"/>
  </si>
  <si>
    <t>1・2・3・4・5・6・7・8・9</t>
    <phoneticPr fontId="18"/>
  </si>
  <si>
    <t>1・2・3・4・5・6・7・8・9</t>
    <phoneticPr fontId="18"/>
  </si>
  <si>
    <t>1・2・3・4・5・6・7・8・9</t>
    <phoneticPr fontId="18"/>
  </si>
  <si>
    <t>原田　浩之</t>
    <rPh sb="0" eb="2">
      <t>ハラダ</t>
    </rPh>
    <rPh sb="3" eb="5">
      <t>ヒロユキ</t>
    </rPh>
    <phoneticPr fontId="18"/>
  </si>
  <si>
    <t>ﾊﾗﾀﾞ　ﾋﾛﾕｷ</t>
    <phoneticPr fontId="18"/>
  </si>
  <si>
    <t>男</t>
    <rPh sb="0" eb="1">
      <t>オトコ</t>
    </rPh>
    <phoneticPr fontId="18"/>
  </si>
  <si>
    <t>中京区壬生松原町32-14</t>
    <rPh sb="0" eb="5">
      <t>ナカギョウクミブ</t>
    </rPh>
    <rPh sb="5" eb="7">
      <t>マツバラ</t>
    </rPh>
    <rPh sb="7" eb="8">
      <t>マチ</t>
    </rPh>
    <phoneticPr fontId="18"/>
  </si>
  <si>
    <t>中野　博文</t>
    <rPh sb="0" eb="2">
      <t>ナカノ</t>
    </rPh>
    <rPh sb="3" eb="5">
      <t>ヒロフミ</t>
    </rPh>
    <phoneticPr fontId="18"/>
  </si>
  <si>
    <t>ﾅｶﾉ　ﾋﾛﾌﾐ</t>
    <phoneticPr fontId="18"/>
  </si>
  <si>
    <t>下京区高倉通高辻下る葛籠屋町５１２－３</t>
    <rPh sb="0" eb="3">
      <t>シモギョウク</t>
    </rPh>
    <phoneticPr fontId="18"/>
  </si>
  <si>
    <t>075-361-2008</t>
    <phoneticPr fontId="18"/>
  </si>
  <si>
    <t>清谷　勝昭</t>
    <rPh sb="0" eb="2">
      <t>キヨタニ</t>
    </rPh>
    <rPh sb="3" eb="4">
      <t>カ</t>
    </rPh>
    <phoneticPr fontId="18"/>
  </si>
  <si>
    <t>ｷﾖﾀﾆ　ﾏｻｱｷ</t>
    <phoneticPr fontId="18"/>
  </si>
  <si>
    <t>小栗栖南後藤町６小栗栖北団地３５棟４０４号</t>
    <phoneticPr fontId="18"/>
  </si>
  <si>
    <t>080-1496-1101</t>
    <phoneticPr fontId="18"/>
  </si>
  <si>
    <t>090-8466-2287</t>
    <phoneticPr fontId="18"/>
  </si>
  <si>
    <t>604-8823</t>
    <phoneticPr fontId="18"/>
  </si>
  <si>
    <t>600-8085</t>
    <phoneticPr fontId="18"/>
  </si>
  <si>
    <t>601-1456</t>
    <phoneticPr fontId="18"/>
  </si>
  <si>
    <t>田中　保明</t>
    <rPh sb="0" eb="2">
      <t>タナカ</t>
    </rPh>
    <rPh sb="3" eb="4">
      <t>タモ</t>
    </rPh>
    <rPh sb="4" eb="5">
      <t>アカ</t>
    </rPh>
    <phoneticPr fontId="18"/>
  </si>
  <si>
    <t>田中　賀津代</t>
    <phoneticPr fontId="18"/>
  </si>
  <si>
    <t>上柳　知子</t>
    <rPh sb="0" eb="2">
      <t>ウエヤナギ</t>
    </rPh>
    <rPh sb="3" eb="5">
      <t>トモコ</t>
    </rPh>
    <phoneticPr fontId="18"/>
  </si>
  <si>
    <t>上柳　絢</t>
    <rPh sb="0" eb="2">
      <t>ウエヤナギ</t>
    </rPh>
    <rPh sb="3" eb="4">
      <t>アヤ</t>
    </rPh>
    <phoneticPr fontId="18"/>
  </si>
  <si>
    <t>門野　泰幸</t>
    <rPh sb="0" eb="2">
      <t>モンノ</t>
    </rPh>
    <rPh sb="3" eb="5">
      <t>ヤスユキ</t>
    </rPh>
    <phoneticPr fontId="18"/>
  </si>
  <si>
    <t>飛田　剛</t>
    <rPh sb="0" eb="2">
      <t>トビタ</t>
    </rPh>
    <rPh sb="3" eb="4">
      <t>ツヨシ</t>
    </rPh>
    <phoneticPr fontId="18"/>
  </si>
  <si>
    <t>ﾀﾅｶ ﾔｽｱｷ</t>
    <phoneticPr fontId="18"/>
  </si>
  <si>
    <t>ﾀﾅｶ ｶﾂﾞﾖ</t>
    <phoneticPr fontId="18"/>
  </si>
  <si>
    <t>ｳｴﾔﾅｷﾞ ﾄﾓｺ</t>
    <phoneticPr fontId="18"/>
  </si>
  <si>
    <t>ｳｴﾔﾅｷﾞ ｱﾔ</t>
    <phoneticPr fontId="18"/>
  </si>
  <si>
    <t>ﾓﾝﾉ ﾔｽﾕｷ</t>
    <phoneticPr fontId="18"/>
  </si>
  <si>
    <t>ﾋﾀﾞ ﾂﾖｼ</t>
    <phoneticPr fontId="18"/>
  </si>
  <si>
    <t>男</t>
    <rPh sb="0" eb="1">
      <t>オトコ</t>
    </rPh>
    <phoneticPr fontId="18"/>
  </si>
  <si>
    <t>女</t>
    <rPh sb="0" eb="1">
      <t>オンンア</t>
    </rPh>
    <phoneticPr fontId="18"/>
  </si>
  <si>
    <t>小栗栖中山田町５４の５府営住宅38-111</t>
    <rPh sb="11" eb="15">
      <t>フエイジュウタク</t>
    </rPh>
    <phoneticPr fontId="18"/>
  </si>
  <si>
    <t>601-1463</t>
    <phoneticPr fontId="18"/>
  </si>
  <si>
    <t>572-1647</t>
    <phoneticPr fontId="18"/>
  </si>
  <si>
    <t>日野谷寺町26-3</t>
    <rPh sb="0" eb="2">
      <t>ヒノ</t>
    </rPh>
    <rPh sb="2" eb="4">
      <t>タニデラ</t>
    </rPh>
    <rPh sb="4" eb="5">
      <t>マチ</t>
    </rPh>
    <phoneticPr fontId="18"/>
  </si>
  <si>
    <t>醍醐槇ノ内町28-15</t>
    <rPh sb="0" eb="2">
      <t>ダイゴ</t>
    </rPh>
    <rPh sb="2" eb="3">
      <t>マキ</t>
    </rPh>
    <rPh sb="4" eb="5">
      <t>ウチ</t>
    </rPh>
    <rPh sb="5" eb="6">
      <t>マチ</t>
    </rPh>
    <phoneticPr fontId="18"/>
  </si>
  <si>
    <t>西京区樫原杉原町2-17</t>
    <rPh sb="0" eb="3">
      <t>ニシキョウク</t>
    </rPh>
    <rPh sb="3" eb="5">
      <t>カタギハラ</t>
    </rPh>
    <rPh sb="5" eb="7">
      <t>スギハラ</t>
    </rPh>
    <rPh sb="7" eb="8">
      <t>マチ</t>
    </rPh>
    <phoneticPr fontId="18"/>
  </si>
  <si>
    <t>601-1406</t>
    <phoneticPr fontId="18"/>
  </si>
  <si>
    <t>601-1337</t>
    <phoneticPr fontId="18"/>
  </si>
  <si>
    <t>615-8151</t>
    <phoneticPr fontId="18"/>
  </si>
  <si>
    <t>571-4884</t>
    <phoneticPr fontId="18"/>
  </si>
  <si>
    <t>572-3986</t>
    <phoneticPr fontId="18"/>
  </si>
  <si>
    <t>090-8203-5314</t>
    <phoneticPr fontId="18"/>
  </si>
  <si>
    <t>594-5766</t>
    <phoneticPr fontId="18"/>
  </si>
  <si>
    <t>ｲｼｲ ﾕｷ</t>
    <phoneticPr fontId="18"/>
  </si>
  <si>
    <t>ｲﾁﾔﾏ ﾓﾓｺ</t>
    <phoneticPr fontId="18"/>
  </si>
  <si>
    <t>090-3849-5191</t>
    <phoneticPr fontId="18"/>
  </si>
  <si>
    <t>075-574-2111</t>
    <phoneticPr fontId="18"/>
  </si>
  <si>
    <t>ｲﾅﾊﾞ ﾘｷｴ</t>
    <phoneticPr fontId="18"/>
  </si>
  <si>
    <t>5・6</t>
    <phoneticPr fontId="18"/>
  </si>
  <si>
    <t>ｲﾜﾓﾄ ﾖｳｿﾞｳ</t>
    <phoneticPr fontId="18"/>
  </si>
  <si>
    <t>ｲﾜﾓﾄ ｷﾖｺ</t>
    <phoneticPr fontId="18"/>
  </si>
  <si>
    <t>090-3275-7684</t>
    <phoneticPr fontId="18"/>
  </si>
  <si>
    <t>ｳｴﾀﾞ ﾕﾐ</t>
    <phoneticPr fontId="18"/>
  </si>
  <si>
    <t>8・9</t>
    <phoneticPr fontId="18"/>
  </si>
  <si>
    <t>ｳｴﾀﾞ ﾉﾘｺ</t>
    <phoneticPr fontId="18"/>
  </si>
  <si>
    <t>612-8878</t>
    <phoneticPr fontId="18"/>
  </si>
  <si>
    <t>1・2・3・4・5・6・7・8・9・10・11・12・13・14</t>
    <phoneticPr fontId="18"/>
  </si>
  <si>
    <t>2・11</t>
    <phoneticPr fontId="18"/>
  </si>
  <si>
    <t>ｵｸﾉ ﾐｴｺ</t>
    <phoneticPr fontId="18"/>
  </si>
  <si>
    <t>2・5</t>
    <phoneticPr fontId="18"/>
  </si>
  <si>
    <t>ｵﾊﾞﾀ ﾀｶﾖ</t>
    <phoneticPr fontId="18"/>
  </si>
  <si>
    <t>ｶﾄｳ ｱﾕﾐ</t>
    <phoneticPr fontId="18"/>
  </si>
  <si>
    <t>574-2111</t>
    <phoneticPr fontId="18"/>
  </si>
  <si>
    <t>ｷﾀｶﾞﾜ ﾅﾅ</t>
    <phoneticPr fontId="18"/>
  </si>
  <si>
    <t>ｼﾏｸﾞﾁ ﾚｲｺ</t>
    <phoneticPr fontId="18"/>
  </si>
  <si>
    <t>612-1312</t>
    <phoneticPr fontId="18"/>
  </si>
  <si>
    <t>ﾀｷｲ ﾖｳｺ</t>
    <phoneticPr fontId="18"/>
  </si>
  <si>
    <t>2・7</t>
    <phoneticPr fontId="18"/>
  </si>
  <si>
    <t>080-8059-8347</t>
    <phoneticPr fontId="18"/>
  </si>
  <si>
    <t>ﾅｶｶﾞﾜ ﾏﾘｺ</t>
    <phoneticPr fontId="18"/>
  </si>
  <si>
    <t>080-8059-2609</t>
    <phoneticPr fontId="18"/>
  </si>
  <si>
    <t>6・7</t>
    <phoneticPr fontId="18"/>
  </si>
  <si>
    <t>ﾅｶﾆｼ ｶﾖｺ</t>
    <phoneticPr fontId="18"/>
  </si>
  <si>
    <t>ﾅｶﾑﾗ ﾀｸﾔ</t>
    <phoneticPr fontId="18"/>
  </si>
  <si>
    <t>ﾅｶﾑﾗ ｻｵﾘ</t>
    <phoneticPr fontId="18"/>
  </si>
  <si>
    <t>ﾅｶﾓﾄ ﾏﾕﾐ</t>
    <phoneticPr fontId="18"/>
  </si>
  <si>
    <t>574-3618</t>
    <phoneticPr fontId="18"/>
  </si>
  <si>
    <t>080-2404-2502</t>
    <phoneticPr fontId="18"/>
  </si>
  <si>
    <t>ﾐﾔﾓﾄ ｾﾂｺ</t>
    <phoneticPr fontId="18"/>
  </si>
  <si>
    <t>ﾐﾔﾓﾄ ｼﾝﾀﾛｳ</t>
    <phoneticPr fontId="18"/>
  </si>
  <si>
    <t>ﾖｼﾀﾞ ﾐﾕｷ</t>
    <phoneticPr fontId="18"/>
  </si>
  <si>
    <t>ﾖｼﾅｶ ｶｽﾞｴ</t>
    <phoneticPr fontId="18"/>
  </si>
  <si>
    <t>572-6532</t>
    <phoneticPr fontId="18"/>
  </si>
  <si>
    <t>ｱｽﾞﾏ ｷﾐｺ</t>
    <phoneticPr fontId="18"/>
  </si>
  <si>
    <t>ｱﾀﾞﾁ ﾕﾐｺ</t>
    <phoneticPr fontId="18"/>
  </si>
  <si>
    <t>ｷﾑﾗ ﾌｷ</t>
    <phoneticPr fontId="18"/>
  </si>
  <si>
    <t>2・5・6・7</t>
    <phoneticPr fontId="18"/>
  </si>
  <si>
    <t>6・9・12</t>
    <phoneticPr fontId="18"/>
  </si>
  <si>
    <t>ﾏﾂﾓﾄ ｶﾅ</t>
    <phoneticPr fontId="18"/>
  </si>
  <si>
    <t>伴中　久勝</t>
    <rPh sb="0" eb="2">
      <t>バンナカ</t>
    </rPh>
    <rPh sb="3" eb="5">
      <t>ヒサカツ</t>
    </rPh>
    <phoneticPr fontId="18"/>
  </si>
  <si>
    <t>ﾊﾞﾝﾅｶ ﾋｻｶﾂ</t>
    <phoneticPr fontId="18"/>
  </si>
  <si>
    <t>宇治市木幡御薗3-67</t>
    <rPh sb="0" eb="3">
      <t>ウジシ</t>
    </rPh>
    <rPh sb="3" eb="7">
      <t>コハタミソノ</t>
    </rPh>
    <phoneticPr fontId="18"/>
  </si>
  <si>
    <t>611-0002</t>
    <phoneticPr fontId="18"/>
  </si>
  <si>
    <t>0774-32-1399</t>
    <phoneticPr fontId="18"/>
  </si>
  <si>
    <t>奥村　篤彦</t>
    <rPh sb="0" eb="2">
      <t>オクムラ</t>
    </rPh>
    <rPh sb="3" eb="5">
      <t>アツヒコ</t>
    </rPh>
    <phoneticPr fontId="18"/>
  </si>
  <si>
    <t>ｵｸﾑﾗ ｱﾂﾋｺ</t>
    <phoneticPr fontId="18"/>
  </si>
  <si>
    <t>伏見区桃山伊賀67-1 伊賀団地2-405</t>
    <rPh sb="0" eb="3">
      <t>フシミク</t>
    </rPh>
    <rPh sb="3" eb="5">
      <t>モモヤマ</t>
    </rPh>
    <rPh sb="5" eb="7">
      <t>イガ</t>
    </rPh>
    <rPh sb="12" eb="16">
      <t>イガダンチ</t>
    </rPh>
    <phoneticPr fontId="18"/>
  </si>
  <si>
    <t>612-8026</t>
    <phoneticPr fontId="18"/>
  </si>
  <si>
    <t>080-5712-3022</t>
    <phoneticPr fontId="18"/>
  </si>
  <si>
    <t>池上　美穂</t>
    <rPh sb="0" eb="2">
      <t>イケガミ</t>
    </rPh>
    <rPh sb="3" eb="5">
      <t>ミホ</t>
    </rPh>
    <phoneticPr fontId="18"/>
  </si>
  <si>
    <t>ｲｹｶﾞﾐ ﾐﾎ</t>
    <phoneticPr fontId="18"/>
  </si>
  <si>
    <t>女</t>
    <rPh sb="0" eb="1">
      <t>オンナ</t>
    </rPh>
    <phoneticPr fontId="18"/>
  </si>
  <si>
    <t>醍醐下山口町４－７コーポ岩渕５０８号</t>
    <phoneticPr fontId="18"/>
  </si>
  <si>
    <t>601-1343</t>
    <phoneticPr fontId="18"/>
  </si>
  <si>
    <t>075-756-1019</t>
    <phoneticPr fontId="18"/>
  </si>
  <si>
    <t>632-8655</t>
    <phoneticPr fontId="18"/>
  </si>
  <si>
    <t>080-3788-3999</t>
    <phoneticPr fontId="18"/>
  </si>
  <si>
    <t>ｳｶﾜ ﾌﾕﾐ</t>
    <phoneticPr fontId="18"/>
  </si>
  <si>
    <t>ｵｶﾀﾞ ｶｵﾘ</t>
    <phoneticPr fontId="18"/>
  </si>
  <si>
    <t>090-7098-2882</t>
    <phoneticPr fontId="18"/>
  </si>
  <si>
    <t>077-521-8331</t>
    <phoneticPr fontId="18"/>
  </si>
  <si>
    <t>ﾅｶｲ ﾋﾄﾐ</t>
    <phoneticPr fontId="18"/>
  </si>
  <si>
    <t>ﾊﾔｶﾜ ｿﾉｶ</t>
    <phoneticPr fontId="18"/>
  </si>
  <si>
    <t>2・4</t>
    <phoneticPr fontId="18"/>
  </si>
  <si>
    <t>2・4・7</t>
    <phoneticPr fontId="18"/>
  </si>
  <si>
    <t>ﾔﾏｼﾀ ﾚｲｺ</t>
    <phoneticPr fontId="18"/>
  </si>
  <si>
    <t>ﾔﾏﾓﾄ ﾐﾕｷ</t>
    <phoneticPr fontId="18"/>
  </si>
  <si>
    <t>ﾖｼﾉ ﾕｷﾐ</t>
    <phoneticPr fontId="18"/>
  </si>
  <si>
    <t>高橋　英二</t>
    <rPh sb="0" eb="2">
      <t>タカハシ</t>
    </rPh>
    <rPh sb="3" eb="4">
      <t>エイ</t>
    </rPh>
    <rPh sb="4" eb="5">
      <t>ニ</t>
    </rPh>
    <phoneticPr fontId="18"/>
  </si>
  <si>
    <t>ﾀｶﾊｼ ｴｲｼﾞ</t>
    <phoneticPr fontId="18"/>
  </si>
  <si>
    <t>男</t>
    <rPh sb="0" eb="1">
      <t>オトコ</t>
    </rPh>
    <phoneticPr fontId="18"/>
  </si>
  <si>
    <t>女</t>
    <rPh sb="0" eb="1">
      <t>オンナ</t>
    </rPh>
    <phoneticPr fontId="18"/>
  </si>
  <si>
    <t>宇治市木幡南山15-203</t>
    <rPh sb="0" eb="5">
      <t>ウジシコハタ</t>
    </rPh>
    <rPh sb="5" eb="7">
      <t>ミナミヤマ</t>
    </rPh>
    <phoneticPr fontId="18"/>
  </si>
  <si>
    <t>611-0002</t>
    <phoneticPr fontId="18"/>
  </si>
  <si>
    <t>0774-33-4879</t>
    <phoneticPr fontId="18"/>
  </si>
  <si>
    <t>高橋　由佳子</t>
    <rPh sb="0" eb="2">
      <t>タカハシ</t>
    </rPh>
    <rPh sb="3" eb="6">
      <t>ユカコ</t>
    </rPh>
    <phoneticPr fontId="18"/>
  </si>
  <si>
    <t>高橋　沙瑛</t>
    <rPh sb="0" eb="2">
      <t>タカハシ</t>
    </rPh>
    <rPh sb="3" eb="4">
      <t>ショウ</t>
    </rPh>
    <rPh sb="4" eb="5">
      <t>エイ</t>
    </rPh>
    <phoneticPr fontId="18"/>
  </si>
  <si>
    <t>高橋　玲</t>
    <rPh sb="0" eb="2">
      <t>タカハシ</t>
    </rPh>
    <rPh sb="3" eb="4">
      <t>レイ</t>
    </rPh>
    <phoneticPr fontId="18"/>
  </si>
  <si>
    <t>571-4664</t>
    <phoneticPr fontId="18"/>
  </si>
  <si>
    <t>ﾀﾑﾗ ﾀｴｺ</t>
    <phoneticPr fontId="18"/>
  </si>
  <si>
    <t>ﾀｹﾀﾞ ﾕｶ</t>
    <phoneticPr fontId="18"/>
  </si>
  <si>
    <t>ﾀｹﾀﾞ ｱｶﾘ</t>
    <phoneticPr fontId="18"/>
  </si>
  <si>
    <t>2・4・7</t>
    <phoneticPr fontId="18"/>
  </si>
  <si>
    <t>ﾊｼﾂﾞﾒ ﾁｻ</t>
    <phoneticPr fontId="18"/>
  </si>
  <si>
    <t>醍醐南里町４５番地７</t>
    <rPh sb="4" eb="5">
      <t>マチ</t>
    </rPh>
    <phoneticPr fontId="18"/>
  </si>
  <si>
    <t>573-2329</t>
    <phoneticPr fontId="18"/>
  </si>
  <si>
    <t>573-1544</t>
    <phoneticPr fontId="18"/>
  </si>
  <si>
    <t>2・10・11</t>
    <phoneticPr fontId="18"/>
  </si>
  <si>
    <t>090-3271-3995</t>
    <phoneticPr fontId="18"/>
  </si>
  <si>
    <t>日野</t>
    <rPh sb="0" eb="2">
      <t>ヒノ</t>
    </rPh>
    <phoneticPr fontId="18"/>
  </si>
  <si>
    <t>小栗栖</t>
    <rPh sb="0" eb="3">
      <t>オグリス</t>
    </rPh>
    <phoneticPr fontId="18"/>
  </si>
  <si>
    <t>石田</t>
    <rPh sb="0" eb="2">
      <t>イシダ</t>
    </rPh>
    <phoneticPr fontId="18"/>
  </si>
  <si>
    <t>一言寺</t>
    <rPh sb="0" eb="3">
      <t>イチゴンジ</t>
    </rPh>
    <phoneticPr fontId="18"/>
  </si>
  <si>
    <t>石田</t>
    <rPh sb="0" eb="2">
      <t>イシダ</t>
    </rPh>
    <phoneticPr fontId="18"/>
  </si>
  <si>
    <t>日野</t>
    <rPh sb="0" eb="2">
      <t>ヒノ</t>
    </rPh>
    <phoneticPr fontId="18"/>
  </si>
  <si>
    <t>小栗栖</t>
    <rPh sb="0" eb="3">
      <t>オグリス</t>
    </rPh>
    <phoneticPr fontId="18"/>
  </si>
  <si>
    <t>一言寺</t>
    <rPh sb="0" eb="3">
      <t>イチゴンジ</t>
    </rPh>
    <phoneticPr fontId="18"/>
  </si>
  <si>
    <t>三宝院</t>
    <rPh sb="0" eb="3">
      <t>サンポウイン</t>
    </rPh>
    <phoneticPr fontId="18"/>
  </si>
  <si>
    <t>点在</t>
    <rPh sb="0" eb="2">
      <t>テンザイ</t>
    </rPh>
    <phoneticPr fontId="18"/>
  </si>
  <si>
    <t>分会名</t>
    <rPh sb="0" eb="2">
      <t>ブンカイ</t>
    </rPh>
    <rPh sb="2" eb="3">
      <t>メイ</t>
    </rPh>
    <phoneticPr fontId="18"/>
  </si>
  <si>
    <t>点在</t>
    <rPh sb="0" eb="2">
      <t>テンザイ</t>
    </rPh>
    <phoneticPr fontId="18"/>
  </si>
  <si>
    <t>川辻　幸治</t>
    <rPh sb="0" eb="1">
      <t>カワ</t>
    </rPh>
    <rPh sb="1" eb="2">
      <t>ツジ</t>
    </rPh>
    <rPh sb="3" eb="5">
      <t>コウジ</t>
    </rPh>
    <phoneticPr fontId="18"/>
  </si>
  <si>
    <t>ｶﾜﾂｼﾞ ｺｳｼﾞ</t>
    <phoneticPr fontId="18"/>
  </si>
  <si>
    <t>男</t>
    <rPh sb="0" eb="1">
      <t>オトコ</t>
    </rPh>
    <phoneticPr fontId="18"/>
  </si>
  <si>
    <t>山科区大塚野溝町90-12</t>
    <rPh sb="0" eb="3">
      <t>ヤマシナク</t>
    </rPh>
    <rPh sb="3" eb="5">
      <t>オオツカ</t>
    </rPh>
    <rPh sb="5" eb="7">
      <t>ノミゾ</t>
    </rPh>
    <rPh sb="7" eb="8">
      <t>マチ</t>
    </rPh>
    <phoneticPr fontId="18"/>
  </si>
  <si>
    <t>607-8135</t>
    <phoneticPr fontId="18"/>
  </si>
  <si>
    <t>080-4820-2284</t>
    <phoneticPr fontId="18"/>
  </si>
  <si>
    <t>080-1438-1738</t>
    <phoneticPr fontId="18"/>
  </si>
  <si>
    <t>ｶﾄｳ ｶｽﾞﾖ</t>
    <phoneticPr fontId="18"/>
  </si>
  <si>
    <t>080-4820-2284</t>
    <phoneticPr fontId="18"/>
  </si>
  <si>
    <t>ﾔﾏｳﾁ ｴﾘ</t>
    <phoneticPr fontId="18"/>
  </si>
  <si>
    <t>13・14</t>
    <phoneticPr fontId="18"/>
  </si>
  <si>
    <t>狩俣　康幸</t>
    <rPh sb="0" eb="2">
      <t>カリマタ</t>
    </rPh>
    <rPh sb="3" eb="5">
      <t>ヤスユキ</t>
    </rPh>
    <phoneticPr fontId="18"/>
  </si>
  <si>
    <t>ｶﾘﾏﾀ ﾔｽﾕｷ</t>
    <phoneticPr fontId="18"/>
  </si>
  <si>
    <t>男</t>
    <rPh sb="0" eb="1">
      <t>オトコ</t>
    </rPh>
    <phoneticPr fontId="18"/>
  </si>
  <si>
    <t>小栗栖中山田町54-5-40-204</t>
    <rPh sb="0" eb="6">
      <t>オグリスナカヤマダ</t>
    </rPh>
    <rPh sb="6" eb="7">
      <t>マチ</t>
    </rPh>
    <phoneticPr fontId="18"/>
  </si>
  <si>
    <t>601-1456</t>
    <phoneticPr fontId="18"/>
  </si>
  <si>
    <t>080-1466-4849</t>
    <phoneticPr fontId="18"/>
  </si>
  <si>
    <t>末吉　稔</t>
    <rPh sb="0" eb="2">
      <t>スエヨシ</t>
    </rPh>
    <rPh sb="3" eb="4">
      <t>ミノル</t>
    </rPh>
    <phoneticPr fontId="18"/>
  </si>
  <si>
    <t>ｽｴﾖｼ ﾐﾉﾙ</t>
    <phoneticPr fontId="18"/>
  </si>
  <si>
    <t>醍醐槇ノ内町19-4</t>
    <rPh sb="0" eb="3">
      <t>ダイゴマキ</t>
    </rPh>
    <rPh sb="4" eb="5">
      <t>ウチ</t>
    </rPh>
    <rPh sb="5" eb="6">
      <t>マチ</t>
    </rPh>
    <phoneticPr fontId="18"/>
  </si>
  <si>
    <t>601-1337</t>
    <phoneticPr fontId="18"/>
  </si>
  <si>
    <t>571-1803</t>
    <phoneticPr fontId="18"/>
  </si>
  <si>
    <t>久下　貴正</t>
  </si>
  <si>
    <t>ｸｹﾞ ﾖｼﾉﾌﾞ</t>
    <phoneticPr fontId="18"/>
  </si>
  <si>
    <t>大阪府三島郡島本町高浜１－２０－５サンハイツ１０１</t>
    <phoneticPr fontId="18"/>
  </si>
  <si>
    <t>618-0012</t>
    <phoneticPr fontId="18"/>
  </si>
  <si>
    <t>090-3677-3498</t>
    <phoneticPr fontId="18"/>
  </si>
  <si>
    <t>久下　愛</t>
    <rPh sb="3" eb="4">
      <t>アイ</t>
    </rPh>
    <phoneticPr fontId="18"/>
  </si>
  <si>
    <t>ｸｹﾞ ｱｲ</t>
    <phoneticPr fontId="18"/>
  </si>
  <si>
    <t>女</t>
    <rPh sb="0" eb="1">
      <t>オンナ</t>
    </rPh>
    <phoneticPr fontId="18"/>
  </si>
  <si>
    <t>森下　幸子</t>
    <rPh sb="0" eb="2">
      <t>モリシタ</t>
    </rPh>
    <rPh sb="3" eb="5">
      <t>サチコ</t>
    </rPh>
    <phoneticPr fontId="18"/>
  </si>
  <si>
    <t>ﾓﾘｼﾀ ｻﾁｺ</t>
    <phoneticPr fontId="18"/>
  </si>
  <si>
    <t>石田大山町36グリーンハイム轟102号</t>
    <rPh sb="0" eb="2">
      <t>イシダ</t>
    </rPh>
    <rPh sb="2" eb="5">
      <t>オオヤマチョウ</t>
    </rPh>
    <rPh sb="14" eb="15">
      <t>トドロキ</t>
    </rPh>
    <rPh sb="18" eb="19">
      <t>ゴウ</t>
    </rPh>
    <phoneticPr fontId="18"/>
  </si>
  <si>
    <t>601-1433</t>
    <phoneticPr fontId="18"/>
  </si>
  <si>
    <t>286-8976</t>
    <phoneticPr fontId="18"/>
  </si>
  <si>
    <t>森田　智夫</t>
    <rPh sb="0" eb="2">
      <t>モリタ</t>
    </rPh>
    <rPh sb="3" eb="5">
      <t>トモオ</t>
    </rPh>
    <phoneticPr fontId="18"/>
  </si>
  <si>
    <t>ﾓﾘﾀ ﾄﾓｵ</t>
    <phoneticPr fontId="18"/>
  </si>
  <si>
    <t>長岡京市うぐいす台3-1</t>
    <rPh sb="0" eb="4">
      <t>ナガオカキョウシ</t>
    </rPh>
    <rPh sb="8" eb="9">
      <t>ダイ</t>
    </rPh>
    <phoneticPr fontId="18"/>
  </si>
  <si>
    <t>617-0815</t>
    <phoneticPr fontId="18"/>
  </si>
  <si>
    <t>080-1439-6819</t>
    <phoneticPr fontId="18"/>
  </si>
  <si>
    <t>小栗栖</t>
    <rPh sb="0" eb="3">
      <t>オグリス</t>
    </rPh>
    <phoneticPr fontId="18"/>
  </si>
  <si>
    <t>一言寺</t>
    <rPh sb="0" eb="3">
      <t>イチゴンジ</t>
    </rPh>
    <phoneticPr fontId="18"/>
  </si>
  <si>
    <t>点在</t>
    <rPh sb="0" eb="2">
      <t>テンザイ</t>
    </rPh>
    <phoneticPr fontId="18"/>
  </si>
  <si>
    <t>三宝院</t>
    <rPh sb="0" eb="3">
      <t>サンポウイン</t>
    </rPh>
    <phoneticPr fontId="18"/>
  </si>
  <si>
    <t>5・6</t>
    <phoneticPr fontId="18"/>
  </si>
  <si>
    <t>ｵｸﾆｼ ｻﾂｷ</t>
    <phoneticPr fontId="18"/>
  </si>
  <si>
    <t>ｻｶﾓﾄ ﾅｷﾞｻ</t>
    <phoneticPr fontId="18"/>
  </si>
  <si>
    <t>ｻｶﾓﾄ ﾕﾐ</t>
    <phoneticPr fontId="18"/>
  </si>
  <si>
    <t>ﾅｶﾑﾗ ﾕｳ</t>
    <phoneticPr fontId="18"/>
  </si>
  <si>
    <t>ﾏﾅｶ ｶﾅﾐ</t>
    <phoneticPr fontId="18"/>
  </si>
  <si>
    <t>090-3358-3352</t>
    <phoneticPr fontId="18"/>
  </si>
  <si>
    <t>574-3232</t>
    <phoneticPr fontId="18"/>
  </si>
  <si>
    <t>0774-26-3812</t>
    <phoneticPr fontId="18"/>
  </si>
  <si>
    <t>浜田　真季</t>
    <rPh sb="0" eb="2">
      <t>ハマダ</t>
    </rPh>
    <rPh sb="3" eb="5">
      <t>マキ</t>
    </rPh>
    <phoneticPr fontId="18"/>
  </si>
  <si>
    <t>ﾊﾏﾀﾞ ﾏｷ</t>
    <phoneticPr fontId="18"/>
  </si>
  <si>
    <t>女</t>
    <rPh sb="0" eb="1">
      <t>オンナ</t>
    </rPh>
    <phoneticPr fontId="18"/>
  </si>
  <si>
    <t>醍醐槇ノ内町19-3</t>
    <rPh sb="0" eb="3">
      <t>ダイゴマキ</t>
    </rPh>
    <rPh sb="4" eb="6">
      <t>ウチマチ</t>
    </rPh>
    <phoneticPr fontId="18"/>
  </si>
  <si>
    <t>601-1337</t>
    <phoneticPr fontId="18"/>
  </si>
  <si>
    <t>090-2119-1919</t>
    <phoneticPr fontId="18"/>
  </si>
  <si>
    <t>中蔵　正登</t>
    <rPh sb="0" eb="2">
      <t>ナカクラ</t>
    </rPh>
    <rPh sb="3" eb="5">
      <t>マサト</t>
    </rPh>
    <phoneticPr fontId="18"/>
  </si>
  <si>
    <t>ﾅｶｸﾗ ﾏｻﾄ</t>
    <phoneticPr fontId="18"/>
  </si>
  <si>
    <t>男</t>
    <rPh sb="0" eb="1">
      <t>オトコ</t>
    </rPh>
    <phoneticPr fontId="18"/>
  </si>
  <si>
    <t>向日市上植野町十ヶ坪10-8</t>
    <phoneticPr fontId="18"/>
  </si>
  <si>
    <t>617-0006</t>
    <phoneticPr fontId="18"/>
  </si>
  <si>
    <t>933-3775</t>
    <phoneticPr fontId="18"/>
  </si>
  <si>
    <t>中蔵　久仁子</t>
    <rPh sb="0" eb="2">
      <t>ナカクラ</t>
    </rPh>
    <rPh sb="3" eb="4">
      <t>ヒサ</t>
    </rPh>
    <rPh sb="4" eb="5">
      <t>ジン</t>
    </rPh>
    <rPh sb="5" eb="6">
      <t>コ</t>
    </rPh>
    <phoneticPr fontId="18"/>
  </si>
  <si>
    <t>ﾅｶｸﾗ ｸﾆｺ</t>
    <phoneticPr fontId="18"/>
  </si>
  <si>
    <t>一言寺</t>
    <rPh sb="0" eb="3">
      <t>イチゴンジ</t>
    </rPh>
    <phoneticPr fontId="18"/>
  </si>
  <si>
    <t>石田</t>
    <rPh sb="0" eb="2">
      <t>イシダ</t>
    </rPh>
    <phoneticPr fontId="18"/>
  </si>
  <si>
    <t>ﾄﾓﾅﾘ ﾅｵﾐ</t>
    <phoneticPr fontId="18"/>
  </si>
  <si>
    <t>谷岡　真弓</t>
    <rPh sb="0" eb="2">
      <t>タニオカ</t>
    </rPh>
    <rPh sb="3" eb="5">
      <t>マユミ</t>
    </rPh>
    <phoneticPr fontId="18"/>
  </si>
  <si>
    <t>ﾀﾆｵｶ ﾏﾕﾐ</t>
    <phoneticPr fontId="18"/>
  </si>
  <si>
    <t>601-1356</t>
    <phoneticPr fontId="18"/>
  </si>
  <si>
    <t>090-9876-2945</t>
    <phoneticPr fontId="18"/>
  </si>
  <si>
    <t>車イスを使用されます。</t>
    <rPh sb="0" eb="1">
      <t>クルマ</t>
    </rPh>
    <rPh sb="4" eb="6">
      <t>シヨウ</t>
    </rPh>
    <phoneticPr fontId="18"/>
  </si>
  <si>
    <t>090-9876-2945</t>
    <phoneticPr fontId="18"/>
  </si>
  <si>
    <t>ｳﾒﾀﾞ ｻﾕﾘ</t>
    <phoneticPr fontId="18"/>
  </si>
  <si>
    <t>080-2483-1880</t>
    <phoneticPr fontId="18"/>
  </si>
  <si>
    <t>090-6915-7198</t>
    <phoneticPr fontId="18"/>
  </si>
  <si>
    <t>090-7365-8242</t>
    <phoneticPr fontId="18"/>
  </si>
  <si>
    <t>ﾅｶﾞｲ ﾋﾛﾐ</t>
    <phoneticPr fontId="18"/>
  </si>
  <si>
    <t>醍03159</t>
  </si>
  <si>
    <t>本</t>
  </si>
  <si>
    <t>醍01079</t>
  </si>
  <si>
    <t>醍02052</t>
  </si>
  <si>
    <t>醍03072</t>
  </si>
  <si>
    <t>家</t>
  </si>
  <si>
    <t>醍50002</t>
  </si>
  <si>
    <t>醍05182</t>
  </si>
  <si>
    <t>醍04023</t>
  </si>
  <si>
    <t>醍02097</t>
  </si>
  <si>
    <t>醍02183</t>
  </si>
  <si>
    <t>醍04218</t>
  </si>
  <si>
    <t>醍50025</t>
  </si>
  <si>
    <t>醍04109</t>
  </si>
  <si>
    <t>醍02040</t>
  </si>
  <si>
    <t>醍03087</t>
  </si>
  <si>
    <t>法50210</t>
  </si>
  <si>
    <t>醍01069</t>
  </si>
  <si>
    <t>醍01006</t>
  </si>
  <si>
    <t>醍05193</t>
  </si>
  <si>
    <t>醍02071</t>
  </si>
  <si>
    <t>法50158</t>
  </si>
  <si>
    <t>法50199</t>
  </si>
  <si>
    <t>醍03259</t>
  </si>
  <si>
    <t>法50177</t>
  </si>
  <si>
    <t>法04229</t>
  </si>
  <si>
    <t>法50131</t>
  </si>
  <si>
    <t>醍03042</t>
  </si>
  <si>
    <t>醍04105</t>
  </si>
  <si>
    <t>醍04018</t>
  </si>
  <si>
    <t>醍03006</t>
  </si>
  <si>
    <t>醍01110</t>
  </si>
  <si>
    <t>法02215</t>
  </si>
  <si>
    <t>無</t>
    <rPh sb="0" eb="1">
      <t>ム</t>
    </rPh>
    <phoneticPr fontId="18"/>
  </si>
  <si>
    <t>有</t>
    <rPh sb="0" eb="1">
      <t>ユウ</t>
    </rPh>
    <phoneticPr fontId="18"/>
  </si>
  <si>
    <t>負担額</t>
    <rPh sb="0" eb="3">
      <t>フタンガク</t>
    </rPh>
    <phoneticPr fontId="18"/>
  </si>
  <si>
    <t>領収書(控)</t>
  </si>
  <si>
    <t>領収書</t>
    <phoneticPr fontId="18"/>
  </si>
  <si>
    <t>分会</t>
  </si>
  <si>
    <t>殿</t>
  </si>
  <si>
    <t>金</t>
  </si>
  <si>
    <t>円</t>
  </si>
  <si>
    <t>春の健康診断受診料</t>
    <rPh sb="0" eb="1">
      <t>ハル</t>
    </rPh>
    <phoneticPr fontId="18"/>
  </si>
  <si>
    <t xml:space="preserve">京建労 醍醐支部 </t>
  </si>
  <si>
    <t>㊞</t>
    <phoneticPr fontId="18"/>
  </si>
  <si>
    <t>㊞</t>
    <phoneticPr fontId="18"/>
  </si>
  <si>
    <t>領収書</t>
    <phoneticPr fontId="18"/>
  </si>
  <si>
    <t>㊞</t>
    <phoneticPr fontId="18"/>
  </si>
  <si>
    <t>領収書</t>
    <phoneticPr fontId="18"/>
  </si>
  <si>
    <t>小栗栖</t>
  </si>
  <si>
    <t>石田</t>
  </si>
  <si>
    <t>日野</t>
  </si>
  <si>
    <t>一言寺</t>
  </si>
  <si>
    <t>三宝院</t>
  </si>
  <si>
    <t>点在</t>
  </si>
  <si>
    <t xml:space="preserve">/     /    </t>
    <phoneticPr fontId="18"/>
  </si>
  <si>
    <t xml:space="preserve">ﾀｶｾ </t>
  </si>
  <si>
    <t xml:space="preserve">ﾆｼﾑﾗ </t>
  </si>
  <si>
    <t xml:space="preserve">ﾖｼﾅｶﾞ </t>
  </si>
  <si>
    <t>受付時刻</t>
    <rPh sb="0" eb="2">
      <t>ウケツケ</t>
    </rPh>
    <rPh sb="2" eb="4">
      <t>ジコク</t>
    </rPh>
    <phoneticPr fontId="18"/>
  </si>
  <si>
    <t>無料</t>
    <rPh sb="0" eb="2">
      <t>ムリョウ</t>
    </rPh>
    <phoneticPr fontId="18"/>
  </si>
  <si>
    <t>追加</t>
    <rPh sb="0" eb="2">
      <t>ツイカ</t>
    </rPh>
    <phoneticPr fontId="18"/>
  </si>
  <si>
    <t>車イス使用</t>
    <rPh sb="0" eb="1">
      <t>クルマ</t>
    </rPh>
    <rPh sb="3" eb="5">
      <t>シヨウ</t>
    </rPh>
    <phoneticPr fontId="18"/>
  </si>
  <si>
    <t>キャンセル?</t>
    <phoneticPr fontId="18"/>
  </si>
  <si>
    <t>自己負担</t>
    <rPh sb="0" eb="4">
      <t>ジコフタン</t>
    </rPh>
    <phoneticPr fontId="18"/>
  </si>
  <si>
    <t>ｵｸﾑﾗ ｼｽﾞﾖ</t>
    <phoneticPr fontId="18"/>
  </si>
  <si>
    <t>ﾀﾆｸﾞﾁ ｱｻﾐ</t>
    <phoneticPr fontId="18"/>
  </si>
</sst>
</file>

<file path=xl/styles.xml><?xml version="1.0" encoding="utf-8"?>
<styleSheet xmlns="http://schemas.openxmlformats.org/spreadsheetml/2006/main">
  <numFmts count="2">
    <numFmt numFmtId="176" formatCode="[$-411]gee\.mm\.dd"/>
    <numFmt numFmtId="177" formatCode="&quot;¥&quot;#,##0_);[Red]\(&quot;¥&quot;#,##0\)"/>
  </numFmts>
  <fonts count="3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6"/>
      <color theme="1"/>
      <name val="HGP創英角ｺﾞｼｯｸUB"/>
      <family val="3"/>
      <charset val="128"/>
    </font>
    <font>
      <sz val="11"/>
      <color theme="1"/>
      <name val="ＭＳ Ｐ明朝"/>
      <family val="1"/>
      <charset val="128"/>
    </font>
    <font>
      <sz val="9"/>
      <color theme="1"/>
      <name val="ＭＳ Ｐ明朝"/>
      <family val="1"/>
      <charset val="128"/>
    </font>
    <font>
      <b/>
      <sz val="14"/>
      <color theme="1"/>
      <name val="HG丸ｺﾞｼｯｸM-PRO"/>
      <family val="3"/>
      <charset val="128"/>
    </font>
    <font>
      <b/>
      <sz val="16"/>
      <color theme="1"/>
      <name val="HG丸ｺﾞｼｯｸM-PRO"/>
      <family val="3"/>
      <charset val="128"/>
    </font>
    <font>
      <sz val="14"/>
      <color theme="1"/>
      <name val="HG丸ｺﾞｼｯｸM-PRO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14"/>
      <color theme="1"/>
      <name val="Century"/>
      <family val="1"/>
    </font>
    <font>
      <sz val="10"/>
      <color theme="1"/>
      <name val="Century"/>
      <family val="1"/>
    </font>
    <font>
      <sz val="10"/>
      <color theme="1"/>
      <name val="ＭＳ Ｐ明朝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ashDot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ashDot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ashDot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0" fillId="0" borderId="10" xfId="0" applyBorder="1" applyAlignment="1">
      <alignment vertical="center" shrinkToFit="1"/>
    </xf>
    <xf numFmtId="0" fontId="0" fillId="0" borderId="10" xfId="0" applyBorder="1" applyAlignment="1">
      <alignment horizontal="center" vertical="center" shrinkToFit="1"/>
    </xf>
    <xf numFmtId="176" fontId="0" fillId="0" borderId="10" xfId="0" applyNumberFormat="1" applyBorder="1" applyAlignment="1">
      <alignment horizontal="center" vertical="center" shrinkToFit="1"/>
    </xf>
    <xf numFmtId="0" fontId="19" fillId="0" borderId="10" xfId="0" applyFont="1" applyBorder="1" applyAlignment="1">
      <alignment horizontal="right" shrinkToFit="1"/>
    </xf>
    <xf numFmtId="0" fontId="0" fillId="0" borderId="10" xfId="0" applyBorder="1" applyAlignment="1">
      <alignment shrinkToFit="1"/>
    </xf>
    <xf numFmtId="0" fontId="21" fillId="0" borderId="0" xfId="0" applyFont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10" xfId="0" applyFont="1" applyBorder="1" applyAlignment="1">
      <alignment horizontal="center" vertical="center" shrinkToFit="1"/>
    </xf>
    <xf numFmtId="176" fontId="22" fillId="0" borderId="10" xfId="0" applyNumberFormat="1" applyFont="1" applyBorder="1" applyAlignment="1">
      <alignment horizontal="center" vertical="center" shrinkToFit="1"/>
    </xf>
    <xf numFmtId="0" fontId="23" fillId="0" borderId="10" xfId="0" applyFont="1" applyBorder="1" applyAlignment="1">
      <alignment horizontal="right" shrinkToFit="1"/>
    </xf>
    <xf numFmtId="0" fontId="22" fillId="0" borderId="10" xfId="0" applyFont="1" applyBorder="1" applyAlignment="1">
      <alignment shrinkToFit="1"/>
    </xf>
    <xf numFmtId="22" fontId="23" fillId="0" borderId="10" xfId="0" applyNumberFormat="1" applyFont="1" applyBorder="1" applyAlignment="1">
      <alignment horizontal="right" shrinkToFit="1"/>
    </xf>
    <xf numFmtId="14" fontId="23" fillId="0" borderId="10" xfId="0" applyNumberFormat="1" applyFont="1" applyBorder="1" applyAlignment="1">
      <alignment horizontal="right" shrinkToFit="1"/>
    </xf>
    <xf numFmtId="14" fontId="0" fillId="0" borderId="0" xfId="0" applyNumberFormat="1" applyAlignment="1">
      <alignment horizontal="center" vertical="center" shrinkToFit="1"/>
    </xf>
    <xf numFmtId="0" fontId="22" fillId="0" borderId="10" xfId="0" applyFont="1" applyBorder="1" applyAlignment="1">
      <alignment horizontal="center" shrinkToFit="1"/>
    </xf>
    <xf numFmtId="0" fontId="22" fillId="0" borderId="0" xfId="0" applyFont="1" applyAlignment="1">
      <alignment vertical="center" shrinkToFit="1"/>
    </xf>
    <xf numFmtId="0" fontId="0" fillId="33" borderId="0" xfId="0" applyFill="1" applyAlignment="1">
      <alignment vertical="center" shrinkToFit="1"/>
    </xf>
    <xf numFmtId="0" fontId="0" fillId="0" borderId="10" xfId="0" applyBorder="1">
      <alignment vertical="center"/>
    </xf>
    <xf numFmtId="14" fontId="22" fillId="0" borderId="10" xfId="0" applyNumberFormat="1" applyFont="1" applyBorder="1" applyAlignment="1">
      <alignment vertical="center" shrinkToFit="1"/>
    </xf>
    <xf numFmtId="0" fontId="0" fillId="0" borderId="0" xfId="0" applyAlignment="1">
      <alignment vertical="center" readingOrder="1"/>
    </xf>
    <xf numFmtId="0" fontId="0" fillId="0" borderId="15" xfId="0" applyBorder="1" applyAlignment="1">
      <alignment horizontal="center" vertical="center" readingOrder="1"/>
    </xf>
    <xf numFmtId="14" fontId="26" fillId="0" borderId="0" xfId="0" applyNumberFormat="1" applyFont="1" applyBorder="1" applyAlignment="1">
      <alignment horizontal="center" vertical="center" readingOrder="1"/>
    </xf>
    <xf numFmtId="0" fontId="0" fillId="0" borderId="0" xfId="0" applyBorder="1" applyAlignment="1">
      <alignment horizontal="center" vertical="center" readingOrder="1"/>
    </xf>
    <xf numFmtId="0" fontId="26" fillId="0" borderId="0" xfId="0" applyFont="1" applyBorder="1" applyAlignment="1">
      <alignment horizontal="center" vertical="center" readingOrder="1"/>
    </xf>
    <xf numFmtId="0" fontId="26" fillId="0" borderId="16" xfId="0" applyFont="1" applyBorder="1" applyAlignment="1">
      <alignment horizontal="center" vertical="center" readingOrder="1"/>
    </xf>
    <xf numFmtId="0" fontId="26" fillId="0" borderId="17" xfId="0" applyFont="1" applyBorder="1" applyAlignment="1">
      <alignment horizontal="center" vertical="center" readingOrder="1"/>
    </xf>
    <xf numFmtId="0" fontId="26" fillId="0" borderId="15" xfId="0" applyFont="1" applyBorder="1" applyAlignment="1">
      <alignment horizontal="center" vertical="center" readingOrder="1"/>
    </xf>
    <xf numFmtId="0" fontId="29" fillId="0" borderId="15" xfId="0" applyFont="1" applyBorder="1" applyAlignment="1">
      <alignment horizontal="center" vertical="center" readingOrder="1"/>
    </xf>
    <xf numFmtId="0" fontId="29" fillId="0" borderId="0" xfId="0" applyFont="1" applyBorder="1" applyAlignment="1">
      <alignment horizontal="center" vertical="center" readingOrder="1"/>
    </xf>
    <xf numFmtId="0" fontId="29" fillId="0" borderId="16" xfId="0" applyFont="1" applyBorder="1" applyAlignment="1">
      <alignment horizontal="center" vertical="center" readingOrder="1"/>
    </xf>
    <xf numFmtId="0" fontId="29" fillId="0" borderId="17" xfId="0" applyFont="1" applyBorder="1" applyAlignment="1">
      <alignment horizontal="center" vertical="center" readingOrder="1"/>
    </xf>
    <xf numFmtId="0" fontId="0" fillId="0" borderId="19" xfId="0" applyBorder="1" applyAlignment="1">
      <alignment horizontal="center" vertical="center" readingOrder="1"/>
    </xf>
    <xf numFmtId="0" fontId="0" fillId="0" borderId="18" xfId="0" applyBorder="1" applyAlignment="1">
      <alignment horizontal="center" vertical="center" readingOrder="1"/>
    </xf>
    <xf numFmtId="0" fontId="26" fillId="0" borderId="18" xfId="0" applyFont="1" applyBorder="1" applyAlignment="1">
      <alignment horizontal="center" vertical="center" readingOrder="1"/>
    </xf>
    <xf numFmtId="0" fontId="26" fillId="0" borderId="20" xfId="0" applyFont="1" applyBorder="1" applyAlignment="1">
      <alignment horizontal="center" vertical="center" readingOrder="1"/>
    </xf>
    <xf numFmtId="0" fontId="26" fillId="0" borderId="21" xfId="0" applyFont="1" applyBorder="1" applyAlignment="1">
      <alignment horizontal="center" vertical="center" readingOrder="1"/>
    </xf>
    <xf numFmtId="0" fontId="25" fillId="0" borderId="0" xfId="0" applyNumberFormat="1" applyFont="1" applyBorder="1" applyAlignment="1">
      <alignment vertical="top" readingOrder="1"/>
    </xf>
    <xf numFmtId="0" fontId="26" fillId="0" borderId="0" xfId="0" applyNumberFormat="1" applyFont="1" applyBorder="1" applyAlignment="1">
      <alignment vertical="top" readingOrder="1"/>
    </xf>
    <xf numFmtId="0" fontId="0" fillId="0" borderId="0" xfId="0" applyNumberFormat="1" applyAlignment="1">
      <alignment vertical="center" readingOrder="1"/>
    </xf>
    <xf numFmtId="22" fontId="23" fillId="0" borderId="10" xfId="0" applyNumberFormat="1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left" vertical="center" shrinkToFit="1"/>
    </xf>
    <xf numFmtId="177" fontId="22" fillId="0" borderId="10" xfId="0" applyNumberFormat="1" applyFont="1" applyBorder="1" applyAlignment="1">
      <alignment horizontal="right" vertical="center" shrinkToFit="1"/>
    </xf>
    <xf numFmtId="18" fontId="30" fillId="0" borderId="10" xfId="0" applyNumberFormat="1" applyFont="1" applyBorder="1" applyAlignment="1">
      <alignment horizontal="center" vertical="center" shrinkToFit="1"/>
    </xf>
    <xf numFmtId="3" fontId="28" fillId="34" borderId="18" xfId="0" applyNumberFormat="1" applyFont="1" applyFill="1" applyBorder="1" applyAlignment="1">
      <alignment horizontal="center" vertical="center" readingOrder="1"/>
    </xf>
    <xf numFmtId="3" fontId="28" fillId="0" borderId="18" xfId="0" applyNumberFormat="1" applyFont="1" applyBorder="1" applyAlignment="1">
      <alignment horizontal="center" vertical="center" readingOrder="1"/>
    </xf>
    <xf numFmtId="0" fontId="26" fillId="0" borderId="15" xfId="0" applyFont="1" applyBorder="1" applyAlignment="1">
      <alignment horizontal="center" vertical="center" readingOrder="1"/>
    </xf>
    <xf numFmtId="0" fontId="26" fillId="0" borderId="0" xfId="0" applyFont="1" applyBorder="1" applyAlignment="1">
      <alignment horizontal="center" vertical="center" readingOrder="1"/>
    </xf>
    <xf numFmtId="0" fontId="26" fillId="0" borderId="18" xfId="0" applyFont="1" applyBorder="1" applyAlignment="1">
      <alignment horizontal="center" vertical="center" readingOrder="1"/>
    </xf>
    <xf numFmtId="14" fontId="27" fillId="0" borderId="0" xfId="0" applyNumberFormat="1" applyFont="1" applyBorder="1" applyAlignment="1">
      <alignment horizontal="center" vertical="center" readingOrder="1"/>
    </xf>
    <xf numFmtId="14" fontId="27" fillId="0" borderId="16" xfId="0" applyNumberFormat="1" applyFont="1" applyBorder="1" applyAlignment="1">
      <alignment horizontal="center" vertical="center" readingOrder="1"/>
    </xf>
    <xf numFmtId="14" fontId="27" fillId="0" borderId="17" xfId="0" applyNumberFormat="1" applyFont="1" applyBorder="1" applyAlignment="1">
      <alignment horizontal="center" vertical="center" readingOrder="1"/>
    </xf>
    <xf numFmtId="0" fontId="26" fillId="34" borderId="15" xfId="0" applyFont="1" applyFill="1" applyBorder="1" applyAlignment="1">
      <alignment horizontal="center" vertical="center" readingOrder="1"/>
    </xf>
    <xf numFmtId="0" fontId="26" fillId="34" borderId="0" xfId="0" applyFont="1" applyFill="1" applyBorder="1" applyAlignment="1">
      <alignment horizontal="center" vertical="center" readingOrder="1"/>
    </xf>
    <xf numFmtId="0" fontId="24" fillId="0" borderId="11" xfId="0" applyFont="1" applyBorder="1" applyAlignment="1">
      <alignment horizontal="center" vertical="center" readingOrder="1"/>
    </xf>
    <xf numFmtId="0" fontId="24" fillId="0" borderId="12" xfId="0" applyFont="1" applyBorder="1" applyAlignment="1">
      <alignment horizontal="center" vertical="center" readingOrder="1"/>
    </xf>
    <xf numFmtId="0" fontId="24" fillId="0" borderId="13" xfId="0" applyFont="1" applyBorder="1" applyAlignment="1">
      <alignment horizontal="center" vertical="center" readingOrder="1"/>
    </xf>
    <xf numFmtId="0" fontId="24" fillId="0" borderId="14" xfId="0" applyFont="1" applyBorder="1" applyAlignment="1">
      <alignment horizontal="center" vertical="center" readingOrder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00B0F0"/>
    <pageSetUpPr fitToPage="1"/>
  </sheetPr>
  <dimension ref="A1:AC1304"/>
  <sheetViews>
    <sheetView topLeftCell="AB1153" workbookViewId="0">
      <selection activeCell="P18" sqref="P18"/>
    </sheetView>
  </sheetViews>
  <sheetFormatPr defaultRowHeight="13.5"/>
  <cols>
    <col min="1" max="2" width="9" style="1"/>
    <col min="3" max="3" width="4.5" style="1" bestFit="1" customWidth="1"/>
    <col min="4" max="4" width="14.5" style="1" customWidth="1"/>
    <col min="5" max="6" width="0" style="1" hidden="1" customWidth="1"/>
    <col min="7" max="7" width="11.125" style="1" customWidth="1"/>
    <col min="8" max="8" width="3.375" style="1" bestFit="1" customWidth="1"/>
    <col min="9" max="9" width="10" style="1" bestFit="1" customWidth="1"/>
    <col min="10" max="10" width="3.75" style="1" customWidth="1"/>
    <col min="11" max="12" width="0" style="1" hidden="1" customWidth="1"/>
    <col min="13" max="13" width="10" style="1" hidden="1" customWidth="1"/>
    <col min="14" max="14" width="8.375" style="1" bestFit="1" customWidth="1"/>
    <col min="15" max="15" width="3.375" style="1" bestFit="1" customWidth="1"/>
    <col min="16" max="16" width="34.125" style="1" customWidth="1"/>
    <col min="17" max="17" width="9" style="1"/>
    <col min="18" max="18" width="13.875" style="1" bestFit="1" customWidth="1"/>
    <col min="19" max="20" width="0" style="1" hidden="1" customWidth="1"/>
    <col min="21" max="21" width="10.5" style="1" hidden="1" customWidth="1"/>
    <col min="22" max="22" width="0" style="1" hidden="1" customWidth="1"/>
    <col min="23" max="23" width="16.125" style="1" bestFit="1" customWidth="1"/>
    <col min="24" max="24" width="9.375" style="1" customWidth="1"/>
    <col min="25" max="25" width="19.375" style="2" bestFit="1" customWidth="1"/>
    <col min="26" max="26" width="33.625" style="2" customWidth="1"/>
    <col min="27" max="16384" width="9" style="1"/>
  </cols>
  <sheetData>
    <row r="1" spans="1:28" s="2" customFormat="1">
      <c r="A1" s="2" t="s">
        <v>0</v>
      </c>
      <c r="B1" s="2" t="s">
        <v>3510</v>
      </c>
      <c r="D1" s="3" t="s">
        <v>1</v>
      </c>
      <c r="E1" s="3" t="s">
        <v>2379</v>
      </c>
      <c r="F1" s="3" t="s">
        <v>2380</v>
      </c>
      <c r="G1" s="3" t="s">
        <v>2381</v>
      </c>
      <c r="H1" s="3" t="s">
        <v>2378</v>
      </c>
      <c r="I1" s="3" t="s">
        <v>2</v>
      </c>
      <c r="J1" s="3" t="s">
        <v>2377</v>
      </c>
      <c r="K1" s="3" t="s">
        <v>3</v>
      </c>
      <c r="L1" s="3" t="s">
        <v>4</v>
      </c>
      <c r="M1" s="3" t="s">
        <v>5</v>
      </c>
      <c r="N1" s="3" t="s">
        <v>3350</v>
      </c>
      <c r="O1" s="3" t="s">
        <v>3351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3352</v>
      </c>
      <c r="X1" s="3" t="s">
        <v>3353</v>
      </c>
      <c r="Y1" s="3" t="s">
        <v>3354</v>
      </c>
      <c r="Z1" s="3" t="s">
        <v>3355</v>
      </c>
    </row>
    <row r="2" spans="1:28" ht="21" customHeight="1">
      <c r="A2" s="1">
        <v>0</v>
      </c>
      <c r="B2" s="2" t="str">
        <f>VLOOKUP(VALUE(MID(N2,2,2)),Sheet1!$A$1:$B$6,2,FALSE)</f>
        <v>石田</v>
      </c>
      <c r="C2" s="9" t="str">
        <f>IF(AA2=AA1,"",AA2)</f>
        <v>ア</v>
      </c>
      <c r="D2" s="10" t="s">
        <v>125</v>
      </c>
      <c r="E2" s="4" t="s">
        <v>126</v>
      </c>
      <c r="F2" s="4" t="str">
        <f t="shared" ref="F2:F65" si="0">IF(L2=L1,F1,E2)</f>
        <v>ｱｵｷ ﾀﾞｲｽｹ</v>
      </c>
      <c r="G2" s="10" t="str">
        <f>IF(L2=L1,LEFT(G1,FIND(" ",G1)),E2)</f>
        <v>ｱｵｷ ﾀﾞｲｽｹ</v>
      </c>
      <c r="H2" s="11" t="s">
        <v>15</v>
      </c>
      <c r="I2" s="12">
        <v>28906</v>
      </c>
      <c r="J2" s="11">
        <v>38</v>
      </c>
      <c r="K2" s="5" t="s">
        <v>16</v>
      </c>
      <c r="L2" s="5">
        <v>1072</v>
      </c>
      <c r="M2" s="5" t="s">
        <v>17</v>
      </c>
      <c r="N2" s="11" t="str">
        <f t="shared" ref="N2:N65" si="1">MID(K2,4,1)&amp;TEXT(L2,"00000")</f>
        <v>醍01072</v>
      </c>
      <c r="O2" s="11" t="str">
        <f t="shared" ref="O2:O65" si="2">LEFT(M2,1)</f>
        <v>本</v>
      </c>
      <c r="P2" s="10" t="s">
        <v>2409</v>
      </c>
      <c r="Q2" s="10" t="s">
        <v>28</v>
      </c>
      <c r="R2" s="10" t="s">
        <v>127</v>
      </c>
      <c r="S2" s="4">
        <v>14699</v>
      </c>
      <c r="T2" s="4" t="s">
        <v>25</v>
      </c>
      <c r="U2" s="4">
        <v>10306001</v>
      </c>
      <c r="V2" s="4" t="s">
        <v>20</v>
      </c>
      <c r="W2" s="15">
        <v>42502.364583333336</v>
      </c>
      <c r="X2" s="16">
        <v>42475</v>
      </c>
      <c r="Y2" s="18">
        <v>1</v>
      </c>
      <c r="Z2" s="18"/>
      <c r="AA2" s="1" t="str">
        <f>DBCS(LEFT(G2,1))</f>
        <v>ア</v>
      </c>
    </row>
    <row r="3" spans="1:28" ht="21" hidden="1" customHeight="1">
      <c r="A3" s="1">
        <v>0</v>
      </c>
      <c r="B3" s="2" t="str">
        <f>VLOOKUP(VALUE(MID(N3,2,2)),Sheet1!$A$1:$B$6,2,FALSE)</f>
        <v>石田</v>
      </c>
      <c r="C3" s="9" t="str">
        <f t="shared" ref="C3:C66" si="3">IF(AA3=AA2,"",AA3)</f>
        <v/>
      </c>
      <c r="D3" s="10" t="s">
        <v>128</v>
      </c>
      <c r="E3" s="4" t="s">
        <v>22</v>
      </c>
      <c r="F3" s="4" t="str">
        <f t="shared" si="0"/>
        <v>ｱｵｷ ﾀﾞｲｽｹ</v>
      </c>
      <c r="G3" s="10" t="str">
        <f t="shared" ref="G3:G65" si="4">IF(L3=L2,LEFT(G2,FIND(" ",G2)),E3)</f>
        <v xml:space="preserve">ｱｵｷ </v>
      </c>
      <c r="H3" s="11" t="s">
        <v>23</v>
      </c>
      <c r="I3" s="12">
        <v>30519</v>
      </c>
      <c r="J3" s="11">
        <v>33</v>
      </c>
      <c r="K3" s="5" t="s">
        <v>16</v>
      </c>
      <c r="L3" s="5">
        <v>1072</v>
      </c>
      <c r="M3" s="5" t="s">
        <v>24</v>
      </c>
      <c r="N3" s="11" t="str">
        <f t="shared" si="1"/>
        <v>醍01072</v>
      </c>
      <c r="O3" s="11" t="str">
        <f t="shared" si="2"/>
        <v>家</v>
      </c>
      <c r="P3" s="10" t="s">
        <v>2409</v>
      </c>
      <c r="Q3" s="10" t="s">
        <v>28</v>
      </c>
      <c r="R3" s="10" t="s">
        <v>127</v>
      </c>
      <c r="S3" s="4">
        <v>14699</v>
      </c>
      <c r="T3" s="4" t="s">
        <v>25</v>
      </c>
      <c r="U3" s="4">
        <v>10306002</v>
      </c>
      <c r="V3" s="4" t="s">
        <v>20</v>
      </c>
      <c r="W3" s="13"/>
      <c r="X3" s="13" t="s">
        <v>2971</v>
      </c>
      <c r="Y3" s="18" t="s">
        <v>2972</v>
      </c>
      <c r="Z3" s="18" t="s">
        <v>2973</v>
      </c>
      <c r="AA3" s="1" t="str">
        <f t="shared" ref="AA3:AA66" si="5">DBCS(LEFT(G3,1))</f>
        <v>ア</v>
      </c>
    </row>
    <row r="4" spans="1:28" ht="21" hidden="1" customHeight="1">
      <c r="A4" s="1">
        <v>0</v>
      </c>
      <c r="B4" s="1" t="str">
        <f>VLOOKUP(VALUE(MID(N4,2,2)),Sheet1!$A$1:$B$6,2,FALSE)</f>
        <v>石田</v>
      </c>
      <c r="C4" s="9" t="str">
        <f t="shared" si="3"/>
        <v/>
      </c>
      <c r="D4" s="4" t="s">
        <v>129</v>
      </c>
      <c r="E4" s="4" t="s">
        <v>22</v>
      </c>
      <c r="F4" s="4" t="str">
        <f t="shared" si="0"/>
        <v>ｱｵｷ ﾀﾞｲｽｹ</v>
      </c>
      <c r="G4" s="4" t="str">
        <f t="shared" si="4"/>
        <v xml:space="preserve">ｱｵｷ </v>
      </c>
      <c r="H4" s="5" t="s">
        <v>15</v>
      </c>
      <c r="I4" s="6">
        <v>39331</v>
      </c>
      <c r="J4" s="5">
        <v>9</v>
      </c>
      <c r="K4" s="5" t="s">
        <v>16</v>
      </c>
      <c r="L4" s="5">
        <v>1072</v>
      </c>
      <c r="M4" s="5" t="s">
        <v>24</v>
      </c>
      <c r="N4" s="5" t="str">
        <f t="shared" si="1"/>
        <v>醍01072</v>
      </c>
      <c r="O4" s="5" t="str">
        <f t="shared" si="2"/>
        <v>家</v>
      </c>
      <c r="P4" s="4" t="s">
        <v>2409</v>
      </c>
      <c r="Q4" s="4" t="s">
        <v>28</v>
      </c>
      <c r="R4" s="4" t="s">
        <v>127</v>
      </c>
      <c r="S4" s="4">
        <v>14699</v>
      </c>
      <c r="T4" s="4" t="s">
        <v>25</v>
      </c>
      <c r="U4" s="4">
        <v>10306003</v>
      </c>
      <c r="V4" s="4" t="s">
        <v>20</v>
      </c>
      <c r="W4" s="7" t="s">
        <v>2970</v>
      </c>
      <c r="X4" s="7" t="s">
        <v>2971</v>
      </c>
      <c r="Y4" s="8" t="s">
        <v>2972</v>
      </c>
      <c r="Z4" s="8" t="s">
        <v>2973</v>
      </c>
      <c r="AA4" s="1" t="str">
        <f t="shared" si="5"/>
        <v>ア</v>
      </c>
    </row>
    <row r="5" spans="1:28" ht="21" hidden="1" customHeight="1">
      <c r="A5" s="1">
        <v>0</v>
      </c>
      <c r="B5" s="1" t="str">
        <f>VLOOKUP(VALUE(MID(N5,2,2)),Sheet1!$A$1:$B$6,2,FALSE)</f>
        <v>石田</v>
      </c>
      <c r="C5" s="9" t="str">
        <f t="shared" si="3"/>
        <v/>
      </c>
      <c r="D5" s="4" t="s">
        <v>130</v>
      </c>
      <c r="E5" s="4" t="s">
        <v>22</v>
      </c>
      <c r="F5" s="4" t="str">
        <f t="shared" si="0"/>
        <v>ｱｵｷ ﾀﾞｲｽｹ</v>
      </c>
      <c r="G5" s="4" t="str">
        <f t="shared" si="4"/>
        <v xml:space="preserve">ｱｵｷ </v>
      </c>
      <c r="H5" s="5" t="s">
        <v>23</v>
      </c>
      <c r="I5" s="6">
        <v>40224</v>
      </c>
      <c r="J5" s="5">
        <v>7</v>
      </c>
      <c r="K5" s="5" t="s">
        <v>16</v>
      </c>
      <c r="L5" s="5">
        <v>1072</v>
      </c>
      <c r="M5" s="5" t="s">
        <v>24</v>
      </c>
      <c r="N5" s="5" t="str">
        <f t="shared" si="1"/>
        <v>醍01072</v>
      </c>
      <c r="O5" s="5" t="str">
        <f t="shared" si="2"/>
        <v>家</v>
      </c>
      <c r="P5" s="4" t="s">
        <v>2409</v>
      </c>
      <c r="Q5" s="4" t="s">
        <v>28</v>
      </c>
      <c r="R5" s="4" t="s">
        <v>127</v>
      </c>
      <c r="S5" s="4">
        <v>14699</v>
      </c>
      <c r="T5" s="4" t="s">
        <v>25</v>
      </c>
      <c r="U5" s="4">
        <v>10306004</v>
      </c>
      <c r="V5" s="4" t="s">
        <v>20</v>
      </c>
      <c r="W5" s="7" t="s">
        <v>2970</v>
      </c>
      <c r="X5" s="7" t="s">
        <v>2971</v>
      </c>
      <c r="Y5" s="8" t="s">
        <v>2972</v>
      </c>
      <c r="Z5" s="8" t="s">
        <v>2973</v>
      </c>
      <c r="AA5" s="1" t="str">
        <f t="shared" si="5"/>
        <v>ア</v>
      </c>
    </row>
    <row r="6" spans="1:28" ht="21" customHeight="1">
      <c r="A6" s="1">
        <v>0</v>
      </c>
      <c r="B6" s="2" t="str">
        <f>VLOOKUP(VALUE(MID(N6,2,2)),Sheet1!$A$1:$B$6,2,FALSE)</f>
        <v>石田</v>
      </c>
      <c r="C6" s="9" t="str">
        <f t="shared" si="3"/>
        <v/>
      </c>
      <c r="D6" s="10" t="s">
        <v>78</v>
      </c>
      <c r="E6" s="4" t="s">
        <v>79</v>
      </c>
      <c r="F6" s="4" t="str">
        <f t="shared" si="0"/>
        <v>ｱｵｷ ﾀｶﾋﾄ</v>
      </c>
      <c r="G6" s="10" t="str">
        <f t="shared" si="4"/>
        <v>ｱｵｷ ﾀｶﾋﾄ</v>
      </c>
      <c r="H6" s="11" t="s">
        <v>15</v>
      </c>
      <c r="I6" s="12">
        <v>23363</v>
      </c>
      <c r="J6" s="11">
        <v>53</v>
      </c>
      <c r="K6" s="5" t="s">
        <v>16</v>
      </c>
      <c r="L6" s="5">
        <v>1035</v>
      </c>
      <c r="M6" s="5" t="s">
        <v>17</v>
      </c>
      <c r="N6" s="11" t="str">
        <f t="shared" si="1"/>
        <v>醍01035</v>
      </c>
      <c r="O6" s="11" t="str">
        <f t="shared" si="2"/>
        <v>本</v>
      </c>
      <c r="P6" s="10" t="s">
        <v>2397</v>
      </c>
      <c r="Q6" s="10" t="s">
        <v>80</v>
      </c>
      <c r="R6" s="10" t="s">
        <v>3443</v>
      </c>
      <c r="S6" s="4">
        <v>9122231</v>
      </c>
      <c r="T6" s="4" t="s">
        <v>19</v>
      </c>
      <c r="U6" s="4">
        <v>920108101</v>
      </c>
      <c r="V6" s="4" t="s">
        <v>20</v>
      </c>
      <c r="W6" s="15">
        <v>42477.375</v>
      </c>
      <c r="X6" s="16">
        <v>42465</v>
      </c>
      <c r="Y6" s="18">
        <v>2</v>
      </c>
      <c r="Z6" s="18"/>
      <c r="AA6" s="1" t="str">
        <f t="shared" si="5"/>
        <v>ア</v>
      </c>
      <c r="AB6" s="1">
        <f>J6</f>
        <v>53</v>
      </c>
    </row>
    <row r="7" spans="1:28" ht="21" hidden="1" customHeight="1">
      <c r="A7" s="1">
        <v>0</v>
      </c>
      <c r="B7" s="2" t="str">
        <f>VLOOKUP(VALUE(MID(N7,2,2)),Sheet1!$A$1:$B$6,2,FALSE)</f>
        <v>石田</v>
      </c>
      <c r="C7" s="9" t="str">
        <f t="shared" si="3"/>
        <v/>
      </c>
      <c r="D7" s="10" t="s">
        <v>262</v>
      </c>
      <c r="E7" s="4" t="s">
        <v>263</v>
      </c>
      <c r="F7" s="4" t="str">
        <f t="shared" si="0"/>
        <v>ｱｵｷ ﾄｼﾊﾙ</v>
      </c>
      <c r="G7" s="10" t="str">
        <f t="shared" si="4"/>
        <v>ｱｵｷ ﾄｼﾊﾙ</v>
      </c>
      <c r="H7" s="11" t="s">
        <v>15</v>
      </c>
      <c r="I7" s="12">
        <v>20226</v>
      </c>
      <c r="J7" s="11">
        <v>61</v>
      </c>
      <c r="K7" s="5" t="s">
        <v>256</v>
      </c>
      <c r="L7" s="5">
        <v>1214</v>
      </c>
      <c r="M7" s="5" t="s">
        <v>17</v>
      </c>
      <c r="N7" s="11" t="str">
        <f t="shared" si="1"/>
        <v>法01214</v>
      </c>
      <c r="O7" s="11" t="str">
        <f t="shared" si="2"/>
        <v>本</v>
      </c>
      <c r="P7" s="10" t="s">
        <v>2445</v>
      </c>
      <c r="Q7" s="10" t="s">
        <v>28</v>
      </c>
      <c r="R7" s="10" t="s">
        <v>264</v>
      </c>
      <c r="S7" s="4">
        <v>14702</v>
      </c>
      <c r="T7" s="4" t="s">
        <v>19</v>
      </c>
      <c r="U7" s="4">
        <v>10306101</v>
      </c>
      <c r="V7" s="4" t="s">
        <v>20</v>
      </c>
      <c r="W7" s="13"/>
      <c r="X7" s="13" t="s">
        <v>2971</v>
      </c>
      <c r="Y7" s="18" t="s">
        <v>2972</v>
      </c>
      <c r="Z7" s="18" t="s">
        <v>2973</v>
      </c>
      <c r="AA7" s="1" t="str">
        <f t="shared" si="5"/>
        <v>ア</v>
      </c>
    </row>
    <row r="8" spans="1:28" ht="21" hidden="1" customHeight="1">
      <c r="A8" s="1">
        <v>0</v>
      </c>
      <c r="B8" s="2" t="str">
        <f>VLOOKUP(VALUE(MID(N8,2,2)),Sheet1!$A$1:$B$6,2,FALSE)</f>
        <v>石田</v>
      </c>
      <c r="C8" s="9" t="str">
        <f t="shared" si="3"/>
        <v/>
      </c>
      <c r="D8" s="10" t="s">
        <v>265</v>
      </c>
      <c r="E8" s="4" t="s">
        <v>22</v>
      </c>
      <c r="F8" s="4" t="str">
        <f t="shared" si="0"/>
        <v>ｱｵｷ ﾄｼﾊﾙ</v>
      </c>
      <c r="G8" s="10" t="str">
        <f t="shared" si="4"/>
        <v xml:space="preserve">ｱｵｷ </v>
      </c>
      <c r="H8" s="11" t="s">
        <v>23</v>
      </c>
      <c r="I8" s="12">
        <v>19694</v>
      </c>
      <c r="J8" s="11">
        <v>63</v>
      </c>
      <c r="K8" s="5" t="s">
        <v>256</v>
      </c>
      <c r="L8" s="5">
        <v>1214</v>
      </c>
      <c r="M8" s="5" t="s">
        <v>24</v>
      </c>
      <c r="N8" s="11" t="str">
        <f t="shared" si="1"/>
        <v>法01214</v>
      </c>
      <c r="O8" s="11" t="str">
        <f t="shared" si="2"/>
        <v>家</v>
      </c>
      <c r="P8" s="10" t="s">
        <v>2445</v>
      </c>
      <c r="Q8" s="10" t="s">
        <v>28</v>
      </c>
      <c r="R8" s="10" t="s">
        <v>264</v>
      </c>
      <c r="S8" s="4">
        <v>14702</v>
      </c>
      <c r="T8" s="4" t="s">
        <v>25</v>
      </c>
      <c r="U8" s="4">
        <v>10306102</v>
      </c>
      <c r="V8" s="4" t="s">
        <v>20</v>
      </c>
      <c r="W8" s="13"/>
      <c r="X8" s="13" t="s">
        <v>2971</v>
      </c>
      <c r="Y8" s="18" t="s">
        <v>2972</v>
      </c>
      <c r="Z8" s="18" t="s">
        <v>2973</v>
      </c>
      <c r="AA8" s="1" t="str">
        <f t="shared" si="5"/>
        <v>ア</v>
      </c>
    </row>
    <row r="9" spans="1:28" ht="21" hidden="1" customHeight="1">
      <c r="A9" s="1">
        <v>0</v>
      </c>
      <c r="B9" s="2" t="str">
        <f>VLOOKUP(VALUE(MID(N9,2,2)),Sheet1!$A$1:$B$6,2,FALSE)</f>
        <v>点在</v>
      </c>
      <c r="C9" s="9" t="str">
        <f t="shared" si="3"/>
        <v/>
      </c>
      <c r="D9" s="10" t="s">
        <v>2216</v>
      </c>
      <c r="E9" s="4" t="s">
        <v>2217</v>
      </c>
      <c r="F9" s="4" t="str">
        <f t="shared" si="0"/>
        <v>ｱｶｷﾞ ｼﾞﾕﾝｼﾞ</v>
      </c>
      <c r="G9" s="10" t="str">
        <f t="shared" si="4"/>
        <v>ｱｶｷﾞ ｼﾞﾕﾝｼﾞ</v>
      </c>
      <c r="H9" s="11" t="s">
        <v>15</v>
      </c>
      <c r="I9" s="12">
        <v>27949</v>
      </c>
      <c r="J9" s="11">
        <v>40</v>
      </c>
      <c r="K9" s="5" t="s">
        <v>16</v>
      </c>
      <c r="L9" s="5">
        <v>50162</v>
      </c>
      <c r="M9" s="5" t="s">
        <v>17</v>
      </c>
      <c r="N9" s="11" t="str">
        <f t="shared" si="1"/>
        <v>醍50162</v>
      </c>
      <c r="O9" s="11" t="str">
        <f t="shared" si="2"/>
        <v>本</v>
      </c>
      <c r="P9" s="10" t="s">
        <v>2932</v>
      </c>
      <c r="Q9" s="10" t="s">
        <v>2218</v>
      </c>
      <c r="R9" s="10" t="s">
        <v>2219</v>
      </c>
      <c r="S9" s="4">
        <v>1402081</v>
      </c>
      <c r="T9" s="4" t="s">
        <v>19</v>
      </c>
      <c r="U9" s="4">
        <v>140603201</v>
      </c>
      <c r="V9" s="4" t="s">
        <v>20</v>
      </c>
      <c r="W9" s="13"/>
      <c r="X9" s="13" t="s">
        <v>2971</v>
      </c>
      <c r="Y9" s="18" t="s">
        <v>2972</v>
      </c>
      <c r="Z9" s="18" t="s">
        <v>2973</v>
      </c>
      <c r="AA9" s="1" t="str">
        <f t="shared" si="5"/>
        <v>ア</v>
      </c>
    </row>
    <row r="10" spans="1:28" ht="21" hidden="1" customHeight="1">
      <c r="A10" s="1">
        <v>0</v>
      </c>
      <c r="B10" s="2" t="str">
        <f>VLOOKUP(VALUE(MID(N10,2,2)),Sheet1!$A$1:$B$6,2,FALSE)</f>
        <v>日野</v>
      </c>
      <c r="C10" s="9" t="str">
        <f t="shared" si="3"/>
        <v/>
      </c>
      <c r="D10" s="10" t="s">
        <v>697</v>
      </c>
      <c r="E10" s="4" t="s">
        <v>698</v>
      </c>
      <c r="F10" s="4" t="str">
        <f t="shared" si="0"/>
        <v>ｱｷﾔﾏ ｹﾝｼﾞ</v>
      </c>
      <c r="G10" s="10" t="str">
        <f t="shared" si="4"/>
        <v>ｱｷﾔﾏ ｹﾝｼﾞ</v>
      </c>
      <c r="H10" s="11" t="s">
        <v>15</v>
      </c>
      <c r="I10" s="12">
        <v>21203</v>
      </c>
      <c r="J10" s="11">
        <v>59</v>
      </c>
      <c r="K10" s="5" t="s">
        <v>16</v>
      </c>
      <c r="L10" s="5">
        <v>2249</v>
      </c>
      <c r="M10" s="5" t="s">
        <v>17</v>
      </c>
      <c r="N10" s="11" t="str">
        <f t="shared" si="1"/>
        <v>醍02249</v>
      </c>
      <c r="O10" s="11" t="str">
        <f t="shared" si="2"/>
        <v>本</v>
      </c>
      <c r="P10" s="10" t="s">
        <v>2553</v>
      </c>
      <c r="Q10" s="10" t="s">
        <v>54</v>
      </c>
      <c r="R10" s="10" t="s">
        <v>3089</v>
      </c>
      <c r="S10" s="4">
        <v>1402714</v>
      </c>
      <c r="T10" s="4" t="s">
        <v>19</v>
      </c>
      <c r="U10" s="4">
        <v>140683501</v>
      </c>
      <c r="V10" s="4" t="s">
        <v>20</v>
      </c>
      <c r="W10" s="13"/>
      <c r="X10" s="13" t="s">
        <v>2971</v>
      </c>
      <c r="Y10" s="18" t="s">
        <v>2972</v>
      </c>
      <c r="Z10" s="18" t="s">
        <v>2973</v>
      </c>
      <c r="AA10" s="1" t="str">
        <f t="shared" si="5"/>
        <v>ア</v>
      </c>
    </row>
    <row r="11" spans="1:28" ht="21" hidden="1" customHeight="1">
      <c r="A11" s="1">
        <v>0</v>
      </c>
      <c r="B11" s="2" t="str">
        <f>VLOOKUP(VALUE(MID(N11,2,2)),Sheet1!$A$1:$B$6,2,FALSE)</f>
        <v>石田</v>
      </c>
      <c r="C11" s="9" t="str">
        <f t="shared" si="3"/>
        <v/>
      </c>
      <c r="D11" s="10" t="s">
        <v>48</v>
      </c>
      <c r="E11" s="4" t="s">
        <v>49</v>
      </c>
      <c r="F11" s="4" t="str">
        <f t="shared" si="0"/>
        <v>ｱｻｶﾜ ﾃﾂｵ</v>
      </c>
      <c r="G11" s="10" t="str">
        <f t="shared" si="4"/>
        <v>ｱｻｶﾜ ﾃﾂｵ</v>
      </c>
      <c r="H11" s="11" t="s">
        <v>15</v>
      </c>
      <c r="I11" s="12">
        <v>18352</v>
      </c>
      <c r="J11" s="11">
        <v>67</v>
      </c>
      <c r="K11" s="5" t="s">
        <v>16</v>
      </c>
      <c r="L11" s="5">
        <v>1013</v>
      </c>
      <c r="M11" s="5" t="s">
        <v>17</v>
      </c>
      <c r="N11" s="11" t="str">
        <f t="shared" si="1"/>
        <v>醍01013</v>
      </c>
      <c r="O11" s="11" t="str">
        <f t="shared" si="2"/>
        <v>本</v>
      </c>
      <c r="P11" s="10" t="s">
        <v>2389</v>
      </c>
      <c r="Q11" s="10" t="s">
        <v>50</v>
      </c>
      <c r="R11" s="10" t="s">
        <v>2978</v>
      </c>
      <c r="S11" s="4">
        <v>8400601</v>
      </c>
      <c r="T11" s="4" t="s">
        <v>19</v>
      </c>
      <c r="U11" s="4">
        <v>840202001</v>
      </c>
      <c r="V11" s="4" t="s">
        <v>20</v>
      </c>
      <c r="W11" s="13"/>
      <c r="X11" s="13" t="s">
        <v>2971</v>
      </c>
      <c r="Y11" s="18" t="s">
        <v>2972</v>
      </c>
      <c r="Z11" s="18" t="s">
        <v>2973</v>
      </c>
      <c r="AA11" s="1" t="str">
        <f t="shared" si="5"/>
        <v>ア</v>
      </c>
    </row>
    <row r="12" spans="1:28" ht="21" hidden="1" customHeight="1">
      <c r="A12" s="1">
        <v>0</v>
      </c>
      <c r="B12" s="2" t="str">
        <f>VLOOKUP(VALUE(MID(N12,2,2)),Sheet1!$A$1:$B$6,2,FALSE)</f>
        <v>石田</v>
      </c>
      <c r="C12" s="9" t="str">
        <f t="shared" si="3"/>
        <v/>
      </c>
      <c r="D12" s="10" t="s">
        <v>51</v>
      </c>
      <c r="E12" s="4" t="s">
        <v>22</v>
      </c>
      <c r="F12" s="4" t="str">
        <f t="shared" si="0"/>
        <v>ｱｻｶﾜ ﾃﾂｵ</v>
      </c>
      <c r="G12" s="10" t="str">
        <f t="shared" si="4"/>
        <v xml:space="preserve">ｱｻｶﾜ </v>
      </c>
      <c r="H12" s="11" t="s">
        <v>23</v>
      </c>
      <c r="I12" s="12">
        <v>17993</v>
      </c>
      <c r="J12" s="11">
        <v>67</v>
      </c>
      <c r="K12" s="5" t="s">
        <v>16</v>
      </c>
      <c r="L12" s="5">
        <v>1013</v>
      </c>
      <c r="M12" s="5" t="s">
        <v>24</v>
      </c>
      <c r="N12" s="11" t="str">
        <f t="shared" si="1"/>
        <v>醍01013</v>
      </c>
      <c r="O12" s="11" t="str">
        <f t="shared" si="2"/>
        <v>家</v>
      </c>
      <c r="P12" s="10" t="s">
        <v>2389</v>
      </c>
      <c r="Q12" s="10" t="s">
        <v>50</v>
      </c>
      <c r="R12" s="10" t="s">
        <v>2978</v>
      </c>
      <c r="S12" s="4">
        <v>8400601</v>
      </c>
      <c r="T12" s="4" t="s">
        <v>25</v>
      </c>
      <c r="U12" s="4">
        <v>840202002</v>
      </c>
      <c r="V12" s="4" t="s">
        <v>20</v>
      </c>
      <c r="W12" s="13"/>
      <c r="X12" s="13" t="s">
        <v>2971</v>
      </c>
      <c r="Y12" s="18" t="s">
        <v>2972</v>
      </c>
      <c r="Z12" s="18" t="s">
        <v>2973</v>
      </c>
      <c r="AA12" s="1" t="str">
        <f t="shared" si="5"/>
        <v>ア</v>
      </c>
    </row>
    <row r="13" spans="1:28" ht="21" customHeight="1">
      <c r="A13" s="1">
        <v>0</v>
      </c>
      <c r="B13" s="2" t="str">
        <f>VLOOKUP(VALUE(MID(N13,2,2)),Sheet1!$A$1:$B$6,2,FALSE)</f>
        <v>一言寺</v>
      </c>
      <c r="C13" s="9" t="str">
        <f t="shared" si="3"/>
        <v/>
      </c>
      <c r="D13" s="10" t="s">
        <v>1479</v>
      </c>
      <c r="E13" s="4" t="s">
        <v>1480</v>
      </c>
      <c r="F13" s="4" t="str">
        <f t="shared" si="0"/>
        <v>ｱｻﾉ ｹｲｽｹ</v>
      </c>
      <c r="G13" s="10" t="str">
        <f t="shared" si="4"/>
        <v>ｱｻﾉ ｹｲｽｹ</v>
      </c>
      <c r="H13" s="11" t="s">
        <v>15</v>
      </c>
      <c r="I13" s="12">
        <v>30408</v>
      </c>
      <c r="J13" s="11">
        <v>33</v>
      </c>
      <c r="K13" s="5" t="s">
        <v>256</v>
      </c>
      <c r="L13" s="5">
        <v>4234</v>
      </c>
      <c r="M13" s="5" t="s">
        <v>17</v>
      </c>
      <c r="N13" s="11" t="str">
        <f t="shared" si="1"/>
        <v>法04234</v>
      </c>
      <c r="O13" s="11" t="str">
        <f t="shared" si="2"/>
        <v>本</v>
      </c>
      <c r="P13" s="10" t="s">
        <v>2753</v>
      </c>
      <c r="Q13" s="10" t="s">
        <v>725</v>
      </c>
      <c r="R13" s="10" t="s">
        <v>1481</v>
      </c>
      <c r="S13" s="4">
        <v>1308688</v>
      </c>
      <c r="T13" s="4" t="s">
        <v>25</v>
      </c>
      <c r="U13" s="4">
        <v>131183901</v>
      </c>
      <c r="V13" s="4" t="s">
        <v>20</v>
      </c>
      <c r="W13" s="15">
        <v>42503.729166666664</v>
      </c>
      <c r="X13" s="16">
        <v>42467</v>
      </c>
      <c r="Y13" s="18">
        <v>1</v>
      </c>
      <c r="Z13" s="18"/>
      <c r="AA13" s="1" t="str">
        <f t="shared" si="5"/>
        <v>ア</v>
      </c>
      <c r="AB13" s="1">
        <f>J13</f>
        <v>33</v>
      </c>
    </row>
    <row r="14" spans="1:28" ht="21" hidden="1" customHeight="1">
      <c r="A14" s="1">
        <v>0</v>
      </c>
      <c r="B14" s="2" t="str">
        <f>VLOOKUP(VALUE(MID(N14,2,2)),Sheet1!$A$1:$B$6,2,FALSE)</f>
        <v>一言寺</v>
      </c>
      <c r="C14" s="9" t="str">
        <f t="shared" si="3"/>
        <v/>
      </c>
      <c r="D14" s="10" t="s">
        <v>1482</v>
      </c>
      <c r="E14" s="4" t="s">
        <v>22</v>
      </c>
      <c r="F14" s="4" t="str">
        <f t="shared" si="0"/>
        <v>ｱｻﾉ ｹｲｽｹ</v>
      </c>
      <c r="G14" s="10" t="str">
        <f t="shared" si="4"/>
        <v xml:space="preserve">ｱｻﾉ </v>
      </c>
      <c r="H14" s="11" t="s">
        <v>23</v>
      </c>
      <c r="I14" s="12">
        <v>30779</v>
      </c>
      <c r="J14" s="11">
        <v>32</v>
      </c>
      <c r="K14" s="5" t="s">
        <v>256</v>
      </c>
      <c r="L14" s="5">
        <v>4234</v>
      </c>
      <c r="M14" s="5" t="s">
        <v>24</v>
      </c>
      <c r="N14" s="11" t="str">
        <f t="shared" si="1"/>
        <v>法04234</v>
      </c>
      <c r="O14" s="11" t="str">
        <f t="shared" si="2"/>
        <v>家</v>
      </c>
      <c r="P14" s="10" t="s">
        <v>2753</v>
      </c>
      <c r="Q14" s="10" t="s">
        <v>725</v>
      </c>
      <c r="R14" s="10" t="s">
        <v>1481</v>
      </c>
      <c r="S14" s="4">
        <v>1308688</v>
      </c>
      <c r="T14" s="4" t="s">
        <v>25</v>
      </c>
      <c r="U14" s="4">
        <v>131183902</v>
      </c>
      <c r="V14" s="4" t="s">
        <v>20</v>
      </c>
      <c r="W14" s="13"/>
      <c r="X14" s="13" t="s">
        <v>2971</v>
      </c>
      <c r="Y14" s="18" t="s">
        <v>2972</v>
      </c>
      <c r="Z14" s="18" t="s">
        <v>2973</v>
      </c>
      <c r="AA14" s="1" t="str">
        <f t="shared" si="5"/>
        <v>ア</v>
      </c>
    </row>
    <row r="15" spans="1:28" ht="21" hidden="1" customHeight="1">
      <c r="A15" s="1">
        <v>0</v>
      </c>
      <c r="B15" s="1" t="str">
        <f>VLOOKUP(VALUE(MID(N15,2,2)),Sheet1!$A$1:$B$6,2,FALSE)</f>
        <v>一言寺</v>
      </c>
      <c r="C15" s="9" t="str">
        <f t="shared" si="3"/>
        <v/>
      </c>
      <c r="D15" s="4" t="s">
        <v>1483</v>
      </c>
      <c r="E15" s="4" t="s">
        <v>22</v>
      </c>
      <c r="F15" s="4" t="str">
        <f t="shared" si="0"/>
        <v>ｱｻﾉ ｹｲｽｹ</v>
      </c>
      <c r="G15" s="4" t="str">
        <f t="shared" si="4"/>
        <v xml:space="preserve">ｱｻﾉ </v>
      </c>
      <c r="H15" s="5" t="s">
        <v>15</v>
      </c>
      <c r="I15" s="6">
        <v>40337</v>
      </c>
      <c r="J15" s="5">
        <v>6</v>
      </c>
      <c r="K15" s="5" t="s">
        <v>256</v>
      </c>
      <c r="L15" s="5">
        <v>4234</v>
      </c>
      <c r="M15" s="5" t="s">
        <v>24</v>
      </c>
      <c r="N15" s="5" t="str">
        <f t="shared" si="1"/>
        <v>法04234</v>
      </c>
      <c r="O15" s="5" t="str">
        <f t="shared" si="2"/>
        <v>家</v>
      </c>
      <c r="P15" s="4" t="s">
        <v>2753</v>
      </c>
      <c r="Q15" s="4" t="s">
        <v>725</v>
      </c>
      <c r="R15" s="4" t="s">
        <v>1481</v>
      </c>
      <c r="S15" s="4">
        <v>1308688</v>
      </c>
      <c r="T15" s="4" t="s">
        <v>25</v>
      </c>
      <c r="U15" s="4">
        <v>131183903</v>
      </c>
      <c r="V15" s="4" t="s">
        <v>20</v>
      </c>
      <c r="W15" s="7" t="s">
        <v>2970</v>
      </c>
      <c r="X15" s="7" t="s">
        <v>2971</v>
      </c>
      <c r="Y15" s="8" t="s">
        <v>2972</v>
      </c>
      <c r="Z15" s="8" t="s">
        <v>2973</v>
      </c>
      <c r="AA15" s="1" t="str">
        <f t="shared" si="5"/>
        <v>ア</v>
      </c>
    </row>
    <row r="16" spans="1:28" ht="21" hidden="1" customHeight="1">
      <c r="A16" s="1">
        <v>0</v>
      </c>
      <c r="B16" s="1" t="str">
        <f>VLOOKUP(VALUE(MID(N16,2,2)),Sheet1!$A$1:$B$6,2,FALSE)</f>
        <v>一言寺</v>
      </c>
      <c r="C16" s="9" t="str">
        <f t="shared" si="3"/>
        <v/>
      </c>
      <c r="D16" s="4" t="s">
        <v>1484</v>
      </c>
      <c r="E16" s="4" t="s">
        <v>22</v>
      </c>
      <c r="F16" s="4" t="str">
        <f t="shared" si="0"/>
        <v>ｱｻﾉ ｹｲｽｹ</v>
      </c>
      <c r="G16" s="4" t="str">
        <f t="shared" si="4"/>
        <v xml:space="preserve">ｱｻﾉ </v>
      </c>
      <c r="H16" s="5" t="s">
        <v>15</v>
      </c>
      <c r="I16" s="6">
        <v>41927</v>
      </c>
      <c r="J16" s="5">
        <v>2</v>
      </c>
      <c r="K16" s="5" t="s">
        <v>256</v>
      </c>
      <c r="L16" s="5">
        <v>4234</v>
      </c>
      <c r="M16" s="5" t="s">
        <v>24</v>
      </c>
      <c r="N16" s="5" t="str">
        <f t="shared" si="1"/>
        <v>法04234</v>
      </c>
      <c r="O16" s="5" t="str">
        <f t="shared" si="2"/>
        <v>家</v>
      </c>
      <c r="P16" s="4" t="s">
        <v>2753</v>
      </c>
      <c r="Q16" s="4" t="s">
        <v>725</v>
      </c>
      <c r="R16" s="4" t="s">
        <v>1481</v>
      </c>
      <c r="S16" s="4">
        <v>1308688</v>
      </c>
      <c r="T16" s="4" t="s">
        <v>25</v>
      </c>
      <c r="U16" s="4">
        <v>131183904</v>
      </c>
      <c r="V16" s="4" t="s">
        <v>20</v>
      </c>
      <c r="W16" s="7" t="s">
        <v>2970</v>
      </c>
      <c r="X16" s="7" t="s">
        <v>2971</v>
      </c>
      <c r="Y16" s="8" t="s">
        <v>2972</v>
      </c>
      <c r="Z16" s="8" t="s">
        <v>2973</v>
      </c>
      <c r="AA16" s="1" t="str">
        <f t="shared" si="5"/>
        <v>ア</v>
      </c>
    </row>
    <row r="17" spans="1:28" ht="21" hidden="1" customHeight="1">
      <c r="A17" s="1">
        <v>0</v>
      </c>
      <c r="B17" s="2" t="str">
        <f>VLOOKUP(VALUE(MID(N17,2,2)),Sheet1!$A$1:$B$6,2,FALSE)</f>
        <v>三宝院</v>
      </c>
      <c r="C17" s="9" t="str">
        <f t="shared" si="3"/>
        <v/>
      </c>
      <c r="D17" s="10" t="s">
        <v>1587</v>
      </c>
      <c r="E17" s="4" t="s">
        <v>1588</v>
      </c>
      <c r="F17" s="4" t="str">
        <f t="shared" si="0"/>
        <v>ｱｻﾐ ｹｲｲﾁ</v>
      </c>
      <c r="G17" s="10" t="str">
        <f t="shared" si="4"/>
        <v>ｱｻﾐ ｹｲｲﾁ</v>
      </c>
      <c r="H17" s="11" t="s">
        <v>15</v>
      </c>
      <c r="I17" s="12">
        <v>19351</v>
      </c>
      <c r="J17" s="11">
        <v>64</v>
      </c>
      <c r="K17" s="5" t="s">
        <v>16</v>
      </c>
      <c r="L17" s="5">
        <v>5052</v>
      </c>
      <c r="M17" s="5" t="s">
        <v>17</v>
      </c>
      <c r="N17" s="11" t="str">
        <f t="shared" si="1"/>
        <v>醍05052</v>
      </c>
      <c r="O17" s="11" t="str">
        <f t="shared" si="2"/>
        <v>本</v>
      </c>
      <c r="P17" s="10" t="s">
        <v>2781</v>
      </c>
      <c r="Q17" s="10" t="s">
        <v>1589</v>
      </c>
      <c r="R17" s="10" t="s">
        <v>3242</v>
      </c>
      <c r="S17" s="4">
        <v>9715851</v>
      </c>
      <c r="T17" s="4" t="s">
        <v>19</v>
      </c>
      <c r="U17" s="4">
        <v>980201201</v>
      </c>
      <c r="V17" s="4" t="s">
        <v>20</v>
      </c>
      <c r="W17" s="13"/>
      <c r="X17" s="13" t="s">
        <v>2971</v>
      </c>
      <c r="Y17" s="18" t="s">
        <v>2972</v>
      </c>
      <c r="Z17" s="18" t="s">
        <v>2973</v>
      </c>
      <c r="AA17" s="1" t="str">
        <f t="shared" si="5"/>
        <v>ア</v>
      </c>
    </row>
    <row r="18" spans="1:28" ht="21" customHeight="1">
      <c r="A18" s="1">
        <v>0</v>
      </c>
      <c r="B18" s="2" t="str">
        <f>VLOOKUP(VALUE(MID(N18,2,2)),Sheet1!$A$1:$B$6,2,FALSE)</f>
        <v>小栗栖</v>
      </c>
      <c r="C18" s="9" t="str">
        <f t="shared" si="3"/>
        <v/>
      </c>
      <c r="D18" s="10" t="s">
        <v>855</v>
      </c>
      <c r="E18" s="4" t="s">
        <v>856</v>
      </c>
      <c r="F18" s="4" t="str">
        <f t="shared" si="0"/>
        <v>ｱｽﾞﾏ ﾄｼｱｷ</v>
      </c>
      <c r="G18" s="10" t="str">
        <f t="shared" si="4"/>
        <v>ｱｽﾞﾏ ﾄｼｱｷ</v>
      </c>
      <c r="H18" s="11" t="s">
        <v>15</v>
      </c>
      <c r="I18" s="12">
        <v>17202</v>
      </c>
      <c r="J18" s="11">
        <v>70</v>
      </c>
      <c r="K18" s="5" t="s">
        <v>16</v>
      </c>
      <c r="L18" s="5">
        <v>3140</v>
      </c>
      <c r="M18" s="5" t="s">
        <v>17</v>
      </c>
      <c r="N18" s="11" t="str">
        <f t="shared" si="1"/>
        <v>醍03140</v>
      </c>
      <c r="O18" s="11" t="str">
        <f t="shared" si="2"/>
        <v>本</v>
      </c>
      <c r="P18" s="10" t="s">
        <v>2597</v>
      </c>
      <c r="Q18" s="10" t="s">
        <v>161</v>
      </c>
      <c r="R18" s="10" t="s">
        <v>3125</v>
      </c>
      <c r="S18" s="4">
        <v>408484</v>
      </c>
      <c r="T18" s="4" t="s">
        <v>19</v>
      </c>
      <c r="U18" s="4">
        <v>41100201</v>
      </c>
      <c r="V18" s="4" t="s">
        <v>20</v>
      </c>
      <c r="W18" s="15">
        <v>42477.333333333336</v>
      </c>
      <c r="X18" s="16">
        <v>42465</v>
      </c>
      <c r="Y18" s="18">
        <v>2</v>
      </c>
      <c r="Z18" s="18"/>
      <c r="AA18" s="1" t="str">
        <f t="shared" si="5"/>
        <v>ア</v>
      </c>
      <c r="AB18" s="1">
        <f t="shared" ref="AB18:AB19" si="6">J18</f>
        <v>70</v>
      </c>
    </row>
    <row r="19" spans="1:28" ht="21" customHeight="1">
      <c r="A19" s="1">
        <v>0</v>
      </c>
      <c r="B19" s="2" t="str">
        <f>VLOOKUP(VALUE(MID(N19,2,2)),Sheet1!$A$1:$B$6,2,FALSE)</f>
        <v>小栗栖</v>
      </c>
      <c r="C19" s="9" t="str">
        <f t="shared" si="3"/>
        <v/>
      </c>
      <c r="D19" s="10" t="s">
        <v>857</v>
      </c>
      <c r="E19" s="4" t="s">
        <v>22</v>
      </c>
      <c r="F19" s="4" t="str">
        <f t="shared" si="0"/>
        <v>ｱｽﾞﾏ ﾄｼｱｷ</v>
      </c>
      <c r="G19" s="10" t="s">
        <v>3444</v>
      </c>
      <c r="H19" s="11" t="s">
        <v>23</v>
      </c>
      <c r="I19" s="12">
        <v>18766</v>
      </c>
      <c r="J19" s="11">
        <v>65</v>
      </c>
      <c r="K19" s="5" t="s">
        <v>16</v>
      </c>
      <c r="L19" s="5">
        <v>3140</v>
      </c>
      <c r="M19" s="5" t="s">
        <v>24</v>
      </c>
      <c r="N19" s="11" t="str">
        <f t="shared" si="1"/>
        <v>醍03140</v>
      </c>
      <c r="O19" s="11" t="str">
        <f t="shared" si="2"/>
        <v>家</v>
      </c>
      <c r="P19" s="10" t="s">
        <v>2597</v>
      </c>
      <c r="Q19" s="10" t="s">
        <v>161</v>
      </c>
      <c r="R19" s="10" t="s">
        <v>3125</v>
      </c>
      <c r="S19" s="4">
        <v>408484</v>
      </c>
      <c r="T19" s="4" t="s">
        <v>25</v>
      </c>
      <c r="U19" s="4">
        <v>41100202</v>
      </c>
      <c r="V19" s="4" t="s">
        <v>20</v>
      </c>
      <c r="W19" s="15">
        <v>42477.333333333336</v>
      </c>
      <c r="X19" s="16">
        <v>42465</v>
      </c>
      <c r="Y19" s="18">
        <v>2</v>
      </c>
      <c r="Z19" s="18"/>
      <c r="AA19" s="1" t="str">
        <f t="shared" si="5"/>
        <v>ア</v>
      </c>
      <c r="AB19" s="1">
        <f t="shared" si="6"/>
        <v>65</v>
      </c>
    </row>
    <row r="20" spans="1:28" ht="21" hidden="1" customHeight="1">
      <c r="A20" s="1">
        <v>0</v>
      </c>
      <c r="B20" s="2" t="str">
        <f>VLOOKUP(VALUE(MID(N20,2,2)),Sheet1!$A$1:$B$6,2,FALSE)</f>
        <v>小栗栖</v>
      </c>
      <c r="C20" s="9" t="str">
        <f t="shared" si="3"/>
        <v/>
      </c>
      <c r="D20" s="10" t="s">
        <v>858</v>
      </c>
      <c r="E20" s="4" t="s">
        <v>22</v>
      </c>
      <c r="F20" s="4" t="str">
        <f t="shared" si="0"/>
        <v>ｱｽﾞﾏ ﾄｼｱｷ</v>
      </c>
      <c r="G20" s="10" t="str">
        <f t="shared" si="4"/>
        <v xml:space="preserve">ｱｽﾞﾏ </v>
      </c>
      <c r="H20" s="11" t="s">
        <v>23</v>
      </c>
      <c r="I20" s="12">
        <v>31186</v>
      </c>
      <c r="J20" s="11">
        <v>31</v>
      </c>
      <c r="K20" s="5" t="s">
        <v>16</v>
      </c>
      <c r="L20" s="5">
        <v>3140</v>
      </c>
      <c r="M20" s="5" t="s">
        <v>24</v>
      </c>
      <c r="N20" s="11" t="str">
        <f t="shared" si="1"/>
        <v>醍03140</v>
      </c>
      <c r="O20" s="11" t="str">
        <f t="shared" si="2"/>
        <v>家</v>
      </c>
      <c r="P20" s="10" t="s">
        <v>2597</v>
      </c>
      <c r="Q20" s="10" t="s">
        <v>161</v>
      </c>
      <c r="R20" s="10" t="s">
        <v>3125</v>
      </c>
      <c r="S20" s="4">
        <v>408484</v>
      </c>
      <c r="T20" s="4" t="s">
        <v>25</v>
      </c>
      <c r="U20" s="4">
        <v>41100203</v>
      </c>
      <c r="V20" s="4" t="s">
        <v>20</v>
      </c>
      <c r="W20" s="13"/>
      <c r="X20" s="13" t="s">
        <v>2971</v>
      </c>
      <c r="Y20" s="18" t="s">
        <v>2972</v>
      </c>
      <c r="Z20" s="18" t="s">
        <v>2973</v>
      </c>
      <c r="AA20" s="1" t="str">
        <f t="shared" si="5"/>
        <v>ア</v>
      </c>
    </row>
    <row r="21" spans="1:28" ht="21" customHeight="1">
      <c r="A21" s="1">
        <v>0</v>
      </c>
      <c r="B21" s="2" t="str">
        <f>VLOOKUP(VALUE(MID(N21,2,2)),Sheet1!$A$1:$B$6,2,FALSE)</f>
        <v>小栗栖</v>
      </c>
      <c r="C21" s="9" t="str">
        <f t="shared" si="3"/>
        <v/>
      </c>
      <c r="D21" s="10" t="s">
        <v>779</v>
      </c>
      <c r="E21" s="4" t="s">
        <v>780</v>
      </c>
      <c r="F21" s="4" t="str">
        <f t="shared" si="0"/>
        <v>ｱﾀﾞﾁ ｶｽﾞﾋｺ</v>
      </c>
      <c r="G21" s="10" t="str">
        <f t="shared" si="4"/>
        <v>ｱﾀﾞﾁ ｶｽﾞﾋｺ</v>
      </c>
      <c r="H21" s="11" t="s">
        <v>15</v>
      </c>
      <c r="I21" s="12">
        <v>27083</v>
      </c>
      <c r="J21" s="11">
        <v>43</v>
      </c>
      <c r="K21" s="5" t="s">
        <v>16</v>
      </c>
      <c r="L21" s="5">
        <v>3073</v>
      </c>
      <c r="M21" s="5" t="s">
        <v>17</v>
      </c>
      <c r="N21" s="11" t="str">
        <f t="shared" si="1"/>
        <v>醍03073</v>
      </c>
      <c r="O21" s="11" t="str">
        <f t="shared" si="2"/>
        <v>本</v>
      </c>
      <c r="P21" s="10" t="s">
        <v>2577</v>
      </c>
      <c r="Q21" s="10" t="s">
        <v>781</v>
      </c>
      <c r="R21" s="10" t="s">
        <v>3403</v>
      </c>
      <c r="S21" s="4">
        <v>9704931</v>
      </c>
      <c r="T21" s="4" t="s">
        <v>19</v>
      </c>
      <c r="U21" s="4">
        <v>970710501</v>
      </c>
      <c r="V21" s="4" t="s">
        <v>20</v>
      </c>
      <c r="W21" s="15">
        <v>42477.333333333336</v>
      </c>
      <c r="X21" s="16">
        <v>42464</v>
      </c>
      <c r="Y21" s="18">
        <v>4</v>
      </c>
      <c r="Z21" s="18"/>
      <c r="AA21" s="1" t="str">
        <f t="shared" si="5"/>
        <v>ア</v>
      </c>
      <c r="AB21" s="1">
        <f t="shared" ref="AB21:AB22" si="7">J21</f>
        <v>43</v>
      </c>
    </row>
    <row r="22" spans="1:28" ht="21" customHeight="1">
      <c r="A22" s="1">
        <v>0</v>
      </c>
      <c r="B22" s="2" t="str">
        <f>VLOOKUP(VALUE(MID(N22,2,2)),Sheet1!$A$1:$B$6,2,FALSE)</f>
        <v>小栗栖</v>
      </c>
      <c r="C22" s="9" t="str">
        <f t="shared" si="3"/>
        <v/>
      </c>
      <c r="D22" s="10" t="s">
        <v>782</v>
      </c>
      <c r="E22" s="4" t="s">
        <v>22</v>
      </c>
      <c r="F22" s="4" t="str">
        <f t="shared" si="0"/>
        <v>ｱﾀﾞﾁ ｶｽﾞﾋｺ</v>
      </c>
      <c r="G22" s="10" t="s">
        <v>3445</v>
      </c>
      <c r="H22" s="11" t="s">
        <v>23</v>
      </c>
      <c r="I22" s="12">
        <v>27113</v>
      </c>
      <c r="J22" s="11">
        <v>43</v>
      </c>
      <c r="K22" s="5" t="s">
        <v>16</v>
      </c>
      <c r="L22" s="5">
        <v>3073</v>
      </c>
      <c r="M22" s="5" t="s">
        <v>24</v>
      </c>
      <c r="N22" s="11" t="str">
        <f t="shared" si="1"/>
        <v>醍03073</v>
      </c>
      <c r="O22" s="11" t="str">
        <f t="shared" si="2"/>
        <v>家</v>
      </c>
      <c r="P22" s="10" t="s">
        <v>2577</v>
      </c>
      <c r="Q22" s="10" t="s">
        <v>781</v>
      </c>
      <c r="R22" s="10" t="s">
        <v>3109</v>
      </c>
      <c r="S22" s="4">
        <v>9704931</v>
      </c>
      <c r="T22" s="4" t="s">
        <v>25</v>
      </c>
      <c r="U22" s="4">
        <v>970710504</v>
      </c>
      <c r="V22" s="4" t="s">
        <v>20</v>
      </c>
      <c r="W22" s="15">
        <v>42477.333333333336</v>
      </c>
      <c r="X22" s="16">
        <v>42465</v>
      </c>
      <c r="Y22" s="18">
        <v>2</v>
      </c>
      <c r="Z22" s="18"/>
      <c r="AA22" s="1" t="str">
        <f t="shared" si="5"/>
        <v>ア</v>
      </c>
      <c r="AB22" s="1">
        <f t="shared" si="7"/>
        <v>43</v>
      </c>
    </row>
    <row r="23" spans="1:28" ht="21" hidden="1" customHeight="1">
      <c r="A23" s="1">
        <v>0</v>
      </c>
      <c r="B23" s="1" t="str">
        <f>VLOOKUP(VALUE(MID(N23,2,2)),Sheet1!$A$1:$B$6,2,FALSE)</f>
        <v>小栗栖</v>
      </c>
      <c r="C23" s="9" t="str">
        <f t="shared" si="3"/>
        <v/>
      </c>
      <c r="D23" s="4" t="s">
        <v>783</v>
      </c>
      <c r="E23" s="4" t="s">
        <v>22</v>
      </c>
      <c r="F23" s="4" t="str">
        <f t="shared" si="0"/>
        <v>ｱﾀﾞﾁ ｶｽﾞﾋｺ</v>
      </c>
      <c r="G23" s="4" t="str">
        <f t="shared" si="4"/>
        <v xml:space="preserve">ｱﾀﾞﾁ </v>
      </c>
      <c r="H23" s="5" t="s">
        <v>15</v>
      </c>
      <c r="I23" s="6">
        <v>38928</v>
      </c>
      <c r="J23" s="5">
        <v>10</v>
      </c>
      <c r="K23" s="5" t="s">
        <v>16</v>
      </c>
      <c r="L23" s="5">
        <v>3073</v>
      </c>
      <c r="M23" s="5" t="s">
        <v>24</v>
      </c>
      <c r="N23" s="5" t="str">
        <f t="shared" si="1"/>
        <v>醍03073</v>
      </c>
      <c r="O23" s="5" t="str">
        <f t="shared" si="2"/>
        <v>家</v>
      </c>
      <c r="P23" s="4" t="s">
        <v>2577</v>
      </c>
      <c r="Q23" s="4" t="s">
        <v>781</v>
      </c>
      <c r="R23" s="4" t="s">
        <v>3109</v>
      </c>
      <c r="S23" s="4">
        <v>9704931</v>
      </c>
      <c r="T23" s="4" t="s">
        <v>25</v>
      </c>
      <c r="U23" s="4">
        <v>970710505</v>
      </c>
      <c r="V23" s="4" t="s">
        <v>20</v>
      </c>
      <c r="W23" s="7" t="s">
        <v>2970</v>
      </c>
      <c r="X23" s="7" t="s">
        <v>2971</v>
      </c>
      <c r="Y23" s="8" t="s">
        <v>2972</v>
      </c>
      <c r="Z23" s="8" t="s">
        <v>2973</v>
      </c>
      <c r="AA23" s="1" t="str">
        <f t="shared" si="5"/>
        <v>ア</v>
      </c>
    </row>
    <row r="24" spans="1:28" ht="21" hidden="1" customHeight="1">
      <c r="A24" s="1">
        <v>0</v>
      </c>
      <c r="B24" s="1" t="str">
        <f>VLOOKUP(VALUE(MID(N24,2,2)),Sheet1!$A$1:$B$6,2,FALSE)</f>
        <v>小栗栖</v>
      </c>
      <c r="C24" s="9" t="str">
        <f t="shared" si="3"/>
        <v/>
      </c>
      <c r="D24" s="4" t="s">
        <v>784</v>
      </c>
      <c r="E24" s="4" t="s">
        <v>22</v>
      </c>
      <c r="F24" s="4" t="str">
        <f t="shared" si="0"/>
        <v>ｱﾀﾞﾁ ｶｽﾞﾋｺ</v>
      </c>
      <c r="G24" s="4" t="str">
        <f t="shared" si="4"/>
        <v xml:space="preserve">ｱﾀﾞﾁ </v>
      </c>
      <c r="H24" s="5" t="s">
        <v>15</v>
      </c>
      <c r="I24" s="6">
        <v>39905</v>
      </c>
      <c r="J24" s="5">
        <v>7</v>
      </c>
      <c r="K24" s="5" t="s">
        <v>16</v>
      </c>
      <c r="L24" s="5">
        <v>3073</v>
      </c>
      <c r="M24" s="5" t="s">
        <v>24</v>
      </c>
      <c r="N24" s="5" t="str">
        <f t="shared" si="1"/>
        <v>醍03073</v>
      </c>
      <c r="O24" s="5" t="str">
        <f t="shared" si="2"/>
        <v>家</v>
      </c>
      <c r="P24" s="4" t="s">
        <v>2577</v>
      </c>
      <c r="Q24" s="4" t="s">
        <v>781</v>
      </c>
      <c r="R24" s="4" t="s">
        <v>3109</v>
      </c>
      <c r="S24" s="4">
        <v>9704931</v>
      </c>
      <c r="T24" s="4" t="s">
        <v>25</v>
      </c>
      <c r="U24" s="4">
        <v>970710506</v>
      </c>
      <c r="V24" s="4" t="s">
        <v>20</v>
      </c>
      <c r="W24" s="7" t="s">
        <v>2970</v>
      </c>
      <c r="X24" s="7" t="s">
        <v>2971</v>
      </c>
      <c r="Y24" s="8" t="s">
        <v>2972</v>
      </c>
      <c r="Z24" s="8" t="s">
        <v>2973</v>
      </c>
      <c r="AA24" s="1" t="str">
        <f t="shared" si="5"/>
        <v>ア</v>
      </c>
    </row>
    <row r="25" spans="1:28" ht="21" hidden="1" customHeight="1">
      <c r="A25" s="1">
        <v>0</v>
      </c>
      <c r="B25" s="2" t="str">
        <f>VLOOKUP(VALUE(MID(N25,2,2)),Sheet1!$A$1:$B$6,2,FALSE)</f>
        <v>日野</v>
      </c>
      <c r="C25" s="9" t="str">
        <f t="shared" si="3"/>
        <v/>
      </c>
      <c r="D25" s="10" t="s">
        <v>630</v>
      </c>
      <c r="E25" s="4" t="s">
        <v>631</v>
      </c>
      <c r="F25" s="4" t="str">
        <f t="shared" si="0"/>
        <v>ｱﾗｶﾜ ﾔｽｼ</v>
      </c>
      <c r="G25" s="10" t="str">
        <f t="shared" si="4"/>
        <v>ｱﾗｶﾜ ﾔｽｼ</v>
      </c>
      <c r="H25" s="11" t="s">
        <v>15</v>
      </c>
      <c r="I25" s="12">
        <v>30895</v>
      </c>
      <c r="J25" s="11">
        <v>32</v>
      </c>
      <c r="K25" s="5" t="s">
        <v>16</v>
      </c>
      <c r="L25" s="5">
        <v>2232</v>
      </c>
      <c r="M25" s="5" t="s">
        <v>17</v>
      </c>
      <c r="N25" s="11" t="str">
        <f t="shared" si="1"/>
        <v>醍02232</v>
      </c>
      <c r="O25" s="11" t="str">
        <f t="shared" si="2"/>
        <v>本</v>
      </c>
      <c r="P25" s="10" t="s">
        <v>2538</v>
      </c>
      <c r="Q25" s="10" t="s">
        <v>632</v>
      </c>
      <c r="R25" s="10" t="s">
        <v>633</v>
      </c>
      <c r="S25" s="4">
        <v>1407813</v>
      </c>
      <c r="T25" s="4" t="s">
        <v>25</v>
      </c>
      <c r="U25" s="4">
        <v>141102901</v>
      </c>
      <c r="V25" s="4" t="s">
        <v>20</v>
      </c>
      <c r="W25" s="13"/>
      <c r="X25" s="13" t="s">
        <v>2971</v>
      </c>
      <c r="Y25" s="18" t="s">
        <v>2972</v>
      </c>
      <c r="Z25" s="18" t="s">
        <v>2973</v>
      </c>
      <c r="AA25" s="1" t="str">
        <f t="shared" si="5"/>
        <v>ア</v>
      </c>
    </row>
    <row r="26" spans="1:28" ht="21" hidden="1" customHeight="1">
      <c r="A26" s="1">
        <v>0</v>
      </c>
      <c r="B26" s="2" t="str">
        <f>VLOOKUP(VALUE(MID(N26,2,2)),Sheet1!$A$1:$B$6,2,FALSE)</f>
        <v>点在</v>
      </c>
      <c r="C26" s="9" t="str">
        <f t="shared" si="3"/>
        <v/>
      </c>
      <c r="D26" s="10" t="s">
        <v>2091</v>
      </c>
      <c r="E26" s="4" t="s">
        <v>2092</v>
      </c>
      <c r="F26" s="4" t="str">
        <f t="shared" si="0"/>
        <v>ｱﾗﾀ ｹﾝｲﾁﾛｳ</v>
      </c>
      <c r="G26" s="10" t="str">
        <f t="shared" si="4"/>
        <v>ｱﾗﾀ ｹﾝｲﾁﾛｳ</v>
      </c>
      <c r="H26" s="11" t="s">
        <v>15</v>
      </c>
      <c r="I26" s="12">
        <v>27173</v>
      </c>
      <c r="J26" s="11">
        <v>42</v>
      </c>
      <c r="K26" s="5" t="s">
        <v>256</v>
      </c>
      <c r="L26" s="5">
        <v>50124</v>
      </c>
      <c r="M26" s="5" t="s">
        <v>17</v>
      </c>
      <c r="N26" s="11" t="str">
        <f t="shared" si="1"/>
        <v>法50124</v>
      </c>
      <c r="O26" s="11" t="str">
        <f t="shared" si="2"/>
        <v>本</v>
      </c>
      <c r="P26" s="10" t="s">
        <v>2904</v>
      </c>
      <c r="Q26" s="10" t="s">
        <v>2093</v>
      </c>
      <c r="R26" s="10" t="s">
        <v>2094</v>
      </c>
      <c r="S26" s="4">
        <v>704792</v>
      </c>
      <c r="T26" s="4" t="s">
        <v>19</v>
      </c>
      <c r="U26" s="4">
        <v>70980901</v>
      </c>
      <c r="V26" s="4" t="s">
        <v>20</v>
      </c>
      <c r="W26" s="13"/>
      <c r="X26" s="13" t="s">
        <v>2971</v>
      </c>
      <c r="Y26" s="18" t="s">
        <v>2972</v>
      </c>
      <c r="Z26" s="18" t="s">
        <v>2973</v>
      </c>
      <c r="AA26" s="1" t="str">
        <f t="shared" si="5"/>
        <v>ア</v>
      </c>
    </row>
    <row r="27" spans="1:28" ht="21" hidden="1" customHeight="1">
      <c r="A27" s="1">
        <v>0</v>
      </c>
      <c r="B27" s="1" t="str">
        <f>VLOOKUP(VALUE(MID(N27,2,2)),Sheet1!$A$1:$B$6,2,FALSE)</f>
        <v>点在</v>
      </c>
      <c r="C27" s="9" t="str">
        <f t="shared" si="3"/>
        <v/>
      </c>
      <c r="D27" s="4" t="s">
        <v>2095</v>
      </c>
      <c r="E27" s="4" t="s">
        <v>22</v>
      </c>
      <c r="F27" s="4" t="str">
        <f t="shared" si="0"/>
        <v>ｱﾗﾀ ｹﾝｲﾁﾛｳ</v>
      </c>
      <c r="G27" s="4" t="str">
        <f t="shared" si="4"/>
        <v xml:space="preserve">ｱﾗﾀ </v>
      </c>
      <c r="H27" s="5" t="s">
        <v>15</v>
      </c>
      <c r="I27" s="6">
        <v>37591</v>
      </c>
      <c r="J27" s="5">
        <v>14</v>
      </c>
      <c r="K27" s="5" t="s">
        <v>256</v>
      </c>
      <c r="L27" s="5">
        <v>50124</v>
      </c>
      <c r="M27" s="5" t="s">
        <v>24</v>
      </c>
      <c r="N27" s="5" t="str">
        <f t="shared" si="1"/>
        <v>法50124</v>
      </c>
      <c r="O27" s="5" t="str">
        <f t="shared" si="2"/>
        <v>家</v>
      </c>
      <c r="P27" s="4" t="s">
        <v>2904</v>
      </c>
      <c r="Q27" s="4" t="s">
        <v>2093</v>
      </c>
      <c r="R27" s="4" t="s">
        <v>2094</v>
      </c>
      <c r="S27" s="4">
        <v>704792</v>
      </c>
      <c r="T27" s="4" t="s">
        <v>25</v>
      </c>
      <c r="U27" s="4">
        <v>70980903</v>
      </c>
      <c r="V27" s="4" t="s">
        <v>20</v>
      </c>
      <c r="W27" s="7" t="s">
        <v>2970</v>
      </c>
      <c r="X27" s="7" t="s">
        <v>2971</v>
      </c>
      <c r="Y27" s="8" t="s">
        <v>2972</v>
      </c>
      <c r="Z27" s="8" t="s">
        <v>2973</v>
      </c>
      <c r="AA27" s="1" t="str">
        <f t="shared" si="5"/>
        <v>ア</v>
      </c>
    </row>
    <row r="28" spans="1:28" ht="21" hidden="1" customHeight="1">
      <c r="A28" s="1">
        <v>0</v>
      </c>
      <c r="B28" s="1" t="str">
        <f>VLOOKUP(VALUE(MID(N28,2,2)),Sheet1!$A$1:$B$6,2,FALSE)</f>
        <v>点在</v>
      </c>
      <c r="C28" s="9" t="str">
        <f t="shared" si="3"/>
        <v/>
      </c>
      <c r="D28" s="4" t="s">
        <v>2096</v>
      </c>
      <c r="E28" s="4" t="s">
        <v>22</v>
      </c>
      <c r="F28" s="4" t="str">
        <f t="shared" si="0"/>
        <v>ｱﾗﾀ ｹﾝｲﾁﾛｳ</v>
      </c>
      <c r="G28" s="4" t="str">
        <f t="shared" si="4"/>
        <v xml:space="preserve">ｱﾗﾀ </v>
      </c>
      <c r="H28" s="5" t="s">
        <v>15</v>
      </c>
      <c r="I28" s="6">
        <v>38662</v>
      </c>
      <c r="J28" s="5">
        <v>11</v>
      </c>
      <c r="K28" s="5" t="s">
        <v>256</v>
      </c>
      <c r="L28" s="5">
        <v>50124</v>
      </c>
      <c r="M28" s="5" t="s">
        <v>24</v>
      </c>
      <c r="N28" s="5" t="str">
        <f t="shared" si="1"/>
        <v>法50124</v>
      </c>
      <c r="O28" s="5" t="str">
        <f t="shared" si="2"/>
        <v>家</v>
      </c>
      <c r="P28" s="4" t="s">
        <v>2904</v>
      </c>
      <c r="Q28" s="4" t="s">
        <v>2093</v>
      </c>
      <c r="R28" s="4" t="s">
        <v>2094</v>
      </c>
      <c r="S28" s="4">
        <v>704792</v>
      </c>
      <c r="T28" s="4" t="s">
        <v>25</v>
      </c>
      <c r="U28" s="4">
        <v>70980904</v>
      </c>
      <c r="V28" s="4" t="s">
        <v>20</v>
      </c>
      <c r="W28" s="7" t="s">
        <v>2970</v>
      </c>
      <c r="X28" s="7" t="s">
        <v>2971</v>
      </c>
      <c r="Y28" s="8" t="s">
        <v>2972</v>
      </c>
      <c r="Z28" s="8" t="s">
        <v>2973</v>
      </c>
      <c r="AA28" s="1" t="str">
        <f t="shared" si="5"/>
        <v>ア</v>
      </c>
    </row>
    <row r="29" spans="1:28" ht="21" hidden="1" customHeight="1">
      <c r="A29" s="1">
        <v>0</v>
      </c>
      <c r="B29" s="2" t="str">
        <f>VLOOKUP(VALUE(MID(N29,2,2)),Sheet1!$A$1:$B$6,2,FALSE)</f>
        <v>小栗栖</v>
      </c>
      <c r="C29" s="9" t="str">
        <f t="shared" si="3"/>
        <v/>
      </c>
      <c r="D29" s="10" t="s">
        <v>837</v>
      </c>
      <c r="E29" s="4" t="s">
        <v>838</v>
      </c>
      <c r="F29" s="4" t="str">
        <f t="shared" si="0"/>
        <v>ｱﾝﾄﾞｳ ﾀｶｱｷ</v>
      </c>
      <c r="G29" s="10" t="str">
        <f t="shared" si="4"/>
        <v>ｱﾝﾄﾞｳ ﾀｶｱｷ</v>
      </c>
      <c r="H29" s="11" t="s">
        <v>15</v>
      </c>
      <c r="I29" s="12">
        <v>27121</v>
      </c>
      <c r="J29" s="11">
        <v>42</v>
      </c>
      <c r="K29" s="5" t="s">
        <v>16</v>
      </c>
      <c r="L29" s="5">
        <v>3112</v>
      </c>
      <c r="M29" s="5" t="s">
        <v>17</v>
      </c>
      <c r="N29" s="11" t="str">
        <f t="shared" si="1"/>
        <v>醍03112</v>
      </c>
      <c r="O29" s="11" t="str">
        <f t="shared" si="2"/>
        <v>本</v>
      </c>
      <c r="P29" s="10" t="s">
        <v>2592</v>
      </c>
      <c r="Q29" s="10" t="s">
        <v>161</v>
      </c>
      <c r="R29" s="10" t="s">
        <v>3121</v>
      </c>
      <c r="S29" s="4">
        <v>303704</v>
      </c>
      <c r="T29" s="4" t="s">
        <v>19</v>
      </c>
      <c r="U29" s="4">
        <v>30710901</v>
      </c>
      <c r="V29" s="4" t="s">
        <v>20</v>
      </c>
      <c r="W29" s="13"/>
      <c r="X29" s="13" t="s">
        <v>2971</v>
      </c>
      <c r="Y29" s="18" t="s">
        <v>2972</v>
      </c>
      <c r="Z29" s="18" t="s">
        <v>2973</v>
      </c>
      <c r="AA29" s="1" t="str">
        <f t="shared" si="5"/>
        <v>ア</v>
      </c>
    </row>
    <row r="30" spans="1:28" ht="21" customHeight="1">
      <c r="A30" s="1">
        <v>0</v>
      </c>
      <c r="B30" s="2" t="str">
        <f>VLOOKUP(VALUE(MID(N30,2,2)),Sheet1!$A$1:$B$6,2,FALSE)</f>
        <v>石田</v>
      </c>
      <c r="C30" s="9" t="str">
        <f t="shared" si="3"/>
        <v>イ</v>
      </c>
      <c r="D30" s="10" t="s">
        <v>175</v>
      </c>
      <c r="E30" s="4" t="s">
        <v>176</v>
      </c>
      <c r="F30" s="4" t="str">
        <f t="shared" si="0"/>
        <v>ｲｶﾜ ﾉﾌﾞﾔｽ</v>
      </c>
      <c r="G30" s="10" t="str">
        <f t="shared" si="4"/>
        <v>ｲｶﾜ ﾉﾌﾞﾔｽ</v>
      </c>
      <c r="H30" s="11" t="s">
        <v>15</v>
      </c>
      <c r="I30" s="12">
        <v>30794</v>
      </c>
      <c r="J30" s="11">
        <v>32</v>
      </c>
      <c r="K30" s="5" t="s">
        <v>16</v>
      </c>
      <c r="L30" s="5">
        <v>1120</v>
      </c>
      <c r="M30" s="5" t="s">
        <v>17</v>
      </c>
      <c r="N30" s="11" t="str">
        <f t="shared" si="1"/>
        <v>醍01120</v>
      </c>
      <c r="O30" s="11" t="str">
        <f t="shared" si="2"/>
        <v>本</v>
      </c>
      <c r="P30" s="10" t="s">
        <v>2423</v>
      </c>
      <c r="Q30" s="10" t="s">
        <v>177</v>
      </c>
      <c r="R30" s="10" t="s">
        <v>3518</v>
      </c>
      <c r="S30" s="4">
        <v>602221</v>
      </c>
      <c r="T30" s="4" t="s">
        <v>25</v>
      </c>
      <c r="U30" s="4">
        <v>60606601</v>
      </c>
      <c r="V30" s="4" t="s">
        <v>20</v>
      </c>
      <c r="W30" s="15">
        <v>42499.364583333336</v>
      </c>
      <c r="X30" s="16">
        <v>42467</v>
      </c>
      <c r="Y30" s="18">
        <v>1</v>
      </c>
      <c r="Z30" s="18"/>
      <c r="AA30" s="1" t="str">
        <f t="shared" si="5"/>
        <v>イ</v>
      </c>
      <c r="AB30" s="1">
        <f>J30</f>
        <v>32</v>
      </c>
    </row>
    <row r="31" spans="1:28" ht="21" hidden="1" customHeight="1">
      <c r="A31" s="1">
        <v>0</v>
      </c>
      <c r="B31" s="2" t="str">
        <f>VLOOKUP(VALUE(MID(N31,2,2)),Sheet1!$A$1:$B$6,2,FALSE)</f>
        <v>日野</v>
      </c>
      <c r="C31" s="9" t="str">
        <f t="shared" si="3"/>
        <v/>
      </c>
      <c r="D31" s="10" t="s">
        <v>428</v>
      </c>
      <c r="E31" s="4" t="s">
        <v>429</v>
      </c>
      <c r="F31" s="4" t="str">
        <f t="shared" si="0"/>
        <v>ｲｸﾊﾗ ﾉﾌﾞｱｷ</v>
      </c>
      <c r="G31" s="10" t="str">
        <f t="shared" si="4"/>
        <v>ｲｸﾊﾗ ﾉﾌﾞｱｷ</v>
      </c>
      <c r="H31" s="11" t="s">
        <v>15</v>
      </c>
      <c r="I31" s="12">
        <v>26415</v>
      </c>
      <c r="J31" s="11">
        <v>44</v>
      </c>
      <c r="K31" s="5" t="s">
        <v>16</v>
      </c>
      <c r="L31" s="5">
        <v>2078</v>
      </c>
      <c r="M31" s="5" t="s">
        <v>17</v>
      </c>
      <c r="N31" s="11" t="str">
        <f t="shared" si="1"/>
        <v>醍02078</v>
      </c>
      <c r="O31" s="11" t="str">
        <f t="shared" si="2"/>
        <v>本</v>
      </c>
      <c r="P31" s="10" t="s">
        <v>2491</v>
      </c>
      <c r="Q31" s="10" t="s">
        <v>326</v>
      </c>
      <c r="R31" s="10" t="s">
        <v>3047</v>
      </c>
      <c r="S31" s="4">
        <v>304221</v>
      </c>
      <c r="T31" s="4" t="s">
        <v>19</v>
      </c>
      <c r="U31" s="4">
        <v>30717601</v>
      </c>
      <c r="V31" s="4" t="s">
        <v>20</v>
      </c>
      <c r="W31" s="13"/>
      <c r="X31" s="13" t="s">
        <v>2971</v>
      </c>
      <c r="Y31" s="18" t="s">
        <v>2972</v>
      </c>
      <c r="Z31" s="18" t="s">
        <v>2973</v>
      </c>
      <c r="AA31" s="1" t="str">
        <f t="shared" si="5"/>
        <v>イ</v>
      </c>
    </row>
    <row r="32" spans="1:28" ht="21" customHeight="1">
      <c r="A32" s="1">
        <v>0</v>
      </c>
      <c r="B32" s="2" t="str">
        <f>VLOOKUP(VALUE(MID(N32,2,2)),Sheet1!$A$1:$B$6,2,FALSE)</f>
        <v>一言寺</v>
      </c>
      <c r="C32" s="9" t="str">
        <f t="shared" si="3"/>
        <v/>
      </c>
      <c r="D32" s="10" t="s">
        <v>1451</v>
      </c>
      <c r="E32" s="4" t="s">
        <v>1452</v>
      </c>
      <c r="F32" s="4" t="str">
        <f t="shared" si="0"/>
        <v>ｲｹｶﾞﾐ ﾄﾓﾔ</v>
      </c>
      <c r="G32" s="10" t="str">
        <f t="shared" si="4"/>
        <v>ｲｹｶﾞﾐ ﾄﾓﾔ</v>
      </c>
      <c r="H32" s="11" t="s">
        <v>15</v>
      </c>
      <c r="I32" s="12">
        <v>27256</v>
      </c>
      <c r="J32" s="11">
        <v>42</v>
      </c>
      <c r="K32" s="5" t="s">
        <v>16</v>
      </c>
      <c r="L32" s="5">
        <v>4224</v>
      </c>
      <c r="M32" s="5" t="s">
        <v>17</v>
      </c>
      <c r="N32" s="11" t="str">
        <f t="shared" si="1"/>
        <v>醍04224</v>
      </c>
      <c r="O32" s="11" t="str">
        <f t="shared" si="2"/>
        <v>本</v>
      </c>
      <c r="P32" s="10" t="s">
        <v>2746</v>
      </c>
      <c r="Q32" s="10" t="s">
        <v>352</v>
      </c>
      <c r="R32" s="10" t="s">
        <v>55</v>
      </c>
      <c r="S32" s="4">
        <v>509256</v>
      </c>
      <c r="T32" s="4" t="s">
        <v>19</v>
      </c>
      <c r="U32" s="4">
        <v>51107101</v>
      </c>
      <c r="V32" s="4" t="s">
        <v>20</v>
      </c>
      <c r="W32" s="15">
        <v>42477.375</v>
      </c>
      <c r="X32" s="16">
        <v>42466</v>
      </c>
      <c r="Y32" s="18">
        <v>2</v>
      </c>
      <c r="Z32" s="18"/>
      <c r="AA32" s="1" t="str">
        <f t="shared" si="5"/>
        <v>イ</v>
      </c>
      <c r="AB32" s="1">
        <f>J32</f>
        <v>42</v>
      </c>
    </row>
    <row r="33" spans="1:28" ht="21" hidden="1" customHeight="1">
      <c r="A33" s="1">
        <v>0</v>
      </c>
      <c r="B33" s="1" t="str">
        <f>VLOOKUP(VALUE(MID(N33,2,2)),Sheet1!$A$1:$B$6,2,FALSE)</f>
        <v>一言寺</v>
      </c>
      <c r="C33" s="9" t="str">
        <f t="shared" si="3"/>
        <v/>
      </c>
      <c r="D33" s="4" t="s">
        <v>1453</v>
      </c>
      <c r="E33" s="4" t="s">
        <v>22</v>
      </c>
      <c r="F33" s="4" t="str">
        <f t="shared" si="0"/>
        <v>ｲｹｶﾞﾐ ﾄﾓﾔ</v>
      </c>
      <c r="G33" s="4" t="str">
        <f t="shared" si="4"/>
        <v xml:space="preserve">ｲｹｶﾞﾐ </v>
      </c>
      <c r="H33" s="5" t="s">
        <v>15</v>
      </c>
      <c r="I33" s="6">
        <v>40079</v>
      </c>
      <c r="J33" s="5">
        <v>7</v>
      </c>
      <c r="K33" s="5" t="s">
        <v>16</v>
      </c>
      <c r="L33" s="5">
        <v>4224</v>
      </c>
      <c r="M33" s="5" t="s">
        <v>24</v>
      </c>
      <c r="N33" s="5" t="str">
        <f t="shared" si="1"/>
        <v>醍04224</v>
      </c>
      <c r="O33" s="5" t="str">
        <f t="shared" si="2"/>
        <v>家</v>
      </c>
      <c r="P33" s="4" t="s">
        <v>2746</v>
      </c>
      <c r="Q33" s="4" t="s">
        <v>352</v>
      </c>
      <c r="R33" s="4" t="s">
        <v>55</v>
      </c>
      <c r="S33" s="4">
        <v>509256</v>
      </c>
      <c r="T33" s="4" t="s">
        <v>25</v>
      </c>
      <c r="U33" s="4">
        <v>51107105</v>
      </c>
      <c r="V33" s="4" t="s">
        <v>20</v>
      </c>
      <c r="W33" s="7" t="s">
        <v>2970</v>
      </c>
      <c r="X33" s="7" t="s">
        <v>2971</v>
      </c>
      <c r="Y33" s="8" t="s">
        <v>2972</v>
      </c>
      <c r="Z33" s="8" t="s">
        <v>2973</v>
      </c>
      <c r="AA33" s="1" t="str">
        <f t="shared" si="5"/>
        <v>イ</v>
      </c>
    </row>
    <row r="34" spans="1:28" ht="21" hidden="1" customHeight="1">
      <c r="A34" s="1">
        <v>0</v>
      </c>
      <c r="B34" s="2" t="str">
        <f>VLOOKUP(VALUE(MID(N34,2,2)),Sheet1!$A$1:$B$6,2,FALSE)</f>
        <v>日野</v>
      </c>
      <c r="C34" s="9" t="str">
        <f t="shared" si="3"/>
        <v/>
      </c>
      <c r="D34" s="10" t="s">
        <v>335</v>
      </c>
      <c r="E34" s="4" t="s">
        <v>336</v>
      </c>
      <c r="F34" s="4" t="str">
        <f t="shared" si="0"/>
        <v>ｲｹﾀﾞ ﾋﾛｶｽﾞ</v>
      </c>
      <c r="G34" s="10" t="str">
        <f t="shared" si="4"/>
        <v>ｲｹﾀﾞ ﾋﾛｶｽﾞ</v>
      </c>
      <c r="H34" s="11" t="s">
        <v>15</v>
      </c>
      <c r="I34" s="12">
        <v>15173</v>
      </c>
      <c r="J34" s="11">
        <v>75</v>
      </c>
      <c r="K34" s="5" t="s">
        <v>16</v>
      </c>
      <c r="L34" s="5">
        <v>2013</v>
      </c>
      <c r="M34" s="5" t="s">
        <v>17</v>
      </c>
      <c r="N34" s="11" t="str">
        <f t="shared" si="1"/>
        <v>醍02013</v>
      </c>
      <c r="O34" s="11" t="str">
        <f t="shared" si="2"/>
        <v>本</v>
      </c>
      <c r="P34" s="10" t="s">
        <v>2465</v>
      </c>
      <c r="Q34" s="10" t="s">
        <v>333</v>
      </c>
      <c r="R34" s="10" t="s">
        <v>3024</v>
      </c>
      <c r="S34" s="4">
        <v>8801991</v>
      </c>
      <c r="T34" s="4" t="s">
        <v>19</v>
      </c>
      <c r="U34" s="4">
        <v>880407301</v>
      </c>
      <c r="V34" s="4" t="s">
        <v>20</v>
      </c>
      <c r="W34" s="13"/>
      <c r="X34" s="13" t="s">
        <v>2971</v>
      </c>
      <c r="Y34" s="18" t="s">
        <v>2972</v>
      </c>
      <c r="Z34" s="18" t="s">
        <v>2973</v>
      </c>
      <c r="AA34" s="1" t="str">
        <f t="shared" si="5"/>
        <v>イ</v>
      </c>
    </row>
    <row r="35" spans="1:28" ht="21" hidden="1" customHeight="1">
      <c r="A35" s="1">
        <v>0</v>
      </c>
      <c r="B35" s="2" t="str">
        <f>VLOOKUP(VALUE(MID(N35,2,2)),Sheet1!$A$1:$B$6,2,FALSE)</f>
        <v>一言寺</v>
      </c>
      <c r="C35" s="9" t="str">
        <f t="shared" si="3"/>
        <v/>
      </c>
      <c r="D35" s="10" t="s">
        <v>1485</v>
      </c>
      <c r="E35" s="4" t="s">
        <v>1486</v>
      </c>
      <c r="F35" s="4" t="str">
        <f t="shared" si="0"/>
        <v>ｲｹﾓﾄ ﾑﾂﾐ</v>
      </c>
      <c r="G35" s="10" t="str">
        <f t="shared" si="4"/>
        <v>ｲｹﾓﾄ ﾑﾂﾐ</v>
      </c>
      <c r="H35" s="11" t="s">
        <v>15</v>
      </c>
      <c r="I35" s="12">
        <v>27426</v>
      </c>
      <c r="J35" s="11">
        <v>42</v>
      </c>
      <c r="K35" s="5" t="s">
        <v>16</v>
      </c>
      <c r="L35" s="5">
        <v>4235</v>
      </c>
      <c r="M35" s="5" t="s">
        <v>17</v>
      </c>
      <c r="N35" s="11" t="str">
        <f t="shared" si="1"/>
        <v>醍04235</v>
      </c>
      <c r="O35" s="11" t="str">
        <f t="shared" si="2"/>
        <v>本</v>
      </c>
      <c r="P35" s="10" t="s">
        <v>2754</v>
      </c>
      <c r="Q35" s="10" t="s">
        <v>1252</v>
      </c>
      <c r="R35" s="10" t="s">
        <v>1487</v>
      </c>
      <c r="S35" s="4">
        <v>1312456</v>
      </c>
      <c r="T35" s="4" t="s">
        <v>19</v>
      </c>
      <c r="U35" s="4">
        <v>140403601</v>
      </c>
      <c r="V35" s="4" t="s">
        <v>20</v>
      </c>
      <c r="W35" s="13"/>
      <c r="X35" s="13" t="s">
        <v>2971</v>
      </c>
      <c r="Y35" s="18" t="s">
        <v>2972</v>
      </c>
      <c r="Z35" s="18" t="s">
        <v>2973</v>
      </c>
      <c r="AA35" s="1" t="str">
        <f t="shared" si="5"/>
        <v>イ</v>
      </c>
    </row>
    <row r="36" spans="1:28" ht="21" hidden="1" customHeight="1">
      <c r="A36" s="1">
        <v>0</v>
      </c>
      <c r="B36" s="2" t="str">
        <f>VLOOKUP(VALUE(MID(N36,2,2)),Sheet1!$A$1:$B$6,2,FALSE)</f>
        <v>一言寺</v>
      </c>
      <c r="C36" s="9" t="str">
        <f t="shared" si="3"/>
        <v/>
      </c>
      <c r="D36" s="10" t="s">
        <v>1488</v>
      </c>
      <c r="E36" s="4" t="s">
        <v>22</v>
      </c>
      <c r="F36" s="4" t="str">
        <f t="shared" si="0"/>
        <v>ｲｹﾓﾄ ﾑﾂﾐ</v>
      </c>
      <c r="G36" s="10" t="str">
        <f t="shared" si="4"/>
        <v xml:space="preserve">ｲｹﾓﾄ </v>
      </c>
      <c r="H36" s="11" t="s">
        <v>23</v>
      </c>
      <c r="I36" s="12">
        <v>28023</v>
      </c>
      <c r="J36" s="11">
        <v>40</v>
      </c>
      <c r="K36" s="5" t="s">
        <v>16</v>
      </c>
      <c r="L36" s="5">
        <v>4235</v>
      </c>
      <c r="M36" s="5" t="s">
        <v>24</v>
      </c>
      <c r="N36" s="11" t="str">
        <f t="shared" si="1"/>
        <v>醍04235</v>
      </c>
      <c r="O36" s="11" t="str">
        <f t="shared" si="2"/>
        <v>家</v>
      </c>
      <c r="P36" s="10" t="s">
        <v>2754</v>
      </c>
      <c r="Q36" s="10" t="s">
        <v>1252</v>
      </c>
      <c r="R36" s="10" t="s">
        <v>1487</v>
      </c>
      <c r="S36" s="4">
        <v>1312456</v>
      </c>
      <c r="T36" s="4" t="s">
        <v>25</v>
      </c>
      <c r="U36" s="4">
        <v>140403602</v>
      </c>
      <c r="V36" s="4" t="s">
        <v>20</v>
      </c>
      <c r="W36" s="13"/>
      <c r="X36" s="13" t="s">
        <v>2971</v>
      </c>
      <c r="Y36" s="18" t="s">
        <v>2972</v>
      </c>
      <c r="Z36" s="18" t="s">
        <v>2973</v>
      </c>
      <c r="AA36" s="1" t="str">
        <f t="shared" si="5"/>
        <v>イ</v>
      </c>
    </row>
    <row r="37" spans="1:28" ht="21" customHeight="1">
      <c r="A37" s="1">
        <v>0</v>
      </c>
      <c r="B37" s="2" t="str">
        <f>VLOOKUP(VALUE(MID(N37,2,2)),Sheet1!$A$1:$B$6,2,FALSE)</f>
        <v>小栗栖</v>
      </c>
      <c r="C37" s="9" t="str">
        <f t="shared" si="3"/>
        <v/>
      </c>
      <c r="D37" s="10" t="s">
        <v>907</v>
      </c>
      <c r="E37" s="4" t="s">
        <v>908</v>
      </c>
      <c r="F37" s="4" t="str">
        <f t="shared" si="0"/>
        <v>ｲｼｲ ｼﾖｳｺﾞ</v>
      </c>
      <c r="G37" s="10" t="str">
        <f t="shared" si="4"/>
        <v>ｲｼｲ ｼﾖｳｺﾞ</v>
      </c>
      <c r="H37" s="11" t="s">
        <v>15</v>
      </c>
      <c r="I37" s="12">
        <v>30559</v>
      </c>
      <c r="J37" s="11">
        <v>33</v>
      </c>
      <c r="K37" s="5" t="s">
        <v>16</v>
      </c>
      <c r="L37" s="5">
        <v>3213</v>
      </c>
      <c r="M37" s="5" t="s">
        <v>17</v>
      </c>
      <c r="N37" s="11" t="str">
        <f t="shared" si="1"/>
        <v>醍03213</v>
      </c>
      <c r="O37" s="11" t="str">
        <f t="shared" si="2"/>
        <v>本</v>
      </c>
      <c r="P37" s="10" t="s">
        <v>2610</v>
      </c>
      <c r="Q37" s="10" t="s">
        <v>764</v>
      </c>
      <c r="R37" s="10" t="s">
        <v>909</v>
      </c>
      <c r="S37" s="4">
        <v>300390</v>
      </c>
      <c r="T37" s="4" t="s">
        <v>25</v>
      </c>
      <c r="U37" s="4">
        <v>30502101</v>
      </c>
      <c r="V37" s="4" t="s">
        <v>20</v>
      </c>
      <c r="W37" s="15">
        <v>42477.333333333336</v>
      </c>
      <c r="X37" s="16">
        <v>42464</v>
      </c>
      <c r="Y37" s="18">
        <v>1</v>
      </c>
      <c r="Z37" s="18"/>
      <c r="AA37" s="1" t="str">
        <f t="shared" si="5"/>
        <v>イ</v>
      </c>
      <c r="AB37" s="1">
        <f t="shared" ref="AB37:AB38" si="8">J37</f>
        <v>33</v>
      </c>
    </row>
    <row r="38" spans="1:28" ht="21" customHeight="1">
      <c r="A38" s="1">
        <v>0</v>
      </c>
      <c r="B38" s="2" t="str">
        <f>VLOOKUP(VALUE(MID(N38,2,2)),Sheet1!$A$1:$B$6,2,FALSE)</f>
        <v>小栗栖</v>
      </c>
      <c r="C38" s="9" t="str">
        <f t="shared" si="3"/>
        <v/>
      </c>
      <c r="D38" s="10" t="s">
        <v>910</v>
      </c>
      <c r="E38" s="4" t="s">
        <v>22</v>
      </c>
      <c r="F38" s="4" t="str">
        <f t="shared" si="0"/>
        <v>ｲｼｲ ｼﾖｳｺﾞ</v>
      </c>
      <c r="G38" s="10" t="s">
        <v>3404</v>
      </c>
      <c r="H38" s="11" t="s">
        <v>23</v>
      </c>
      <c r="I38" s="12">
        <v>29982</v>
      </c>
      <c r="J38" s="11">
        <v>35</v>
      </c>
      <c r="K38" s="5" t="s">
        <v>16</v>
      </c>
      <c r="L38" s="5">
        <v>3213</v>
      </c>
      <c r="M38" s="5" t="s">
        <v>24</v>
      </c>
      <c r="N38" s="11" t="str">
        <f t="shared" si="1"/>
        <v>醍03213</v>
      </c>
      <c r="O38" s="11" t="str">
        <f t="shared" si="2"/>
        <v>家</v>
      </c>
      <c r="P38" s="10" t="s">
        <v>2610</v>
      </c>
      <c r="Q38" s="10" t="s">
        <v>764</v>
      </c>
      <c r="R38" s="10" t="s">
        <v>909</v>
      </c>
      <c r="S38" s="4">
        <v>300390</v>
      </c>
      <c r="T38" s="4" t="s">
        <v>25</v>
      </c>
      <c r="U38" s="4">
        <v>30502102</v>
      </c>
      <c r="V38" s="4" t="s">
        <v>20</v>
      </c>
      <c r="W38" s="15">
        <v>42477.333333333336</v>
      </c>
      <c r="X38" s="16">
        <v>42464</v>
      </c>
      <c r="Y38" s="18">
        <v>1</v>
      </c>
      <c r="Z38" s="18"/>
      <c r="AA38" s="1" t="str">
        <f t="shared" si="5"/>
        <v>イ</v>
      </c>
      <c r="AB38" s="1">
        <f t="shared" si="8"/>
        <v>35</v>
      </c>
    </row>
    <row r="39" spans="1:28" ht="21" hidden="1" customHeight="1">
      <c r="A39" s="1">
        <v>0</v>
      </c>
      <c r="B39" s="1" t="str">
        <f>VLOOKUP(VALUE(MID(N39,2,2)),Sheet1!$A$1:$B$6,2,FALSE)</f>
        <v>小栗栖</v>
      </c>
      <c r="C39" s="9" t="str">
        <f t="shared" si="3"/>
        <v/>
      </c>
      <c r="D39" s="4" t="s">
        <v>911</v>
      </c>
      <c r="E39" s="4" t="s">
        <v>22</v>
      </c>
      <c r="F39" s="4" t="str">
        <f t="shared" si="0"/>
        <v>ｲｼｲ ｼﾖｳｺﾞ</v>
      </c>
      <c r="G39" s="4" t="str">
        <f t="shared" si="4"/>
        <v xml:space="preserve">ｲｼｲ </v>
      </c>
      <c r="H39" s="5" t="s">
        <v>15</v>
      </c>
      <c r="I39" s="6">
        <v>40204</v>
      </c>
      <c r="J39" s="5">
        <v>7</v>
      </c>
      <c r="K39" s="5" t="s">
        <v>16</v>
      </c>
      <c r="L39" s="5">
        <v>3213</v>
      </c>
      <c r="M39" s="5" t="s">
        <v>24</v>
      </c>
      <c r="N39" s="5" t="str">
        <f t="shared" si="1"/>
        <v>醍03213</v>
      </c>
      <c r="O39" s="5" t="str">
        <f t="shared" si="2"/>
        <v>家</v>
      </c>
      <c r="P39" s="4" t="s">
        <v>2610</v>
      </c>
      <c r="Q39" s="4" t="s">
        <v>764</v>
      </c>
      <c r="R39" s="4" t="s">
        <v>909</v>
      </c>
      <c r="S39" s="4">
        <v>300390</v>
      </c>
      <c r="T39" s="4" t="s">
        <v>25</v>
      </c>
      <c r="U39" s="4">
        <v>30502103</v>
      </c>
      <c r="V39" s="4" t="s">
        <v>20</v>
      </c>
      <c r="W39" s="7" t="s">
        <v>2970</v>
      </c>
      <c r="X39" s="7" t="s">
        <v>2971</v>
      </c>
      <c r="Y39" s="8" t="s">
        <v>2972</v>
      </c>
      <c r="Z39" s="8" t="s">
        <v>2973</v>
      </c>
      <c r="AA39" s="1" t="str">
        <f t="shared" si="5"/>
        <v>イ</v>
      </c>
    </row>
    <row r="40" spans="1:28" ht="21" hidden="1" customHeight="1">
      <c r="A40" s="1">
        <v>0</v>
      </c>
      <c r="B40" s="1" t="str">
        <f>VLOOKUP(VALUE(MID(N40,2,2)),Sheet1!$A$1:$B$6,2,FALSE)</f>
        <v>小栗栖</v>
      </c>
      <c r="C40" s="9" t="str">
        <f t="shared" si="3"/>
        <v/>
      </c>
      <c r="D40" s="4" t="s">
        <v>912</v>
      </c>
      <c r="E40" s="4" t="s">
        <v>22</v>
      </c>
      <c r="F40" s="4" t="str">
        <f t="shared" si="0"/>
        <v>ｲｼｲ ｼﾖｳｺﾞ</v>
      </c>
      <c r="G40" s="4" t="str">
        <f t="shared" si="4"/>
        <v xml:space="preserve">ｲｼｲ </v>
      </c>
      <c r="H40" s="5" t="s">
        <v>15</v>
      </c>
      <c r="I40" s="6">
        <v>40650</v>
      </c>
      <c r="J40" s="5">
        <v>5</v>
      </c>
      <c r="K40" s="5" t="s">
        <v>16</v>
      </c>
      <c r="L40" s="5">
        <v>3213</v>
      </c>
      <c r="M40" s="5" t="s">
        <v>24</v>
      </c>
      <c r="N40" s="5" t="str">
        <f t="shared" si="1"/>
        <v>醍03213</v>
      </c>
      <c r="O40" s="5" t="str">
        <f t="shared" si="2"/>
        <v>家</v>
      </c>
      <c r="P40" s="4" t="s">
        <v>2610</v>
      </c>
      <c r="Q40" s="4" t="s">
        <v>764</v>
      </c>
      <c r="R40" s="4" t="s">
        <v>909</v>
      </c>
      <c r="S40" s="4">
        <v>300390</v>
      </c>
      <c r="T40" s="4" t="s">
        <v>25</v>
      </c>
      <c r="U40" s="4">
        <v>30502104</v>
      </c>
      <c r="V40" s="4" t="s">
        <v>20</v>
      </c>
      <c r="W40" s="7" t="s">
        <v>2970</v>
      </c>
      <c r="X40" s="7" t="s">
        <v>2971</v>
      </c>
      <c r="Y40" s="8" t="s">
        <v>2972</v>
      </c>
      <c r="Z40" s="8" t="s">
        <v>2973</v>
      </c>
      <c r="AA40" s="1" t="str">
        <f t="shared" si="5"/>
        <v>イ</v>
      </c>
    </row>
    <row r="41" spans="1:28" ht="21" hidden="1" customHeight="1">
      <c r="A41" s="1">
        <v>0</v>
      </c>
      <c r="B41" s="1" t="str">
        <f>VLOOKUP(VALUE(MID(N41,2,2)),Sheet1!$A$1:$B$6,2,FALSE)</f>
        <v>小栗栖</v>
      </c>
      <c r="C41" s="9" t="str">
        <f t="shared" si="3"/>
        <v/>
      </c>
      <c r="D41" s="4" t="s">
        <v>913</v>
      </c>
      <c r="E41" s="4" t="s">
        <v>22</v>
      </c>
      <c r="F41" s="4" t="str">
        <f t="shared" si="0"/>
        <v>ｲｼｲ ｼﾖｳｺﾞ</v>
      </c>
      <c r="G41" s="4" t="str">
        <f t="shared" si="4"/>
        <v xml:space="preserve">ｲｼｲ </v>
      </c>
      <c r="H41" s="5" t="s">
        <v>15</v>
      </c>
      <c r="I41" s="6">
        <v>41534</v>
      </c>
      <c r="J41" s="5">
        <v>3</v>
      </c>
      <c r="K41" s="5" t="s">
        <v>16</v>
      </c>
      <c r="L41" s="5">
        <v>3213</v>
      </c>
      <c r="M41" s="5" t="s">
        <v>24</v>
      </c>
      <c r="N41" s="5" t="str">
        <f t="shared" si="1"/>
        <v>醍03213</v>
      </c>
      <c r="O41" s="5" t="str">
        <f t="shared" si="2"/>
        <v>家</v>
      </c>
      <c r="P41" s="4" t="s">
        <v>2610</v>
      </c>
      <c r="Q41" s="4" t="s">
        <v>764</v>
      </c>
      <c r="R41" s="4" t="s">
        <v>909</v>
      </c>
      <c r="S41" s="4">
        <v>300390</v>
      </c>
      <c r="T41" s="4" t="s">
        <v>25</v>
      </c>
      <c r="U41" s="4">
        <v>30502105</v>
      </c>
      <c r="V41" s="4" t="s">
        <v>20</v>
      </c>
      <c r="W41" s="7" t="s">
        <v>2970</v>
      </c>
      <c r="X41" s="7" t="s">
        <v>2971</v>
      </c>
      <c r="Y41" s="8" t="s">
        <v>2972</v>
      </c>
      <c r="Z41" s="8" t="s">
        <v>2973</v>
      </c>
      <c r="AA41" s="1" t="str">
        <f t="shared" si="5"/>
        <v>イ</v>
      </c>
    </row>
    <row r="42" spans="1:28" ht="21" hidden="1" customHeight="1">
      <c r="A42" s="1">
        <v>0</v>
      </c>
      <c r="B42" s="1" t="str">
        <f>VLOOKUP(VALUE(MID(N42,2,2)),Sheet1!$A$1:$B$6,2,FALSE)</f>
        <v>小栗栖</v>
      </c>
      <c r="C42" s="9" t="str">
        <f t="shared" si="3"/>
        <v/>
      </c>
      <c r="D42" s="4" t="s">
        <v>914</v>
      </c>
      <c r="E42" s="4" t="s">
        <v>22</v>
      </c>
      <c r="F42" s="4" t="str">
        <f t="shared" si="0"/>
        <v>ｲｼｲ ｼﾖｳｺﾞ</v>
      </c>
      <c r="G42" s="4" t="str">
        <f t="shared" si="4"/>
        <v xml:space="preserve">ｲｼｲ </v>
      </c>
      <c r="H42" s="5" t="s">
        <v>15</v>
      </c>
      <c r="I42" s="6">
        <v>42339</v>
      </c>
      <c r="J42" s="5">
        <v>1</v>
      </c>
      <c r="K42" s="5" t="s">
        <v>16</v>
      </c>
      <c r="L42" s="5">
        <v>3213</v>
      </c>
      <c r="M42" s="5" t="s">
        <v>24</v>
      </c>
      <c r="N42" s="5" t="str">
        <f t="shared" si="1"/>
        <v>醍03213</v>
      </c>
      <c r="O42" s="5" t="str">
        <f t="shared" si="2"/>
        <v>家</v>
      </c>
      <c r="P42" s="4" t="s">
        <v>2610</v>
      </c>
      <c r="Q42" s="4" t="s">
        <v>764</v>
      </c>
      <c r="R42" s="4" t="s">
        <v>909</v>
      </c>
      <c r="S42" s="4">
        <v>300390</v>
      </c>
      <c r="T42" s="4" t="s">
        <v>25</v>
      </c>
      <c r="U42" s="4">
        <v>30502106</v>
      </c>
      <c r="V42" s="4" t="s">
        <v>20</v>
      </c>
      <c r="W42" s="7" t="s">
        <v>2970</v>
      </c>
      <c r="X42" s="7" t="s">
        <v>2971</v>
      </c>
      <c r="Y42" s="8" t="s">
        <v>2972</v>
      </c>
      <c r="Z42" s="8" t="s">
        <v>2973</v>
      </c>
      <c r="AA42" s="1" t="str">
        <f t="shared" si="5"/>
        <v>イ</v>
      </c>
    </row>
    <row r="43" spans="1:28" ht="21" hidden="1" customHeight="1">
      <c r="A43" s="1">
        <v>0</v>
      </c>
      <c r="B43" s="2" t="str">
        <f>VLOOKUP(VALUE(MID(N43,2,2)),Sheet1!$A$1:$B$6,2,FALSE)</f>
        <v>三宝院</v>
      </c>
      <c r="C43" s="9" t="str">
        <f t="shared" si="3"/>
        <v/>
      </c>
      <c r="D43" s="10" t="s">
        <v>1624</v>
      </c>
      <c r="E43" s="4" t="s">
        <v>1625</v>
      </c>
      <c r="F43" s="4" t="str">
        <f t="shared" si="0"/>
        <v>ｲｼｲ ﾔｽﾕｷ</v>
      </c>
      <c r="G43" s="10" t="str">
        <f t="shared" si="4"/>
        <v>ｲｼｲ ﾔｽﾕｷ</v>
      </c>
      <c r="H43" s="11" t="s">
        <v>15</v>
      </c>
      <c r="I43" s="12">
        <v>16555</v>
      </c>
      <c r="J43" s="11">
        <v>71</v>
      </c>
      <c r="K43" s="5" t="s">
        <v>16</v>
      </c>
      <c r="L43" s="5">
        <v>5147</v>
      </c>
      <c r="M43" s="5" t="s">
        <v>17</v>
      </c>
      <c r="N43" s="11" t="str">
        <f t="shared" si="1"/>
        <v>醍05147</v>
      </c>
      <c r="O43" s="11" t="str">
        <f t="shared" si="2"/>
        <v>本</v>
      </c>
      <c r="P43" s="10" t="s">
        <v>2793</v>
      </c>
      <c r="Q43" s="10" t="s">
        <v>1531</v>
      </c>
      <c r="R43" s="10" t="s">
        <v>3252</v>
      </c>
      <c r="S43" s="4">
        <v>414212</v>
      </c>
      <c r="T43" s="4" t="s">
        <v>19</v>
      </c>
      <c r="U43" s="4">
        <v>50307601</v>
      </c>
      <c r="V43" s="4" t="s">
        <v>20</v>
      </c>
      <c r="W43" s="13"/>
      <c r="X43" s="13" t="s">
        <v>2971</v>
      </c>
      <c r="Y43" s="18" t="s">
        <v>2972</v>
      </c>
      <c r="Z43" s="18" t="s">
        <v>2973</v>
      </c>
      <c r="AA43" s="1" t="str">
        <f t="shared" si="5"/>
        <v>イ</v>
      </c>
    </row>
    <row r="44" spans="1:28" ht="21" hidden="1" customHeight="1">
      <c r="A44" s="1">
        <v>0</v>
      </c>
      <c r="B44" s="2" t="str">
        <f>VLOOKUP(VALUE(MID(N44,2,2)),Sheet1!$A$1:$B$6,2,FALSE)</f>
        <v>三宝院</v>
      </c>
      <c r="C44" s="9" t="str">
        <f t="shared" si="3"/>
        <v/>
      </c>
      <c r="D44" s="10" t="s">
        <v>1626</v>
      </c>
      <c r="E44" s="4" t="s">
        <v>22</v>
      </c>
      <c r="F44" s="4" t="str">
        <f t="shared" si="0"/>
        <v>ｲｼｲ ﾔｽﾕｷ</v>
      </c>
      <c r="G44" s="10" t="str">
        <f t="shared" si="4"/>
        <v xml:space="preserve">ｲｼｲ </v>
      </c>
      <c r="H44" s="11" t="s">
        <v>23</v>
      </c>
      <c r="I44" s="12">
        <v>17235</v>
      </c>
      <c r="J44" s="11">
        <v>70</v>
      </c>
      <c r="K44" s="5" t="s">
        <v>16</v>
      </c>
      <c r="L44" s="5">
        <v>5147</v>
      </c>
      <c r="M44" s="5" t="s">
        <v>24</v>
      </c>
      <c r="N44" s="11" t="str">
        <f t="shared" si="1"/>
        <v>醍05147</v>
      </c>
      <c r="O44" s="11" t="str">
        <f t="shared" si="2"/>
        <v>家</v>
      </c>
      <c r="P44" s="10" t="s">
        <v>2793</v>
      </c>
      <c r="Q44" s="10" t="s">
        <v>1531</v>
      </c>
      <c r="R44" s="10" t="s">
        <v>3252</v>
      </c>
      <c r="S44" s="4">
        <v>414212</v>
      </c>
      <c r="T44" s="4" t="s">
        <v>25</v>
      </c>
      <c r="U44" s="4">
        <v>50307602</v>
      </c>
      <c r="V44" s="4" t="s">
        <v>20</v>
      </c>
      <c r="W44" s="13"/>
      <c r="X44" s="13" t="s">
        <v>2971</v>
      </c>
      <c r="Y44" s="18" t="s">
        <v>2972</v>
      </c>
      <c r="Z44" s="18" t="s">
        <v>2973</v>
      </c>
      <c r="AA44" s="1" t="str">
        <f t="shared" si="5"/>
        <v>イ</v>
      </c>
    </row>
    <row r="45" spans="1:28" ht="21" hidden="1" customHeight="1">
      <c r="A45" s="1">
        <v>0</v>
      </c>
      <c r="B45" s="2" t="str">
        <f>VLOOKUP(VALUE(MID(N45,2,2)),Sheet1!$A$1:$B$6,2,FALSE)</f>
        <v>三宝院</v>
      </c>
      <c r="C45" s="9" t="str">
        <f t="shared" si="3"/>
        <v/>
      </c>
      <c r="D45" s="10" t="s">
        <v>1674</v>
      </c>
      <c r="E45" s="4" t="s">
        <v>1675</v>
      </c>
      <c r="F45" s="4" t="str">
        <f t="shared" si="0"/>
        <v>ｲｼｶﾜ ｼﾝﾔ</v>
      </c>
      <c r="G45" s="10" t="str">
        <f t="shared" si="4"/>
        <v>ｲｼｶﾜ ｼﾝﾔ</v>
      </c>
      <c r="H45" s="11" t="s">
        <v>15</v>
      </c>
      <c r="I45" s="12">
        <v>26817</v>
      </c>
      <c r="J45" s="11">
        <v>43</v>
      </c>
      <c r="K45" s="5" t="s">
        <v>16</v>
      </c>
      <c r="L45" s="5">
        <v>5206</v>
      </c>
      <c r="M45" s="5" t="s">
        <v>17</v>
      </c>
      <c r="N45" s="11" t="str">
        <f t="shared" si="1"/>
        <v>醍05206</v>
      </c>
      <c r="O45" s="11" t="str">
        <f t="shared" si="2"/>
        <v>本</v>
      </c>
      <c r="P45" s="10" t="s">
        <v>2804</v>
      </c>
      <c r="Q45" s="10" t="s">
        <v>1618</v>
      </c>
      <c r="R45" s="10" t="s">
        <v>1676</v>
      </c>
      <c r="S45" s="4">
        <v>9415564</v>
      </c>
      <c r="T45" s="4" t="s">
        <v>19</v>
      </c>
      <c r="U45" s="4">
        <v>20300801</v>
      </c>
      <c r="V45" s="4" t="s">
        <v>20</v>
      </c>
      <c r="W45" s="13"/>
      <c r="X45" s="13" t="s">
        <v>2971</v>
      </c>
      <c r="Y45" s="18" t="s">
        <v>2972</v>
      </c>
      <c r="Z45" s="18" t="s">
        <v>2973</v>
      </c>
      <c r="AA45" s="1" t="str">
        <f t="shared" si="5"/>
        <v>イ</v>
      </c>
    </row>
    <row r="46" spans="1:28" ht="21" hidden="1" customHeight="1">
      <c r="A46" s="1">
        <v>0</v>
      </c>
      <c r="B46" s="2" t="str">
        <f>VLOOKUP(VALUE(MID(N46,2,2)),Sheet1!$A$1:$B$6,2,FALSE)</f>
        <v>三宝院</v>
      </c>
      <c r="C46" s="9" t="str">
        <f t="shared" si="3"/>
        <v/>
      </c>
      <c r="D46" s="10" t="s">
        <v>1677</v>
      </c>
      <c r="E46" s="4" t="s">
        <v>22</v>
      </c>
      <c r="F46" s="4" t="str">
        <f t="shared" si="0"/>
        <v>ｲｼｶﾜ ｼﾝﾔ</v>
      </c>
      <c r="G46" s="10" t="str">
        <f t="shared" si="4"/>
        <v xml:space="preserve">ｲｼｶﾜ </v>
      </c>
      <c r="H46" s="11" t="s">
        <v>23</v>
      </c>
      <c r="I46" s="12">
        <v>30835</v>
      </c>
      <c r="J46" s="11">
        <v>32</v>
      </c>
      <c r="K46" s="5" t="s">
        <v>16</v>
      </c>
      <c r="L46" s="5">
        <v>5206</v>
      </c>
      <c r="M46" s="5" t="s">
        <v>24</v>
      </c>
      <c r="N46" s="11" t="str">
        <f t="shared" si="1"/>
        <v>醍05206</v>
      </c>
      <c r="O46" s="11" t="str">
        <f t="shared" si="2"/>
        <v>家</v>
      </c>
      <c r="P46" s="10" t="s">
        <v>2804</v>
      </c>
      <c r="Q46" s="10" t="s">
        <v>1618</v>
      </c>
      <c r="R46" s="10" t="s">
        <v>1676</v>
      </c>
      <c r="S46" s="4">
        <v>9415564</v>
      </c>
      <c r="T46" s="4" t="s">
        <v>25</v>
      </c>
      <c r="U46" s="4">
        <v>20300802</v>
      </c>
      <c r="V46" s="4" t="s">
        <v>20</v>
      </c>
      <c r="W46" s="13"/>
      <c r="X46" s="13" t="s">
        <v>2971</v>
      </c>
      <c r="Y46" s="18" t="s">
        <v>2972</v>
      </c>
      <c r="Z46" s="18" t="s">
        <v>2973</v>
      </c>
      <c r="AA46" s="1" t="str">
        <f t="shared" si="5"/>
        <v>イ</v>
      </c>
    </row>
    <row r="47" spans="1:28" ht="21" hidden="1" customHeight="1">
      <c r="A47" s="1">
        <v>0</v>
      </c>
      <c r="B47" s="1" t="str">
        <f>VLOOKUP(VALUE(MID(N47,2,2)),Sheet1!$A$1:$B$6,2,FALSE)</f>
        <v>三宝院</v>
      </c>
      <c r="C47" s="9" t="str">
        <f t="shared" si="3"/>
        <v/>
      </c>
      <c r="D47" s="4" t="s">
        <v>1678</v>
      </c>
      <c r="E47" s="4" t="s">
        <v>22</v>
      </c>
      <c r="F47" s="4" t="str">
        <f t="shared" si="0"/>
        <v>ｲｼｶﾜ ｼﾝﾔ</v>
      </c>
      <c r="G47" s="4" t="str">
        <f t="shared" si="4"/>
        <v xml:space="preserve">ｲｼｶﾜ </v>
      </c>
      <c r="H47" s="5" t="s">
        <v>15</v>
      </c>
      <c r="I47" s="6">
        <v>37935</v>
      </c>
      <c r="J47" s="5">
        <v>13</v>
      </c>
      <c r="K47" s="5" t="s">
        <v>16</v>
      </c>
      <c r="L47" s="5">
        <v>5206</v>
      </c>
      <c r="M47" s="5" t="s">
        <v>24</v>
      </c>
      <c r="N47" s="5" t="str">
        <f t="shared" si="1"/>
        <v>醍05206</v>
      </c>
      <c r="O47" s="5" t="str">
        <f t="shared" si="2"/>
        <v>家</v>
      </c>
      <c r="P47" s="4" t="s">
        <v>2804</v>
      </c>
      <c r="Q47" s="4" t="s">
        <v>1618</v>
      </c>
      <c r="R47" s="4" t="s">
        <v>1676</v>
      </c>
      <c r="S47" s="4">
        <v>9415564</v>
      </c>
      <c r="T47" s="4" t="s">
        <v>25</v>
      </c>
      <c r="U47" s="4">
        <v>20300803</v>
      </c>
      <c r="V47" s="4" t="s">
        <v>20</v>
      </c>
      <c r="W47" s="7" t="s">
        <v>2970</v>
      </c>
      <c r="X47" s="7" t="s">
        <v>2971</v>
      </c>
      <c r="Y47" s="8" t="s">
        <v>2972</v>
      </c>
      <c r="Z47" s="8" t="s">
        <v>2973</v>
      </c>
      <c r="AA47" s="1" t="str">
        <f t="shared" si="5"/>
        <v>イ</v>
      </c>
    </row>
    <row r="48" spans="1:28" ht="21" hidden="1" customHeight="1">
      <c r="A48" s="1">
        <v>0</v>
      </c>
      <c r="B48" s="1" t="str">
        <f>VLOOKUP(VALUE(MID(N48,2,2)),Sheet1!$A$1:$B$6,2,FALSE)</f>
        <v>三宝院</v>
      </c>
      <c r="C48" s="9" t="str">
        <f t="shared" si="3"/>
        <v/>
      </c>
      <c r="D48" s="4" t="s">
        <v>1679</v>
      </c>
      <c r="E48" s="4" t="s">
        <v>22</v>
      </c>
      <c r="F48" s="4" t="str">
        <f t="shared" si="0"/>
        <v>ｲｼｶﾜ ｼﾝﾔ</v>
      </c>
      <c r="G48" s="4" t="str">
        <f t="shared" si="4"/>
        <v xml:space="preserve">ｲｼｶﾜ </v>
      </c>
      <c r="H48" s="5" t="s">
        <v>23</v>
      </c>
      <c r="I48" s="6">
        <v>39556</v>
      </c>
      <c r="J48" s="5">
        <v>8</v>
      </c>
      <c r="K48" s="5" t="s">
        <v>16</v>
      </c>
      <c r="L48" s="5">
        <v>5206</v>
      </c>
      <c r="M48" s="5" t="s">
        <v>24</v>
      </c>
      <c r="N48" s="5" t="str">
        <f t="shared" si="1"/>
        <v>醍05206</v>
      </c>
      <c r="O48" s="5" t="str">
        <f t="shared" si="2"/>
        <v>家</v>
      </c>
      <c r="P48" s="4" t="s">
        <v>2804</v>
      </c>
      <c r="Q48" s="4" t="s">
        <v>1618</v>
      </c>
      <c r="R48" s="4" t="s">
        <v>1676</v>
      </c>
      <c r="S48" s="4">
        <v>9415564</v>
      </c>
      <c r="T48" s="4" t="s">
        <v>25</v>
      </c>
      <c r="U48" s="4">
        <v>20300804</v>
      </c>
      <c r="V48" s="4" t="s">
        <v>20</v>
      </c>
      <c r="W48" s="7" t="s">
        <v>2970</v>
      </c>
      <c r="X48" s="7" t="s">
        <v>2971</v>
      </c>
      <c r="Y48" s="8" t="s">
        <v>2972</v>
      </c>
      <c r="Z48" s="8" t="s">
        <v>2973</v>
      </c>
      <c r="AA48" s="1" t="str">
        <f t="shared" si="5"/>
        <v>イ</v>
      </c>
    </row>
    <row r="49" spans="1:28" ht="21" hidden="1" customHeight="1">
      <c r="A49" s="1">
        <v>0</v>
      </c>
      <c r="B49" s="2" t="str">
        <f>VLOOKUP(VALUE(MID(N49,2,2)),Sheet1!$A$1:$B$6,2,FALSE)</f>
        <v>日野</v>
      </c>
      <c r="C49" s="9" t="str">
        <f t="shared" si="3"/>
        <v/>
      </c>
      <c r="D49" s="10" t="s">
        <v>535</v>
      </c>
      <c r="E49" s="4" t="s">
        <v>536</v>
      </c>
      <c r="F49" s="4" t="str">
        <f t="shared" si="0"/>
        <v>ｲｼｶﾜ ﾀｹｼ</v>
      </c>
      <c r="G49" s="10" t="str">
        <f t="shared" si="4"/>
        <v>ｲｼｶﾜ ﾀｹｼ</v>
      </c>
      <c r="H49" s="11" t="s">
        <v>15</v>
      </c>
      <c r="I49" s="12">
        <v>26992</v>
      </c>
      <c r="J49" s="11">
        <v>43</v>
      </c>
      <c r="K49" s="5" t="s">
        <v>16</v>
      </c>
      <c r="L49" s="5">
        <v>2190</v>
      </c>
      <c r="M49" s="5" t="s">
        <v>17</v>
      </c>
      <c r="N49" s="11" t="str">
        <f t="shared" si="1"/>
        <v>醍02190</v>
      </c>
      <c r="O49" s="11" t="str">
        <f t="shared" si="2"/>
        <v>本</v>
      </c>
      <c r="P49" s="10" t="s">
        <v>2516</v>
      </c>
      <c r="Q49" s="10" t="s">
        <v>28</v>
      </c>
      <c r="R49" s="10" t="s">
        <v>537</v>
      </c>
      <c r="S49" s="4">
        <v>9520660</v>
      </c>
      <c r="T49" s="4" t="s">
        <v>19</v>
      </c>
      <c r="U49" s="4">
        <v>960313901</v>
      </c>
      <c r="V49" s="4" t="s">
        <v>20</v>
      </c>
      <c r="W49" s="13"/>
      <c r="X49" s="13" t="s">
        <v>2971</v>
      </c>
      <c r="Y49" s="18" t="s">
        <v>2972</v>
      </c>
      <c r="Z49" s="18" t="s">
        <v>2973</v>
      </c>
      <c r="AA49" s="1" t="str">
        <f t="shared" si="5"/>
        <v>イ</v>
      </c>
    </row>
    <row r="50" spans="1:28" ht="21" hidden="1" customHeight="1">
      <c r="A50" s="1">
        <v>0</v>
      </c>
      <c r="B50" s="2" t="str">
        <f>VLOOKUP(VALUE(MID(N50,2,2)),Sheet1!$A$1:$B$6,2,FALSE)</f>
        <v>日野</v>
      </c>
      <c r="C50" s="9" t="str">
        <f t="shared" si="3"/>
        <v/>
      </c>
      <c r="D50" s="10" t="s">
        <v>538</v>
      </c>
      <c r="E50" s="4" t="s">
        <v>22</v>
      </c>
      <c r="F50" s="4" t="str">
        <f t="shared" si="0"/>
        <v>ｲｼｶﾜ ﾀｹｼ</v>
      </c>
      <c r="G50" s="10" t="str">
        <f t="shared" si="4"/>
        <v xml:space="preserve">ｲｼｶﾜ </v>
      </c>
      <c r="H50" s="11" t="s">
        <v>23</v>
      </c>
      <c r="I50" s="12">
        <v>26756</v>
      </c>
      <c r="J50" s="11">
        <v>43</v>
      </c>
      <c r="K50" s="5" t="s">
        <v>16</v>
      </c>
      <c r="L50" s="5">
        <v>2190</v>
      </c>
      <c r="M50" s="5" t="s">
        <v>24</v>
      </c>
      <c r="N50" s="11" t="str">
        <f t="shared" si="1"/>
        <v>醍02190</v>
      </c>
      <c r="O50" s="11" t="str">
        <f t="shared" si="2"/>
        <v>家</v>
      </c>
      <c r="P50" s="10" t="s">
        <v>2516</v>
      </c>
      <c r="Q50" s="10" t="s">
        <v>28</v>
      </c>
      <c r="R50" s="10" t="s">
        <v>537</v>
      </c>
      <c r="S50" s="4">
        <v>9520660</v>
      </c>
      <c r="T50" s="4" t="s">
        <v>25</v>
      </c>
      <c r="U50" s="4">
        <v>960313902</v>
      </c>
      <c r="V50" s="4" t="s">
        <v>20</v>
      </c>
      <c r="W50" s="13"/>
      <c r="X50" s="13" t="s">
        <v>2971</v>
      </c>
      <c r="Y50" s="18" t="s">
        <v>2972</v>
      </c>
      <c r="Z50" s="18" t="s">
        <v>2973</v>
      </c>
      <c r="AA50" s="1" t="str">
        <f t="shared" si="5"/>
        <v>イ</v>
      </c>
    </row>
    <row r="51" spans="1:28" ht="21" hidden="1" customHeight="1">
      <c r="A51" s="1">
        <v>0</v>
      </c>
      <c r="B51" s="2" t="str">
        <f>VLOOKUP(VALUE(MID(N51,2,2)),Sheet1!$A$1:$B$6,2,FALSE)</f>
        <v>日野</v>
      </c>
      <c r="C51" s="9" t="str">
        <f t="shared" si="3"/>
        <v/>
      </c>
      <c r="D51" s="10" t="s">
        <v>539</v>
      </c>
      <c r="E51" s="4" t="s">
        <v>22</v>
      </c>
      <c r="F51" s="4" t="str">
        <f t="shared" si="0"/>
        <v>ｲｼｶﾜ ﾀｹｼ</v>
      </c>
      <c r="G51" s="10" t="str">
        <f t="shared" si="4"/>
        <v xml:space="preserve">ｲｼｶﾜ </v>
      </c>
      <c r="H51" s="11" t="s">
        <v>15</v>
      </c>
      <c r="I51" s="12">
        <v>36620</v>
      </c>
      <c r="J51" s="11">
        <v>16</v>
      </c>
      <c r="K51" s="5" t="s">
        <v>16</v>
      </c>
      <c r="L51" s="5">
        <v>2190</v>
      </c>
      <c r="M51" s="5" t="s">
        <v>24</v>
      </c>
      <c r="N51" s="11" t="str">
        <f t="shared" si="1"/>
        <v>醍02190</v>
      </c>
      <c r="O51" s="11" t="str">
        <f t="shared" si="2"/>
        <v>家</v>
      </c>
      <c r="P51" s="10" t="s">
        <v>2516</v>
      </c>
      <c r="Q51" s="10" t="s">
        <v>28</v>
      </c>
      <c r="R51" s="10" t="s">
        <v>537</v>
      </c>
      <c r="S51" s="4">
        <v>9520660</v>
      </c>
      <c r="T51" s="4" t="s">
        <v>25</v>
      </c>
      <c r="U51" s="4">
        <v>960313903</v>
      </c>
      <c r="V51" s="4" t="s">
        <v>20</v>
      </c>
      <c r="W51" s="13"/>
      <c r="X51" s="13" t="s">
        <v>2971</v>
      </c>
      <c r="Y51" s="18" t="s">
        <v>2972</v>
      </c>
      <c r="Z51" s="18" t="s">
        <v>2973</v>
      </c>
      <c r="AA51" s="1" t="str">
        <f t="shared" si="5"/>
        <v>イ</v>
      </c>
    </row>
    <row r="52" spans="1:28" ht="21" hidden="1" customHeight="1">
      <c r="A52" s="1">
        <v>0</v>
      </c>
      <c r="B52" s="1" t="str">
        <f>VLOOKUP(VALUE(MID(N52,2,2)),Sheet1!$A$1:$B$6,2,FALSE)</f>
        <v>日野</v>
      </c>
      <c r="C52" s="9" t="str">
        <f t="shared" si="3"/>
        <v/>
      </c>
      <c r="D52" s="4" t="s">
        <v>540</v>
      </c>
      <c r="E52" s="4" t="s">
        <v>22</v>
      </c>
      <c r="F52" s="4" t="str">
        <f t="shared" si="0"/>
        <v>ｲｼｶﾜ ﾀｹｼ</v>
      </c>
      <c r="G52" s="4" t="str">
        <f t="shared" si="4"/>
        <v xml:space="preserve">ｲｼｶﾜ </v>
      </c>
      <c r="H52" s="5" t="s">
        <v>15</v>
      </c>
      <c r="I52" s="6">
        <v>37221</v>
      </c>
      <c r="J52" s="5">
        <v>15</v>
      </c>
      <c r="K52" s="5" t="s">
        <v>16</v>
      </c>
      <c r="L52" s="5">
        <v>2190</v>
      </c>
      <c r="M52" s="5" t="s">
        <v>24</v>
      </c>
      <c r="N52" s="5" t="str">
        <f t="shared" si="1"/>
        <v>醍02190</v>
      </c>
      <c r="O52" s="5" t="str">
        <f t="shared" si="2"/>
        <v>家</v>
      </c>
      <c r="P52" s="4" t="s">
        <v>2516</v>
      </c>
      <c r="Q52" s="4" t="s">
        <v>28</v>
      </c>
      <c r="R52" s="4" t="s">
        <v>537</v>
      </c>
      <c r="S52" s="4">
        <v>9520660</v>
      </c>
      <c r="T52" s="4" t="s">
        <v>25</v>
      </c>
      <c r="U52" s="4">
        <v>960313905</v>
      </c>
      <c r="V52" s="4" t="s">
        <v>20</v>
      </c>
      <c r="W52" s="7" t="s">
        <v>2970</v>
      </c>
      <c r="X52" s="7" t="s">
        <v>2971</v>
      </c>
      <c r="Y52" s="8" t="s">
        <v>2972</v>
      </c>
      <c r="Z52" s="8" t="s">
        <v>2973</v>
      </c>
      <c r="AA52" s="1" t="str">
        <f t="shared" si="5"/>
        <v>イ</v>
      </c>
    </row>
    <row r="53" spans="1:28" ht="21" hidden="1" customHeight="1">
      <c r="A53" s="1">
        <v>0</v>
      </c>
      <c r="B53" s="1" t="str">
        <f>VLOOKUP(VALUE(MID(N53,2,2)),Sheet1!$A$1:$B$6,2,FALSE)</f>
        <v>日野</v>
      </c>
      <c r="C53" s="9" t="str">
        <f t="shared" si="3"/>
        <v/>
      </c>
      <c r="D53" s="4" t="s">
        <v>541</v>
      </c>
      <c r="E53" s="4" t="s">
        <v>22</v>
      </c>
      <c r="F53" s="4" t="str">
        <f t="shared" si="0"/>
        <v>ｲｼｶﾜ ﾀｹｼ</v>
      </c>
      <c r="G53" s="4" t="str">
        <f t="shared" si="4"/>
        <v xml:space="preserve">ｲｼｶﾜ </v>
      </c>
      <c r="H53" s="5" t="s">
        <v>23</v>
      </c>
      <c r="I53" s="6">
        <v>37998</v>
      </c>
      <c r="J53" s="5">
        <v>13</v>
      </c>
      <c r="K53" s="5" t="s">
        <v>16</v>
      </c>
      <c r="L53" s="5">
        <v>2190</v>
      </c>
      <c r="M53" s="5" t="s">
        <v>24</v>
      </c>
      <c r="N53" s="5" t="str">
        <f t="shared" si="1"/>
        <v>醍02190</v>
      </c>
      <c r="O53" s="5" t="str">
        <f t="shared" si="2"/>
        <v>家</v>
      </c>
      <c r="P53" s="4" t="s">
        <v>2516</v>
      </c>
      <c r="Q53" s="4" t="s">
        <v>28</v>
      </c>
      <c r="R53" s="4" t="s">
        <v>537</v>
      </c>
      <c r="S53" s="4">
        <v>9520660</v>
      </c>
      <c r="T53" s="4" t="s">
        <v>25</v>
      </c>
      <c r="U53" s="4">
        <v>960313906</v>
      </c>
      <c r="V53" s="4" t="s">
        <v>20</v>
      </c>
      <c r="W53" s="7" t="s">
        <v>2970</v>
      </c>
      <c r="X53" s="7" t="s">
        <v>2971</v>
      </c>
      <c r="Y53" s="8" t="s">
        <v>2972</v>
      </c>
      <c r="Z53" s="8" t="s">
        <v>2973</v>
      </c>
      <c r="AA53" s="1" t="str">
        <f t="shared" si="5"/>
        <v>イ</v>
      </c>
    </row>
    <row r="54" spans="1:28" ht="21" hidden="1" customHeight="1">
      <c r="A54" s="1">
        <v>0</v>
      </c>
      <c r="B54" s="1" t="str">
        <f>VLOOKUP(VALUE(MID(N54,2,2)),Sheet1!$A$1:$B$6,2,FALSE)</f>
        <v>日野</v>
      </c>
      <c r="C54" s="9" t="str">
        <f t="shared" si="3"/>
        <v/>
      </c>
      <c r="D54" s="4" t="s">
        <v>542</v>
      </c>
      <c r="E54" s="4" t="s">
        <v>22</v>
      </c>
      <c r="F54" s="4" t="str">
        <f t="shared" si="0"/>
        <v>ｲｼｶﾜ ﾀｹｼ</v>
      </c>
      <c r="G54" s="4" t="str">
        <f t="shared" si="4"/>
        <v xml:space="preserve">ｲｼｶﾜ </v>
      </c>
      <c r="H54" s="5" t="s">
        <v>15</v>
      </c>
      <c r="I54" s="6">
        <v>38817</v>
      </c>
      <c r="J54" s="5">
        <v>10</v>
      </c>
      <c r="K54" s="5" t="s">
        <v>16</v>
      </c>
      <c r="L54" s="5">
        <v>2190</v>
      </c>
      <c r="M54" s="5" t="s">
        <v>24</v>
      </c>
      <c r="N54" s="5" t="str">
        <f t="shared" si="1"/>
        <v>醍02190</v>
      </c>
      <c r="O54" s="5" t="str">
        <f t="shared" si="2"/>
        <v>家</v>
      </c>
      <c r="P54" s="4" t="s">
        <v>2516</v>
      </c>
      <c r="Q54" s="4" t="s">
        <v>28</v>
      </c>
      <c r="R54" s="4" t="s">
        <v>537</v>
      </c>
      <c r="S54" s="4">
        <v>9520660</v>
      </c>
      <c r="T54" s="4" t="s">
        <v>25</v>
      </c>
      <c r="U54" s="4">
        <v>960313907</v>
      </c>
      <c r="V54" s="4" t="s">
        <v>20</v>
      </c>
      <c r="W54" s="7" t="s">
        <v>2970</v>
      </c>
      <c r="X54" s="7" t="s">
        <v>2971</v>
      </c>
      <c r="Y54" s="8" t="s">
        <v>2972</v>
      </c>
      <c r="Z54" s="8" t="s">
        <v>2973</v>
      </c>
      <c r="AA54" s="1" t="str">
        <f t="shared" si="5"/>
        <v>イ</v>
      </c>
    </row>
    <row r="55" spans="1:28" ht="21" hidden="1" customHeight="1">
      <c r="A55" s="1">
        <v>0</v>
      </c>
      <c r="B55" s="2" t="str">
        <f>VLOOKUP(VALUE(MID(N55,2,2)),Sheet1!$A$1:$B$6,2,FALSE)</f>
        <v>石田</v>
      </c>
      <c r="C55" s="9" t="str">
        <f t="shared" si="3"/>
        <v/>
      </c>
      <c r="D55" s="10" t="s">
        <v>109</v>
      </c>
      <c r="E55" s="4" t="s">
        <v>110</v>
      </c>
      <c r="F55" s="4" t="str">
        <f t="shared" si="0"/>
        <v>ｲｼｶﾜ ﾄｼﾊﾙ</v>
      </c>
      <c r="G55" s="10" t="str">
        <f t="shared" si="4"/>
        <v>ｲｼｶﾜ ﾄｼﾊﾙ</v>
      </c>
      <c r="H55" s="11" t="s">
        <v>15</v>
      </c>
      <c r="I55" s="12">
        <v>18528</v>
      </c>
      <c r="J55" s="11">
        <v>66</v>
      </c>
      <c r="K55" s="5" t="s">
        <v>16</v>
      </c>
      <c r="L55" s="5">
        <v>1061</v>
      </c>
      <c r="M55" s="5" t="s">
        <v>17</v>
      </c>
      <c r="N55" s="11" t="str">
        <f t="shared" si="1"/>
        <v>醍01061</v>
      </c>
      <c r="O55" s="11" t="str">
        <f t="shared" si="2"/>
        <v>本</v>
      </c>
      <c r="P55" s="10" t="s">
        <v>2405</v>
      </c>
      <c r="Q55" s="10" t="s">
        <v>62</v>
      </c>
      <c r="R55" s="10" t="s">
        <v>2989</v>
      </c>
      <c r="S55" s="4">
        <v>9905774</v>
      </c>
      <c r="T55" s="4" t="s">
        <v>19</v>
      </c>
      <c r="U55" s="4">
        <v>990904801</v>
      </c>
      <c r="V55" s="4" t="s">
        <v>20</v>
      </c>
      <c r="W55" s="13"/>
      <c r="X55" s="13" t="s">
        <v>2971</v>
      </c>
      <c r="Y55" s="18" t="s">
        <v>2972</v>
      </c>
      <c r="Z55" s="18" t="s">
        <v>2973</v>
      </c>
      <c r="AA55" s="1" t="str">
        <f t="shared" si="5"/>
        <v>イ</v>
      </c>
    </row>
    <row r="56" spans="1:28" ht="21" hidden="1" customHeight="1">
      <c r="A56" s="1">
        <v>0</v>
      </c>
      <c r="B56" s="2" t="str">
        <f>VLOOKUP(VALUE(MID(N56,2,2)),Sheet1!$A$1:$B$6,2,FALSE)</f>
        <v>石田</v>
      </c>
      <c r="C56" s="9" t="str">
        <f t="shared" si="3"/>
        <v/>
      </c>
      <c r="D56" s="10" t="s">
        <v>111</v>
      </c>
      <c r="E56" s="4" t="s">
        <v>22</v>
      </c>
      <c r="F56" s="4" t="str">
        <f t="shared" si="0"/>
        <v>ｲｼｶﾜ ﾄｼﾊﾙ</v>
      </c>
      <c r="G56" s="10" t="str">
        <f t="shared" si="4"/>
        <v xml:space="preserve">ｲｼｶﾜ </v>
      </c>
      <c r="H56" s="11" t="s">
        <v>23</v>
      </c>
      <c r="I56" s="12">
        <v>19520</v>
      </c>
      <c r="J56" s="11">
        <v>63</v>
      </c>
      <c r="K56" s="5" t="s">
        <v>16</v>
      </c>
      <c r="L56" s="5">
        <v>1061</v>
      </c>
      <c r="M56" s="5" t="s">
        <v>24</v>
      </c>
      <c r="N56" s="11" t="str">
        <f t="shared" si="1"/>
        <v>醍01061</v>
      </c>
      <c r="O56" s="11" t="str">
        <f t="shared" si="2"/>
        <v>家</v>
      </c>
      <c r="P56" s="10" t="s">
        <v>2405</v>
      </c>
      <c r="Q56" s="10" t="s">
        <v>62</v>
      </c>
      <c r="R56" s="10" t="s">
        <v>2989</v>
      </c>
      <c r="S56" s="4">
        <v>9905774</v>
      </c>
      <c r="T56" s="4" t="s">
        <v>25</v>
      </c>
      <c r="U56" s="4">
        <v>990904802</v>
      </c>
      <c r="V56" s="4" t="s">
        <v>20</v>
      </c>
      <c r="W56" s="13"/>
      <c r="X56" s="13" t="s">
        <v>2971</v>
      </c>
      <c r="Y56" s="18" t="s">
        <v>2972</v>
      </c>
      <c r="Z56" s="18" t="s">
        <v>2973</v>
      </c>
      <c r="AA56" s="1" t="str">
        <f t="shared" si="5"/>
        <v>イ</v>
      </c>
    </row>
    <row r="57" spans="1:28" ht="21" customHeight="1">
      <c r="A57" s="1">
        <v>0</v>
      </c>
      <c r="B57" s="2" t="str">
        <f>VLOOKUP(VALUE(MID(N57,2,2)),Sheet1!$A$1:$B$6,2,FALSE)</f>
        <v>三宝院</v>
      </c>
      <c r="C57" s="9" t="str">
        <f t="shared" si="3"/>
        <v/>
      </c>
      <c r="D57" s="10" t="s">
        <v>1571</v>
      </c>
      <c r="E57" s="4" t="s">
        <v>1572</v>
      </c>
      <c r="F57" s="4" t="str">
        <f t="shared" si="0"/>
        <v>ｲｼｶﾜ ﾕｳｿﾞｳ</v>
      </c>
      <c r="G57" s="10" t="str">
        <f t="shared" si="4"/>
        <v>ｲｼｶﾜ ﾕｳｿﾞｳ</v>
      </c>
      <c r="H57" s="11" t="s">
        <v>15</v>
      </c>
      <c r="I57" s="12">
        <v>17002</v>
      </c>
      <c r="J57" s="11">
        <v>70</v>
      </c>
      <c r="K57" s="5" t="s">
        <v>16</v>
      </c>
      <c r="L57" s="5">
        <v>5047</v>
      </c>
      <c r="M57" s="5" t="s">
        <v>17</v>
      </c>
      <c r="N57" s="11" t="str">
        <f t="shared" si="1"/>
        <v>醍05047</v>
      </c>
      <c r="O57" s="11" t="str">
        <f t="shared" si="2"/>
        <v>本</v>
      </c>
      <c r="P57" s="10" t="s">
        <v>2777</v>
      </c>
      <c r="Q57" s="10" t="s">
        <v>1573</v>
      </c>
      <c r="R57" s="10" t="s">
        <v>3239</v>
      </c>
      <c r="S57" s="4">
        <v>8323950</v>
      </c>
      <c r="T57" s="4" t="s">
        <v>19</v>
      </c>
      <c r="U57" s="4">
        <v>830511401</v>
      </c>
      <c r="V57" s="4" t="s">
        <v>20</v>
      </c>
      <c r="W57" s="15">
        <v>42477.375</v>
      </c>
      <c r="X57" s="16">
        <v>42467</v>
      </c>
      <c r="Y57" s="18">
        <v>4</v>
      </c>
      <c r="Z57" s="18"/>
      <c r="AA57" s="1" t="str">
        <f t="shared" si="5"/>
        <v>イ</v>
      </c>
      <c r="AB57" s="1">
        <f>J57</f>
        <v>70</v>
      </c>
    </row>
    <row r="58" spans="1:28" ht="21" hidden="1" customHeight="1">
      <c r="A58" s="1">
        <v>0</v>
      </c>
      <c r="B58" s="2" t="str">
        <f>VLOOKUP(VALUE(MID(N58,2,2)),Sheet1!$A$1:$B$6,2,FALSE)</f>
        <v>三宝院</v>
      </c>
      <c r="C58" s="9" t="str">
        <f t="shared" si="3"/>
        <v/>
      </c>
      <c r="D58" s="10" t="s">
        <v>1574</v>
      </c>
      <c r="E58" s="4" t="s">
        <v>22</v>
      </c>
      <c r="F58" s="4" t="str">
        <f t="shared" si="0"/>
        <v>ｲｼｶﾜ ﾕｳｿﾞｳ</v>
      </c>
      <c r="G58" s="10" t="str">
        <f t="shared" si="4"/>
        <v xml:space="preserve">ｲｼｶﾜ </v>
      </c>
      <c r="H58" s="11" t="s">
        <v>23</v>
      </c>
      <c r="I58" s="12">
        <v>17787</v>
      </c>
      <c r="J58" s="11">
        <v>68</v>
      </c>
      <c r="K58" s="5" t="s">
        <v>16</v>
      </c>
      <c r="L58" s="5">
        <v>5047</v>
      </c>
      <c r="M58" s="5" t="s">
        <v>24</v>
      </c>
      <c r="N58" s="11" t="str">
        <f t="shared" si="1"/>
        <v>醍05047</v>
      </c>
      <c r="O58" s="11" t="str">
        <f t="shared" si="2"/>
        <v>家</v>
      </c>
      <c r="P58" s="10" t="s">
        <v>2777</v>
      </c>
      <c r="Q58" s="10" t="s">
        <v>1573</v>
      </c>
      <c r="R58" s="10" t="s">
        <v>3239</v>
      </c>
      <c r="S58" s="4">
        <v>8323950</v>
      </c>
      <c r="T58" s="4" t="s">
        <v>25</v>
      </c>
      <c r="U58" s="4">
        <v>830511402</v>
      </c>
      <c r="V58" s="4" t="s">
        <v>20</v>
      </c>
      <c r="W58" s="13"/>
      <c r="X58" s="13" t="s">
        <v>2971</v>
      </c>
      <c r="Y58" s="18" t="s">
        <v>2972</v>
      </c>
      <c r="Z58" s="18" t="s">
        <v>2973</v>
      </c>
      <c r="AA58" s="1" t="str">
        <f t="shared" si="5"/>
        <v>イ</v>
      </c>
    </row>
    <row r="59" spans="1:28" ht="21" hidden="1" customHeight="1">
      <c r="A59" s="1">
        <v>0</v>
      </c>
      <c r="B59" s="2" t="str">
        <f>VLOOKUP(VALUE(MID(N59,2,2)),Sheet1!$A$1:$B$6,2,FALSE)</f>
        <v>点在</v>
      </c>
      <c r="C59" s="9" t="str">
        <f t="shared" si="3"/>
        <v/>
      </c>
      <c r="D59" s="10" t="s">
        <v>2033</v>
      </c>
      <c r="E59" s="4" t="s">
        <v>2034</v>
      </c>
      <c r="F59" s="4" t="str">
        <f t="shared" si="0"/>
        <v>ｲｼｸﾗ ﾏｺﾄ</v>
      </c>
      <c r="G59" s="10" t="str">
        <f t="shared" si="4"/>
        <v>ｲｼｸﾗ ﾏｺﾄ</v>
      </c>
      <c r="H59" s="11" t="s">
        <v>15</v>
      </c>
      <c r="I59" s="12">
        <v>19531</v>
      </c>
      <c r="J59" s="11">
        <v>63</v>
      </c>
      <c r="K59" s="5" t="s">
        <v>16</v>
      </c>
      <c r="L59" s="5">
        <v>50101</v>
      </c>
      <c r="M59" s="5" t="s">
        <v>17</v>
      </c>
      <c r="N59" s="11" t="str">
        <f t="shared" si="1"/>
        <v>醍50101</v>
      </c>
      <c r="O59" s="11" t="str">
        <f t="shared" si="2"/>
        <v>本</v>
      </c>
      <c r="P59" s="10" t="s">
        <v>2890</v>
      </c>
      <c r="Q59" s="10" t="s">
        <v>2035</v>
      </c>
      <c r="R59" s="10" t="s">
        <v>3307</v>
      </c>
      <c r="S59" s="4">
        <v>8801576</v>
      </c>
      <c r="T59" s="4" t="s">
        <v>19</v>
      </c>
      <c r="U59" s="4">
        <v>880401601</v>
      </c>
      <c r="V59" s="4" t="s">
        <v>20</v>
      </c>
      <c r="W59" s="13"/>
      <c r="X59" s="13" t="s">
        <v>2971</v>
      </c>
      <c r="Y59" s="18" t="s">
        <v>2972</v>
      </c>
      <c r="Z59" s="18" t="s">
        <v>2973</v>
      </c>
      <c r="AA59" s="1" t="str">
        <f t="shared" si="5"/>
        <v>イ</v>
      </c>
    </row>
    <row r="60" spans="1:28" ht="21" hidden="1" customHeight="1">
      <c r="A60" s="1">
        <v>0</v>
      </c>
      <c r="B60" s="2" t="str">
        <f>VLOOKUP(VALUE(MID(N60,2,2)),Sheet1!$A$1:$B$6,2,FALSE)</f>
        <v>三宝院</v>
      </c>
      <c r="C60" s="9" t="str">
        <f t="shared" si="3"/>
        <v/>
      </c>
      <c r="D60" s="10" t="s">
        <v>1687</v>
      </c>
      <c r="E60" s="4" t="s">
        <v>1688</v>
      </c>
      <c r="F60" s="4" t="str">
        <f t="shared" si="0"/>
        <v>ｲｼﾀﾞ ﾋﾛｼ</v>
      </c>
      <c r="G60" s="10" t="str">
        <f t="shared" si="4"/>
        <v>ｲｼﾀﾞ ﾋﾛｼ</v>
      </c>
      <c r="H60" s="11" t="s">
        <v>15</v>
      </c>
      <c r="I60" s="12">
        <v>22930</v>
      </c>
      <c r="J60" s="11">
        <v>54</v>
      </c>
      <c r="K60" s="5" t="s">
        <v>16</v>
      </c>
      <c r="L60" s="5">
        <v>5222</v>
      </c>
      <c r="M60" s="5" t="s">
        <v>17</v>
      </c>
      <c r="N60" s="11" t="str">
        <f t="shared" si="1"/>
        <v>醍05222</v>
      </c>
      <c r="O60" s="11" t="str">
        <f t="shared" si="2"/>
        <v>本</v>
      </c>
      <c r="P60" s="10" t="s">
        <v>2808</v>
      </c>
      <c r="Q60" s="10" t="s">
        <v>1689</v>
      </c>
      <c r="R60" s="10" t="s">
        <v>3266</v>
      </c>
      <c r="S60" s="4">
        <v>8315078</v>
      </c>
      <c r="T60" s="4" t="s">
        <v>19</v>
      </c>
      <c r="U60" s="4">
        <v>830339101</v>
      </c>
      <c r="V60" s="4" t="s">
        <v>20</v>
      </c>
      <c r="W60" s="13"/>
      <c r="X60" s="13" t="s">
        <v>2971</v>
      </c>
      <c r="Y60" s="18" t="s">
        <v>2972</v>
      </c>
      <c r="Z60" s="18" t="s">
        <v>2973</v>
      </c>
      <c r="AA60" s="1" t="str">
        <f t="shared" si="5"/>
        <v>イ</v>
      </c>
    </row>
    <row r="61" spans="1:28" ht="21" hidden="1" customHeight="1">
      <c r="A61" s="1">
        <v>0</v>
      </c>
      <c r="B61" s="2" t="str">
        <f>VLOOKUP(VALUE(MID(N61,2,2)),Sheet1!$A$1:$B$6,2,FALSE)</f>
        <v>石田</v>
      </c>
      <c r="C61" s="9" t="str">
        <f t="shared" si="3"/>
        <v/>
      </c>
      <c r="D61" s="10" t="s">
        <v>99</v>
      </c>
      <c r="E61" s="4" t="s">
        <v>100</v>
      </c>
      <c r="F61" s="4" t="str">
        <f t="shared" si="0"/>
        <v>ｲｼﾀﾞ ﾐﾂﾙ</v>
      </c>
      <c r="G61" s="10" t="str">
        <f t="shared" si="4"/>
        <v>ｲｼﾀﾞ ﾐﾂﾙ</v>
      </c>
      <c r="H61" s="11" t="s">
        <v>15</v>
      </c>
      <c r="I61" s="12">
        <v>22192</v>
      </c>
      <c r="J61" s="11">
        <v>56</v>
      </c>
      <c r="K61" s="5" t="s">
        <v>16</v>
      </c>
      <c r="L61" s="5">
        <v>1048</v>
      </c>
      <c r="M61" s="5" t="s">
        <v>17</v>
      </c>
      <c r="N61" s="11" t="str">
        <f t="shared" si="1"/>
        <v>醍01048</v>
      </c>
      <c r="O61" s="11" t="str">
        <f t="shared" si="2"/>
        <v>本</v>
      </c>
      <c r="P61" s="10" t="s">
        <v>2402</v>
      </c>
      <c r="Q61" s="10" t="s">
        <v>101</v>
      </c>
      <c r="R61" s="10" t="s">
        <v>2987</v>
      </c>
      <c r="S61" s="4">
        <v>9109111</v>
      </c>
      <c r="T61" s="4" t="s">
        <v>19</v>
      </c>
      <c r="U61" s="4">
        <v>910805501</v>
      </c>
      <c r="V61" s="4" t="s">
        <v>20</v>
      </c>
      <c r="W61" s="13"/>
      <c r="X61" s="13" t="s">
        <v>2971</v>
      </c>
      <c r="Y61" s="18" t="s">
        <v>2972</v>
      </c>
      <c r="Z61" s="18" t="s">
        <v>2973</v>
      </c>
      <c r="AA61" s="1" t="str">
        <f t="shared" si="5"/>
        <v>イ</v>
      </c>
    </row>
    <row r="62" spans="1:28" ht="21" customHeight="1">
      <c r="A62" s="1">
        <v>0</v>
      </c>
      <c r="B62" s="2" t="str">
        <f>VLOOKUP(VALUE(MID(N62,2,2)),Sheet1!$A$1:$B$6,2,FALSE)</f>
        <v>小栗栖</v>
      </c>
      <c r="C62" s="9" t="str">
        <f t="shared" si="3"/>
        <v/>
      </c>
      <c r="D62" s="10" t="s">
        <v>865</v>
      </c>
      <c r="E62" s="4" t="s">
        <v>866</v>
      </c>
      <c r="F62" s="4" t="str">
        <f t="shared" si="0"/>
        <v>ｲｼﾀﾞ ﾖｼﾏｻ</v>
      </c>
      <c r="G62" s="10" t="str">
        <f t="shared" si="4"/>
        <v>ｲｼﾀﾞ ﾖｼﾏｻ</v>
      </c>
      <c r="H62" s="11" t="s">
        <v>15</v>
      </c>
      <c r="I62" s="12">
        <v>15447</v>
      </c>
      <c r="J62" s="11">
        <v>74</v>
      </c>
      <c r="K62" s="5" t="s">
        <v>16</v>
      </c>
      <c r="L62" s="5">
        <v>3154</v>
      </c>
      <c r="M62" s="5" t="s">
        <v>17</v>
      </c>
      <c r="N62" s="11" t="str">
        <f t="shared" si="1"/>
        <v>醍03154</v>
      </c>
      <c r="O62" s="11" t="str">
        <f t="shared" si="2"/>
        <v>本</v>
      </c>
      <c r="P62" s="10" t="s">
        <v>2599</v>
      </c>
      <c r="Q62" s="10" t="s">
        <v>867</v>
      </c>
      <c r="R62" s="10" t="s">
        <v>3126</v>
      </c>
      <c r="S62" s="4">
        <v>512371</v>
      </c>
      <c r="T62" s="4" t="s">
        <v>19</v>
      </c>
      <c r="U62" s="4">
        <v>60104901</v>
      </c>
      <c r="V62" s="4" t="s">
        <v>20</v>
      </c>
      <c r="W62" s="15">
        <v>42488.364583333336</v>
      </c>
      <c r="X62" s="16">
        <v>42464</v>
      </c>
      <c r="Y62" s="18">
        <v>2</v>
      </c>
      <c r="Z62" s="18"/>
      <c r="AA62" s="1" t="str">
        <f t="shared" si="5"/>
        <v>イ</v>
      </c>
      <c r="AB62" s="1">
        <f>J62</f>
        <v>74</v>
      </c>
    </row>
    <row r="63" spans="1:28" ht="21" hidden="1" customHeight="1">
      <c r="A63" s="1">
        <v>0</v>
      </c>
      <c r="B63" s="2" t="str">
        <f>VLOOKUP(VALUE(MID(N63,2,2)),Sheet1!$A$1:$B$6,2,FALSE)</f>
        <v>小栗栖</v>
      </c>
      <c r="C63" s="9" t="str">
        <f t="shared" si="3"/>
        <v/>
      </c>
      <c r="D63" s="10" t="s">
        <v>868</v>
      </c>
      <c r="E63" s="4" t="s">
        <v>22</v>
      </c>
      <c r="F63" s="4" t="str">
        <f t="shared" si="0"/>
        <v>ｲｼﾀﾞ ﾖｼﾏｻ</v>
      </c>
      <c r="G63" s="10" t="str">
        <f t="shared" si="4"/>
        <v xml:space="preserve">ｲｼﾀﾞ </v>
      </c>
      <c r="H63" s="11" t="s">
        <v>23</v>
      </c>
      <c r="I63" s="12">
        <v>16104</v>
      </c>
      <c r="J63" s="11">
        <v>73</v>
      </c>
      <c r="K63" s="5" t="s">
        <v>16</v>
      </c>
      <c r="L63" s="5">
        <v>3154</v>
      </c>
      <c r="M63" s="5" t="s">
        <v>24</v>
      </c>
      <c r="N63" s="11" t="str">
        <f t="shared" si="1"/>
        <v>醍03154</v>
      </c>
      <c r="O63" s="11" t="str">
        <f t="shared" si="2"/>
        <v>家</v>
      </c>
      <c r="P63" s="10" t="s">
        <v>2599</v>
      </c>
      <c r="Q63" s="10" t="s">
        <v>867</v>
      </c>
      <c r="R63" s="10" t="s">
        <v>3126</v>
      </c>
      <c r="S63" s="4">
        <v>512371</v>
      </c>
      <c r="T63" s="4" t="s">
        <v>25</v>
      </c>
      <c r="U63" s="4">
        <v>60104902</v>
      </c>
      <c r="V63" s="4" t="s">
        <v>20</v>
      </c>
      <c r="W63" s="13"/>
      <c r="X63" s="13" t="s">
        <v>2971</v>
      </c>
      <c r="Y63" s="18" t="s">
        <v>2972</v>
      </c>
      <c r="Z63" s="18" t="s">
        <v>2973</v>
      </c>
      <c r="AA63" s="1" t="str">
        <f t="shared" si="5"/>
        <v>イ</v>
      </c>
    </row>
    <row r="64" spans="1:28" ht="21" hidden="1" customHeight="1">
      <c r="A64" s="1">
        <v>0</v>
      </c>
      <c r="B64" s="2" t="str">
        <f>VLOOKUP(VALUE(MID(N64,2,2)),Sheet1!$A$1:$B$6,2,FALSE)</f>
        <v>石田</v>
      </c>
      <c r="C64" s="9" t="str">
        <f t="shared" si="3"/>
        <v/>
      </c>
      <c r="D64" s="10" t="s">
        <v>209</v>
      </c>
      <c r="E64" s="4" t="s">
        <v>210</v>
      </c>
      <c r="F64" s="4" t="str">
        <f t="shared" si="0"/>
        <v>ｲｼﾊﾞｼ ｶｽﾞｱｷ</v>
      </c>
      <c r="G64" s="10" t="str">
        <f t="shared" si="4"/>
        <v>ｲｼﾊﾞｼ ｶｽﾞｱｷ</v>
      </c>
      <c r="H64" s="11" t="s">
        <v>15</v>
      </c>
      <c r="I64" s="12">
        <v>30657</v>
      </c>
      <c r="J64" s="11">
        <v>33</v>
      </c>
      <c r="K64" s="5" t="s">
        <v>16</v>
      </c>
      <c r="L64" s="5">
        <v>1193</v>
      </c>
      <c r="M64" s="5" t="s">
        <v>17</v>
      </c>
      <c r="N64" s="11" t="str">
        <f t="shared" si="1"/>
        <v>醍01193</v>
      </c>
      <c r="O64" s="11" t="str">
        <f t="shared" si="2"/>
        <v>本</v>
      </c>
      <c r="P64" s="10" t="s">
        <v>2433</v>
      </c>
      <c r="Q64" s="10" t="s">
        <v>40</v>
      </c>
      <c r="R64" s="10" t="s">
        <v>3007</v>
      </c>
      <c r="S64" s="4">
        <v>908151</v>
      </c>
      <c r="T64" s="4" t="s">
        <v>25</v>
      </c>
      <c r="U64" s="4">
        <v>91206801</v>
      </c>
      <c r="V64" s="4" t="s">
        <v>20</v>
      </c>
      <c r="W64" s="13"/>
      <c r="X64" s="13" t="s">
        <v>2971</v>
      </c>
      <c r="Y64" s="18" t="s">
        <v>2972</v>
      </c>
      <c r="Z64" s="18" t="s">
        <v>2973</v>
      </c>
      <c r="AA64" s="1" t="str">
        <f t="shared" si="5"/>
        <v>イ</v>
      </c>
    </row>
    <row r="65" spans="1:28" ht="21" hidden="1" customHeight="1">
      <c r="A65" s="1">
        <v>0</v>
      </c>
      <c r="B65" s="2" t="str">
        <f>VLOOKUP(VALUE(MID(N65,2,2)),Sheet1!$A$1:$B$6,2,FALSE)</f>
        <v>一言寺</v>
      </c>
      <c r="C65" s="9" t="str">
        <f t="shared" si="3"/>
        <v/>
      </c>
      <c r="D65" s="10" t="s">
        <v>1277</v>
      </c>
      <c r="E65" s="4" t="s">
        <v>1278</v>
      </c>
      <c r="F65" s="4" t="str">
        <f t="shared" si="0"/>
        <v>ｲｼﾊﾗ ｼｹﾞﾙ</v>
      </c>
      <c r="G65" s="10" t="str">
        <f t="shared" si="4"/>
        <v>ｲｼﾊﾗ ｼｹﾞﾙ</v>
      </c>
      <c r="H65" s="11" t="s">
        <v>15</v>
      </c>
      <c r="I65" s="12">
        <v>21651</v>
      </c>
      <c r="J65" s="11">
        <v>57</v>
      </c>
      <c r="K65" s="5" t="s">
        <v>16</v>
      </c>
      <c r="L65" s="5">
        <v>4070</v>
      </c>
      <c r="M65" s="5" t="s">
        <v>17</v>
      </c>
      <c r="N65" s="11" t="str">
        <f t="shared" si="1"/>
        <v>醍04070</v>
      </c>
      <c r="O65" s="11" t="str">
        <f t="shared" si="2"/>
        <v>本</v>
      </c>
      <c r="P65" s="10" t="s">
        <v>2698</v>
      </c>
      <c r="Q65" s="10" t="s">
        <v>1279</v>
      </c>
      <c r="R65" s="10" t="s">
        <v>1280</v>
      </c>
      <c r="S65" s="4">
        <v>9705210</v>
      </c>
      <c r="T65" s="4" t="s">
        <v>19</v>
      </c>
      <c r="U65" s="4">
        <v>970709501</v>
      </c>
      <c r="V65" s="4" t="s">
        <v>20</v>
      </c>
      <c r="W65" s="13"/>
      <c r="X65" s="13" t="s">
        <v>2971</v>
      </c>
      <c r="Y65" s="18" t="s">
        <v>2972</v>
      </c>
      <c r="Z65" s="18" t="s">
        <v>2973</v>
      </c>
      <c r="AA65" s="1" t="str">
        <f t="shared" si="5"/>
        <v>イ</v>
      </c>
    </row>
    <row r="66" spans="1:28" ht="21" customHeight="1">
      <c r="A66" s="1">
        <v>0</v>
      </c>
      <c r="B66" s="2" t="str">
        <f>VLOOKUP(VALUE(MID(N66,2,2)),Sheet1!$A$1:$B$6,2,FALSE)</f>
        <v>小栗栖</v>
      </c>
      <c r="C66" s="9" t="str">
        <f t="shared" si="3"/>
        <v/>
      </c>
      <c r="D66" s="10" t="s">
        <v>827</v>
      </c>
      <c r="E66" s="4" t="s">
        <v>828</v>
      </c>
      <c r="F66" s="4" t="str">
        <f t="shared" ref="F66:F129" si="9">IF(L66=L65,F65,E66)</f>
        <v>ｲｼﾜｷ ﾖｳｼﾞ</v>
      </c>
      <c r="G66" s="10" t="str">
        <f t="shared" ref="G66:G129" si="10">IF(L66=L65,LEFT(G65,FIND(" ",G65)),E66)</f>
        <v>ｲｼﾜｷ ﾖｳｼﾞ</v>
      </c>
      <c r="H66" s="11" t="s">
        <v>15</v>
      </c>
      <c r="I66" s="12">
        <v>20222</v>
      </c>
      <c r="J66" s="11">
        <v>61</v>
      </c>
      <c r="K66" s="5" t="s">
        <v>16</v>
      </c>
      <c r="L66" s="5">
        <v>3095</v>
      </c>
      <c r="M66" s="5" t="s">
        <v>17</v>
      </c>
      <c r="N66" s="11" t="str">
        <f t="shared" ref="N66:N129" si="11">MID(K66,4,1)&amp;TEXT(L66,"00000")</f>
        <v>醍03095</v>
      </c>
      <c r="O66" s="11" t="str">
        <f t="shared" ref="O66:O129" si="12">LEFT(M66,1)</f>
        <v>本</v>
      </c>
      <c r="P66" s="10" t="s">
        <v>2588</v>
      </c>
      <c r="Q66" s="10" t="s">
        <v>161</v>
      </c>
      <c r="R66" s="10" t="s">
        <v>3118</v>
      </c>
      <c r="S66" s="4">
        <v>101583</v>
      </c>
      <c r="T66" s="4" t="s">
        <v>19</v>
      </c>
      <c r="U66" s="4">
        <v>10510001</v>
      </c>
      <c r="V66" s="4" t="s">
        <v>20</v>
      </c>
      <c r="W66" s="15">
        <v>42477.333333333336</v>
      </c>
      <c r="X66" s="16">
        <v>42466</v>
      </c>
      <c r="Y66" s="18">
        <v>2</v>
      </c>
      <c r="Z66" s="18"/>
      <c r="AA66" s="1" t="str">
        <f t="shared" si="5"/>
        <v>イ</v>
      </c>
      <c r="AB66" s="1">
        <f>J66</f>
        <v>61</v>
      </c>
    </row>
    <row r="67" spans="1:28" ht="21" hidden="1" customHeight="1">
      <c r="A67" s="1">
        <v>0</v>
      </c>
      <c r="B67" s="2" t="str">
        <f>VLOOKUP(VALUE(MID(N67,2,2)),Sheet1!$A$1:$B$6,2,FALSE)</f>
        <v>石田</v>
      </c>
      <c r="C67" s="9" t="str">
        <f t="shared" ref="C67:C130" si="13">IF(AA67=AA66,"",AA67)</f>
        <v/>
      </c>
      <c r="D67" s="10" t="s">
        <v>166</v>
      </c>
      <c r="E67" s="4" t="s">
        <v>167</v>
      </c>
      <c r="F67" s="4" t="str">
        <f t="shared" si="9"/>
        <v>ｲｽﾞﾐ ﾄﾓﾋｻ</v>
      </c>
      <c r="G67" s="10" t="str">
        <f t="shared" si="10"/>
        <v>ｲｽﾞﾐ ﾄﾓﾋｻ</v>
      </c>
      <c r="H67" s="11" t="s">
        <v>15</v>
      </c>
      <c r="I67" s="12">
        <v>28773</v>
      </c>
      <c r="J67" s="11">
        <v>38</v>
      </c>
      <c r="K67" s="5" t="s">
        <v>16</v>
      </c>
      <c r="L67" s="5">
        <v>1106</v>
      </c>
      <c r="M67" s="5" t="s">
        <v>17</v>
      </c>
      <c r="N67" s="11" t="str">
        <f t="shared" si="11"/>
        <v>醍01106</v>
      </c>
      <c r="O67" s="11" t="str">
        <f t="shared" si="12"/>
        <v>本</v>
      </c>
      <c r="P67" s="10" t="s">
        <v>2420</v>
      </c>
      <c r="Q67" s="10" t="s">
        <v>101</v>
      </c>
      <c r="R67" s="10" t="s">
        <v>2997</v>
      </c>
      <c r="S67" s="4">
        <v>503991</v>
      </c>
      <c r="T67" s="4" t="s">
        <v>25</v>
      </c>
      <c r="U67" s="4">
        <v>50707701</v>
      </c>
      <c r="V67" s="4" t="s">
        <v>20</v>
      </c>
      <c r="W67" s="13"/>
      <c r="X67" s="13" t="s">
        <v>2971</v>
      </c>
      <c r="Y67" s="18" t="s">
        <v>2972</v>
      </c>
      <c r="Z67" s="18" t="s">
        <v>2973</v>
      </c>
      <c r="AA67" s="1" t="str">
        <f t="shared" ref="AA67:AA130" si="14">DBCS(LEFT(G67,1))</f>
        <v>イ</v>
      </c>
    </row>
    <row r="68" spans="1:28" ht="21" hidden="1" customHeight="1">
      <c r="A68" s="1">
        <v>0</v>
      </c>
      <c r="B68" s="2" t="str">
        <f>VLOOKUP(VALUE(MID(N68,2,2)),Sheet1!$A$1:$B$6,2,FALSE)</f>
        <v>石田</v>
      </c>
      <c r="C68" s="9" t="str">
        <f t="shared" si="13"/>
        <v/>
      </c>
      <c r="D68" s="10" t="s">
        <v>168</v>
      </c>
      <c r="E68" s="4" t="s">
        <v>22</v>
      </c>
      <c r="F68" s="4" t="str">
        <f t="shared" si="9"/>
        <v>ｲｽﾞﾐ ﾄﾓﾋｻ</v>
      </c>
      <c r="G68" s="10" t="str">
        <f t="shared" si="10"/>
        <v xml:space="preserve">ｲｽﾞﾐ </v>
      </c>
      <c r="H68" s="11" t="s">
        <v>23</v>
      </c>
      <c r="I68" s="12">
        <v>28255</v>
      </c>
      <c r="J68" s="11">
        <v>39</v>
      </c>
      <c r="K68" s="5" t="s">
        <v>16</v>
      </c>
      <c r="L68" s="5">
        <v>1106</v>
      </c>
      <c r="M68" s="5" t="s">
        <v>24</v>
      </c>
      <c r="N68" s="11" t="str">
        <f t="shared" si="11"/>
        <v>醍01106</v>
      </c>
      <c r="O68" s="11" t="str">
        <f t="shared" si="12"/>
        <v>家</v>
      </c>
      <c r="P68" s="10" t="s">
        <v>2420</v>
      </c>
      <c r="Q68" s="10" t="s">
        <v>101</v>
      </c>
      <c r="R68" s="10" t="s">
        <v>2997</v>
      </c>
      <c r="S68" s="4">
        <v>503991</v>
      </c>
      <c r="T68" s="4" t="s">
        <v>25</v>
      </c>
      <c r="U68" s="4">
        <v>50707702</v>
      </c>
      <c r="V68" s="4" t="s">
        <v>20</v>
      </c>
      <c r="W68" s="13"/>
      <c r="X68" s="13" t="s">
        <v>2971</v>
      </c>
      <c r="Y68" s="18" t="s">
        <v>2972</v>
      </c>
      <c r="Z68" s="18" t="s">
        <v>2973</v>
      </c>
      <c r="AA68" s="1" t="str">
        <f t="shared" si="14"/>
        <v>イ</v>
      </c>
    </row>
    <row r="69" spans="1:28" ht="21" hidden="1" customHeight="1">
      <c r="A69" s="1">
        <v>0</v>
      </c>
      <c r="B69" s="2" t="str">
        <f>VLOOKUP(VALUE(MID(N69,2,2)),Sheet1!$A$1:$B$6,2,FALSE)</f>
        <v>石田</v>
      </c>
      <c r="C69" s="9" t="str">
        <f t="shared" si="13"/>
        <v/>
      </c>
      <c r="D69" s="10" t="s">
        <v>169</v>
      </c>
      <c r="E69" s="4" t="s">
        <v>22</v>
      </c>
      <c r="F69" s="4" t="str">
        <f t="shared" si="9"/>
        <v>ｲｽﾞﾐ ﾄﾓﾋｻ</v>
      </c>
      <c r="G69" s="10" t="str">
        <f t="shared" si="10"/>
        <v xml:space="preserve">ｲｽﾞﾐ </v>
      </c>
      <c r="H69" s="11" t="s">
        <v>23</v>
      </c>
      <c r="I69" s="12">
        <v>36550</v>
      </c>
      <c r="J69" s="11">
        <v>17</v>
      </c>
      <c r="K69" s="5" t="s">
        <v>16</v>
      </c>
      <c r="L69" s="5">
        <v>1106</v>
      </c>
      <c r="M69" s="5" t="s">
        <v>24</v>
      </c>
      <c r="N69" s="11" t="str">
        <f t="shared" si="11"/>
        <v>醍01106</v>
      </c>
      <c r="O69" s="11" t="str">
        <f t="shared" si="12"/>
        <v>家</v>
      </c>
      <c r="P69" s="10" t="s">
        <v>2420</v>
      </c>
      <c r="Q69" s="10" t="s">
        <v>101</v>
      </c>
      <c r="R69" s="10" t="s">
        <v>2997</v>
      </c>
      <c r="S69" s="4">
        <v>503991</v>
      </c>
      <c r="T69" s="4" t="s">
        <v>25</v>
      </c>
      <c r="U69" s="4">
        <v>50707703</v>
      </c>
      <c r="V69" s="4" t="s">
        <v>20</v>
      </c>
      <c r="W69" s="13"/>
      <c r="X69" s="13" t="s">
        <v>2971</v>
      </c>
      <c r="Y69" s="18" t="s">
        <v>2972</v>
      </c>
      <c r="Z69" s="18" t="s">
        <v>2973</v>
      </c>
      <c r="AA69" s="1" t="str">
        <f t="shared" si="14"/>
        <v>イ</v>
      </c>
    </row>
    <row r="70" spans="1:28" ht="21" hidden="1" customHeight="1">
      <c r="A70" s="1">
        <v>0</v>
      </c>
      <c r="B70" s="1" t="str">
        <f>VLOOKUP(VALUE(MID(N70,2,2)),Sheet1!$A$1:$B$6,2,FALSE)</f>
        <v>石田</v>
      </c>
      <c r="C70" s="9" t="str">
        <f t="shared" si="13"/>
        <v/>
      </c>
      <c r="D70" s="4" t="s">
        <v>170</v>
      </c>
      <c r="E70" s="4" t="s">
        <v>22</v>
      </c>
      <c r="F70" s="4" t="str">
        <f t="shared" si="9"/>
        <v>ｲｽﾞﾐ ﾄﾓﾋｻ</v>
      </c>
      <c r="G70" s="4" t="str">
        <f t="shared" si="10"/>
        <v xml:space="preserve">ｲｽﾞﾐ </v>
      </c>
      <c r="H70" s="5" t="s">
        <v>15</v>
      </c>
      <c r="I70" s="6">
        <v>38203</v>
      </c>
      <c r="J70" s="5">
        <v>12</v>
      </c>
      <c r="K70" s="5" t="s">
        <v>16</v>
      </c>
      <c r="L70" s="5">
        <v>1106</v>
      </c>
      <c r="M70" s="5" t="s">
        <v>24</v>
      </c>
      <c r="N70" s="5" t="str">
        <f t="shared" si="11"/>
        <v>醍01106</v>
      </c>
      <c r="O70" s="5" t="str">
        <f t="shared" si="12"/>
        <v>家</v>
      </c>
      <c r="P70" s="4" t="s">
        <v>2420</v>
      </c>
      <c r="Q70" s="4" t="s">
        <v>101</v>
      </c>
      <c r="R70" s="4" t="s">
        <v>2997</v>
      </c>
      <c r="S70" s="4">
        <v>503991</v>
      </c>
      <c r="T70" s="4" t="s">
        <v>25</v>
      </c>
      <c r="U70" s="4">
        <v>50707704</v>
      </c>
      <c r="V70" s="4" t="s">
        <v>20</v>
      </c>
      <c r="W70" s="7" t="s">
        <v>2970</v>
      </c>
      <c r="X70" s="7" t="s">
        <v>2971</v>
      </c>
      <c r="Y70" s="8" t="s">
        <v>2972</v>
      </c>
      <c r="Z70" s="8" t="s">
        <v>2973</v>
      </c>
      <c r="AA70" s="1" t="str">
        <f t="shared" si="14"/>
        <v>イ</v>
      </c>
    </row>
    <row r="71" spans="1:28" ht="21" hidden="1" customHeight="1">
      <c r="A71" s="1">
        <v>0</v>
      </c>
      <c r="B71" s="2" t="str">
        <f>VLOOKUP(VALUE(MID(N71,2,2)),Sheet1!$A$1:$B$6,2,FALSE)</f>
        <v>石田</v>
      </c>
      <c r="C71" s="9" t="str">
        <f t="shared" si="13"/>
        <v/>
      </c>
      <c r="D71" s="10" t="s">
        <v>185</v>
      </c>
      <c r="E71" s="4" t="s">
        <v>186</v>
      </c>
      <c r="F71" s="4" t="str">
        <f t="shared" si="9"/>
        <v>ｲｽﾞﾐ ﾏｽｵ</v>
      </c>
      <c r="G71" s="10" t="str">
        <f t="shared" si="10"/>
        <v>ｲｽﾞﾐ ﾏｽｵ</v>
      </c>
      <c r="H71" s="11" t="s">
        <v>15</v>
      </c>
      <c r="I71" s="12">
        <v>17823</v>
      </c>
      <c r="J71" s="11">
        <v>68</v>
      </c>
      <c r="K71" s="5" t="s">
        <v>16</v>
      </c>
      <c r="L71" s="5">
        <v>1165</v>
      </c>
      <c r="M71" s="5" t="s">
        <v>17</v>
      </c>
      <c r="N71" s="11" t="str">
        <f t="shared" si="11"/>
        <v>醍01165</v>
      </c>
      <c r="O71" s="11" t="str">
        <f t="shared" si="12"/>
        <v>本</v>
      </c>
      <c r="P71" s="10" t="s">
        <v>2427</v>
      </c>
      <c r="Q71" s="10" t="s">
        <v>187</v>
      </c>
      <c r="R71" s="10" t="s">
        <v>188</v>
      </c>
      <c r="S71" s="4">
        <v>814156</v>
      </c>
      <c r="T71" s="4" t="s">
        <v>19</v>
      </c>
      <c r="U71" s="4">
        <v>91103901</v>
      </c>
      <c r="V71" s="4" t="s">
        <v>20</v>
      </c>
      <c r="W71" s="13"/>
      <c r="X71" s="13" t="s">
        <v>2971</v>
      </c>
      <c r="Y71" s="18" t="s">
        <v>2972</v>
      </c>
      <c r="Z71" s="18" t="s">
        <v>2973</v>
      </c>
      <c r="AA71" s="1" t="str">
        <f t="shared" si="14"/>
        <v>イ</v>
      </c>
    </row>
    <row r="72" spans="1:28" ht="21" hidden="1" customHeight="1">
      <c r="A72" s="1">
        <v>0</v>
      </c>
      <c r="B72" s="2" t="str">
        <f>VLOOKUP(VALUE(MID(N72,2,2)),Sheet1!$A$1:$B$6,2,FALSE)</f>
        <v>石田</v>
      </c>
      <c r="C72" s="9" t="str">
        <f t="shared" si="13"/>
        <v/>
      </c>
      <c r="D72" s="10" t="s">
        <v>189</v>
      </c>
      <c r="E72" s="4" t="s">
        <v>22</v>
      </c>
      <c r="F72" s="4" t="str">
        <f t="shared" si="9"/>
        <v>ｲｽﾞﾐ ﾏｽｵ</v>
      </c>
      <c r="G72" s="10" t="str">
        <f t="shared" si="10"/>
        <v xml:space="preserve">ｲｽﾞﾐ </v>
      </c>
      <c r="H72" s="11" t="s">
        <v>23</v>
      </c>
      <c r="I72" s="12">
        <v>18920</v>
      </c>
      <c r="J72" s="11">
        <v>65</v>
      </c>
      <c r="K72" s="5" t="s">
        <v>16</v>
      </c>
      <c r="L72" s="5">
        <v>1165</v>
      </c>
      <c r="M72" s="5" t="s">
        <v>24</v>
      </c>
      <c r="N72" s="11" t="str">
        <f t="shared" si="11"/>
        <v>醍01165</v>
      </c>
      <c r="O72" s="11" t="str">
        <f t="shared" si="12"/>
        <v>家</v>
      </c>
      <c r="P72" s="10" t="s">
        <v>2427</v>
      </c>
      <c r="Q72" s="10" t="s">
        <v>187</v>
      </c>
      <c r="R72" s="10" t="s">
        <v>188</v>
      </c>
      <c r="S72" s="4">
        <v>814156</v>
      </c>
      <c r="T72" s="4" t="s">
        <v>25</v>
      </c>
      <c r="U72" s="4">
        <v>91103902</v>
      </c>
      <c r="V72" s="4" t="s">
        <v>20</v>
      </c>
      <c r="W72" s="13"/>
      <c r="X72" s="13" t="s">
        <v>2971</v>
      </c>
      <c r="Y72" s="18" t="s">
        <v>2972</v>
      </c>
      <c r="Z72" s="18" t="s">
        <v>2973</v>
      </c>
      <c r="AA72" s="1" t="str">
        <f t="shared" si="14"/>
        <v>イ</v>
      </c>
    </row>
    <row r="73" spans="1:28" ht="21" customHeight="1">
      <c r="A73" s="1">
        <v>0</v>
      </c>
      <c r="B73" s="2" t="str">
        <f>VLOOKUP(VALUE(MID(N73,2,2)),Sheet1!$A$1:$B$6,2,FALSE)</f>
        <v>石田</v>
      </c>
      <c r="C73" s="9" t="str">
        <f t="shared" si="13"/>
        <v/>
      </c>
      <c r="D73" s="10" t="s">
        <v>244</v>
      </c>
      <c r="E73" s="4" t="s">
        <v>245</v>
      </c>
      <c r="F73" s="4" t="str">
        <f t="shared" si="9"/>
        <v>ｲｾﾑﾗ ﾀｹﾋﾛ</v>
      </c>
      <c r="G73" s="10" t="str">
        <f t="shared" si="10"/>
        <v>ｲｾﾑﾗ ﾀｹﾋﾛ</v>
      </c>
      <c r="H73" s="11" t="s">
        <v>15</v>
      </c>
      <c r="I73" s="12">
        <v>29332</v>
      </c>
      <c r="J73" s="11">
        <v>36</v>
      </c>
      <c r="K73" s="5" t="s">
        <v>16</v>
      </c>
      <c r="L73" s="5">
        <v>1209</v>
      </c>
      <c r="M73" s="5" t="s">
        <v>17</v>
      </c>
      <c r="N73" s="11" t="str">
        <f t="shared" si="11"/>
        <v>醍01209</v>
      </c>
      <c r="O73" s="11" t="str">
        <f t="shared" si="12"/>
        <v>本</v>
      </c>
      <c r="P73" s="10" t="s">
        <v>2441</v>
      </c>
      <c r="Q73" s="10" t="s">
        <v>246</v>
      </c>
      <c r="R73" s="10" t="s">
        <v>247</v>
      </c>
      <c r="S73" s="4">
        <v>1308271</v>
      </c>
      <c r="T73" s="4" t="s">
        <v>25</v>
      </c>
      <c r="U73" s="4">
        <v>131201201</v>
      </c>
      <c r="V73" s="4" t="s">
        <v>20</v>
      </c>
      <c r="W73" s="15">
        <v>42517.729166666664</v>
      </c>
      <c r="X73" s="16">
        <v>42479</v>
      </c>
      <c r="Y73" s="18">
        <v>1</v>
      </c>
      <c r="Z73" s="18"/>
      <c r="AA73" s="1" t="str">
        <f t="shared" si="14"/>
        <v>イ</v>
      </c>
    </row>
    <row r="74" spans="1:28" ht="21" hidden="1" customHeight="1">
      <c r="A74" s="1">
        <v>0</v>
      </c>
      <c r="B74" s="2" t="str">
        <f>VLOOKUP(VALUE(MID(N74,2,2)),Sheet1!$A$1:$B$6,2,FALSE)</f>
        <v>日野</v>
      </c>
      <c r="C74" s="9" t="str">
        <f t="shared" si="13"/>
        <v/>
      </c>
      <c r="D74" s="10" t="s">
        <v>442</v>
      </c>
      <c r="E74" s="4" t="s">
        <v>443</v>
      </c>
      <c r="F74" s="4" t="str">
        <f t="shared" si="9"/>
        <v>ｲｿｻﾞｷ ﾖｼﾉﾘ</v>
      </c>
      <c r="G74" s="10" t="str">
        <f t="shared" si="10"/>
        <v>ｲｿｻﾞｷ ﾖｼﾉﾘ</v>
      </c>
      <c r="H74" s="11" t="s">
        <v>15</v>
      </c>
      <c r="I74" s="12">
        <v>19889</v>
      </c>
      <c r="J74" s="11">
        <v>62</v>
      </c>
      <c r="K74" s="5" t="s">
        <v>16</v>
      </c>
      <c r="L74" s="5">
        <v>2098</v>
      </c>
      <c r="M74" s="5" t="s">
        <v>17</v>
      </c>
      <c r="N74" s="11" t="str">
        <f t="shared" si="11"/>
        <v>醍02098</v>
      </c>
      <c r="O74" s="11" t="str">
        <f t="shared" si="12"/>
        <v>本</v>
      </c>
      <c r="P74" s="10" t="s">
        <v>2495</v>
      </c>
      <c r="Q74" s="10" t="s">
        <v>326</v>
      </c>
      <c r="R74" s="10" t="s">
        <v>3050</v>
      </c>
      <c r="S74" s="4">
        <v>414824</v>
      </c>
      <c r="T74" s="4" t="s">
        <v>19</v>
      </c>
      <c r="U74" s="4">
        <v>50406801</v>
      </c>
      <c r="V74" s="4" t="s">
        <v>20</v>
      </c>
      <c r="W74" s="13"/>
      <c r="X74" s="13" t="s">
        <v>2971</v>
      </c>
      <c r="Y74" s="18" t="s">
        <v>2972</v>
      </c>
      <c r="Z74" s="18" t="s">
        <v>2973</v>
      </c>
      <c r="AA74" s="1" t="str">
        <f t="shared" si="14"/>
        <v>イ</v>
      </c>
    </row>
    <row r="75" spans="1:28" ht="21" hidden="1" customHeight="1">
      <c r="A75" s="1">
        <v>0</v>
      </c>
      <c r="B75" s="2" t="str">
        <f>VLOOKUP(VALUE(MID(N75,2,2)),Sheet1!$A$1:$B$6,2,FALSE)</f>
        <v>日野</v>
      </c>
      <c r="C75" s="9" t="str">
        <f t="shared" si="13"/>
        <v/>
      </c>
      <c r="D75" s="10" t="s">
        <v>444</v>
      </c>
      <c r="E75" s="4" t="s">
        <v>22</v>
      </c>
      <c r="F75" s="4" t="str">
        <f t="shared" si="9"/>
        <v>ｲｿｻﾞｷ ﾖｼﾉﾘ</v>
      </c>
      <c r="G75" s="10" t="str">
        <f t="shared" si="10"/>
        <v xml:space="preserve">ｲｿｻﾞｷ </v>
      </c>
      <c r="H75" s="11" t="s">
        <v>23</v>
      </c>
      <c r="I75" s="12">
        <v>20156</v>
      </c>
      <c r="J75" s="11">
        <v>62</v>
      </c>
      <c r="K75" s="5" t="s">
        <v>16</v>
      </c>
      <c r="L75" s="5">
        <v>2098</v>
      </c>
      <c r="M75" s="5" t="s">
        <v>24</v>
      </c>
      <c r="N75" s="11" t="str">
        <f t="shared" si="11"/>
        <v>醍02098</v>
      </c>
      <c r="O75" s="11" t="str">
        <f t="shared" si="12"/>
        <v>家</v>
      </c>
      <c r="P75" s="10" t="s">
        <v>2495</v>
      </c>
      <c r="Q75" s="10" t="s">
        <v>326</v>
      </c>
      <c r="R75" s="10" t="s">
        <v>3050</v>
      </c>
      <c r="S75" s="4">
        <v>414824</v>
      </c>
      <c r="T75" s="4" t="s">
        <v>25</v>
      </c>
      <c r="U75" s="4">
        <v>50406802</v>
      </c>
      <c r="V75" s="4" t="s">
        <v>20</v>
      </c>
      <c r="W75" s="13"/>
      <c r="X75" s="13" t="s">
        <v>2971</v>
      </c>
      <c r="Y75" s="18" t="s">
        <v>2972</v>
      </c>
      <c r="Z75" s="18" t="s">
        <v>2973</v>
      </c>
      <c r="AA75" s="1" t="str">
        <f t="shared" si="14"/>
        <v>イ</v>
      </c>
    </row>
    <row r="76" spans="1:28" ht="21" customHeight="1">
      <c r="A76" s="1">
        <v>0</v>
      </c>
      <c r="B76" s="2" t="str">
        <f>VLOOKUP(VALUE(MID(N76,2,2)),Sheet1!$A$1:$B$6,2,FALSE)</f>
        <v>三宝院</v>
      </c>
      <c r="C76" s="9" t="str">
        <f t="shared" si="13"/>
        <v/>
      </c>
      <c r="D76" s="10" t="s">
        <v>1763</v>
      </c>
      <c r="E76" s="4" t="s">
        <v>1764</v>
      </c>
      <c r="F76" s="4" t="str">
        <f t="shared" si="9"/>
        <v>ｲﾀｸﾗ ｶｽﾞｵ</v>
      </c>
      <c r="G76" s="10" t="str">
        <f t="shared" si="10"/>
        <v>ｲﾀｸﾗ ｶｽﾞｵ</v>
      </c>
      <c r="H76" s="11" t="s">
        <v>15</v>
      </c>
      <c r="I76" s="12">
        <v>17381</v>
      </c>
      <c r="J76" s="11">
        <v>69</v>
      </c>
      <c r="K76" s="5" t="s">
        <v>16</v>
      </c>
      <c r="L76" s="5">
        <v>5285</v>
      </c>
      <c r="M76" s="5" t="s">
        <v>17</v>
      </c>
      <c r="N76" s="11" t="str">
        <f t="shared" si="11"/>
        <v>醍05285</v>
      </c>
      <c r="O76" s="11" t="str">
        <f t="shared" si="12"/>
        <v>本</v>
      </c>
      <c r="P76" s="10" t="s">
        <v>2828</v>
      </c>
      <c r="Q76" s="10" t="s">
        <v>934</v>
      </c>
      <c r="R76" s="10" t="s">
        <v>3279</v>
      </c>
      <c r="S76" s="4">
        <v>406619</v>
      </c>
      <c r="T76" s="4" t="s">
        <v>19</v>
      </c>
      <c r="U76" s="4">
        <v>41006801</v>
      </c>
      <c r="V76" s="4" t="s">
        <v>20</v>
      </c>
      <c r="W76" s="15">
        <v>42477.333333333336</v>
      </c>
      <c r="X76" s="16">
        <v>42466</v>
      </c>
      <c r="Y76" s="18">
        <v>2</v>
      </c>
      <c r="Z76" s="18"/>
      <c r="AA76" s="1" t="str">
        <f t="shared" si="14"/>
        <v>イ</v>
      </c>
      <c r="AB76" s="1">
        <f>J76</f>
        <v>69</v>
      </c>
    </row>
    <row r="77" spans="1:28" ht="21" hidden="1" customHeight="1">
      <c r="A77" s="1">
        <v>0</v>
      </c>
      <c r="B77" s="2" t="str">
        <f>VLOOKUP(VALUE(MID(N77,2,2)),Sheet1!$A$1:$B$6,2,FALSE)</f>
        <v>三宝院</v>
      </c>
      <c r="C77" s="9" t="str">
        <f t="shared" si="13"/>
        <v/>
      </c>
      <c r="D77" s="10" t="s">
        <v>1765</v>
      </c>
      <c r="E77" s="4" t="s">
        <v>22</v>
      </c>
      <c r="F77" s="4" t="str">
        <f t="shared" si="9"/>
        <v>ｲﾀｸﾗ ｶｽﾞｵ</v>
      </c>
      <c r="G77" s="10" t="str">
        <f t="shared" si="10"/>
        <v xml:space="preserve">ｲﾀｸﾗ </v>
      </c>
      <c r="H77" s="11" t="s">
        <v>23</v>
      </c>
      <c r="I77" s="12">
        <v>17339</v>
      </c>
      <c r="J77" s="11">
        <v>69</v>
      </c>
      <c r="K77" s="5" t="s">
        <v>16</v>
      </c>
      <c r="L77" s="5">
        <v>5285</v>
      </c>
      <c r="M77" s="5" t="s">
        <v>24</v>
      </c>
      <c r="N77" s="11" t="str">
        <f t="shared" si="11"/>
        <v>醍05285</v>
      </c>
      <c r="O77" s="11" t="str">
        <f t="shared" si="12"/>
        <v>家</v>
      </c>
      <c r="P77" s="10" t="s">
        <v>2828</v>
      </c>
      <c r="Q77" s="10" t="s">
        <v>934</v>
      </c>
      <c r="R77" s="10" t="s">
        <v>3279</v>
      </c>
      <c r="S77" s="4">
        <v>406619</v>
      </c>
      <c r="T77" s="4" t="s">
        <v>25</v>
      </c>
      <c r="U77" s="4">
        <v>41006802</v>
      </c>
      <c r="V77" s="4" t="s">
        <v>20</v>
      </c>
      <c r="W77" s="13"/>
      <c r="X77" s="13" t="s">
        <v>2971</v>
      </c>
      <c r="Y77" s="18" t="s">
        <v>2972</v>
      </c>
      <c r="Z77" s="18" t="s">
        <v>2973</v>
      </c>
      <c r="AA77" s="1" t="str">
        <f t="shared" si="14"/>
        <v>イ</v>
      </c>
    </row>
    <row r="78" spans="1:28" ht="21" customHeight="1">
      <c r="A78" s="1">
        <v>0</v>
      </c>
      <c r="B78" s="2" t="str">
        <f>VLOOKUP(VALUE(MID(N78,2,2)),Sheet1!$A$1:$B$6,2,FALSE)</f>
        <v>一言寺</v>
      </c>
      <c r="C78" s="9" t="str">
        <f t="shared" si="13"/>
        <v/>
      </c>
      <c r="D78" s="10" t="s">
        <v>1389</v>
      </c>
      <c r="E78" s="4" t="s">
        <v>1390</v>
      </c>
      <c r="F78" s="4" t="str">
        <f t="shared" si="9"/>
        <v>ｲﾁｶﾜ ｺｳｼﾞ</v>
      </c>
      <c r="G78" s="10" t="str">
        <f t="shared" si="10"/>
        <v>ｲﾁｶﾜ ｺｳｼﾞ</v>
      </c>
      <c r="H78" s="11" t="s">
        <v>15</v>
      </c>
      <c r="I78" s="12">
        <v>27333</v>
      </c>
      <c r="J78" s="11">
        <v>42</v>
      </c>
      <c r="K78" s="5" t="s">
        <v>16</v>
      </c>
      <c r="L78" s="5">
        <v>4195</v>
      </c>
      <c r="M78" s="5" t="s">
        <v>17</v>
      </c>
      <c r="N78" s="11" t="str">
        <f t="shared" si="11"/>
        <v>醍04195</v>
      </c>
      <c r="O78" s="11" t="str">
        <f t="shared" si="12"/>
        <v>本</v>
      </c>
      <c r="P78" s="10" t="s">
        <v>2729</v>
      </c>
      <c r="Q78" s="10" t="s">
        <v>1158</v>
      </c>
      <c r="R78" s="10" t="s">
        <v>3466</v>
      </c>
      <c r="S78" s="4">
        <v>9400346</v>
      </c>
      <c r="T78" s="4" t="s">
        <v>19</v>
      </c>
      <c r="U78" s="4">
        <v>940509801</v>
      </c>
      <c r="V78" s="4" t="s">
        <v>20</v>
      </c>
      <c r="W78" s="15">
        <v>42477.395833333336</v>
      </c>
      <c r="X78" s="16">
        <v>42466</v>
      </c>
      <c r="Y78" s="18">
        <v>2</v>
      </c>
      <c r="Z78" s="18"/>
      <c r="AA78" s="1" t="str">
        <f t="shared" si="14"/>
        <v>イ</v>
      </c>
      <c r="AB78" s="1">
        <f>J78</f>
        <v>42</v>
      </c>
    </row>
    <row r="79" spans="1:28" ht="21" hidden="1" customHeight="1">
      <c r="A79" s="1">
        <v>0</v>
      </c>
      <c r="B79" s="1" t="str">
        <f>VLOOKUP(VALUE(MID(N79,2,2)),Sheet1!$A$1:$B$6,2,FALSE)</f>
        <v>一言寺</v>
      </c>
      <c r="C79" s="9" t="str">
        <f t="shared" si="13"/>
        <v/>
      </c>
      <c r="D79" s="4" t="s">
        <v>1392</v>
      </c>
      <c r="E79" s="4" t="s">
        <v>22</v>
      </c>
      <c r="F79" s="4" t="str">
        <f t="shared" si="9"/>
        <v>ｲﾁｶﾜ ｺｳｼﾞ</v>
      </c>
      <c r="G79" s="4" t="str">
        <f t="shared" si="10"/>
        <v xml:space="preserve">ｲﾁｶﾜ </v>
      </c>
      <c r="H79" s="5" t="s">
        <v>15</v>
      </c>
      <c r="I79" s="6">
        <v>39849</v>
      </c>
      <c r="J79" s="5">
        <v>8</v>
      </c>
      <c r="K79" s="5" t="s">
        <v>16</v>
      </c>
      <c r="L79" s="5">
        <v>4195</v>
      </c>
      <c r="M79" s="5" t="s">
        <v>24</v>
      </c>
      <c r="N79" s="5" t="str">
        <f t="shared" si="11"/>
        <v>醍04195</v>
      </c>
      <c r="O79" s="5" t="str">
        <f t="shared" si="12"/>
        <v>家</v>
      </c>
      <c r="P79" s="4" t="s">
        <v>2729</v>
      </c>
      <c r="Q79" s="4" t="s">
        <v>1158</v>
      </c>
      <c r="R79" s="4" t="s">
        <v>1391</v>
      </c>
      <c r="S79" s="4">
        <v>9400346</v>
      </c>
      <c r="T79" s="4" t="s">
        <v>25</v>
      </c>
      <c r="U79" s="4">
        <v>940509804</v>
      </c>
      <c r="V79" s="4" t="s">
        <v>20</v>
      </c>
      <c r="W79" s="7" t="s">
        <v>2970</v>
      </c>
      <c r="X79" s="7" t="s">
        <v>2971</v>
      </c>
      <c r="Y79" s="8" t="s">
        <v>2972</v>
      </c>
      <c r="Z79" s="8" t="s">
        <v>2973</v>
      </c>
      <c r="AA79" s="1" t="str">
        <f t="shared" si="14"/>
        <v>イ</v>
      </c>
    </row>
    <row r="80" spans="1:28" ht="21" hidden="1" customHeight="1">
      <c r="A80" s="1">
        <v>0</v>
      </c>
      <c r="B80" s="1" t="str">
        <f>VLOOKUP(VALUE(MID(N80,2,2)),Sheet1!$A$1:$B$6,2,FALSE)</f>
        <v>一言寺</v>
      </c>
      <c r="C80" s="9" t="str">
        <f t="shared" si="13"/>
        <v/>
      </c>
      <c r="D80" s="4" t="s">
        <v>1393</v>
      </c>
      <c r="E80" s="4" t="s">
        <v>22</v>
      </c>
      <c r="F80" s="4" t="str">
        <f t="shared" si="9"/>
        <v>ｲﾁｶﾜ ｺｳｼﾞ</v>
      </c>
      <c r="G80" s="4" t="str">
        <f t="shared" si="10"/>
        <v xml:space="preserve">ｲﾁｶﾜ </v>
      </c>
      <c r="H80" s="5" t="s">
        <v>15</v>
      </c>
      <c r="I80" s="6">
        <v>40932</v>
      </c>
      <c r="J80" s="5">
        <v>5</v>
      </c>
      <c r="K80" s="5" t="s">
        <v>16</v>
      </c>
      <c r="L80" s="5">
        <v>4195</v>
      </c>
      <c r="M80" s="5" t="s">
        <v>24</v>
      </c>
      <c r="N80" s="5" t="str">
        <f t="shared" si="11"/>
        <v>醍04195</v>
      </c>
      <c r="O80" s="5" t="str">
        <f t="shared" si="12"/>
        <v>家</v>
      </c>
      <c r="P80" s="4" t="s">
        <v>2729</v>
      </c>
      <c r="Q80" s="4" t="s">
        <v>1158</v>
      </c>
      <c r="R80" s="4" t="s">
        <v>1391</v>
      </c>
      <c r="S80" s="4">
        <v>9400346</v>
      </c>
      <c r="T80" s="4" t="s">
        <v>25</v>
      </c>
      <c r="U80" s="4">
        <v>940509805</v>
      </c>
      <c r="V80" s="4" t="s">
        <v>20</v>
      </c>
      <c r="W80" s="7" t="s">
        <v>2970</v>
      </c>
      <c r="X80" s="7" t="s">
        <v>2971</v>
      </c>
      <c r="Y80" s="8" t="s">
        <v>2972</v>
      </c>
      <c r="Z80" s="8" t="s">
        <v>2973</v>
      </c>
      <c r="AA80" s="1" t="str">
        <f t="shared" si="14"/>
        <v>イ</v>
      </c>
    </row>
    <row r="81" spans="1:28" ht="21" customHeight="1">
      <c r="A81" s="1">
        <v>0</v>
      </c>
      <c r="B81" s="2" t="str">
        <f>VLOOKUP(VALUE(MID(N81,2,2)),Sheet1!$A$1:$B$6,2,FALSE)</f>
        <v>日野</v>
      </c>
      <c r="C81" s="9" t="str">
        <f t="shared" si="13"/>
        <v/>
      </c>
      <c r="D81" s="10" t="s">
        <v>652</v>
      </c>
      <c r="E81" s="4" t="s">
        <v>653</v>
      </c>
      <c r="F81" s="4" t="str">
        <f t="shared" si="9"/>
        <v>ｲﾁﾔﾏ ﾘﾕｳｷ</v>
      </c>
      <c r="G81" s="10" t="str">
        <f t="shared" si="10"/>
        <v>ｲﾁﾔﾏ ﾘﾕｳｷ</v>
      </c>
      <c r="H81" s="11" t="s">
        <v>15</v>
      </c>
      <c r="I81" s="12">
        <v>33960</v>
      </c>
      <c r="J81" s="11">
        <v>24</v>
      </c>
      <c r="K81" s="5" t="s">
        <v>256</v>
      </c>
      <c r="L81" s="5">
        <v>2239</v>
      </c>
      <c r="M81" s="5" t="s">
        <v>17</v>
      </c>
      <c r="N81" s="11" t="str">
        <f t="shared" si="11"/>
        <v>法02239</v>
      </c>
      <c r="O81" s="11" t="str">
        <f t="shared" si="12"/>
        <v>本</v>
      </c>
      <c r="P81" s="10" t="s">
        <v>2543</v>
      </c>
      <c r="Q81" s="10" t="s">
        <v>326</v>
      </c>
      <c r="R81" s="10" t="s">
        <v>3406</v>
      </c>
      <c r="S81" s="4">
        <v>1312464</v>
      </c>
      <c r="T81" s="4" t="s">
        <v>25</v>
      </c>
      <c r="U81" s="4">
        <v>140480801</v>
      </c>
      <c r="V81" s="4" t="s">
        <v>20</v>
      </c>
      <c r="W81" s="15">
        <v>42477.333333333336</v>
      </c>
      <c r="X81" s="16">
        <v>42464</v>
      </c>
      <c r="Y81" s="18">
        <v>1</v>
      </c>
      <c r="Z81" s="18"/>
      <c r="AA81" s="1" t="str">
        <f t="shared" si="14"/>
        <v>イ</v>
      </c>
      <c r="AB81" s="1">
        <f t="shared" ref="AB81:AB82" si="15">J81</f>
        <v>24</v>
      </c>
    </row>
    <row r="82" spans="1:28" ht="21" customHeight="1">
      <c r="A82" s="1">
        <v>0</v>
      </c>
      <c r="B82" s="2" t="str">
        <f>VLOOKUP(VALUE(MID(N82,2,2)),Sheet1!$A$1:$B$6,2,FALSE)</f>
        <v>日野</v>
      </c>
      <c r="C82" s="9" t="str">
        <f t="shared" si="13"/>
        <v/>
      </c>
      <c r="D82" s="10" t="s">
        <v>654</v>
      </c>
      <c r="E82" s="4" t="s">
        <v>22</v>
      </c>
      <c r="F82" s="4" t="str">
        <f t="shared" si="9"/>
        <v>ｲﾁﾔﾏ ﾘﾕｳｷ</v>
      </c>
      <c r="G82" s="10" t="s">
        <v>3405</v>
      </c>
      <c r="H82" s="11" t="s">
        <v>23</v>
      </c>
      <c r="I82" s="12">
        <v>33906</v>
      </c>
      <c r="J82" s="11">
        <v>24</v>
      </c>
      <c r="K82" s="5" t="s">
        <v>256</v>
      </c>
      <c r="L82" s="5">
        <v>2239</v>
      </c>
      <c r="M82" s="5" t="s">
        <v>24</v>
      </c>
      <c r="N82" s="11" t="str">
        <f t="shared" si="11"/>
        <v>法02239</v>
      </c>
      <c r="O82" s="11" t="str">
        <f t="shared" si="12"/>
        <v>家</v>
      </c>
      <c r="P82" s="10" t="s">
        <v>2543</v>
      </c>
      <c r="Q82" s="10" t="s">
        <v>326</v>
      </c>
      <c r="R82" s="10" t="s">
        <v>3406</v>
      </c>
      <c r="S82" s="4">
        <v>1312464</v>
      </c>
      <c r="T82" s="4" t="s">
        <v>25</v>
      </c>
      <c r="U82" s="4">
        <v>140480802</v>
      </c>
      <c r="V82" s="4" t="s">
        <v>20</v>
      </c>
      <c r="W82" s="15">
        <v>42477.333333333336</v>
      </c>
      <c r="X82" s="16">
        <v>42464</v>
      </c>
      <c r="Y82" s="18">
        <v>1</v>
      </c>
      <c r="Z82" s="18"/>
      <c r="AA82" s="1" t="str">
        <f t="shared" si="14"/>
        <v>イ</v>
      </c>
      <c r="AB82" s="1">
        <f t="shared" si="15"/>
        <v>24</v>
      </c>
    </row>
    <row r="83" spans="1:28" ht="21" hidden="1" customHeight="1">
      <c r="A83" s="1">
        <v>0</v>
      </c>
      <c r="B83" s="1" t="str">
        <f>VLOOKUP(VALUE(MID(N83,2,2)),Sheet1!$A$1:$B$6,2,FALSE)</f>
        <v>日野</v>
      </c>
      <c r="C83" s="9" t="str">
        <f t="shared" si="13"/>
        <v/>
      </c>
      <c r="D83" s="4" t="s">
        <v>655</v>
      </c>
      <c r="E83" s="4" t="s">
        <v>22</v>
      </c>
      <c r="F83" s="4" t="str">
        <f t="shared" si="9"/>
        <v>ｲﾁﾔﾏ ﾘﾕｳｷ</v>
      </c>
      <c r="G83" s="4" t="str">
        <f t="shared" si="10"/>
        <v xml:space="preserve">ｲﾁﾔﾏ </v>
      </c>
      <c r="H83" s="5" t="s">
        <v>15</v>
      </c>
      <c r="I83" s="6">
        <v>40953</v>
      </c>
      <c r="J83" s="5">
        <v>5</v>
      </c>
      <c r="K83" s="5" t="s">
        <v>256</v>
      </c>
      <c r="L83" s="5">
        <v>2239</v>
      </c>
      <c r="M83" s="5" t="s">
        <v>24</v>
      </c>
      <c r="N83" s="5" t="str">
        <f t="shared" si="11"/>
        <v>法02239</v>
      </c>
      <c r="O83" s="5" t="str">
        <f t="shared" si="12"/>
        <v>家</v>
      </c>
      <c r="P83" s="4" t="s">
        <v>2543</v>
      </c>
      <c r="Q83" s="4" t="s">
        <v>326</v>
      </c>
      <c r="R83" s="4" t="s">
        <v>3084</v>
      </c>
      <c r="S83" s="4">
        <v>1312464</v>
      </c>
      <c r="T83" s="4" t="s">
        <v>25</v>
      </c>
      <c r="U83" s="4">
        <v>140480803</v>
      </c>
      <c r="V83" s="4" t="s">
        <v>20</v>
      </c>
      <c r="W83" s="7" t="s">
        <v>2970</v>
      </c>
      <c r="X83" s="7" t="s">
        <v>2971</v>
      </c>
      <c r="Y83" s="8" t="s">
        <v>2972</v>
      </c>
      <c r="Z83" s="8" t="s">
        <v>2973</v>
      </c>
      <c r="AA83" s="1" t="str">
        <f t="shared" si="14"/>
        <v>イ</v>
      </c>
    </row>
    <row r="84" spans="1:28" ht="21" hidden="1" customHeight="1">
      <c r="A84" s="1">
        <v>0</v>
      </c>
      <c r="B84" s="1" t="str">
        <f>VLOOKUP(VALUE(MID(N84,2,2)),Sheet1!$A$1:$B$6,2,FALSE)</f>
        <v>日野</v>
      </c>
      <c r="C84" s="9" t="str">
        <f t="shared" si="13"/>
        <v/>
      </c>
      <c r="D84" s="4" t="s">
        <v>656</v>
      </c>
      <c r="E84" s="4" t="s">
        <v>22</v>
      </c>
      <c r="F84" s="4" t="str">
        <f t="shared" si="9"/>
        <v>ｲﾁﾔﾏ ﾘﾕｳｷ</v>
      </c>
      <c r="G84" s="4" t="str">
        <f t="shared" si="10"/>
        <v xml:space="preserve">ｲﾁﾔﾏ </v>
      </c>
      <c r="H84" s="5" t="s">
        <v>23</v>
      </c>
      <c r="I84" s="6">
        <v>41501</v>
      </c>
      <c r="J84" s="5">
        <v>3</v>
      </c>
      <c r="K84" s="5" t="s">
        <v>256</v>
      </c>
      <c r="L84" s="5">
        <v>2239</v>
      </c>
      <c r="M84" s="5" t="s">
        <v>24</v>
      </c>
      <c r="N84" s="5" t="str">
        <f t="shared" si="11"/>
        <v>法02239</v>
      </c>
      <c r="O84" s="5" t="str">
        <f t="shared" si="12"/>
        <v>家</v>
      </c>
      <c r="P84" s="4" t="s">
        <v>2543</v>
      </c>
      <c r="Q84" s="4" t="s">
        <v>326</v>
      </c>
      <c r="R84" s="4" t="s">
        <v>3084</v>
      </c>
      <c r="S84" s="4">
        <v>1312464</v>
      </c>
      <c r="T84" s="4" t="s">
        <v>25</v>
      </c>
      <c r="U84" s="4">
        <v>140480804</v>
      </c>
      <c r="V84" s="4" t="s">
        <v>20</v>
      </c>
      <c r="W84" s="7" t="s">
        <v>2970</v>
      </c>
      <c r="X84" s="7" t="s">
        <v>2971</v>
      </c>
      <c r="Y84" s="8" t="s">
        <v>2972</v>
      </c>
      <c r="Z84" s="8" t="s">
        <v>2973</v>
      </c>
      <c r="AA84" s="1" t="str">
        <f t="shared" si="14"/>
        <v>イ</v>
      </c>
    </row>
    <row r="85" spans="1:28" ht="21" hidden="1" customHeight="1">
      <c r="A85" s="1">
        <v>0</v>
      </c>
      <c r="B85" s="2" t="str">
        <f>VLOOKUP(VALUE(MID(N85,2,2)),Sheet1!$A$1:$B$6,2,FALSE)</f>
        <v>小栗栖</v>
      </c>
      <c r="C85" s="9" t="str">
        <f t="shared" si="13"/>
        <v/>
      </c>
      <c r="D85" s="10" t="s">
        <v>1079</v>
      </c>
      <c r="E85" s="4" t="s">
        <v>1080</v>
      </c>
      <c r="F85" s="4" t="str">
        <f t="shared" si="9"/>
        <v>ｲﾂﾞﾁ ﾔｽﾉﾘ</v>
      </c>
      <c r="G85" s="10" t="str">
        <f t="shared" si="10"/>
        <v>ｲﾂﾞﾁ ﾔｽﾉﾘ</v>
      </c>
      <c r="H85" s="11" t="s">
        <v>15</v>
      </c>
      <c r="I85" s="12">
        <v>21646</v>
      </c>
      <c r="J85" s="11">
        <v>57</v>
      </c>
      <c r="K85" s="5" t="s">
        <v>16</v>
      </c>
      <c r="L85" s="5">
        <v>3281</v>
      </c>
      <c r="M85" s="5" t="s">
        <v>17</v>
      </c>
      <c r="N85" s="11" t="str">
        <f t="shared" si="11"/>
        <v>醍03281</v>
      </c>
      <c r="O85" s="11" t="str">
        <f t="shared" si="12"/>
        <v>本</v>
      </c>
      <c r="P85" s="10" t="s">
        <v>2650</v>
      </c>
      <c r="Q85" s="10" t="s">
        <v>768</v>
      </c>
      <c r="R85" s="10" t="s">
        <v>3158</v>
      </c>
      <c r="S85" s="4">
        <v>400581</v>
      </c>
      <c r="T85" s="4" t="s">
        <v>19</v>
      </c>
      <c r="U85" s="4">
        <v>40502401</v>
      </c>
      <c r="V85" s="4" t="s">
        <v>20</v>
      </c>
      <c r="W85" s="13"/>
      <c r="X85" s="13" t="s">
        <v>2971</v>
      </c>
      <c r="Y85" s="18" t="s">
        <v>2972</v>
      </c>
      <c r="Z85" s="18" t="s">
        <v>2973</v>
      </c>
      <c r="AA85" s="1" t="str">
        <f t="shared" si="14"/>
        <v>イ</v>
      </c>
    </row>
    <row r="86" spans="1:28" ht="21" hidden="1" customHeight="1">
      <c r="A86" s="1">
        <v>0</v>
      </c>
      <c r="B86" s="2" t="str">
        <f>VLOOKUP(VALUE(MID(N86,2,2)),Sheet1!$A$1:$B$6,2,FALSE)</f>
        <v>小栗栖</v>
      </c>
      <c r="C86" s="9" t="str">
        <f t="shared" si="13"/>
        <v/>
      </c>
      <c r="D86" s="10" t="s">
        <v>1081</v>
      </c>
      <c r="E86" s="4" t="s">
        <v>22</v>
      </c>
      <c r="F86" s="4" t="str">
        <f t="shared" si="9"/>
        <v>ｲﾂﾞﾁ ﾔｽﾉﾘ</v>
      </c>
      <c r="G86" s="10" t="str">
        <f t="shared" si="10"/>
        <v xml:space="preserve">ｲﾂﾞﾁ </v>
      </c>
      <c r="H86" s="11" t="s">
        <v>23</v>
      </c>
      <c r="I86" s="12">
        <v>21281</v>
      </c>
      <c r="J86" s="11">
        <v>58</v>
      </c>
      <c r="K86" s="5" t="s">
        <v>16</v>
      </c>
      <c r="L86" s="5">
        <v>3281</v>
      </c>
      <c r="M86" s="5" t="s">
        <v>24</v>
      </c>
      <c r="N86" s="11" t="str">
        <f t="shared" si="11"/>
        <v>醍03281</v>
      </c>
      <c r="O86" s="11" t="str">
        <f t="shared" si="12"/>
        <v>家</v>
      </c>
      <c r="P86" s="10" t="s">
        <v>2650</v>
      </c>
      <c r="Q86" s="10" t="s">
        <v>768</v>
      </c>
      <c r="R86" s="10" t="s">
        <v>3158</v>
      </c>
      <c r="S86" s="4">
        <v>400581</v>
      </c>
      <c r="T86" s="4" t="s">
        <v>25</v>
      </c>
      <c r="U86" s="4">
        <v>40502402</v>
      </c>
      <c r="V86" s="4" t="s">
        <v>20</v>
      </c>
      <c r="W86" s="13"/>
      <c r="X86" s="13" t="s">
        <v>2971</v>
      </c>
      <c r="Y86" s="18" t="s">
        <v>2972</v>
      </c>
      <c r="Z86" s="18" t="s">
        <v>2973</v>
      </c>
      <c r="AA86" s="1" t="str">
        <f t="shared" si="14"/>
        <v>イ</v>
      </c>
    </row>
    <row r="87" spans="1:28" ht="21" hidden="1" customHeight="1">
      <c r="A87" s="1">
        <v>0</v>
      </c>
      <c r="B87" s="2" t="str">
        <f>VLOOKUP(VALUE(MID(N87,2,2)),Sheet1!$A$1:$B$6,2,FALSE)</f>
        <v>日野</v>
      </c>
      <c r="C87" s="9" t="str">
        <f t="shared" si="13"/>
        <v/>
      </c>
      <c r="D87" s="10" t="s">
        <v>643</v>
      </c>
      <c r="E87" s="4" t="s">
        <v>644</v>
      </c>
      <c r="F87" s="4" t="str">
        <f t="shared" si="9"/>
        <v>ｲﾃﾞ ﾀｶﾕｷ</v>
      </c>
      <c r="G87" s="10" t="str">
        <f t="shared" si="10"/>
        <v>ｲﾃﾞ ﾀｶﾕｷ</v>
      </c>
      <c r="H87" s="11" t="s">
        <v>15</v>
      </c>
      <c r="I87" s="12">
        <v>23799</v>
      </c>
      <c r="J87" s="11">
        <v>52</v>
      </c>
      <c r="K87" s="5" t="s">
        <v>256</v>
      </c>
      <c r="L87" s="5">
        <v>2237</v>
      </c>
      <c r="M87" s="5" t="s">
        <v>17</v>
      </c>
      <c r="N87" s="11" t="str">
        <f t="shared" si="11"/>
        <v>法02237</v>
      </c>
      <c r="O87" s="11" t="str">
        <f t="shared" si="12"/>
        <v>本</v>
      </c>
      <c r="P87" s="10" t="s">
        <v>2541</v>
      </c>
      <c r="Q87" s="10" t="s">
        <v>380</v>
      </c>
      <c r="R87" s="10" t="s">
        <v>3082</v>
      </c>
      <c r="S87" s="4">
        <v>1103504</v>
      </c>
      <c r="T87" s="4" t="s">
        <v>19</v>
      </c>
      <c r="U87" s="4">
        <v>150301001</v>
      </c>
      <c r="V87" s="4" t="s">
        <v>20</v>
      </c>
      <c r="W87" s="13"/>
      <c r="X87" s="13" t="s">
        <v>2971</v>
      </c>
      <c r="Y87" s="18" t="s">
        <v>2972</v>
      </c>
      <c r="Z87" s="18" t="s">
        <v>2973</v>
      </c>
      <c r="AA87" s="1" t="str">
        <f t="shared" si="14"/>
        <v>イ</v>
      </c>
    </row>
    <row r="88" spans="1:28" ht="21" hidden="1" customHeight="1">
      <c r="A88" s="1">
        <v>0</v>
      </c>
      <c r="B88" s="2" t="str">
        <f>VLOOKUP(VALUE(MID(N88,2,2)),Sheet1!$A$1:$B$6,2,FALSE)</f>
        <v>日野</v>
      </c>
      <c r="C88" s="9" t="str">
        <f t="shared" si="13"/>
        <v/>
      </c>
      <c r="D88" s="10" t="s">
        <v>645</v>
      </c>
      <c r="E88" s="4" t="s">
        <v>22</v>
      </c>
      <c r="F88" s="4" t="str">
        <f t="shared" si="9"/>
        <v>ｲﾃﾞ ﾀｶﾕｷ</v>
      </c>
      <c r="G88" s="10" t="str">
        <f t="shared" si="10"/>
        <v xml:space="preserve">ｲﾃﾞ </v>
      </c>
      <c r="H88" s="11" t="s">
        <v>23</v>
      </c>
      <c r="I88" s="12">
        <v>23803</v>
      </c>
      <c r="J88" s="11">
        <v>52</v>
      </c>
      <c r="K88" s="5" t="s">
        <v>256</v>
      </c>
      <c r="L88" s="5">
        <v>2237</v>
      </c>
      <c r="M88" s="5" t="s">
        <v>24</v>
      </c>
      <c r="N88" s="11" t="str">
        <f t="shared" si="11"/>
        <v>法02237</v>
      </c>
      <c r="O88" s="11" t="str">
        <f t="shared" si="12"/>
        <v>家</v>
      </c>
      <c r="P88" s="10" t="s">
        <v>2541</v>
      </c>
      <c r="Q88" s="10" t="s">
        <v>380</v>
      </c>
      <c r="R88" s="10" t="s">
        <v>3082</v>
      </c>
      <c r="S88" s="4">
        <v>1103504</v>
      </c>
      <c r="T88" s="4" t="s">
        <v>25</v>
      </c>
      <c r="U88" s="4">
        <v>150301002</v>
      </c>
      <c r="V88" s="4" t="s">
        <v>20</v>
      </c>
      <c r="W88" s="13"/>
      <c r="X88" s="13" t="s">
        <v>2971</v>
      </c>
      <c r="Y88" s="18" t="s">
        <v>2972</v>
      </c>
      <c r="Z88" s="18" t="s">
        <v>2973</v>
      </c>
      <c r="AA88" s="1" t="str">
        <f t="shared" si="14"/>
        <v>イ</v>
      </c>
    </row>
    <row r="89" spans="1:28" ht="21" hidden="1" customHeight="1">
      <c r="A89" s="1">
        <v>0</v>
      </c>
      <c r="B89" s="1" t="str">
        <f>VLOOKUP(VALUE(MID(N89,2,2)),Sheet1!$A$1:$B$6,2,FALSE)</f>
        <v>日野</v>
      </c>
      <c r="C89" s="9" t="str">
        <f t="shared" si="13"/>
        <v/>
      </c>
      <c r="D89" s="4" t="s">
        <v>646</v>
      </c>
      <c r="E89" s="4" t="s">
        <v>22</v>
      </c>
      <c r="F89" s="4" t="str">
        <f t="shared" si="9"/>
        <v>ｲﾃﾞ ﾀｶﾕｷ</v>
      </c>
      <c r="G89" s="4" t="str">
        <f t="shared" si="10"/>
        <v xml:space="preserve">ｲﾃﾞ </v>
      </c>
      <c r="H89" s="5" t="s">
        <v>23</v>
      </c>
      <c r="I89" s="6">
        <v>37387</v>
      </c>
      <c r="J89" s="5">
        <v>14</v>
      </c>
      <c r="K89" s="5" t="s">
        <v>256</v>
      </c>
      <c r="L89" s="5">
        <v>2237</v>
      </c>
      <c r="M89" s="5" t="s">
        <v>24</v>
      </c>
      <c r="N89" s="5" t="str">
        <f t="shared" si="11"/>
        <v>法02237</v>
      </c>
      <c r="O89" s="5" t="str">
        <f t="shared" si="12"/>
        <v>家</v>
      </c>
      <c r="P89" s="4" t="s">
        <v>2541</v>
      </c>
      <c r="Q89" s="4" t="s">
        <v>380</v>
      </c>
      <c r="R89" s="4" t="s">
        <v>3082</v>
      </c>
      <c r="S89" s="4">
        <v>1103504</v>
      </c>
      <c r="T89" s="4" t="s">
        <v>25</v>
      </c>
      <c r="U89" s="4">
        <v>150301003</v>
      </c>
      <c r="V89" s="4" t="s">
        <v>20</v>
      </c>
      <c r="W89" s="7" t="s">
        <v>2970</v>
      </c>
      <c r="X89" s="7" t="s">
        <v>2971</v>
      </c>
      <c r="Y89" s="8" t="s">
        <v>2972</v>
      </c>
      <c r="Z89" s="8" t="s">
        <v>2973</v>
      </c>
      <c r="AA89" s="1" t="str">
        <f t="shared" si="14"/>
        <v>イ</v>
      </c>
    </row>
    <row r="90" spans="1:28" ht="21" hidden="1" customHeight="1">
      <c r="A90" s="1">
        <v>0</v>
      </c>
      <c r="B90" s="2" t="str">
        <f>VLOOKUP(VALUE(MID(N90,2,2)),Sheet1!$A$1:$B$6,2,FALSE)</f>
        <v>三宝院</v>
      </c>
      <c r="C90" s="9" t="str">
        <f t="shared" si="13"/>
        <v/>
      </c>
      <c r="D90" s="10" t="s">
        <v>1582</v>
      </c>
      <c r="E90" s="4" t="s">
        <v>1583</v>
      </c>
      <c r="F90" s="4" t="str">
        <f t="shared" si="9"/>
        <v>ｲﾄｳ ｹﾝｼﾞ</v>
      </c>
      <c r="G90" s="10" t="str">
        <f t="shared" si="10"/>
        <v>ｲﾄｳ ｹﾝｼﾞ</v>
      </c>
      <c r="H90" s="11" t="s">
        <v>15</v>
      </c>
      <c r="I90" s="12">
        <v>26676</v>
      </c>
      <c r="J90" s="11">
        <v>44</v>
      </c>
      <c r="K90" s="5" t="s">
        <v>16</v>
      </c>
      <c r="L90" s="5">
        <v>5051</v>
      </c>
      <c r="M90" s="5" t="s">
        <v>17</v>
      </c>
      <c r="N90" s="11" t="str">
        <f t="shared" si="11"/>
        <v>醍05051</v>
      </c>
      <c r="O90" s="11" t="str">
        <f t="shared" si="12"/>
        <v>本</v>
      </c>
      <c r="P90" s="10" t="s">
        <v>2780</v>
      </c>
      <c r="Q90" s="10" t="s">
        <v>86</v>
      </c>
      <c r="R90" s="10" t="s">
        <v>1584</v>
      </c>
      <c r="S90" s="4">
        <v>9713123</v>
      </c>
      <c r="T90" s="4" t="s">
        <v>19</v>
      </c>
      <c r="U90" s="4">
        <v>971215901</v>
      </c>
      <c r="V90" s="4" t="s">
        <v>20</v>
      </c>
      <c r="W90" s="13"/>
      <c r="X90" s="13" t="s">
        <v>2971</v>
      </c>
      <c r="Y90" s="18" t="s">
        <v>2972</v>
      </c>
      <c r="Z90" s="18" t="s">
        <v>2973</v>
      </c>
      <c r="AA90" s="1" t="str">
        <f t="shared" si="14"/>
        <v>イ</v>
      </c>
    </row>
    <row r="91" spans="1:28" ht="21" hidden="1" customHeight="1">
      <c r="A91" s="1">
        <v>0</v>
      </c>
      <c r="B91" s="2" t="str">
        <f>VLOOKUP(VALUE(MID(N91,2,2)),Sheet1!$A$1:$B$6,2,FALSE)</f>
        <v>三宝院</v>
      </c>
      <c r="C91" s="9" t="str">
        <f t="shared" si="13"/>
        <v/>
      </c>
      <c r="D91" s="10" t="s">
        <v>1585</v>
      </c>
      <c r="E91" s="4" t="s">
        <v>22</v>
      </c>
      <c r="F91" s="4" t="str">
        <f t="shared" si="9"/>
        <v>ｲﾄｳ ｹﾝｼﾞ</v>
      </c>
      <c r="G91" s="10" t="str">
        <f t="shared" si="10"/>
        <v xml:space="preserve">ｲﾄｳ </v>
      </c>
      <c r="H91" s="11" t="s">
        <v>23</v>
      </c>
      <c r="I91" s="12">
        <v>26489</v>
      </c>
      <c r="J91" s="11">
        <v>44</v>
      </c>
      <c r="K91" s="5" t="s">
        <v>16</v>
      </c>
      <c r="L91" s="5">
        <v>5051</v>
      </c>
      <c r="M91" s="5" t="s">
        <v>24</v>
      </c>
      <c r="N91" s="11" t="str">
        <f t="shared" si="11"/>
        <v>醍05051</v>
      </c>
      <c r="O91" s="11" t="str">
        <f t="shared" si="12"/>
        <v>家</v>
      </c>
      <c r="P91" s="10" t="s">
        <v>2780</v>
      </c>
      <c r="Q91" s="10" t="s">
        <v>86</v>
      </c>
      <c r="R91" s="10" t="s">
        <v>1584</v>
      </c>
      <c r="S91" s="4">
        <v>9713123</v>
      </c>
      <c r="T91" s="4" t="s">
        <v>25</v>
      </c>
      <c r="U91" s="4">
        <v>971215902</v>
      </c>
      <c r="V91" s="4" t="s">
        <v>20</v>
      </c>
      <c r="W91" s="13"/>
      <c r="X91" s="13" t="s">
        <v>2971</v>
      </c>
      <c r="Y91" s="18" t="s">
        <v>2972</v>
      </c>
      <c r="Z91" s="18" t="s">
        <v>2973</v>
      </c>
      <c r="AA91" s="1" t="str">
        <f t="shared" si="14"/>
        <v>イ</v>
      </c>
    </row>
    <row r="92" spans="1:28" ht="21" hidden="1" customHeight="1">
      <c r="A92" s="1">
        <v>0</v>
      </c>
      <c r="B92" s="1" t="str">
        <f>VLOOKUP(VALUE(MID(N92,2,2)),Sheet1!$A$1:$B$6,2,FALSE)</f>
        <v>三宝院</v>
      </c>
      <c r="C92" s="9" t="str">
        <f t="shared" si="13"/>
        <v/>
      </c>
      <c r="D92" s="4" t="s">
        <v>1586</v>
      </c>
      <c r="E92" s="4" t="s">
        <v>22</v>
      </c>
      <c r="F92" s="4" t="str">
        <f t="shared" si="9"/>
        <v>ｲﾄｳ ｹﾝｼﾞ</v>
      </c>
      <c r="G92" s="4" t="str">
        <f t="shared" si="10"/>
        <v xml:space="preserve">ｲﾄｳ </v>
      </c>
      <c r="H92" s="5" t="s">
        <v>15</v>
      </c>
      <c r="I92" s="6">
        <v>37236</v>
      </c>
      <c r="J92" s="5">
        <v>15</v>
      </c>
      <c r="K92" s="5" t="s">
        <v>16</v>
      </c>
      <c r="L92" s="5">
        <v>5051</v>
      </c>
      <c r="M92" s="5" t="s">
        <v>24</v>
      </c>
      <c r="N92" s="5" t="str">
        <f t="shared" si="11"/>
        <v>醍05051</v>
      </c>
      <c r="O92" s="5" t="str">
        <f t="shared" si="12"/>
        <v>家</v>
      </c>
      <c r="P92" s="4" t="s">
        <v>2780</v>
      </c>
      <c r="Q92" s="4" t="s">
        <v>86</v>
      </c>
      <c r="R92" s="4" t="s">
        <v>1584</v>
      </c>
      <c r="S92" s="4">
        <v>9713123</v>
      </c>
      <c r="T92" s="4" t="s">
        <v>25</v>
      </c>
      <c r="U92" s="4">
        <v>971215903</v>
      </c>
      <c r="V92" s="4" t="s">
        <v>20</v>
      </c>
      <c r="W92" s="7" t="s">
        <v>2970</v>
      </c>
      <c r="X92" s="7" t="s">
        <v>2971</v>
      </c>
      <c r="Y92" s="8" t="s">
        <v>2972</v>
      </c>
      <c r="Z92" s="8" t="s">
        <v>2973</v>
      </c>
      <c r="AA92" s="1" t="str">
        <f t="shared" si="14"/>
        <v>イ</v>
      </c>
    </row>
    <row r="93" spans="1:28" ht="21" customHeight="1">
      <c r="A93" s="1">
        <v>0</v>
      </c>
      <c r="B93" s="2" t="str">
        <f>VLOOKUP(VALUE(MID(N93,2,2)),Sheet1!$A$1:$B$6,2,FALSE)</f>
        <v>日野</v>
      </c>
      <c r="C93" s="9" t="str">
        <f t="shared" si="13"/>
        <v/>
      </c>
      <c r="D93" s="10" t="s">
        <v>621</v>
      </c>
      <c r="E93" s="4" t="s">
        <v>622</v>
      </c>
      <c r="F93" s="4" t="str">
        <f t="shared" si="9"/>
        <v>ｲﾄｳ ｼﾝｼﾞ</v>
      </c>
      <c r="G93" s="10" t="str">
        <f t="shared" si="10"/>
        <v>ｲﾄｳ ｼﾝｼﾞ</v>
      </c>
      <c r="H93" s="11" t="s">
        <v>15</v>
      </c>
      <c r="I93" s="12">
        <v>25084</v>
      </c>
      <c r="J93" s="11">
        <v>48</v>
      </c>
      <c r="K93" s="5" t="s">
        <v>256</v>
      </c>
      <c r="L93" s="5">
        <v>2229</v>
      </c>
      <c r="M93" s="5" t="s">
        <v>17</v>
      </c>
      <c r="N93" s="11" t="str">
        <f t="shared" si="11"/>
        <v>法02229</v>
      </c>
      <c r="O93" s="11" t="str">
        <f t="shared" si="12"/>
        <v>本</v>
      </c>
      <c r="P93" s="10" t="s">
        <v>2536</v>
      </c>
      <c r="Q93" s="10" t="s">
        <v>623</v>
      </c>
      <c r="R93" s="10" t="s">
        <v>3407</v>
      </c>
      <c r="S93" s="4">
        <v>1405624</v>
      </c>
      <c r="T93" s="4" t="s">
        <v>19</v>
      </c>
      <c r="U93" s="4">
        <v>141081101</v>
      </c>
      <c r="V93" s="4" t="s">
        <v>20</v>
      </c>
      <c r="W93" s="15">
        <v>42503.364583333336</v>
      </c>
      <c r="X93" s="16">
        <v>42464</v>
      </c>
      <c r="Y93" s="18">
        <v>4</v>
      </c>
      <c r="Z93" s="18"/>
      <c r="AA93" s="1" t="str">
        <f t="shared" si="14"/>
        <v>イ</v>
      </c>
      <c r="AB93" s="1">
        <f>J93</f>
        <v>48</v>
      </c>
    </row>
    <row r="94" spans="1:28" ht="21" hidden="1" customHeight="1">
      <c r="A94" s="1">
        <v>0</v>
      </c>
      <c r="B94" s="2" t="str">
        <f>VLOOKUP(VALUE(MID(N94,2,2)),Sheet1!$A$1:$B$6,2,FALSE)</f>
        <v>石田</v>
      </c>
      <c r="C94" s="9" t="str">
        <f t="shared" si="13"/>
        <v/>
      </c>
      <c r="D94" s="10" t="s">
        <v>67</v>
      </c>
      <c r="E94" s="4" t="s">
        <v>68</v>
      </c>
      <c r="F94" s="4" t="str">
        <f t="shared" si="9"/>
        <v>ｲﾄｳ ﾀｶﾕｷ</v>
      </c>
      <c r="G94" s="10" t="str">
        <f t="shared" si="10"/>
        <v>ｲﾄｳ ﾀｶﾕｷ</v>
      </c>
      <c r="H94" s="11" t="s">
        <v>15</v>
      </c>
      <c r="I94" s="12">
        <v>23981</v>
      </c>
      <c r="J94" s="11">
        <v>51</v>
      </c>
      <c r="K94" s="5" t="s">
        <v>16</v>
      </c>
      <c r="L94" s="5">
        <v>1021</v>
      </c>
      <c r="M94" s="5" t="s">
        <v>17</v>
      </c>
      <c r="N94" s="11" t="str">
        <f t="shared" si="11"/>
        <v>醍01021</v>
      </c>
      <c r="O94" s="11" t="str">
        <f t="shared" si="12"/>
        <v>本</v>
      </c>
      <c r="P94" s="10" t="s">
        <v>2394</v>
      </c>
      <c r="Q94" s="10" t="s">
        <v>40</v>
      </c>
      <c r="R94" s="10" t="s">
        <v>2982</v>
      </c>
      <c r="S94" s="4">
        <v>8704856</v>
      </c>
      <c r="T94" s="4" t="s">
        <v>19</v>
      </c>
      <c r="U94" s="4">
        <v>871100501</v>
      </c>
      <c r="V94" s="4" t="s">
        <v>20</v>
      </c>
      <c r="W94" s="13"/>
      <c r="X94" s="13" t="s">
        <v>2971</v>
      </c>
      <c r="Y94" s="18" t="s">
        <v>2972</v>
      </c>
      <c r="Z94" s="18" t="s">
        <v>2973</v>
      </c>
      <c r="AA94" s="1" t="str">
        <f t="shared" si="14"/>
        <v>イ</v>
      </c>
    </row>
    <row r="95" spans="1:28" ht="21" hidden="1" customHeight="1">
      <c r="A95" s="1">
        <v>0</v>
      </c>
      <c r="B95" s="2" t="str">
        <f>VLOOKUP(VALUE(MID(N95,2,2)),Sheet1!$A$1:$B$6,2,FALSE)</f>
        <v>石田</v>
      </c>
      <c r="C95" s="9" t="str">
        <f t="shared" si="13"/>
        <v/>
      </c>
      <c r="D95" s="10" t="s">
        <v>69</v>
      </c>
      <c r="E95" s="4" t="s">
        <v>22</v>
      </c>
      <c r="F95" s="4" t="str">
        <f t="shared" si="9"/>
        <v>ｲﾄｳ ﾀｶﾕｷ</v>
      </c>
      <c r="G95" s="10" t="str">
        <f t="shared" si="10"/>
        <v xml:space="preserve">ｲﾄｳ </v>
      </c>
      <c r="H95" s="11" t="s">
        <v>23</v>
      </c>
      <c r="I95" s="12">
        <v>26265</v>
      </c>
      <c r="J95" s="11">
        <v>45</v>
      </c>
      <c r="K95" s="5" t="s">
        <v>16</v>
      </c>
      <c r="L95" s="5">
        <v>1021</v>
      </c>
      <c r="M95" s="5" t="s">
        <v>24</v>
      </c>
      <c r="N95" s="11" t="str">
        <f t="shared" si="11"/>
        <v>醍01021</v>
      </c>
      <c r="O95" s="11" t="str">
        <f t="shared" si="12"/>
        <v>家</v>
      </c>
      <c r="P95" s="10" t="s">
        <v>2394</v>
      </c>
      <c r="Q95" s="10" t="s">
        <v>40</v>
      </c>
      <c r="R95" s="10" t="s">
        <v>2982</v>
      </c>
      <c r="S95" s="4">
        <v>8704856</v>
      </c>
      <c r="T95" s="4" t="s">
        <v>25</v>
      </c>
      <c r="U95" s="4">
        <v>871100504</v>
      </c>
      <c r="V95" s="4" t="s">
        <v>20</v>
      </c>
      <c r="W95" s="13"/>
      <c r="X95" s="13" t="s">
        <v>2971</v>
      </c>
      <c r="Y95" s="18" t="s">
        <v>2972</v>
      </c>
      <c r="Z95" s="18" t="s">
        <v>2973</v>
      </c>
      <c r="AA95" s="1" t="str">
        <f t="shared" si="14"/>
        <v>イ</v>
      </c>
    </row>
    <row r="96" spans="1:28" ht="21" hidden="1" customHeight="1">
      <c r="A96" s="1">
        <v>0</v>
      </c>
      <c r="B96" s="1" t="str">
        <f>VLOOKUP(VALUE(MID(N96,2,2)),Sheet1!$A$1:$B$6,2,FALSE)</f>
        <v>石田</v>
      </c>
      <c r="C96" s="9" t="str">
        <f t="shared" si="13"/>
        <v/>
      </c>
      <c r="D96" s="4" t="s">
        <v>70</v>
      </c>
      <c r="E96" s="4" t="s">
        <v>22</v>
      </c>
      <c r="F96" s="4" t="str">
        <f t="shared" si="9"/>
        <v>ｲﾄｳ ﾀｶﾕｷ</v>
      </c>
      <c r="G96" s="4" t="str">
        <f t="shared" si="10"/>
        <v xml:space="preserve">ｲﾄｳ </v>
      </c>
      <c r="H96" s="5" t="s">
        <v>23</v>
      </c>
      <c r="I96" s="6">
        <v>39144</v>
      </c>
      <c r="J96" s="5">
        <v>10</v>
      </c>
      <c r="K96" s="5" t="s">
        <v>16</v>
      </c>
      <c r="L96" s="5">
        <v>1021</v>
      </c>
      <c r="M96" s="5" t="s">
        <v>24</v>
      </c>
      <c r="N96" s="5" t="str">
        <f t="shared" si="11"/>
        <v>醍01021</v>
      </c>
      <c r="O96" s="5" t="str">
        <f t="shared" si="12"/>
        <v>家</v>
      </c>
      <c r="P96" s="4" t="s">
        <v>2394</v>
      </c>
      <c r="Q96" s="4" t="s">
        <v>40</v>
      </c>
      <c r="R96" s="4" t="s">
        <v>2982</v>
      </c>
      <c r="S96" s="4">
        <v>8704856</v>
      </c>
      <c r="T96" s="4" t="s">
        <v>25</v>
      </c>
      <c r="U96" s="4">
        <v>871100506</v>
      </c>
      <c r="V96" s="4" t="s">
        <v>20</v>
      </c>
      <c r="W96" s="7" t="s">
        <v>2970</v>
      </c>
      <c r="X96" s="7" t="s">
        <v>2971</v>
      </c>
      <c r="Y96" s="8" t="s">
        <v>2972</v>
      </c>
      <c r="Z96" s="8" t="s">
        <v>2973</v>
      </c>
      <c r="AA96" s="1" t="str">
        <f t="shared" si="14"/>
        <v>イ</v>
      </c>
    </row>
    <row r="97" spans="1:29" ht="21" customHeight="1">
      <c r="A97" s="1">
        <v>0</v>
      </c>
      <c r="B97" s="2" t="str">
        <f>VLOOKUP(VALUE(MID(N97,2,2)),Sheet1!$A$1:$B$6,2,FALSE)</f>
        <v>小栗栖</v>
      </c>
      <c r="C97" s="9" t="str">
        <f t="shared" si="13"/>
        <v/>
      </c>
      <c r="D97" s="10" t="s">
        <v>759</v>
      </c>
      <c r="E97" s="4" t="s">
        <v>760</v>
      </c>
      <c r="F97" s="4" t="str">
        <f t="shared" si="9"/>
        <v>ｲﾅﾊﾞ ｴｲｽｹ</v>
      </c>
      <c r="G97" s="10" t="str">
        <f t="shared" si="10"/>
        <v>ｲﾅﾊﾞ ｴｲｽｹ</v>
      </c>
      <c r="H97" s="11" t="s">
        <v>15</v>
      </c>
      <c r="I97" s="12">
        <v>17472</v>
      </c>
      <c r="J97" s="11">
        <v>69</v>
      </c>
      <c r="K97" s="5" t="s">
        <v>16</v>
      </c>
      <c r="L97" s="5">
        <v>3058</v>
      </c>
      <c r="M97" s="5" t="s">
        <v>17</v>
      </c>
      <c r="N97" s="11" t="str">
        <f t="shared" si="11"/>
        <v>醍03058</v>
      </c>
      <c r="O97" s="11" t="str">
        <f t="shared" si="12"/>
        <v>本</v>
      </c>
      <c r="P97" s="10" t="s">
        <v>2571</v>
      </c>
      <c r="Q97" s="10" t="s">
        <v>161</v>
      </c>
      <c r="R97" s="10" t="s">
        <v>3105</v>
      </c>
      <c r="S97" s="4">
        <v>9123687</v>
      </c>
      <c r="T97" s="4" t="s">
        <v>19</v>
      </c>
      <c r="U97" s="4">
        <v>920207801</v>
      </c>
      <c r="V97" s="4" t="s">
        <v>20</v>
      </c>
      <c r="W97" s="15">
        <v>42503.729166666664</v>
      </c>
      <c r="X97" s="16">
        <v>42464</v>
      </c>
      <c r="Y97" s="18">
        <v>2</v>
      </c>
      <c r="Z97" s="18"/>
      <c r="AA97" s="1" t="str">
        <f t="shared" si="14"/>
        <v>イ</v>
      </c>
      <c r="AB97" s="1">
        <f t="shared" ref="AB97:AB98" si="16">J97</f>
        <v>69</v>
      </c>
    </row>
    <row r="98" spans="1:29" ht="21" customHeight="1">
      <c r="A98" s="1">
        <v>0</v>
      </c>
      <c r="B98" s="2" t="str">
        <f>VLOOKUP(VALUE(MID(N98,2,2)),Sheet1!$A$1:$B$6,2,FALSE)</f>
        <v>小栗栖</v>
      </c>
      <c r="C98" s="9" t="str">
        <f t="shared" si="13"/>
        <v/>
      </c>
      <c r="D98" s="10" t="s">
        <v>761</v>
      </c>
      <c r="E98" s="4" t="s">
        <v>22</v>
      </c>
      <c r="F98" s="4" t="str">
        <f t="shared" si="9"/>
        <v>ｲﾅﾊﾞ ｴｲｽｹ</v>
      </c>
      <c r="G98" s="10" t="s">
        <v>3408</v>
      </c>
      <c r="H98" s="11" t="s">
        <v>23</v>
      </c>
      <c r="I98" s="12">
        <v>29194</v>
      </c>
      <c r="J98" s="11">
        <v>37</v>
      </c>
      <c r="K98" s="5" t="s">
        <v>16</v>
      </c>
      <c r="L98" s="5">
        <v>3058</v>
      </c>
      <c r="M98" s="5" t="s">
        <v>24</v>
      </c>
      <c r="N98" s="11" t="str">
        <f t="shared" si="11"/>
        <v>醍03058</v>
      </c>
      <c r="O98" s="11" t="str">
        <f t="shared" si="12"/>
        <v>家</v>
      </c>
      <c r="P98" s="10" t="s">
        <v>2571</v>
      </c>
      <c r="Q98" s="10" t="s">
        <v>161</v>
      </c>
      <c r="R98" s="10" t="s">
        <v>3105</v>
      </c>
      <c r="S98" s="4">
        <v>9123687</v>
      </c>
      <c r="T98" s="4" t="s">
        <v>25</v>
      </c>
      <c r="U98" s="4">
        <v>920207804</v>
      </c>
      <c r="V98" s="4" t="s">
        <v>20</v>
      </c>
      <c r="W98" s="15">
        <v>42503.729166666664</v>
      </c>
      <c r="X98" s="16">
        <v>42464</v>
      </c>
      <c r="Y98" s="18">
        <v>1</v>
      </c>
      <c r="Z98" s="18"/>
      <c r="AA98" s="1" t="str">
        <f t="shared" si="14"/>
        <v>イ</v>
      </c>
      <c r="AB98" s="1">
        <f t="shared" si="16"/>
        <v>37</v>
      </c>
    </row>
    <row r="99" spans="1:29" ht="21" hidden="1" customHeight="1">
      <c r="A99" s="1">
        <v>0</v>
      </c>
      <c r="B99" s="2" t="str">
        <f>VLOOKUP(VALUE(MID(N99,2,2)),Sheet1!$A$1:$B$6,2,FALSE)</f>
        <v>三宝院</v>
      </c>
      <c r="C99" s="9" t="str">
        <f t="shared" si="13"/>
        <v/>
      </c>
      <c r="D99" s="10" t="s">
        <v>1533</v>
      </c>
      <c r="E99" s="4" t="s">
        <v>1534</v>
      </c>
      <c r="F99" s="4" t="str">
        <f t="shared" si="9"/>
        <v>ｲﾅﾓﾄ ﾃﾂｵ</v>
      </c>
      <c r="G99" s="10" t="str">
        <f t="shared" si="10"/>
        <v>ｲﾅﾓﾄ ﾃﾂｵ</v>
      </c>
      <c r="H99" s="11" t="s">
        <v>15</v>
      </c>
      <c r="I99" s="12">
        <v>18596</v>
      </c>
      <c r="J99" s="11">
        <v>66</v>
      </c>
      <c r="K99" s="5" t="s">
        <v>16</v>
      </c>
      <c r="L99" s="5">
        <v>5016</v>
      </c>
      <c r="M99" s="5" t="s">
        <v>17</v>
      </c>
      <c r="N99" s="11" t="str">
        <f t="shared" si="11"/>
        <v>醍05016</v>
      </c>
      <c r="O99" s="11" t="str">
        <f t="shared" si="12"/>
        <v>本</v>
      </c>
      <c r="P99" s="10" t="s">
        <v>2767</v>
      </c>
      <c r="Q99" s="10" t="s">
        <v>1200</v>
      </c>
      <c r="R99" s="10" t="s">
        <v>3232</v>
      </c>
      <c r="S99" s="4">
        <v>8706174</v>
      </c>
      <c r="T99" s="4" t="s">
        <v>19</v>
      </c>
      <c r="U99" s="4">
        <v>871119301</v>
      </c>
      <c r="V99" s="4" t="s">
        <v>20</v>
      </c>
      <c r="W99" s="13"/>
      <c r="X99" s="13" t="s">
        <v>2971</v>
      </c>
      <c r="Y99" s="18" t="s">
        <v>2972</v>
      </c>
      <c r="Z99" s="18" t="s">
        <v>2973</v>
      </c>
      <c r="AA99" s="1" t="str">
        <f t="shared" si="14"/>
        <v>イ</v>
      </c>
    </row>
    <row r="100" spans="1:29" ht="21" hidden="1" customHeight="1">
      <c r="A100" s="1">
        <v>0</v>
      </c>
      <c r="B100" s="2" t="str">
        <f>VLOOKUP(VALUE(MID(N100,2,2)),Sheet1!$A$1:$B$6,2,FALSE)</f>
        <v>三宝院</v>
      </c>
      <c r="C100" s="9" t="str">
        <f t="shared" si="13"/>
        <v/>
      </c>
      <c r="D100" s="10" t="s">
        <v>1535</v>
      </c>
      <c r="E100" s="4" t="s">
        <v>22</v>
      </c>
      <c r="F100" s="4" t="str">
        <f t="shared" si="9"/>
        <v>ｲﾅﾓﾄ ﾃﾂｵ</v>
      </c>
      <c r="G100" s="10" t="str">
        <f t="shared" si="10"/>
        <v xml:space="preserve">ｲﾅﾓﾄ </v>
      </c>
      <c r="H100" s="11" t="s">
        <v>23</v>
      </c>
      <c r="I100" s="12">
        <v>17449</v>
      </c>
      <c r="J100" s="11">
        <v>69</v>
      </c>
      <c r="K100" s="5" t="s">
        <v>16</v>
      </c>
      <c r="L100" s="5">
        <v>5016</v>
      </c>
      <c r="M100" s="5" t="s">
        <v>24</v>
      </c>
      <c r="N100" s="11" t="str">
        <f t="shared" si="11"/>
        <v>醍05016</v>
      </c>
      <c r="O100" s="11" t="str">
        <f t="shared" si="12"/>
        <v>家</v>
      </c>
      <c r="P100" s="10" t="s">
        <v>2767</v>
      </c>
      <c r="Q100" s="10" t="s">
        <v>1200</v>
      </c>
      <c r="R100" s="10" t="s">
        <v>3232</v>
      </c>
      <c r="S100" s="4">
        <v>8706174</v>
      </c>
      <c r="T100" s="4" t="s">
        <v>25</v>
      </c>
      <c r="U100" s="4">
        <v>871119302</v>
      </c>
      <c r="V100" s="4" t="s">
        <v>20</v>
      </c>
      <c r="W100" s="13"/>
      <c r="X100" s="13" t="s">
        <v>2971</v>
      </c>
      <c r="Y100" s="18" t="s">
        <v>2972</v>
      </c>
      <c r="Z100" s="18" t="s">
        <v>2973</v>
      </c>
      <c r="AA100" s="1" t="str">
        <f t="shared" si="14"/>
        <v>イ</v>
      </c>
    </row>
    <row r="101" spans="1:29" ht="21" hidden="1" customHeight="1">
      <c r="A101" s="1">
        <v>0</v>
      </c>
      <c r="B101" s="2" t="str">
        <f>VLOOKUP(VALUE(MID(N101,2,2)),Sheet1!$A$1:$B$6,2,FALSE)</f>
        <v>点在</v>
      </c>
      <c r="C101" s="9" t="str">
        <f t="shared" si="13"/>
        <v/>
      </c>
      <c r="D101" s="10" t="s">
        <v>2320</v>
      </c>
      <c r="E101" s="4" t="s">
        <v>2321</v>
      </c>
      <c r="F101" s="4" t="str">
        <f t="shared" si="9"/>
        <v>ｲﾉｳｴ ｺﾞｳ</v>
      </c>
      <c r="G101" s="10" t="str">
        <f t="shared" si="10"/>
        <v>ｲﾉｳｴ ｺﾞｳ</v>
      </c>
      <c r="H101" s="11" t="s">
        <v>15</v>
      </c>
      <c r="I101" s="12">
        <v>29240</v>
      </c>
      <c r="J101" s="11">
        <v>37</v>
      </c>
      <c r="K101" s="5" t="s">
        <v>16</v>
      </c>
      <c r="L101" s="5">
        <v>50198</v>
      </c>
      <c r="M101" s="5" t="s">
        <v>17</v>
      </c>
      <c r="N101" s="11" t="str">
        <f t="shared" si="11"/>
        <v>醍50198</v>
      </c>
      <c r="O101" s="11" t="str">
        <f t="shared" si="12"/>
        <v>本</v>
      </c>
      <c r="P101" s="10" t="s">
        <v>2958</v>
      </c>
      <c r="Q101" s="10" t="s">
        <v>2322</v>
      </c>
      <c r="R101" s="10" t="s">
        <v>2323</v>
      </c>
      <c r="S101" s="4">
        <v>1507974</v>
      </c>
      <c r="T101" s="4" t="s">
        <v>25</v>
      </c>
      <c r="U101" s="4">
        <v>151107201</v>
      </c>
      <c r="V101" s="4" t="s">
        <v>20</v>
      </c>
      <c r="W101" s="13"/>
      <c r="X101" s="13" t="s">
        <v>2971</v>
      </c>
      <c r="Y101" s="18" t="s">
        <v>2972</v>
      </c>
      <c r="Z101" s="18" t="s">
        <v>2973</v>
      </c>
      <c r="AA101" s="1" t="str">
        <f t="shared" si="14"/>
        <v>イ</v>
      </c>
    </row>
    <row r="102" spans="1:29" ht="21" hidden="1" customHeight="1">
      <c r="A102" s="1">
        <v>0</v>
      </c>
      <c r="B102" s="2" t="str">
        <f>VLOOKUP(VALUE(MID(N102,2,2)),Sheet1!$A$1:$B$6,2,FALSE)</f>
        <v>点在</v>
      </c>
      <c r="C102" s="9" t="str">
        <f t="shared" si="13"/>
        <v/>
      </c>
      <c r="D102" s="10" t="s">
        <v>2324</v>
      </c>
      <c r="E102" s="4" t="s">
        <v>22</v>
      </c>
      <c r="F102" s="4" t="str">
        <f t="shared" si="9"/>
        <v>ｲﾉｳｴ ｺﾞｳ</v>
      </c>
      <c r="G102" s="10" t="str">
        <f t="shared" si="10"/>
        <v xml:space="preserve">ｲﾉｳｴ </v>
      </c>
      <c r="H102" s="11" t="s">
        <v>23</v>
      </c>
      <c r="I102" s="12">
        <v>28566</v>
      </c>
      <c r="J102" s="11">
        <v>39</v>
      </c>
      <c r="K102" s="5" t="s">
        <v>16</v>
      </c>
      <c r="L102" s="5">
        <v>50198</v>
      </c>
      <c r="M102" s="5" t="s">
        <v>24</v>
      </c>
      <c r="N102" s="11" t="str">
        <f t="shared" si="11"/>
        <v>醍50198</v>
      </c>
      <c r="O102" s="11" t="str">
        <f t="shared" si="12"/>
        <v>家</v>
      </c>
      <c r="P102" s="10" t="s">
        <v>2958</v>
      </c>
      <c r="Q102" s="10" t="s">
        <v>2322</v>
      </c>
      <c r="R102" s="10" t="s">
        <v>2323</v>
      </c>
      <c r="S102" s="4">
        <v>1507974</v>
      </c>
      <c r="T102" s="4" t="s">
        <v>25</v>
      </c>
      <c r="U102" s="4">
        <v>151107202</v>
      </c>
      <c r="V102" s="4" t="s">
        <v>20</v>
      </c>
      <c r="W102" s="13"/>
      <c r="X102" s="13" t="s">
        <v>2971</v>
      </c>
      <c r="Y102" s="18" t="s">
        <v>2972</v>
      </c>
      <c r="Z102" s="18" t="s">
        <v>2973</v>
      </c>
      <c r="AA102" s="1" t="str">
        <f t="shared" si="14"/>
        <v>イ</v>
      </c>
    </row>
    <row r="103" spans="1:29" ht="21" hidden="1" customHeight="1">
      <c r="A103" s="1">
        <v>0</v>
      </c>
      <c r="B103" s="1" t="str">
        <f>VLOOKUP(VALUE(MID(N103,2,2)),Sheet1!$A$1:$B$6,2,FALSE)</f>
        <v>点在</v>
      </c>
      <c r="C103" s="9" t="str">
        <f t="shared" si="13"/>
        <v/>
      </c>
      <c r="D103" s="4" t="s">
        <v>2325</v>
      </c>
      <c r="E103" s="4" t="s">
        <v>22</v>
      </c>
      <c r="F103" s="4" t="str">
        <f t="shared" si="9"/>
        <v>ｲﾉｳｴ ｺﾞｳ</v>
      </c>
      <c r="G103" s="4" t="str">
        <f t="shared" si="10"/>
        <v xml:space="preserve">ｲﾉｳｴ </v>
      </c>
      <c r="H103" s="5" t="s">
        <v>23</v>
      </c>
      <c r="I103" s="6">
        <v>37748</v>
      </c>
      <c r="J103" s="5">
        <v>13</v>
      </c>
      <c r="K103" s="5" t="s">
        <v>16</v>
      </c>
      <c r="L103" s="5">
        <v>50198</v>
      </c>
      <c r="M103" s="5" t="s">
        <v>24</v>
      </c>
      <c r="N103" s="5" t="str">
        <f t="shared" si="11"/>
        <v>醍50198</v>
      </c>
      <c r="O103" s="5" t="str">
        <f t="shared" si="12"/>
        <v>家</v>
      </c>
      <c r="P103" s="4" t="s">
        <v>2958</v>
      </c>
      <c r="Q103" s="4" t="s">
        <v>2322</v>
      </c>
      <c r="R103" s="4" t="s">
        <v>2323</v>
      </c>
      <c r="S103" s="4">
        <v>1507974</v>
      </c>
      <c r="T103" s="4" t="s">
        <v>25</v>
      </c>
      <c r="U103" s="4">
        <v>151107203</v>
      </c>
      <c r="V103" s="4" t="s">
        <v>20</v>
      </c>
      <c r="W103" s="7" t="s">
        <v>2970</v>
      </c>
      <c r="X103" s="7" t="s">
        <v>2971</v>
      </c>
      <c r="Y103" s="8" t="s">
        <v>2972</v>
      </c>
      <c r="Z103" s="8" t="s">
        <v>2973</v>
      </c>
      <c r="AA103" s="1" t="str">
        <f t="shared" si="14"/>
        <v>イ</v>
      </c>
    </row>
    <row r="104" spans="1:29" ht="21" hidden="1" customHeight="1">
      <c r="A104" s="1">
        <v>0</v>
      </c>
      <c r="B104" s="1" t="str">
        <f>VLOOKUP(VALUE(MID(N104,2,2)),Sheet1!$A$1:$B$6,2,FALSE)</f>
        <v>点在</v>
      </c>
      <c r="C104" s="9" t="str">
        <f t="shared" si="13"/>
        <v/>
      </c>
      <c r="D104" s="4" t="s">
        <v>2326</v>
      </c>
      <c r="E104" s="4" t="s">
        <v>22</v>
      </c>
      <c r="F104" s="4" t="str">
        <f t="shared" si="9"/>
        <v>ｲﾉｳｴ ｺﾞｳ</v>
      </c>
      <c r="G104" s="4" t="str">
        <f t="shared" si="10"/>
        <v xml:space="preserve">ｲﾉｳｴ </v>
      </c>
      <c r="H104" s="5" t="s">
        <v>15</v>
      </c>
      <c r="I104" s="6">
        <v>38574</v>
      </c>
      <c r="J104" s="5">
        <v>11</v>
      </c>
      <c r="K104" s="5" t="s">
        <v>16</v>
      </c>
      <c r="L104" s="5">
        <v>50198</v>
      </c>
      <c r="M104" s="5" t="s">
        <v>24</v>
      </c>
      <c r="N104" s="5" t="str">
        <f t="shared" si="11"/>
        <v>醍50198</v>
      </c>
      <c r="O104" s="5" t="str">
        <f t="shared" si="12"/>
        <v>家</v>
      </c>
      <c r="P104" s="4" t="s">
        <v>2958</v>
      </c>
      <c r="Q104" s="4" t="s">
        <v>2322</v>
      </c>
      <c r="R104" s="4" t="s">
        <v>2323</v>
      </c>
      <c r="S104" s="4">
        <v>1507974</v>
      </c>
      <c r="T104" s="4" t="s">
        <v>25</v>
      </c>
      <c r="U104" s="4">
        <v>151107204</v>
      </c>
      <c r="V104" s="4" t="s">
        <v>20</v>
      </c>
      <c r="W104" s="7" t="s">
        <v>2970</v>
      </c>
      <c r="X104" s="7" t="s">
        <v>2971</v>
      </c>
      <c r="Y104" s="8" t="s">
        <v>2972</v>
      </c>
      <c r="Z104" s="8" t="s">
        <v>2973</v>
      </c>
      <c r="AA104" s="1" t="str">
        <f t="shared" si="14"/>
        <v>イ</v>
      </c>
    </row>
    <row r="105" spans="1:29" ht="21" hidden="1" customHeight="1">
      <c r="A105" s="1">
        <v>0</v>
      </c>
      <c r="B105" s="2" t="str">
        <f>VLOOKUP(VALUE(MID(N105,2,2)),Sheet1!$A$1:$B$6,2,FALSE)</f>
        <v>石田</v>
      </c>
      <c r="C105" s="9" t="str">
        <f t="shared" si="13"/>
        <v/>
      </c>
      <c r="D105" s="10" t="s">
        <v>60</v>
      </c>
      <c r="E105" s="4" t="s">
        <v>61</v>
      </c>
      <c r="F105" s="4" t="str">
        <f t="shared" si="9"/>
        <v>ｲﾉｳｴ ﾘﾖｳｼﾞ</v>
      </c>
      <c r="G105" s="10" t="str">
        <f t="shared" si="10"/>
        <v>ｲﾉｳｴ ﾘﾖｳｼﾞ</v>
      </c>
      <c r="H105" s="11" t="s">
        <v>15</v>
      </c>
      <c r="I105" s="12">
        <v>17692</v>
      </c>
      <c r="J105" s="11">
        <v>68</v>
      </c>
      <c r="K105" s="5" t="s">
        <v>16</v>
      </c>
      <c r="L105" s="5">
        <v>1017</v>
      </c>
      <c r="M105" s="5" t="s">
        <v>17</v>
      </c>
      <c r="N105" s="11" t="str">
        <f t="shared" si="11"/>
        <v>醍01017</v>
      </c>
      <c r="O105" s="11" t="str">
        <f t="shared" si="12"/>
        <v>本</v>
      </c>
      <c r="P105" s="10" t="s">
        <v>2392</v>
      </c>
      <c r="Q105" s="10" t="s">
        <v>62</v>
      </c>
      <c r="R105" s="10" t="s">
        <v>2980</v>
      </c>
      <c r="S105" s="4">
        <v>8315060</v>
      </c>
      <c r="T105" s="4" t="s">
        <v>19</v>
      </c>
      <c r="U105" s="4">
        <v>830338901</v>
      </c>
      <c r="V105" s="4" t="s">
        <v>20</v>
      </c>
      <c r="W105" s="13"/>
      <c r="X105" s="13" t="s">
        <v>2971</v>
      </c>
      <c r="Y105" s="18" t="s">
        <v>2972</v>
      </c>
      <c r="Z105" s="18" t="s">
        <v>2973</v>
      </c>
      <c r="AA105" s="1" t="str">
        <f t="shared" si="14"/>
        <v>イ</v>
      </c>
    </row>
    <row r="106" spans="1:29" ht="21" hidden="1" customHeight="1">
      <c r="A106" s="1">
        <v>0</v>
      </c>
      <c r="B106" s="2" t="str">
        <f>VLOOKUP(VALUE(MID(N106,2,2)),Sheet1!$A$1:$B$6,2,FALSE)</f>
        <v>石田</v>
      </c>
      <c r="C106" s="9" t="str">
        <f t="shared" si="13"/>
        <v/>
      </c>
      <c r="D106" s="10" t="s">
        <v>63</v>
      </c>
      <c r="E106" s="4" t="s">
        <v>22</v>
      </c>
      <c r="F106" s="4" t="str">
        <f t="shared" si="9"/>
        <v>ｲﾉｳｴ ﾘﾖｳｼﾞ</v>
      </c>
      <c r="G106" s="10" t="str">
        <f t="shared" si="10"/>
        <v xml:space="preserve">ｲﾉｳｴ </v>
      </c>
      <c r="H106" s="11" t="s">
        <v>23</v>
      </c>
      <c r="I106" s="12">
        <v>18158</v>
      </c>
      <c r="J106" s="11">
        <v>67</v>
      </c>
      <c r="K106" s="5" t="s">
        <v>16</v>
      </c>
      <c r="L106" s="5">
        <v>1017</v>
      </c>
      <c r="M106" s="5" t="s">
        <v>24</v>
      </c>
      <c r="N106" s="11" t="str">
        <f t="shared" si="11"/>
        <v>醍01017</v>
      </c>
      <c r="O106" s="11" t="str">
        <f t="shared" si="12"/>
        <v>家</v>
      </c>
      <c r="P106" s="10" t="s">
        <v>2392</v>
      </c>
      <c r="Q106" s="10" t="s">
        <v>62</v>
      </c>
      <c r="R106" s="10" t="s">
        <v>2980</v>
      </c>
      <c r="S106" s="4">
        <v>8315060</v>
      </c>
      <c r="T106" s="4" t="s">
        <v>25</v>
      </c>
      <c r="U106" s="4">
        <v>830338902</v>
      </c>
      <c r="V106" s="4" t="s">
        <v>20</v>
      </c>
      <c r="W106" s="13"/>
      <c r="X106" s="13" t="s">
        <v>2971</v>
      </c>
      <c r="Y106" s="18" t="s">
        <v>2972</v>
      </c>
      <c r="Z106" s="18" t="s">
        <v>2973</v>
      </c>
      <c r="AA106" s="1" t="str">
        <f t="shared" si="14"/>
        <v>イ</v>
      </c>
    </row>
    <row r="107" spans="1:29" ht="21" hidden="1" customHeight="1">
      <c r="A107" s="1">
        <v>0</v>
      </c>
      <c r="B107" s="2" t="str">
        <f>VLOOKUP(VALUE(MID(N107,2,2)),Sheet1!$A$1:$B$6,2,FALSE)</f>
        <v>一言寺</v>
      </c>
      <c r="C107" s="9" t="str">
        <f t="shared" si="13"/>
        <v/>
      </c>
      <c r="D107" s="10" t="s">
        <v>1340</v>
      </c>
      <c r="E107" s="4" t="s">
        <v>1341</v>
      </c>
      <c r="F107" s="4" t="str">
        <f t="shared" si="9"/>
        <v>ｲﾉｳﾁ ﾋﾛﾌﾐ</v>
      </c>
      <c r="G107" s="10" t="str">
        <f t="shared" si="10"/>
        <v>ｲﾉｳﾁ ﾋﾛﾌﾐ</v>
      </c>
      <c r="H107" s="11" t="s">
        <v>15</v>
      </c>
      <c r="I107" s="12">
        <v>24554</v>
      </c>
      <c r="J107" s="11">
        <v>50</v>
      </c>
      <c r="K107" s="5" t="s">
        <v>16</v>
      </c>
      <c r="L107" s="5">
        <v>4121</v>
      </c>
      <c r="M107" s="5" t="s">
        <v>17</v>
      </c>
      <c r="N107" s="11" t="str">
        <f t="shared" si="11"/>
        <v>醍04121</v>
      </c>
      <c r="O107" s="11" t="str">
        <f t="shared" si="12"/>
        <v>本</v>
      </c>
      <c r="P107" s="10" t="s">
        <v>2713</v>
      </c>
      <c r="Q107" s="10" t="s">
        <v>1342</v>
      </c>
      <c r="R107" s="10" t="s">
        <v>3197</v>
      </c>
      <c r="S107" s="4">
        <v>503649</v>
      </c>
      <c r="T107" s="4" t="s">
        <v>19</v>
      </c>
      <c r="U107" s="4">
        <v>50707801</v>
      </c>
      <c r="V107" s="4" t="s">
        <v>20</v>
      </c>
      <c r="W107" s="13"/>
      <c r="X107" s="13" t="s">
        <v>2971</v>
      </c>
      <c r="Y107" s="18" t="s">
        <v>2972</v>
      </c>
      <c r="Z107" s="18" t="s">
        <v>2973</v>
      </c>
      <c r="AA107" s="1" t="str">
        <f t="shared" si="14"/>
        <v>イ</v>
      </c>
    </row>
    <row r="108" spans="1:29" ht="21" hidden="1" customHeight="1">
      <c r="A108" s="1">
        <v>0</v>
      </c>
      <c r="B108" s="2" t="str">
        <f>VLOOKUP(VALUE(MID(N108,2,2)),Sheet1!$A$1:$B$6,2,FALSE)</f>
        <v>一言寺</v>
      </c>
      <c r="C108" s="9" t="str">
        <f t="shared" si="13"/>
        <v/>
      </c>
      <c r="D108" s="10" t="s">
        <v>1343</v>
      </c>
      <c r="E108" s="4" t="s">
        <v>22</v>
      </c>
      <c r="F108" s="4" t="str">
        <f t="shared" si="9"/>
        <v>ｲﾉｳﾁ ﾋﾛﾌﾐ</v>
      </c>
      <c r="G108" s="10" t="str">
        <f t="shared" si="10"/>
        <v xml:space="preserve">ｲﾉｳﾁ </v>
      </c>
      <c r="H108" s="11" t="s">
        <v>23</v>
      </c>
      <c r="I108" s="12">
        <v>25478</v>
      </c>
      <c r="J108" s="11">
        <v>47</v>
      </c>
      <c r="K108" s="5" t="s">
        <v>16</v>
      </c>
      <c r="L108" s="5">
        <v>4121</v>
      </c>
      <c r="M108" s="5" t="s">
        <v>24</v>
      </c>
      <c r="N108" s="11" t="str">
        <f t="shared" si="11"/>
        <v>醍04121</v>
      </c>
      <c r="O108" s="11" t="str">
        <f t="shared" si="12"/>
        <v>家</v>
      </c>
      <c r="P108" s="10" t="s">
        <v>2713</v>
      </c>
      <c r="Q108" s="10" t="s">
        <v>1342</v>
      </c>
      <c r="R108" s="10" t="s">
        <v>3197</v>
      </c>
      <c r="S108" s="4">
        <v>503649</v>
      </c>
      <c r="T108" s="4" t="s">
        <v>25</v>
      </c>
      <c r="U108" s="4">
        <v>50707802</v>
      </c>
      <c r="V108" s="4" t="s">
        <v>20</v>
      </c>
      <c r="W108" s="13"/>
      <c r="X108" s="13" t="s">
        <v>2971</v>
      </c>
      <c r="Y108" s="18" t="s">
        <v>2972</v>
      </c>
      <c r="Z108" s="18" t="s">
        <v>2973</v>
      </c>
      <c r="AA108" s="1" t="str">
        <f t="shared" si="14"/>
        <v>イ</v>
      </c>
    </row>
    <row r="109" spans="1:29" ht="21" hidden="1" customHeight="1">
      <c r="A109" s="1">
        <v>0</v>
      </c>
      <c r="B109" s="2" t="str">
        <f>VLOOKUP(VALUE(MID(N109,2,2)),Sheet1!$A$1:$B$6,2,FALSE)</f>
        <v>一言寺</v>
      </c>
      <c r="C109" s="9" t="str">
        <f t="shared" si="13"/>
        <v/>
      </c>
      <c r="D109" s="10" t="s">
        <v>1344</v>
      </c>
      <c r="E109" s="4" t="s">
        <v>22</v>
      </c>
      <c r="F109" s="4" t="str">
        <f t="shared" si="9"/>
        <v>ｲﾉｳﾁ ﾋﾛﾌﾐ</v>
      </c>
      <c r="G109" s="10" t="str">
        <f t="shared" si="10"/>
        <v xml:space="preserve">ｲﾉｳﾁ </v>
      </c>
      <c r="H109" s="11" t="s">
        <v>23</v>
      </c>
      <c r="I109" s="12">
        <v>35459</v>
      </c>
      <c r="J109" s="11">
        <v>20</v>
      </c>
      <c r="K109" s="5" t="s">
        <v>16</v>
      </c>
      <c r="L109" s="5">
        <v>4121</v>
      </c>
      <c r="M109" s="5" t="s">
        <v>24</v>
      </c>
      <c r="N109" s="11" t="str">
        <f t="shared" si="11"/>
        <v>醍04121</v>
      </c>
      <c r="O109" s="11" t="str">
        <f t="shared" si="12"/>
        <v>家</v>
      </c>
      <c r="P109" s="10" t="s">
        <v>2713</v>
      </c>
      <c r="Q109" s="10" t="s">
        <v>1342</v>
      </c>
      <c r="R109" s="10" t="s">
        <v>3197</v>
      </c>
      <c r="S109" s="4">
        <v>503649</v>
      </c>
      <c r="T109" s="4" t="s">
        <v>25</v>
      </c>
      <c r="U109" s="4">
        <v>50707803</v>
      </c>
      <c r="V109" s="4" t="s">
        <v>20</v>
      </c>
      <c r="W109" s="13"/>
      <c r="X109" s="13" t="s">
        <v>2971</v>
      </c>
      <c r="Y109" s="18" t="s">
        <v>2972</v>
      </c>
      <c r="Z109" s="18" t="s">
        <v>2973</v>
      </c>
      <c r="AA109" s="1" t="str">
        <f t="shared" si="14"/>
        <v>イ</v>
      </c>
    </row>
    <row r="110" spans="1:29" ht="21" hidden="1" customHeight="1">
      <c r="A110" s="1">
        <v>0</v>
      </c>
      <c r="B110" s="2" t="str">
        <f>VLOOKUP(VALUE(MID(N110,2,2)),Sheet1!$A$1:$B$6,2,FALSE)</f>
        <v>一言寺</v>
      </c>
      <c r="C110" s="9" t="str">
        <f t="shared" si="13"/>
        <v/>
      </c>
      <c r="D110" s="10" t="s">
        <v>1345</v>
      </c>
      <c r="E110" s="4" t="s">
        <v>22</v>
      </c>
      <c r="F110" s="4" t="str">
        <f t="shared" si="9"/>
        <v>ｲﾉｳﾁ ﾋﾛﾌﾐ</v>
      </c>
      <c r="G110" s="10" t="str">
        <f t="shared" si="10"/>
        <v xml:space="preserve">ｲﾉｳﾁ </v>
      </c>
      <c r="H110" s="11" t="s">
        <v>23</v>
      </c>
      <c r="I110" s="12">
        <v>36944</v>
      </c>
      <c r="J110" s="11">
        <v>16</v>
      </c>
      <c r="K110" s="5" t="s">
        <v>16</v>
      </c>
      <c r="L110" s="5">
        <v>4121</v>
      </c>
      <c r="M110" s="5" t="s">
        <v>24</v>
      </c>
      <c r="N110" s="11" t="str">
        <f t="shared" si="11"/>
        <v>醍04121</v>
      </c>
      <c r="O110" s="11" t="str">
        <f t="shared" si="12"/>
        <v>家</v>
      </c>
      <c r="P110" s="10" t="s">
        <v>2713</v>
      </c>
      <c r="Q110" s="10" t="s">
        <v>1342</v>
      </c>
      <c r="R110" s="10" t="s">
        <v>3197</v>
      </c>
      <c r="S110" s="4">
        <v>503649</v>
      </c>
      <c r="T110" s="4" t="s">
        <v>25</v>
      </c>
      <c r="U110" s="4">
        <v>50707804</v>
      </c>
      <c r="V110" s="4" t="s">
        <v>20</v>
      </c>
      <c r="W110" s="13"/>
      <c r="X110" s="13" t="s">
        <v>2971</v>
      </c>
      <c r="Y110" s="18" t="s">
        <v>2972</v>
      </c>
      <c r="Z110" s="18" t="s">
        <v>2973</v>
      </c>
      <c r="AA110" s="1" t="str">
        <f t="shared" si="14"/>
        <v>イ</v>
      </c>
    </row>
    <row r="111" spans="1:29" ht="21" hidden="1" customHeight="1">
      <c r="A111" s="1">
        <v>0</v>
      </c>
      <c r="B111" s="2" t="str">
        <f>VLOOKUP(VALUE(MID(N111,2,2)),Sheet1!$A$1:$B$6,2,FALSE)</f>
        <v>点在</v>
      </c>
      <c r="C111" s="9" t="str">
        <f t="shared" si="13"/>
        <v/>
      </c>
      <c r="D111" s="10" t="s">
        <v>2290</v>
      </c>
      <c r="E111" s="4" t="s">
        <v>2291</v>
      </c>
      <c r="F111" s="4" t="str">
        <f t="shared" si="9"/>
        <v>ｲﾓﾄ ｼﾉﾌﾞ</v>
      </c>
      <c r="G111" s="10" t="str">
        <f t="shared" si="10"/>
        <v>ｲﾓﾄ ｼﾉﾌﾞ</v>
      </c>
      <c r="H111" s="11" t="s">
        <v>23</v>
      </c>
      <c r="I111" s="12">
        <v>27528</v>
      </c>
      <c r="J111" s="11">
        <v>41</v>
      </c>
      <c r="K111" s="5" t="s">
        <v>256</v>
      </c>
      <c r="L111" s="5">
        <v>50189</v>
      </c>
      <c r="M111" s="5" t="s">
        <v>17</v>
      </c>
      <c r="N111" s="11" t="str">
        <f t="shared" si="11"/>
        <v>法50189</v>
      </c>
      <c r="O111" s="11" t="str">
        <f t="shared" si="12"/>
        <v>本</v>
      </c>
      <c r="P111" s="10" t="s">
        <v>2950</v>
      </c>
      <c r="Q111" s="10" t="s">
        <v>1660</v>
      </c>
      <c r="R111" s="10" t="s">
        <v>2292</v>
      </c>
      <c r="S111" s="4">
        <v>1502506</v>
      </c>
      <c r="T111" s="4" t="s">
        <v>19</v>
      </c>
      <c r="U111" s="4">
        <v>150681701</v>
      </c>
      <c r="V111" s="4" t="s">
        <v>20</v>
      </c>
      <c r="W111" s="13"/>
      <c r="X111" s="13" t="s">
        <v>2971</v>
      </c>
      <c r="Y111" s="18" t="s">
        <v>2972</v>
      </c>
      <c r="Z111" s="18" t="s">
        <v>2973</v>
      </c>
      <c r="AA111" s="1" t="str">
        <f t="shared" si="14"/>
        <v>イ</v>
      </c>
    </row>
    <row r="112" spans="1:29" ht="21" customHeight="1">
      <c r="A112" s="1">
        <v>0</v>
      </c>
      <c r="B112" s="2" t="str">
        <f>VLOOKUP(VALUE(MID(N112,2,2)),Sheet1!$A$1:$B$6,2,FALSE)</f>
        <v>点在</v>
      </c>
      <c r="C112" s="9" t="str">
        <f t="shared" si="13"/>
        <v/>
      </c>
      <c r="D112" s="10" t="s">
        <v>2373</v>
      </c>
      <c r="E112" s="4" t="s">
        <v>2374</v>
      </c>
      <c r="F112" s="4" t="str">
        <f t="shared" si="9"/>
        <v>ｲﾜｳﾁ ｸﾐ</v>
      </c>
      <c r="G112" s="10" t="str">
        <f t="shared" si="10"/>
        <v>ｲﾜｳﾁ ｸﾐ</v>
      </c>
      <c r="H112" s="11" t="s">
        <v>23</v>
      </c>
      <c r="I112" s="12">
        <v>27816</v>
      </c>
      <c r="J112" s="11">
        <v>41</v>
      </c>
      <c r="K112" s="5" t="s">
        <v>256</v>
      </c>
      <c r="L112" s="5">
        <v>50210</v>
      </c>
      <c r="M112" s="5" t="s">
        <v>17</v>
      </c>
      <c r="N112" s="11" t="str">
        <f t="shared" si="11"/>
        <v>法50210</v>
      </c>
      <c r="O112" s="11" t="str">
        <f t="shared" si="12"/>
        <v>本</v>
      </c>
      <c r="P112" s="10" t="s">
        <v>2969</v>
      </c>
      <c r="Q112" s="10" t="s">
        <v>2375</v>
      </c>
      <c r="R112" s="10" t="s">
        <v>2376</v>
      </c>
      <c r="S112" s="4">
        <v>1512676</v>
      </c>
      <c r="T112" s="4" t="s">
        <v>19</v>
      </c>
      <c r="U112" s="4">
        <v>160381901</v>
      </c>
      <c r="V112" s="4" t="s">
        <v>20</v>
      </c>
      <c r="W112" s="15">
        <v>42501.364583333336</v>
      </c>
      <c r="X112" s="16">
        <v>42464</v>
      </c>
      <c r="Y112" s="18">
        <v>9</v>
      </c>
      <c r="Z112" s="18" t="s">
        <v>3409</v>
      </c>
      <c r="AA112" s="1" t="str">
        <f t="shared" si="14"/>
        <v>イ</v>
      </c>
      <c r="AB112" s="1">
        <f>J112</f>
        <v>41</v>
      </c>
      <c r="AC112" s="1">
        <v>1000</v>
      </c>
    </row>
    <row r="113" spans="1:29" ht="21" hidden="1" customHeight="1">
      <c r="A113" s="1">
        <v>0</v>
      </c>
      <c r="B113" s="2" t="str">
        <f>VLOOKUP(VALUE(MID(N113,2,2)),Sheet1!$A$1:$B$6,2,FALSE)</f>
        <v>点在</v>
      </c>
      <c r="C113" s="9" t="str">
        <f t="shared" si="13"/>
        <v/>
      </c>
      <c r="D113" s="10" t="s">
        <v>2137</v>
      </c>
      <c r="E113" s="4" t="s">
        <v>2138</v>
      </c>
      <c r="F113" s="4" t="str">
        <f t="shared" si="9"/>
        <v>ｲﾜｶﾞｷ ﾀｶﾋﾛ</v>
      </c>
      <c r="G113" s="10" t="str">
        <f t="shared" si="10"/>
        <v>ｲﾜｶﾞｷ ﾀｶﾋﾛ</v>
      </c>
      <c r="H113" s="11" t="s">
        <v>15</v>
      </c>
      <c r="I113" s="12">
        <v>24263</v>
      </c>
      <c r="J113" s="11">
        <v>50</v>
      </c>
      <c r="K113" s="5" t="s">
        <v>256</v>
      </c>
      <c r="L113" s="5">
        <v>50135</v>
      </c>
      <c r="M113" s="5" t="s">
        <v>17</v>
      </c>
      <c r="N113" s="11" t="str">
        <f t="shared" si="11"/>
        <v>法50135</v>
      </c>
      <c r="O113" s="11" t="str">
        <f t="shared" si="12"/>
        <v>本</v>
      </c>
      <c r="P113" s="10" t="s">
        <v>2914</v>
      </c>
      <c r="Q113" s="10" t="s">
        <v>2139</v>
      </c>
      <c r="R113" s="10" t="s">
        <v>3322</v>
      </c>
      <c r="S113" s="4">
        <v>600792</v>
      </c>
      <c r="T113" s="4" t="s">
        <v>19</v>
      </c>
      <c r="U113" s="4">
        <v>60505701</v>
      </c>
      <c r="V113" s="4" t="s">
        <v>20</v>
      </c>
      <c r="W113" s="13"/>
      <c r="X113" s="13" t="s">
        <v>2971</v>
      </c>
      <c r="Y113" s="18" t="s">
        <v>2972</v>
      </c>
      <c r="Z113" s="18" t="s">
        <v>2973</v>
      </c>
      <c r="AA113" s="1" t="str">
        <f t="shared" si="14"/>
        <v>イ</v>
      </c>
    </row>
    <row r="114" spans="1:29" ht="21" hidden="1" customHeight="1">
      <c r="A114" s="1">
        <v>0</v>
      </c>
      <c r="B114" s="2" t="str">
        <f>VLOOKUP(VALUE(MID(N114,2,2)),Sheet1!$A$1:$B$6,2,FALSE)</f>
        <v>点在</v>
      </c>
      <c r="C114" s="9" t="str">
        <f t="shared" si="13"/>
        <v/>
      </c>
      <c r="D114" s="10" t="s">
        <v>2140</v>
      </c>
      <c r="E114" s="4" t="s">
        <v>22</v>
      </c>
      <c r="F114" s="4" t="str">
        <f t="shared" si="9"/>
        <v>ｲﾜｶﾞｷ ﾀｶﾋﾛ</v>
      </c>
      <c r="G114" s="10" t="str">
        <f t="shared" si="10"/>
        <v xml:space="preserve">ｲﾜｶﾞｷ </v>
      </c>
      <c r="H114" s="11" t="s">
        <v>23</v>
      </c>
      <c r="I114" s="12">
        <v>24505</v>
      </c>
      <c r="J114" s="11">
        <v>50</v>
      </c>
      <c r="K114" s="5" t="s">
        <v>256</v>
      </c>
      <c r="L114" s="5">
        <v>50135</v>
      </c>
      <c r="M114" s="5" t="s">
        <v>24</v>
      </c>
      <c r="N114" s="11" t="str">
        <f t="shared" si="11"/>
        <v>法50135</v>
      </c>
      <c r="O114" s="11" t="str">
        <f t="shared" si="12"/>
        <v>家</v>
      </c>
      <c r="P114" s="10" t="s">
        <v>2914</v>
      </c>
      <c r="Q114" s="10" t="s">
        <v>2139</v>
      </c>
      <c r="R114" s="10" t="s">
        <v>3322</v>
      </c>
      <c r="S114" s="4">
        <v>600792</v>
      </c>
      <c r="T114" s="4" t="s">
        <v>25</v>
      </c>
      <c r="U114" s="4">
        <v>60505702</v>
      </c>
      <c r="V114" s="4" t="s">
        <v>20</v>
      </c>
      <c r="W114" s="13"/>
      <c r="X114" s="13" t="s">
        <v>2971</v>
      </c>
      <c r="Y114" s="18" t="s">
        <v>2972</v>
      </c>
      <c r="Z114" s="18" t="s">
        <v>2973</v>
      </c>
      <c r="AA114" s="1" t="str">
        <f t="shared" si="14"/>
        <v>イ</v>
      </c>
    </row>
    <row r="115" spans="1:29" ht="21" hidden="1" customHeight="1">
      <c r="A115" s="1">
        <v>0</v>
      </c>
      <c r="B115" s="2" t="str">
        <f>VLOOKUP(VALUE(MID(N115,2,2)),Sheet1!$A$1:$B$6,2,FALSE)</f>
        <v>点在</v>
      </c>
      <c r="C115" s="9" t="str">
        <f t="shared" si="13"/>
        <v/>
      </c>
      <c r="D115" s="10" t="s">
        <v>2141</v>
      </c>
      <c r="E115" s="4" t="s">
        <v>22</v>
      </c>
      <c r="F115" s="4" t="str">
        <f t="shared" si="9"/>
        <v>ｲﾜｶﾞｷ ﾀｶﾋﾛ</v>
      </c>
      <c r="G115" s="10" t="str">
        <f t="shared" si="10"/>
        <v xml:space="preserve">ｲﾜｶﾞｷ </v>
      </c>
      <c r="H115" s="11" t="s">
        <v>23</v>
      </c>
      <c r="I115" s="12">
        <v>36306</v>
      </c>
      <c r="J115" s="11">
        <v>17</v>
      </c>
      <c r="K115" s="5" t="s">
        <v>256</v>
      </c>
      <c r="L115" s="5">
        <v>50135</v>
      </c>
      <c r="M115" s="5" t="s">
        <v>24</v>
      </c>
      <c r="N115" s="11" t="str">
        <f t="shared" si="11"/>
        <v>法50135</v>
      </c>
      <c r="O115" s="11" t="str">
        <f t="shared" si="12"/>
        <v>家</v>
      </c>
      <c r="P115" s="10" t="s">
        <v>2914</v>
      </c>
      <c r="Q115" s="10" t="s">
        <v>2139</v>
      </c>
      <c r="R115" s="10" t="s">
        <v>3322</v>
      </c>
      <c r="S115" s="4">
        <v>600792</v>
      </c>
      <c r="T115" s="4" t="s">
        <v>25</v>
      </c>
      <c r="U115" s="4">
        <v>60505703</v>
      </c>
      <c r="V115" s="4" t="s">
        <v>20</v>
      </c>
      <c r="W115" s="13"/>
      <c r="X115" s="13" t="s">
        <v>2971</v>
      </c>
      <c r="Y115" s="18" t="s">
        <v>2972</v>
      </c>
      <c r="Z115" s="18" t="s">
        <v>2973</v>
      </c>
      <c r="AA115" s="1" t="str">
        <f t="shared" si="14"/>
        <v>イ</v>
      </c>
    </row>
    <row r="116" spans="1:29" ht="21" hidden="1" customHeight="1">
      <c r="A116" s="1">
        <v>0</v>
      </c>
      <c r="B116" s="2" t="str">
        <f>VLOOKUP(VALUE(MID(N116,2,2)),Sheet1!$A$1:$B$6,2,FALSE)</f>
        <v>点在</v>
      </c>
      <c r="C116" s="9" t="str">
        <f t="shared" si="13"/>
        <v/>
      </c>
      <c r="D116" s="10" t="s">
        <v>2293</v>
      </c>
      <c r="E116" s="4" t="s">
        <v>2294</v>
      </c>
      <c r="F116" s="4" t="str">
        <f t="shared" si="9"/>
        <v>ｲﾜｷ ﾋﾛｼ</v>
      </c>
      <c r="G116" s="10" t="str">
        <f t="shared" si="10"/>
        <v>ｲﾜｷ ﾋﾛｼ</v>
      </c>
      <c r="H116" s="11" t="s">
        <v>15</v>
      </c>
      <c r="I116" s="12">
        <v>32093</v>
      </c>
      <c r="J116" s="11">
        <v>29</v>
      </c>
      <c r="K116" s="5" t="s">
        <v>16</v>
      </c>
      <c r="L116" s="5">
        <v>50191</v>
      </c>
      <c r="M116" s="5" t="s">
        <v>17</v>
      </c>
      <c r="N116" s="11" t="str">
        <f t="shared" si="11"/>
        <v>醍50191</v>
      </c>
      <c r="O116" s="11" t="str">
        <f t="shared" si="12"/>
        <v>本</v>
      </c>
      <c r="P116" s="10" t="s">
        <v>2951</v>
      </c>
      <c r="Q116" s="10" t="s">
        <v>2295</v>
      </c>
      <c r="R116" s="10" t="s">
        <v>2296</v>
      </c>
      <c r="S116" s="4">
        <v>803111</v>
      </c>
      <c r="T116" s="4" t="s">
        <v>25</v>
      </c>
      <c r="U116" s="4">
        <v>80704301</v>
      </c>
      <c r="V116" s="4" t="s">
        <v>20</v>
      </c>
      <c r="W116" s="13"/>
      <c r="X116" s="13" t="s">
        <v>2971</v>
      </c>
      <c r="Y116" s="18" t="s">
        <v>2972</v>
      </c>
      <c r="Z116" s="18" t="s">
        <v>2973</v>
      </c>
      <c r="AA116" s="1" t="str">
        <f t="shared" si="14"/>
        <v>イ</v>
      </c>
    </row>
    <row r="117" spans="1:29" ht="21" hidden="1" customHeight="1">
      <c r="A117" s="1">
        <v>0</v>
      </c>
      <c r="B117" s="2" t="str">
        <f>VLOOKUP(VALUE(MID(N117,2,2)),Sheet1!$A$1:$B$6,2,FALSE)</f>
        <v>点在</v>
      </c>
      <c r="C117" s="9" t="str">
        <f t="shared" si="13"/>
        <v/>
      </c>
      <c r="D117" s="10" t="s">
        <v>2297</v>
      </c>
      <c r="E117" s="4" t="s">
        <v>22</v>
      </c>
      <c r="F117" s="4" t="str">
        <f t="shared" si="9"/>
        <v>ｲﾜｷ ﾋﾛｼ</v>
      </c>
      <c r="G117" s="10" t="str">
        <f t="shared" si="10"/>
        <v xml:space="preserve">ｲﾜｷ </v>
      </c>
      <c r="H117" s="11" t="s">
        <v>23</v>
      </c>
      <c r="I117" s="12">
        <v>27424</v>
      </c>
      <c r="J117" s="11">
        <v>42</v>
      </c>
      <c r="K117" s="5" t="s">
        <v>16</v>
      </c>
      <c r="L117" s="5">
        <v>50191</v>
      </c>
      <c r="M117" s="5" t="s">
        <v>24</v>
      </c>
      <c r="N117" s="11" t="str">
        <f t="shared" si="11"/>
        <v>醍50191</v>
      </c>
      <c r="O117" s="11" t="str">
        <f t="shared" si="12"/>
        <v>家</v>
      </c>
      <c r="P117" s="10" t="s">
        <v>2951</v>
      </c>
      <c r="Q117" s="10" t="s">
        <v>2295</v>
      </c>
      <c r="R117" s="10" t="s">
        <v>2296</v>
      </c>
      <c r="S117" s="4">
        <v>803111</v>
      </c>
      <c r="T117" s="4" t="s">
        <v>25</v>
      </c>
      <c r="U117" s="4">
        <v>80704302</v>
      </c>
      <c r="V117" s="4" t="s">
        <v>20</v>
      </c>
      <c r="W117" s="13"/>
      <c r="X117" s="13" t="s">
        <v>2971</v>
      </c>
      <c r="Y117" s="18" t="s">
        <v>2972</v>
      </c>
      <c r="Z117" s="18" t="s">
        <v>2973</v>
      </c>
      <c r="AA117" s="1" t="str">
        <f t="shared" si="14"/>
        <v>イ</v>
      </c>
    </row>
    <row r="118" spans="1:29" ht="21" hidden="1" customHeight="1">
      <c r="A118" s="1">
        <v>0</v>
      </c>
      <c r="B118" s="2" t="str">
        <f>VLOOKUP(VALUE(MID(N118,2,2)),Sheet1!$A$1:$B$6,2,FALSE)</f>
        <v>日野</v>
      </c>
      <c r="C118" s="9" t="str">
        <f t="shared" si="13"/>
        <v/>
      </c>
      <c r="D118" s="10" t="s">
        <v>497</v>
      </c>
      <c r="E118" s="4" t="s">
        <v>498</v>
      </c>
      <c r="F118" s="4" t="str">
        <f t="shared" si="9"/>
        <v>ｲﾜｻﾜ ﾏｺﾄ</v>
      </c>
      <c r="G118" s="10" t="str">
        <f t="shared" si="10"/>
        <v>ｲﾜｻﾜ ﾏｺﾄ</v>
      </c>
      <c r="H118" s="11" t="s">
        <v>15</v>
      </c>
      <c r="I118" s="12">
        <v>25772</v>
      </c>
      <c r="J118" s="11">
        <v>46</v>
      </c>
      <c r="K118" s="5" t="s">
        <v>16</v>
      </c>
      <c r="L118" s="5">
        <v>2174</v>
      </c>
      <c r="M118" s="5" t="s">
        <v>17</v>
      </c>
      <c r="N118" s="11" t="str">
        <f t="shared" si="11"/>
        <v>醍02174</v>
      </c>
      <c r="O118" s="11" t="str">
        <f t="shared" si="12"/>
        <v>本</v>
      </c>
      <c r="P118" s="10" t="s">
        <v>2508</v>
      </c>
      <c r="Q118" s="10" t="s">
        <v>499</v>
      </c>
      <c r="R118" s="10" t="s">
        <v>3060</v>
      </c>
      <c r="S118" s="4">
        <v>1106716</v>
      </c>
      <c r="T118" s="4" t="s">
        <v>19</v>
      </c>
      <c r="U118" s="4">
        <v>111104801</v>
      </c>
      <c r="V118" s="4" t="s">
        <v>20</v>
      </c>
      <c r="W118" s="13"/>
      <c r="X118" s="13" t="s">
        <v>2971</v>
      </c>
      <c r="Y118" s="18" t="s">
        <v>2972</v>
      </c>
      <c r="Z118" s="18" t="s">
        <v>2973</v>
      </c>
      <c r="AA118" s="1" t="str">
        <f t="shared" si="14"/>
        <v>イ</v>
      </c>
    </row>
    <row r="119" spans="1:29" ht="21" hidden="1" customHeight="1">
      <c r="A119" s="1">
        <v>0</v>
      </c>
      <c r="B119" s="2" t="str">
        <f>VLOOKUP(VALUE(MID(N119,2,2)),Sheet1!$A$1:$B$6,2,FALSE)</f>
        <v>日野</v>
      </c>
      <c r="C119" s="9" t="str">
        <f t="shared" si="13"/>
        <v/>
      </c>
      <c r="D119" s="10" t="s">
        <v>500</v>
      </c>
      <c r="E119" s="4" t="s">
        <v>22</v>
      </c>
      <c r="F119" s="4" t="str">
        <f t="shared" si="9"/>
        <v>ｲﾜｻﾜ ﾏｺﾄ</v>
      </c>
      <c r="G119" s="10" t="str">
        <f t="shared" si="10"/>
        <v xml:space="preserve">ｲﾜｻﾜ </v>
      </c>
      <c r="H119" s="11" t="s">
        <v>23</v>
      </c>
      <c r="I119" s="12">
        <v>26165</v>
      </c>
      <c r="J119" s="11">
        <v>45</v>
      </c>
      <c r="K119" s="5" t="s">
        <v>16</v>
      </c>
      <c r="L119" s="5">
        <v>2174</v>
      </c>
      <c r="M119" s="5" t="s">
        <v>24</v>
      </c>
      <c r="N119" s="11" t="str">
        <f t="shared" si="11"/>
        <v>醍02174</v>
      </c>
      <c r="O119" s="11" t="str">
        <f t="shared" si="12"/>
        <v>家</v>
      </c>
      <c r="P119" s="10" t="s">
        <v>2508</v>
      </c>
      <c r="Q119" s="10" t="s">
        <v>499</v>
      </c>
      <c r="R119" s="10" t="s">
        <v>3060</v>
      </c>
      <c r="S119" s="4">
        <v>1106716</v>
      </c>
      <c r="T119" s="4" t="s">
        <v>25</v>
      </c>
      <c r="U119" s="4">
        <v>111104802</v>
      </c>
      <c r="V119" s="4" t="s">
        <v>20</v>
      </c>
      <c r="W119" s="13"/>
      <c r="X119" s="13" t="s">
        <v>2971</v>
      </c>
      <c r="Y119" s="18" t="s">
        <v>2972</v>
      </c>
      <c r="Z119" s="18" t="s">
        <v>2973</v>
      </c>
      <c r="AA119" s="1" t="str">
        <f t="shared" si="14"/>
        <v>イ</v>
      </c>
    </row>
    <row r="120" spans="1:29" ht="21" hidden="1" customHeight="1">
      <c r="A120" s="1">
        <v>0</v>
      </c>
      <c r="B120" s="2" t="str">
        <f>VLOOKUP(VALUE(MID(N120,2,2)),Sheet1!$A$1:$B$6,2,FALSE)</f>
        <v>日野</v>
      </c>
      <c r="C120" s="9" t="str">
        <f t="shared" si="13"/>
        <v/>
      </c>
      <c r="D120" s="10" t="s">
        <v>501</v>
      </c>
      <c r="E120" s="4" t="s">
        <v>22</v>
      </c>
      <c r="F120" s="4" t="str">
        <f t="shared" si="9"/>
        <v>ｲﾜｻﾜ ﾏｺﾄ</v>
      </c>
      <c r="G120" s="10" t="str">
        <f t="shared" si="10"/>
        <v xml:space="preserve">ｲﾜｻﾜ </v>
      </c>
      <c r="H120" s="11" t="s">
        <v>15</v>
      </c>
      <c r="I120" s="12">
        <v>36667</v>
      </c>
      <c r="J120" s="11">
        <v>16</v>
      </c>
      <c r="K120" s="5" t="s">
        <v>16</v>
      </c>
      <c r="L120" s="5">
        <v>2174</v>
      </c>
      <c r="M120" s="5" t="s">
        <v>24</v>
      </c>
      <c r="N120" s="11" t="str">
        <f t="shared" si="11"/>
        <v>醍02174</v>
      </c>
      <c r="O120" s="11" t="str">
        <f t="shared" si="12"/>
        <v>家</v>
      </c>
      <c r="P120" s="10" t="s">
        <v>2508</v>
      </c>
      <c r="Q120" s="10" t="s">
        <v>499</v>
      </c>
      <c r="R120" s="10" t="s">
        <v>3060</v>
      </c>
      <c r="S120" s="4">
        <v>1106716</v>
      </c>
      <c r="T120" s="4" t="s">
        <v>25</v>
      </c>
      <c r="U120" s="4">
        <v>111104803</v>
      </c>
      <c r="V120" s="4" t="s">
        <v>20</v>
      </c>
      <c r="W120" s="13"/>
      <c r="X120" s="13" t="s">
        <v>2971</v>
      </c>
      <c r="Y120" s="18" t="s">
        <v>2972</v>
      </c>
      <c r="Z120" s="18" t="s">
        <v>2973</v>
      </c>
      <c r="AA120" s="1" t="str">
        <f t="shared" si="14"/>
        <v>イ</v>
      </c>
    </row>
    <row r="121" spans="1:29" ht="21" hidden="1" customHeight="1">
      <c r="A121" s="1">
        <v>0</v>
      </c>
      <c r="B121" s="1" t="str">
        <f>VLOOKUP(VALUE(MID(N121,2,2)),Sheet1!$A$1:$B$6,2,FALSE)</f>
        <v>日野</v>
      </c>
      <c r="C121" s="9" t="str">
        <f t="shared" si="13"/>
        <v/>
      </c>
      <c r="D121" s="4" t="s">
        <v>502</v>
      </c>
      <c r="E121" s="4" t="s">
        <v>22</v>
      </c>
      <c r="F121" s="4" t="str">
        <f t="shared" si="9"/>
        <v>ｲﾜｻﾜ ﾏｺﾄ</v>
      </c>
      <c r="G121" s="4" t="str">
        <f t="shared" si="10"/>
        <v xml:space="preserve">ｲﾜｻﾜ </v>
      </c>
      <c r="H121" s="5" t="s">
        <v>15</v>
      </c>
      <c r="I121" s="6">
        <v>37641</v>
      </c>
      <c r="J121" s="5">
        <v>14</v>
      </c>
      <c r="K121" s="5" t="s">
        <v>16</v>
      </c>
      <c r="L121" s="5">
        <v>2174</v>
      </c>
      <c r="M121" s="5" t="s">
        <v>24</v>
      </c>
      <c r="N121" s="5" t="str">
        <f t="shared" si="11"/>
        <v>醍02174</v>
      </c>
      <c r="O121" s="5" t="str">
        <f t="shared" si="12"/>
        <v>家</v>
      </c>
      <c r="P121" s="4" t="s">
        <v>2508</v>
      </c>
      <c r="Q121" s="4" t="s">
        <v>499</v>
      </c>
      <c r="R121" s="4" t="s">
        <v>3060</v>
      </c>
      <c r="S121" s="4">
        <v>1106716</v>
      </c>
      <c r="T121" s="4" t="s">
        <v>25</v>
      </c>
      <c r="U121" s="4">
        <v>111104804</v>
      </c>
      <c r="V121" s="4" t="s">
        <v>20</v>
      </c>
      <c r="W121" s="7" t="s">
        <v>2970</v>
      </c>
      <c r="X121" s="7" t="s">
        <v>2971</v>
      </c>
      <c r="Y121" s="8" t="s">
        <v>2972</v>
      </c>
      <c r="Z121" s="8" t="s">
        <v>2973</v>
      </c>
      <c r="AA121" s="1" t="str">
        <f t="shared" si="14"/>
        <v>イ</v>
      </c>
    </row>
    <row r="122" spans="1:29" ht="21" hidden="1" customHeight="1">
      <c r="A122" s="1">
        <v>0</v>
      </c>
      <c r="B122" s="2" t="str">
        <f>VLOOKUP(VALUE(MID(N122,2,2)),Sheet1!$A$1:$B$6,2,FALSE)</f>
        <v>一言寺</v>
      </c>
      <c r="C122" s="9" t="str">
        <f t="shared" si="13"/>
        <v/>
      </c>
      <c r="D122" s="10" t="s">
        <v>1403</v>
      </c>
      <c r="E122" s="4" t="s">
        <v>1404</v>
      </c>
      <c r="F122" s="4" t="str">
        <f t="shared" si="9"/>
        <v>ｲﾜﾓﾄ ﾕｳｼﾞ</v>
      </c>
      <c r="G122" s="10" t="str">
        <f t="shared" si="10"/>
        <v>ｲﾜﾓﾄ ﾕｳｼﾞ</v>
      </c>
      <c r="H122" s="11" t="s">
        <v>15</v>
      </c>
      <c r="I122" s="12">
        <v>26912</v>
      </c>
      <c r="J122" s="11">
        <v>43</v>
      </c>
      <c r="K122" s="5" t="s">
        <v>16</v>
      </c>
      <c r="L122" s="5">
        <v>4201</v>
      </c>
      <c r="M122" s="5" t="s">
        <v>17</v>
      </c>
      <c r="N122" s="11" t="str">
        <f t="shared" si="11"/>
        <v>醍04201</v>
      </c>
      <c r="O122" s="11" t="str">
        <f t="shared" si="12"/>
        <v>本</v>
      </c>
      <c r="P122" s="10" t="s">
        <v>2732</v>
      </c>
      <c r="Q122" s="10" t="s">
        <v>1405</v>
      </c>
      <c r="R122" s="10" t="s">
        <v>3210</v>
      </c>
      <c r="S122" s="4">
        <v>1102311</v>
      </c>
      <c r="T122" s="4" t="s">
        <v>19</v>
      </c>
      <c r="U122" s="4">
        <v>110701701</v>
      </c>
      <c r="V122" s="4" t="s">
        <v>20</v>
      </c>
      <c r="W122" s="13"/>
      <c r="X122" s="13" t="s">
        <v>2971</v>
      </c>
      <c r="Y122" s="18" t="s">
        <v>2972</v>
      </c>
      <c r="Z122" s="18" t="s">
        <v>2973</v>
      </c>
      <c r="AA122" s="1" t="str">
        <f t="shared" si="14"/>
        <v>イ</v>
      </c>
    </row>
    <row r="123" spans="1:29" ht="21" customHeight="1">
      <c r="A123" s="1">
        <v>0</v>
      </c>
      <c r="B123" s="2" t="str">
        <f>VLOOKUP(VALUE(MID(N123,2,2)),Sheet1!$A$1:$B$6,2,FALSE)</f>
        <v>一言寺</v>
      </c>
      <c r="C123" s="9" t="str">
        <f t="shared" si="13"/>
        <v/>
      </c>
      <c r="D123" s="10" t="s">
        <v>1406</v>
      </c>
      <c r="E123" s="4" t="s">
        <v>22</v>
      </c>
      <c r="F123" s="4" t="str">
        <f t="shared" si="9"/>
        <v>ｲﾜﾓﾄ ﾕｳｼﾞ</v>
      </c>
      <c r="G123" s="10" t="s">
        <v>3410</v>
      </c>
      <c r="H123" s="11" t="s">
        <v>15</v>
      </c>
      <c r="I123" s="12">
        <v>16817</v>
      </c>
      <c r="J123" s="11">
        <v>71</v>
      </c>
      <c r="K123" s="5" t="s">
        <v>16</v>
      </c>
      <c r="L123" s="5">
        <v>4201</v>
      </c>
      <c r="M123" s="5" t="s">
        <v>24</v>
      </c>
      <c r="N123" s="11" t="str">
        <f t="shared" si="11"/>
        <v>醍04201</v>
      </c>
      <c r="O123" s="11" t="str">
        <f t="shared" si="12"/>
        <v>家</v>
      </c>
      <c r="P123" s="10" t="s">
        <v>2732</v>
      </c>
      <c r="Q123" s="10" t="s">
        <v>1405</v>
      </c>
      <c r="R123" s="10" t="s">
        <v>3412</v>
      </c>
      <c r="S123" s="4">
        <v>1102311</v>
      </c>
      <c r="T123" s="4" t="s">
        <v>25</v>
      </c>
      <c r="U123" s="4">
        <v>110701702</v>
      </c>
      <c r="V123" s="4" t="s">
        <v>20</v>
      </c>
      <c r="W123" s="15">
        <v>42477.395833333336</v>
      </c>
      <c r="X123" s="16">
        <v>42464</v>
      </c>
      <c r="Y123" s="18">
        <v>2</v>
      </c>
      <c r="Z123" s="18"/>
      <c r="AA123" s="1" t="str">
        <f t="shared" si="14"/>
        <v>イ</v>
      </c>
      <c r="AB123" s="1">
        <f t="shared" ref="AB123:AB126" si="17">J123</f>
        <v>71</v>
      </c>
    </row>
    <row r="124" spans="1:29" ht="21" customHeight="1">
      <c r="A124" s="1">
        <v>0</v>
      </c>
      <c r="B124" s="2" t="str">
        <f>VLOOKUP(VALUE(MID(N124,2,2)),Sheet1!$A$1:$B$6,2,FALSE)</f>
        <v>一言寺</v>
      </c>
      <c r="C124" s="9" t="str">
        <f t="shared" si="13"/>
        <v/>
      </c>
      <c r="D124" s="10" t="s">
        <v>1407</v>
      </c>
      <c r="E124" s="4" t="s">
        <v>22</v>
      </c>
      <c r="F124" s="4" t="str">
        <f t="shared" si="9"/>
        <v>ｲﾜﾓﾄ ﾕｳｼﾞ</v>
      </c>
      <c r="G124" s="10" t="s">
        <v>3411</v>
      </c>
      <c r="H124" s="11" t="s">
        <v>23</v>
      </c>
      <c r="I124" s="12">
        <v>17758</v>
      </c>
      <c r="J124" s="11">
        <v>68</v>
      </c>
      <c r="K124" s="5" t="s">
        <v>16</v>
      </c>
      <c r="L124" s="5">
        <v>4201</v>
      </c>
      <c r="M124" s="5" t="s">
        <v>24</v>
      </c>
      <c r="N124" s="11" t="str">
        <f t="shared" si="11"/>
        <v>醍04201</v>
      </c>
      <c r="O124" s="11" t="str">
        <f t="shared" si="12"/>
        <v>家</v>
      </c>
      <c r="P124" s="10" t="s">
        <v>2732</v>
      </c>
      <c r="Q124" s="10" t="s">
        <v>1405</v>
      </c>
      <c r="R124" s="10" t="s">
        <v>3412</v>
      </c>
      <c r="S124" s="4">
        <v>1102311</v>
      </c>
      <c r="T124" s="4" t="s">
        <v>25</v>
      </c>
      <c r="U124" s="4">
        <v>110701703</v>
      </c>
      <c r="V124" s="4" t="s">
        <v>20</v>
      </c>
      <c r="W124" s="15">
        <v>42477.395833333336</v>
      </c>
      <c r="X124" s="16">
        <v>42464</v>
      </c>
      <c r="Y124" s="18">
        <v>2</v>
      </c>
      <c r="Z124" s="18"/>
      <c r="AA124" s="1" t="str">
        <f t="shared" si="14"/>
        <v>イ</v>
      </c>
      <c r="AB124" s="1">
        <f t="shared" si="17"/>
        <v>68</v>
      </c>
    </row>
    <row r="125" spans="1:29" ht="21" customHeight="1">
      <c r="A125" s="1">
        <v>0</v>
      </c>
      <c r="B125" s="2" t="str">
        <f>VLOOKUP(VALUE(MID(N125,2,2)),Sheet1!$A$1:$B$6,2,FALSE)</f>
        <v>小栗栖</v>
      </c>
      <c r="C125" s="9" t="str">
        <f t="shared" si="13"/>
        <v>ウ</v>
      </c>
      <c r="D125" s="10" t="s">
        <v>871</v>
      </c>
      <c r="E125" s="4" t="s">
        <v>872</v>
      </c>
      <c r="F125" s="4" t="str">
        <f t="shared" si="9"/>
        <v>ｳｴﾀﾞ ｼﾞﾕﾝ</v>
      </c>
      <c r="G125" s="10" t="str">
        <f t="shared" si="10"/>
        <v>ｳｴﾀﾞ ｼﾞﾕﾝ</v>
      </c>
      <c r="H125" s="11" t="s">
        <v>15</v>
      </c>
      <c r="I125" s="12">
        <v>24829</v>
      </c>
      <c r="J125" s="11">
        <v>49</v>
      </c>
      <c r="K125" s="5" t="s">
        <v>16</v>
      </c>
      <c r="L125" s="5">
        <v>3159</v>
      </c>
      <c r="M125" s="5" t="s">
        <v>17</v>
      </c>
      <c r="N125" s="11" t="str">
        <f t="shared" si="11"/>
        <v>醍03159</v>
      </c>
      <c r="O125" s="11" t="str">
        <f t="shared" si="12"/>
        <v>本</v>
      </c>
      <c r="P125" s="10" t="s">
        <v>2601</v>
      </c>
      <c r="Q125" s="10" t="s">
        <v>710</v>
      </c>
      <c r="R125" s="10" t="s">
        <v>3128</v>
      </c>
      <c r="S125" s="4">
        <v>603341</v>
      </c>
      <c r="T125" s="4" t="s">
        <v>19</v>
      </c>
      <c r="U125" s="4">
        <v>840801501</v>
      </c>
      <c r="V125" s="4" t="s">
        <v>20</v>
      </c>
      <c r="W125" s="15">
        <v>42477.333333333336</v>
      </c>
      <c r="X125" s="16">
        <v>42464</v>
      </c>
      <c r="Y125" s="18">
        <v>2</v>
      </c>
      <c r="Z125" s="18">
        <v>7</v>
      </c>
      <c r="AA125" s="1" t="str">
        <f t="shared" si="14"/>
        <v>ウ</v>
      </c>
      <c r="AB125" s="1">
        <f t="shared" si="17"/>
        <v>49</v>
      </c>
      <c r="AC125" s="1">
        <v>500</v>
      </c>
    </row>
    <row r="126" spans="1:29" ht="21" customHeight="1">
      <c r="A126" s="1">
        <v>0</v>
      </c>
      <c r="B126" s="2" t="str">
        <f>VLOOKUP(VALUE(MID(N126,2,2)),Sheet1!$A$1:$B$6,2,FALSE)</f>
        <v>小栗栖</v>
      </c>
      <c r="C126" s="9" t="str">
        <f t="shared" si="13"/>
        <v/>
      </c>
      <c r="D126" s="10" t="s">
        <v>873</v>
      </c>
      <c r="E126" s="4" t="s">
        <v>22</v>
      </c>
      <c r="F126" s="4" t="str">
        <f t="shared" si="9"/>
        <v>ｳｴﾀﾞ ｼﾞﾕﾝ</v>
      </c>
      <c r="G126" s="10" t="s">
        <v>3413</v>
      </c>
      <c r="H126" s="11" t="s">
        <v>23</v>
      </c>
      <c r="I126" s="12">
        <v>25037</v>
      </c>
      <c r="J126" s="11">
        <v>48</v>
      </c>
      <c r="K126" s="5" t="s">
        <v>16</v>
      </c>
      <c r="L126" s="5">
        <v>3159</v>
      </c>
      <c r="M126" s="5" t="s">
        <v>24</v>
      </c>
      <c r="N126" s="11" t="str">
        <f t="shared" si="11"/>
        <v>醍03159</v>
      </c>
      <c r="O126" s="11" t="str">
        <f t="shared" si="12"/>
        <v>家</v>
      </c>
      <c r="P126" s="10" t="s">
        <v>2601</v>
      </c>
      <c r="Q126" s="10" t="s">
        <v>710</v>
      </c>
      <c r="R126" s="10" t="s">
        <v>3128</v>
      </c>
      <c r="S126" s="4">
        <v>603341</v>
      </c>
      <c r="T126" s="4" t="s">
        <v>25</v>
      </c>
      <c r="U126" s="4">
        <v>840801502</v>
      </c>
      <c r="V126" s="4" t="s">
        <v>20</v>
      </c>
      <c r="W126" s="15">
        <v>42502.364583333336</v>
      </c>
      <c r="X126" s="16">
        <v>42464</v>
      </c>
      <c r="Y126" s="18">
        <v>7</v>
      </c>
      <c r="Z126" s="18" t="s">
        <v>3414</v>
      </c>
      <c r="AA126" s="1" t="str">
        <f t="shared" si="14"/>
        <v>ウ</v>
      </c>
      <c r="AB126" s="1">
        <f t="shared" si="17"/>
        <v>48</v>
      </c>
      <c r="AC126" s="1">
        <v>5000</v>
      </c>
    </row>
    <row r="127" spans="1:29" ht="21" hidden="1" customHeight="1">
      <c r="A127" s="1">
        <v>0</v>
      </c>
      <c r="B127" s="2" t="str">
        <f>VLOOKUP(VALUE(MID(N127,2,2)),Sheet1!$A$1:$B$6,2,FALSE)</f>
        <v>一言寺</v>
      </c>
      <c r="C127" s="9" t="str">
        <f t="shared" si="13"/>
        <v/>
      </c>
      <c r="D127" s="10" t="s">
        <v>1399</v>
      </c>
      <c r="E127" s="4" t="s">
        <v>1400</v>
      </c>
      <c r="F127" s="4" t="str">
        <f t="shared" si="9"/>
        <v>ｳｴﾀﾞ ﾀﾞｲｽｹ</v>
      </c>
      <c r="G127" s="10" t="str">
        <f t="shared" si="10"/>
        <v>ｳｴﾀﾞ ﾀﾞｲｽｹ</v>
      </c>
      <c r="H127" s="11" t="s">
        <v>15</v>
      </c>
      <c r="I127" s="12">
        <v>31437</v>
      </c>
      <c r="J127" s="11">
        <v>31</v>
      </c>
      <c r="K127" s="5" t="s">
        <v>16</v>
      </c>
      <c r="L127" s="5">
        <v>4199</v>
      </c>
      <c r="M127" s="5" t="s">
        <v>17</v>
      </c>
      <c r="N127" s="11" t="str">
        <f t="shared" si="11"/>
        <v>醍04199</v>
      </c>
      <c r="O127" s="11" t="str">
        <f t="shared" si="12"/>
        <v>本</v>
      </c>
      <c r="P127" s="10" t="s">
        <v>2731</v>
      </c>
      <c r="Q127" s="10" t="s">
        <v>1401</v>
      </c>
      <c r="R127" s="10" t="s">
        <v>1402</v>
      </c>
      <c r="S127" s="4">
        <v>1100904</v>
      </c>
      <c r="T127" s="4" t="s">
        <v>25</v>
      </c>
      <c r="U127" s="4">
        <v>110502601</v>
      </c>
      <c r="V127" s="4" t="s">
        <v>20</v>
      </c>
      <c r="W127" s="13"/>
      <c r="X127" s="13" t="s">
        <v>2971</v>
      </c>
      <c r="Y127" s="18" t="s">
        <v>2972</v>
      </c>
      <c r="Z127" s="18" t="s">
        <v>2973</v>
      </c>
      <c r="AA127" s="1" t="str">
        <f t="shared" si="14"/>
        <v>ウ</v>
      </c>
    </row>
    <row r="128" spans="1:29" ht="21" customHeight="1">
      <c r="A128" s="1">
        <v>0</v>
      </c>
      <c r="B128" s="2" t="str">
        <f>VLOOKUP(VALUE(MID(N128,2,2)),Sheet1!$A$1:$B$6,2,FALSE)</f>
        <v>石田</v>
      </c>
      <c r="C128" s="9" t="str">
        <f t="shared" si="13"/>
        <v/>
      </c>
      <c r="D128" s="10" t="s">
        <v>216</v>
      </c>
      <c r="E128" s="4" t="s">
        <v>217</v>
      </c>
      <c r="F128" s="4" t="str">
        <f t="shared" si="9"/>
        <v>ｳｴﾀﾞ ﾀｸﾛｳ</v>
      </c>
      <c r="G128" s="10" t="str">
        <f t="shared" si="10"/>
        <v>ｳｴﾀﾞ ﾀｸﾛｳ</v>
      </c>
      <c r="H128" s="11" t="s">
        <v>15</v>
      </c>
      <c r="I128" s="12">
        <v>26304</v>
      </c>
      <c r="J128" s="11">
        <v>45</v>
      </c>
      <c r="K128" s="5" t="s">
        <v>16</v>
      </c>
      <c r="L128" s="5">
        <v>1196</v>
      </c>
      <c r="M128" s="5" t="s">
        <v>17</v>
      </c>
      <c r="N128" s="11" t="str">
        <f t="shared" si="11"/>
        <v>醍01196</v>
      </c>
      <c r="O128" s="11" t="str">
        <f t="shared" si="12"/>
        <v>本</v>
      </c>
      <c r="P128" s="10" t="s">
        <v>2435</v>
      </c>
      <c r="Q128" s="10" t="s">
        <v>18</v>
      </c>
      <c r="R128" s="10" t="s">
        <v>3489</v>
      </c>
      <c r="S128" s="4">
        <v>9902481</v>
      </c>
      <c r="T128" s="4" t="s">
        <v>19</v>
      </c>
      <c r="U128" s="4">
        <v>990605501</v>
      </c>
      <c r="V128" s="4" t="s">
        <v>20</v>
      </c>
      <c r="W128" s="15">
        <v>42477.416666666664</v>
      </c>
      <c r="X128" s="16">
        <v>42467</v>
      </c>
      <c r="Y128" s="18">
        <v>4</v>
      </c>
      <c r="Z128" s="18"/>
      <c r="AA128" s="1" t="str">
        <f t="shared" si="14"/>
        <v>ウ</v>
      </c>
      <c r="AB128" s="1">
        <f t="shared" ref="AB128:AB130" si="18">J128</f>
        <v>45</v>
      </c>
    </row>
    <row r="129" spans="1:28" ht="21" customHeight="1">
      <c r="A129" s="1">
        <v>0</v>
      </c>
      <c r="B129" s="2" t="str">
        <f>VLOOKUP(VALUE(MID(N129,2,2)),Sheet1!$A$1:$B$6,2,FALSE)</f>
        <v>小栗栖</v>
      </c>
      <c r="C129" s="9" t="str">
        <f t="shared" si="13"/>
        <v/>
      </c>
      <c r="D129" s="10" t="s">
        <v>915</v>
      </c>
      <c r="E129" s="4" t="s">
        <v>916</v>
      </c>
      <c r="F129" s="4" t="str">
        <f t="shared" si="9"/>
        <v>ｳｴﾀﾞ ﾕｳｷ</v>
      </c>
      <c r="G129" s="10" t="str">
        <f t="shared" si="10"/>
        <v>ｳｴﾀﾞ ﾕｳｷ</v>
      </c>
      <c r="H129" s="11" t="s">
        <v>15</v>
      </c>
      <c r="I129" s="12">
        <v>32638</v>
      </c>
      <c r="J129" s="11">
        <v>27</v>
      </c>
      <c r="K129" s="5" t="s">
        <v>16</v>
      </c>
      <c r="L129" s="5">
        <v>3216</v>
      </c>
      <c r="M129" s="5" t="s">
        <v>17</v>
      </c>
      <c r="N129" s="11" t="str">
        <f t="shared" si="11"/>
        <v>醍03216</v>
      </c>
      <c r="O129" s="11" t="str">
        <f t="shared" si="12"/>
        <v>本</v>
      </c>
      <c r="P129" s="10" t="s">
        <v>2611</v>
      </c>
      <c r="Q129" s="10" t="s">
        <v>710</v>
      </c>
      <c r="R129" s="10" t="s">
        <v>917</v>
      </c>
      <c r="S129" s="4">
        <v>912859</v>
      </c>
      <c r="T129" s="4" t="s">
        <v>25</v>
      </c>
      <c r="U129" s="4">
        <v>100404401</v>
      </c>
      <c r="V129" s="4" t="s">
        <v>20</v>
      </c>
      <c r="W129" s="15">
        <v>42477.333333333336</v>
      </c>
      <c r="X129" s="16">
        <v>42464</v>
      </c>
      <c r="Y129" s="18">
        <v>1</v>
      </c>
      <c r="Z129" s="18"/>
      <c r="AA129" s="1" t="str">
        <f t="shared" si="14"/>
        <v>ウ</v>
      </c>
      <c r="AB129" s="1">
        <f t="shared" si="18"/>
        <v>27</v>
      </c>
    </row>
    <row r="130" spans="1:28" ht="21" customHeight="1">
      <c r="A130" s="1">
        <v>0</v>
      </c>
      <c r="B130" s="2" t="str">
        <f>VLOOKUP(VALUE(MID(N130,2,2)),Sheet1!$A$1:$B$6,2,FALSE)</f>
        <v>小栗栖</v>
      </c>
      <c r="C130" s="9" t="str">
        <f t="shared" si="13"/>
        <v/>
      </c>
      <c r="D130" s="10" t="s">
        <v>918</v>
      </c>
      <c r="E130" s="4" t="s">
        <v>22</v>
      </c>
      <c r="F130" s="4" t="str">
        <f t="shared" ref="F130:F193" si="19">IF(L130=L129,F129,E130)</f>
        <v>ｳｴﾀﾞ ﾕｳｷ</v>
      </c>
      <c r="G130" s="10" t="s">
        <v>3415</v>
      </c>
      <c r="H130" s="11" t="s">
        <v>23</v>
      </c>
      <c r="I130" s="12">
        <v>33562</v>
      </c>
      <c r="J130" s="11">
        <v>25</v>
      </c>
      <c r="K130" s="5" t="s">
        <v>16</v>
      </c>
      <c r="L130" s="5">
        <v>3216</v>
      </c>
      <c r="M130" s="5" t="s">
        <v>24</v>
      </c>
      <c r="N130" s="11" t="str">
        <f t="shared" ref="N130:N193" si="20">MID(K130,4,1)&amp;TEXT(L130,"00000")</f>
        <v>醍03216</v>
      </c>
      <c r="O130" s="11" t="str">
        <f t="shared" ref="O130:O193" si="21">LEFT(M130,1)</f>
        <v>家</v>
      </c>
      <c r="P130" s="10" t="s">
        <v>2611</v>
      </c>
      <c r="Q130" s="10" t="s">
        <v>710</v>
      </c>
      <c r="R130" s="10" t="s">
        <v>917</v>
      </c>
      <c r="S130" s="4">
        <v>912859</v>
      </c>
      <c r="T130" s="4" t="s">
        <v>25</v>
      </c>
      <c r="U130" s="4">
        <v>100404402</v>
      </c>
      <c r="V130" s="4" t="s">
        <v>20</v>
      </c>
      <c r="W130" s="15">
        <v>42477.333333333336</v>
      </c>
      <c r="X130" s="16">
        <v>42464</v>
      </c>
      <c r="Y130" s="18">
        <v>1</v>
      </c>
      <c r="Z130" s="18"/>
      <c r="AA130" s="1" t="str">
        <f t="shared" si="14"/>
        <v>ウ</v>
      </c>
      <c r="AB130" s="1">
        <f t="shared" si="18"/>
        <v>25</v>
      </c>
    </row>
    <row r="131" spans="1:28" ht="21" hidden="1" customHeight="1">
      <c r="A131" s="1">
        <v>0</v>
      </c>
      <c r="B131" s="1" t="str">
        <f>VLOOKUP(VALUE(MID(N131,2,2)),Sheet1!$A$1:$B$6,2,FALSE)</f>
        <v>小栗栖</v>
      </c>
      <c r="C131" s="9" t="str">
        <f t="shared" ref="C131:C194" si="22">IF(AA131=AA130,"",AA131)</f>
        <v/>
      </c>
      <c r="D131" s="4" t="s">
        <v>919</v>
      </c>
      <c r="E131" s="4" t="s">
        <v>22</v>
      </c>
      <c r="F131" s="4" t="str">
        <f t="shared" si="19"/>
        <v>ｳｴﾀﾞ ﾕｳｷ</v>
      </c>
      <c r="G131" s="4" t="str">
        <f t="shared" ref="G131:G193" si="23">IF(L131=L130,LEFT(G130,FIND(" ",G130)),E131)</f>
        <v xml:space="preserve">ｳｴﾀﾞ </v>
      </c>
      <c r="H131" s="5" t="s">
        <v>15</v>
      </c>
      <c r="I131" s="6">
        <v>41238</v>
      </c>
      <c r="J131" s="5">
        <v>4</v>
      </c>
      <c r="K131" s="5" t="s">
        <v>16</v>
      </c>
      <c r="L131" s="5">
        <v>3216</v>
      </c>
      <c r="M131" s="5" t="s">
        <v>24</v>
      </c>
      <c r="N131" s="5" t="str">
        <f t="shared" si="20"/>
        <v>醍03216</v>
      </c>
      <c r="O131" s="5" t="str">
        <f t="shared" si="21"/>
        <v>家</v>
      </c>
      <c r="P131" s="4" t="s">
        <v>2611</v>
      </c>
      <c r="Q131" s="4" t="s">
        <v>710</v>
      </c>
      <c r="R131" s="4" t="s">
        <v>917</v>
      </c>
      <c r="S131" s="4">
        <v>912859</v>
      </c>
      <c r="T131" s="4" t="s">
        <v>25</v>
      </c>
      <c r="U131" s="4">
        <v>100404403</v>
      </c>
      <c r="V131" s="4" t="s">
        <v>20</v>
      </c>
      <c r="W131" s="7" t="s">
        <v>2970</v>
      </c>
      <c r="X131" s="7" t="s">
        <v>2971</v>
      </c>
      <c r="Y131" s="8" t="s">
        <v>2972</v>
      </c>
      <c r="Z131" s="8" t="s">
        <v>2973</v>
      </c>
      <c r="AA131" s="1" t="str">
        <f t="shared" ref="AA131:AA194" si="24">DBCS(LEFT(G131,1))</f>
        <v>ウ</v>
      </c>
    </row>
    <row r="132" spans="1:28" ht="21" hidden="1" customHeight="1">
      <c r="A132" s="1">
        <v>0</v>
      </c>
      <c r="B132" s="1" t="str">
        <f>VLOOKUP(VALUE(MID(N132,2,2)),Sheet1!$A$1:$B$6,2,FALSE)</f>
        <v>小栗栖</v>
      </c>
      <c r="C132" s="9" t="str">
        <f t="shared" si="22"/>
        <v/>
      </c>
      <c r="D132" s="4" t="s">
        <v>920</v>
      </c>
      <c r="E132" s="4" t="s">
        <v>22</v>
      </c>
      <c r="F132" s="4" t="str">
        <f t="shared" si="19"/>
        <v>ｳｴﾀﾞ ﾕｳｷ</v>
      </c>
      <c r="G132" s="4" t="str">
        <f t="shared" si="23"/>
        <v xml:space="preserve">ｳｴﾀﾞ </v>
      </c>
      <c r="H132" s="5" t="s">
        <v>23</v>
      </c>
      <c r="I132" s="6">
        <v>42142</v>
      </c>
      <c r="J132" s="5">
        <v>1</v>
      </c>
      <c r="K132" s="5" t="s">
        <v>16</v>
      </c>
      <c r="L132" s="5">
        <v>3216</v>
      </c>
      <c r="M132" s="5" t="s">
        <v>24</v>
      </c>
      <c r="N132" s="5" t="str">
        <f t="shared" si="20"/>
        <v>醍03216</v>
      </c>
      <c r="O132" s="5" t="str">
        <f t="shared" si="21"/>
        <v>家</v>
      </c>
      <c r="P132" s="4" t="s">
        <v>2611</v>
      </c>
      <c r="Q132" s="4" t="s">
        <v>710</v>
      </c>
      <c r="R132" s="4" t="s">
        <v>917</v>
      </c>
      <c r="S132" s="4">
        <v>912859</v>
      </c>
      <c r="T132" s="4" t="s">
        <v>25</v>
      </c>
      <c r="U132" s="4">
        <v>100404404</v>
      </c>
      <c r="V132" s="4" t="s">
        <v>20</v>
      </c>
      <c r="W132" s="7" t="s">
        <v>2970</v>
      </c>
      <c r="X132" s="7" t="s">
        <v>2971</v>
      </c>
      <c r="Y132" s="8" t="s">
        <v>2972</v>
      </c>
      <c r="Z132" s="8" t="s">
        <v>2973</v>
      </c>
      <c r="AA132" s="1" t="str">
        <f t="shared" si="24"/>
        <v>ウ</v>
      </c>
    </row>
    <row r="133" spans="1:28" ht="21" hidden="1" customHeight="1">
      <c r="A133" s="1">
        <v>0</v>
      </c>
      <c r="B133" s="2" t="str">
        <f>VLOOKUP(VALUE(MID(N133,2,2)),Sheet1!$A$1:$B$6,2,FALSE)</f>
        <v>日野</v>
      </c>
      <c r="C133" s="9" t="str">
        <f t="shared" si="22"/>
        <v/>
      </c>
      <c r="D133" s="10" t="s">
        <v>560</v>
      </c>
      <c r="E133" s="4" t="s">
        <v>561</v>
      </c>
      <c r="F133" s="4" t="str">
        <f t="shared" si="19"/>
        <v>ｳｴﾀﾞ ﾖｳﾍｲ</v>
      </c>
      <c r="G133" s="10" t="str">
        <f t="shared" si="23"/>
        <v>ｳｴﾀﾞ ﾖｳﾍｲ</v>
      </c>
      <c r="H133" s="11" t="s">
        <v>15</v>
      </c>
      <c r="I133" s="12">
        <v>27585</v>
      </c>
      <c r="J133" s="11">
        <v>41</v>
      </c>
      <c r="K133" s="5" t="s">
        <v>16</v>
      </c>
      <c r="L133" s="5">
        <v>2197</v>
      </c>
      <c r="M133" s="5" t="s">
        <v>17</v>
      </c>
      <c r="N133" s="11" t="str">
        <f t="shared" si="20"/>
        <v>醍02197</v>
      </c>
      <c r="O133" s="11" t="str">
        <f t="shared" si="21"/>
        <v>本</v>
      </c>
      <c r="P133" s="10" t="s">
        <v>2521</v>
      </c>
      <c r="Q133" s="10" t="s">
        <v>385</v>
      </c>
      <c r="R133" s="10" t="s">
        <v>3070</v>
      </c>
      <c r="S133" s="4">
        <v>803359</v>
      </c>
      <c r="T133" s="4" t="s">
        <v>19</v>
      </c>
      <c r="U133" s="4">
        <v>80708001</v>
      </c>
      <c r="V133" s="4" t="s">
        <v>20</v>
      </c>
      <c r="W133" s="13"/>
      <c r="X133" s="13" t="s">
        <v>2971</v>
      </c>
      <c r="Y133" s="18" t="s">
        <v>2972</v>
      </c>
      <c r="Z133" s="18" t="s">
        <v>2973</v>
      </c>
      <c r="AA133" s="1" t="str">
        <f t="shared" si="24"/>
        <v>ウ</v>
      </c>
    </row>
    <row r="134" spans="1:28" ht="21" hidden="1" customHeight="1">
      <c r="A134" s="1">
        <v>0</v>
      </c>
      <c r="B134" s="2" t="str">
        <f>VLOOKUP(VALUE(MID(N134,2,2)),Sheet1!$A$1:$B$6,2,FALSE)</f>
        <v>三宝院</v>
      </c>
      <c r="C134" s="9" t="str">
        <f t="shared" si="22"/>
        <v/>
      </c>
      <c r="D134" s="10" t="s">
        <v>1610</v>
      </c>
      <c r="E134" s="4" t="s">
        <v>1611</v>
      </c>
      <c r="F134" s="4" t="str">
        <f t="shared" si="19"/>
        <v>ｳｴﾉ ﾀｹｵ</v>
      </c>
      <c r="G134" s="10" t="str">
        <f t="shared" si="23"/>
        <v>ｳｴﾉ ﾀｹｵ</v>
      </c>
      <c r="H134" s="11" t="s">
        <v>15</v>
      </c>
      <c r="I134" s="12">
        <v>25265</v>
      </c>
      <c r="J134" s="11">
        <v>48</v>
      </c>
      <c r="K134" s="5" t="s">
        <v>16</v>
      </c>
      <c r="L134" s="5">
        <v>5098</v>
      </c>
      <c r="M134" s="5" t="s">
        <v>17</v>
      </c>
      <c r="N134" s="11" t="str">
        <f t="shared" si="20"/>
        <v>醍05098</v>
      </c>
      <c r="O134" s="11" t="str">
        <f t="shared" si="21"/>
        <v>本</v>
      </c>
      <c r="P134" s="10" t="s">
        <v>2788</v>
      </c>
      <c r="Q134" s="10" t="s">
        <v>1214</v>
      </c>
      <c r="R134" s="10" t="s">
        <v>3248</v>
      </c>
      <c r="S134" s="4">
        <v>9315187</v>
      </c>
      <c r="T134" s="4" t="s">
        <v>19</v>
      </c>
      <c r="U134" s="4">
        <v>931106901</v>
      </c>
      <c r="V134" s="4" t="s">
        <v>20</v>
      </c>
      <c r="W134" s="13"/>
      <c r="X134" s="13" t="s">
        <v>2971</v>
      </c>
      <c r="Y134" s="18" t="s">
        <v>2972</v>
      </c>
      <c r="Z134" s="18" t="s">
        <v>2973</v>
      </c>
      <c r="AA134" s="1" t="str">
        <f t="shared" si="24"/>
        <v>ウ</v>
      </c>
    </row>
    <row r="135" spans="1:28" ht="21" customHeight="1">
      <c r="A135" s="1">
        <v>0</v>
      </c>
      <c r="B135" s="2" t="str">
        <f>VLOOKUP(VALUE(MID(N135,2,2)),Sheet1!$A$1:$B$6,2,FALSE)</f>
        <v>日野</v>
      </c>
      <c r="C135" s="9" t="str">
        <f t="shared" si="22"/>
        <v/>
      </c>
      <c r="D135" s="10" t="s">
        <v>376</v>
      </c>
      <c r="E135" s="4" t="s">
        <v>377</v>
      </c>
      <c r="F135" s="4" t="str">
        <f t="shared" si="19"/>
        <v>ｳｴﾔﾅｷﾞ ｻﾄｼ</v>
      </c>
      <c r="G135" s="10" t="str">
        <f t="shared" si="23"/>
        <v>ｳｴﾔﾅｷﾞ ｻﾄｼ</v>
      </c>
      <c r="H135" s="11" t="s">
        <v>15</v>
      </c>
      <c r="I135" s="12">
        <v>24282</v>
      </c>
      <c r="J135" s="11">
        <v>50</v>
      </c>
      <c r="K135" s="5" t="s">
        <v>16</v>
      </c>
      <c r="L135" s="5">
        <v>2041</v>
      </c>
      <c r="M135" s="5" t="s">
        <v>17</v>
      </c>
      <c r="N135" s="11" t="str">
        <f t="shared" si="20"/>
        <v>醍02041</v>
      </c>
      <c r="O135" s="11" t="str">
        <f t="shared" si="21"/>
        <v>本</v>
      </c>
      <c r="P135" s="10" t="s">
        <v>2479</v>
      </c>
      <c r="Q135" s="10" t="s">
        <v>54</v>
      </c>
      <c r="R135" s="10" t="s">
        <v>3036</v>
      </c>
      <c r="S135" s="4">
        <v>8902909</v>
      </c>
      <c r="T135" s="4" t="s">
        <v>19</v>
      </c>
      <c r="U135" s="4">
        <v>890406001</v>
      </c>
      <c r="V135" s="4" t="s">
        <v>20</v>
      </c>
      <c r="W135" s="15">
        <v>42477.333333333336</v>
      </c>
      <c r="X135" s="16">
        <v>42464</v>
      </c>
      <c r="Y135" s="18">
        <v>4</v>
      </c>
      <c r="Z135" s="18"/>
      <c r="AA135" s="1" t="str">
        <f t="shared" si="24"/>
        <v>ウ</v>
      </c>
      <c r="AB135" s="1">
        <f t="shared" ref="AB135:AB137" si="25">J135</f>
        <v>50</v>
      </c>
    </row>
    <row r="136" spans="1:28" ht="21" customHeight="1">
      <c r="A136" s="1">
        <v>0</v>
      </c>
      <c r="B136" s="2" t="str">
        <f>VLOOKUP(VALUE(MID(N136,2,2)),Sheet1!$A$1:$B$6,2,FALSE)</f>
        <v>石田</v>
      </c>
      <c r="C136" s="9" t="str">
        <f t="shared" si="22"/>
        <v/>
      </c>
      <c r="D136" s="10" t="s">
        <v>296</v>
      </c>
      <c r="E136" s="4" t="s">
        <v>297</v>
      </c>
      <c r="F136" s="4" t="str">
        <f t="shared" si="19"/>
        <v>ｳｶﾜ ﾀｶｼ</v>
      </c>
      <c r="G136" s="10" t="str">
        <f t="shared" si="23"/>
        <v>ｳｶﾜ ﾀｶｼ</v>
      </c>
      <c r="H136" s="11" t="s">
        <v>15</v>
      </c>
      <c r="I136" s="12">
        <v>27166</v>
      </c>
      <c r="J136" s="11">
        <v>42</v>
      </c>
      <c r="K136" s="5" t="s">
        <v>16</v>
      </c>
      <c r="L136" s="5">
        <v>1227</v>
      </c>
      <c r="M136" s="5" t="s">
        <v>17</v>
      </c>
      <c r="N136" s="11" t="str">
        <f t="shared" si="20"/>
        <v>醍01227</v>
      </c>
      <c r="O136" s="11" t="str">
        <f t="shared" si="21"/>
        <v>本</v>
      </c>
      <c r="P136" s="10" t="s">
        <v>2454</v>
      </c>
      <c r="Q136" s="10" t="s">
        <v>101</v>
      </c>
      <c r="R136" s="10" t="s">
        <v>3467</v>
      </c>
      <c r="S136" s="4">
        <v>1312278</v>
      </c>
      <c r="T136" s="4" t="s">
        <v>19</v>
      </c>
      <c r="U136" s="4">
        <v>150402501</v>
      </c>
      <c r="V136" s="4" t="s">
        <v>20</v>
      </c>
      <c r="W136" s="15">
        <v>42477.416666666664</v>
      </c>
      <c r="X136" s="16">
        <v>42466</v>
      </c>
      <c r="Y136" s="18">
        <v>3</v>
      </c>
      <c r="Z136" s="18"/>
      <c r="AA136" s="1" t="str">
        <f t="shared" si="24"/>
        <v>ウ</v>
      </c>
      <c r="AB136" s="1">
        <f t="shared" si="25"/>
        <v>42</v>
      </c>
    </row>
    <row r="137" spans="1:28" ht="21" customHeight="1">
      <c r="A137" s="1">
        <v>0</v>
      </c>
      <c r="B137" s="2" t="str">
        <f>VLOOKUP(VALUE(MID(N137,2,2)),Sheet1!$A$1:$B$6,2,FALSE)</f>
        <v>石田</v>
      </c>
      <c r="C137" s="9" t="str">
        <f t="shared" si="22"/>
        <v/>
      </c>
      <c r="D137" s="10" t="s">
        <v>298</v>
      </c>
      <c r="E137" s="4" t="s">
        <v>22</v>
      </c>
      <c r="F137" s="4" t="str">
        <f t="shared" si="19"/>
        <v>ｳｶﾜ ﾀｶｼ</v>
      </c>
      <c r="G137" s="10" t="s">
        <v>3468</v>
      </c>
      <c r="H137" s="11" t="s">
        <v>23</v>
      </c>
      <c r="I137" s="12">
        <v>29015</v>
      </c>
      <c r="J137" s="11">
        <v>37</v>
      </c>
      <c r="K137" s="5" t="s">
        <v>16</v>
      </c>
      <c r="L137" s="5">
        <v>1227</v>
      </c>
      <c r="M137" s="5" t="s">
        <v>24</v>
      </c>
      <c r="N137" s="11" t="str">
        <f t="shared" si="20"/>
        <v>醍01227</v>
      </c>
      <c r="O137" s="11" t="str">
        <f t="shared" si="21"/>
        <v>家</v>
      </c>
      <c r="P137" s="10" t="s">
        <v>2454</v>
      </c>
      <c r="Q137" s="10" t="s">
        <v>101</v>
      </c>
      <c r="R137" s="10" t="s">
        <v>3467</v>
      </c>
      <c r="S137" s="4">
        <v>1312278</v>
      </c>
      <c r="T137" s="4" t="s">
        <v>25</v>
      </c>
      <c r="U137" s="4">
        <v>150402502</v>
      </c>
      <c r="V137" s="4" t="s">
        <v>20</v>
      </c>
      <c r="W137" s="15">
        <v>42477.416666666664</v>
      </c>
      <c r="X137" s="16">
        <v>42466</v>
      </c>
      <c r="Y137" s="18">
        <v>1</v>
      </c>
      <c r="Z137" s="18"/>
      <c r="AA137" s="1" t="str">
        <f t="shared" si="24"/>
        <v>ウ</v>
      </c>
      <c r="AB137" s="1">
        <f t="shared" si="25"/>
        <v>37</v>
      </c>
    </row>
    <row r="138" spans="1:28" ht="21" hidden="1" customHeight="1">
      <c r="A138" s="1">
        <v>0</v>
      </c>
      <c r="B138" s="1" t="str">
        <f>VLOOKUP(VALUE(MID(N138,2,2)),Sheet1!$A$1:$B$6,2,FALSE)</f>
        <v>石田</v>
      </c>
      <c r="C138" s="9" t="str">
        <f t="shared" si="22"/>
        <v/>
      </c>
      <c r="D138" s="4" t="s">
        <v>299</v>
      </c>
      <c r="E138" s="4" t="s">
        <v>22</v>
      </c>
      <c r="F138" s="4" t="str">
        <f t="shared" si="19"/>
        <v>ｳｶﾜ ﾀｶｼ</v>
      </c>
      <c r="G138" s="4" t="str">
        <f t="shared" si="23"/>
        <v xml:space="preserve">ｳｶﾜ </v>
      </c>
      <c r="H138" s="5" t="s">
        <v>23</v>
      </c>
      <c r="I138" s="6">
        <v>40671</v>
      </c>
      <c r="J138" s="5">
        <v>5</v>
      </c>
      <c r="K138" s="5" t="s">
        <v>16</v>
      </c>
      <c r="L138" s="5">
        <v>1227</v>
      </c>
      <c r="M138" s="5" t="s">
        <v>24</v>
      </c>
      <c r="N138" s="5" t="str">
        <f t="shared" si="20"/>
        <v>醍01227</v>
      </c>
      <c r="O138" s="5" t="str">
        <f t="shared" si="21"/>
        <v>家</v>
      </c>
      <c r="P138" s="4" t="s">
        <v>2454</v>
      </c>
      <c r="Q138" s="4" t="s">
        <v>101</v>
      </c>
      <c r="R138" s="4" t="s">
        <v>3016</v>
      </c>
      <c r="S138" s="4">
        <v>1312278</v>
      </c>
      <c r="T138" s="4" t="s">
        <v>25</v>
      </c>
      <c r="U138" s="4">
        <v>150402503</v>
      </c>
      <c r="V138" s="4" t="s">
        <v>20</v>
      </c>
      <c r="W138" s="7" t="s">
        <v>2970</v>
      </c>
      <c r="X138" s="7" t="s">
        <v>2971</v>
      </c>
      <c r="Y138" s="8" t="s">
        <v>2972</v>
      </c>
      <c r="Z138" s="8" t="s">
        <v>2973</v>
      </c>
      <c r="AA138" s="1" t="str">
        <f t="shared" si="24"/>
        <v>ウ</v>
      </c>
    </row>
    <row r="139" spans="1:28" ht="21" hidden="1" customHeight="1">
      <c r="A139" s="1">
        <v>0</v>
      </c>
      <c r="B139" s="1" t="str">
        <f>VLOOKUP(VALUE(MID(N139,2,2)),Sheet1!$A$1:$B$6,2,FALSE)</f>
        <v>石田</v>
      </c>
      <c r="C139" s="9" t="str">
        <f t="shared" si="22"/>
        <v/>
      </c>
      <c r="D139" s="4" t="s">
        <v>300</v>
      </c>
      <c r="E139" s="4" t="s">
        <v>22</v>
      </c>
      <c r="F139" s="4" t="str">
        <f t="shared" si="19"/>
        <v>ｳｶﾜ ﾀｶｼ</v>
      </c>
      <c r="G139" s="4" t="str">
        <f t="shared" si="23"/>
        <v xml:space="preserve">ｳｶﾜ </v>
      </c>
      <c r="H139" s="5" t="s">
        <v>15</v>
      </c>
      <c r="I139" s="6">
        <v>41797</v>
      </c>
      <c r="J139" s="5">
        <v>2</v>
      </c>
      <c r="K139" s="5" t="s">
        <v>16</v>
      </c>
      <c r="L139" s="5">
        <v>1227</v>
      </c>
      <c r="M139" s="5" t="s">
        <v>24</v>
      </c>
      <c r="N139" s="5" t="str">
        <f t="shared" si="20"/>
        <v>醍01227</v>
      </c>
      <c r="O139" s="5" t="str">
        <f t="shared" si="21"/>
        <v>家</v>
      </c>
      <c r="P139" s="4" t="s">
        <v>2454</v>
      </c>
      <c r="Q139" s="4" t="s">
        <v>101</v>
      </c>
      <c r="R139" s="4" t="s">
        <v>3016</v>
      </c>
      <c r="S139" s="4">
        <v>1312278</v>
      </c>
      <c r="T139" s="4" t="s">
        <v>25</v>
      </c>
      <c r="U139" s="4">
        <v>150402504</v>
      </c>
      <c r="V139" s="4" t="s">
        <v>20</v>
      </c>
      <c r="W139" s="7" t="s">
        <v>2970</v>
      </c>
      <c r="X139" s="7" t="s">
        <v>2971</v>
      </c>
      <c r="Y139" s="8" t="s">
        <v>2972</v>
      </c>
      <c r="Z139" s="8" t="s">
        <v>2973</v>
      </c>
      <c r="AA139" s="1" t="str">
        <f t="shared" si="24"/>
        <v>ウ</v>
      </c>
    </row>
    <row r="140" spans="1:28" ht="21" hidden="1" customHeight="1">
      <c r="A140" s="1">
        <v>0</v>
      </c>
      <c r="B140" s="2" t="str">
        <f>VLOOKUP(VALUE(MID(N140,2,2)),Sheet1!$A$1:$B$6,2,FALSE)</f>
        <v>三宝院</v>
      </c>
      <c r="C140" s="9" t="str">
        <f t="shared" si="22"/>
        <v/>
      </c>
      <c r="D140" s="10" t="s">
        <v>1766</v>
      </c>
      <c r="E140" s="4" t="s">
        <v>1767</v>
      </c>
      <c r="F140" s="4" t="str">
        <f t="shared" si="19"/>
        <v>ｳﾂﾐ ﾄﾓﾕｷ</v>
      </c>
      <c r="G140" s="10" t="str">
        <f t="shared" si="23"/>
        <v>ｳﾂﾐ ﾄﾓﾕｷ</v>
      </c>
      <c r="H140" s="11" t="s">
        <v>15</v>
      </c>
      <c r="I140" s="12">
        <v>27330</v>
      </c>
      <c r="J140" s="11">
        <v>42</v>
      </c>
      <c r="K140" s="5" t="s">
        <v>16</v>
      </c>
      <c r="L140" s="5">
        <v>5292</v>
      </c>
      <c r="M140" s="5" t="s">
        <v>17</v>
      </c>
      <c r="N140" s="11" t="str">
        <f t="shared" si="20"/>
        <v>醍05292</v>
      </c>
      <c r="O140" s="11" t="str">
        <f t="shared" si="21"/>
        <v>本</v>
      </c>
      <c r="P140" s="10" t="s">
        <v>2829</v>
      </c>
      <c r="Q140" s="10" t="s">
        <v>1598</v>
      </c>
      <c r="R140" s="10" t="s">
        <v>3280</v>
      </c>
      <c r="S140" s="4">
        <v>505692</v>
      </c>
      <c r="T140" s="4" t="s">
        <v>19</v>
      </c>
      <c r="U140" s="4">
        <v>50810201</v>
      </c>
      <c r="V140" s="4" t="s">
        <v>20</v>
      </c>
      <c r="W140" s="13"/>
      <c r="X140" s="13" t="s">
        <v>2971</v>
      </c>
      <c r="Y140" s="18" t="s">
        <v>2972</v>
      </c>
      <c r="Z140" s="18" t="s">
        <v>2973</v>
      </c>
      <c r="AA140" s="1" t="str">
        <f t="shared" si="24"/>
        <v>ウ</v>
      </c>
    </row>
    <row r="141" spans="1:28" ht="21" hidden="1" customHeight="1">
      <c r="A141" s="1">
        <v>0</v>
      </c>
      <c r="B141" s="2" t="str">
        <f>VLOOKUP(VALUE(MID(N141,2,2)),Sheet1!$A$1:$B$6,2,FALSE)</f>
        <v>三宝院</v>
      </c>
      <c r="C141" s="9" t="str">
        <f t="shared" si="22"/>
        <v/>
      </c>
      <c r="D141" s="10" t="s">
        <v>1768</v>
      </c>
      <c r="E141" s="4" t="s">
        <v>22</v>
      </c>
      <c r="F141" s="4" t="str">
        <f t="shared" si="19"/>
        <v>ｳﾂﾐ ﾄﾓﾕｷ</v>
      </c>
      <c r="G141" s="10" t="str">
        <f t="shared" si="23"/>
        <v xml:space="preserve">ｳﾂﾐ </v>
      </c>
      <c r="H141" s="11" t="s">
        <v>15</v>
      </c>
      <c r="I141" s="12">
        <v>16785</v>
      </c>
      <c r="J141" s="11">
        <v>71</v>
      </c>
      <c r="K141" s="5" t="s">
        <v>16</v>
      </c>
      <c r="L141" s="5">
        <v>5292</v>
      </c>
      <c r="M141" s="5" t="s">
        <v>24</v>
      </c>
      <c r="N141" s="11" t="str">
        <f t="shared" si="20"/>
        <v>醍05292</v>
      </c>
      <c r="O141" s="11" t="str">
        <f t="shared" si="21"/>
        <v>家</v>
      </c>
      <c r="P141" s="10" t="s">
        <v>2829</v>
      </c>
      <c r="Q141" s="10" t="s">
        <v>1598</v>
      </c>
      <c r="R141" s="10" t="s">
        <v>3280</v>
      </c>
      <c r="S141" s="4">
        <v>505692</v>
      </c>
      <c r="T141" s="4" t="s">
        <v>25</v>
      </c>
      <c r="U141" s="4">
        <v>50810202</v>
      </c>
      <c r="V141" s="4" t="s">
        <v>20</v>
      </c>
      <c r="W141" s="13"/>
      <c r="X141" s="13" t="s">
        <v>2971</v>
      </c>
      <c r="Y141" s="18" t="s">
        <v>2972</v>
      </c>
      <c r="Z141" s="18" t="s">
        <v>2973</v>
      </c>
      <c r="AA141" s="1" t="str">
        <f t="shared" si="24"/>
        <v>ウ</v>
      </c>
    </row>
    <row r="142" spans="1:28" ht="21" hidden="1" customHeight="1">
      <c r="A142" s="1">
        <v>0</v>
      </c>
      <c r="B142" s="2" t="str">
        <f>VLOOKUP(VALUE(MID(N142,2,2)),Sheet1!$A$1:$B$6,2,FALSE)</f>
        <v>三宝院</v>
      </c>
      <c r="C142" s="9" t="str">
        <f t="shared" si="22"/>
        <v/>
      </c>
      <c r="D142" s="10" t="s">
        <v>1769</v>
      </c>
      <c r="E142" s="4" t="s">
        <v>22</v>
      </c>
      <c r="F142" s="4" t="str">
        <f t="shared" si="19"/>
        <v>ｳﾂﾐ ﾄﾓﾕｷ</v>
      </c>
      <c r="G142" s="10" t="str">
        <f t="shared" si="23"/>
        <v xml:space="preserve">ｳﾂﾐ </v>
      </c>
      <c r="H142" s="11" t="s">
        <v>23</v>
      </c>
      <c r="I142" s="12">
        <v>17291</v>
      </c>
      <c r="J142" s="11">
        <v>69</v>
      </c>
      <c r="K142" s="5" t="s">
        <v>16</v>
      </c>
      <c r="L142" s="5">
        <v>5292</v>
      </c>
      <c r="M142" s="5" t="s">
        <v>24</v>
      </c>
      <c r="N142" s="11" t="str">
        <f t="shared" si="20"/>
        <v>醍05292</v>
      </c>
      <c r="O142" s="11" t="str">
        <f t="shared" si="21"/>
        <v>家</v>
      </c>
      <c r="P142" s="10" t="s">
        <v>2829</v>
      </c>
      <c r="Q142" s="10" t="s">
        <v>1598</v>
      </c>
      <c r="R142" s="10" t="s">
        <v>3280</v>
      </c>
      <c r="S142" s="4">
        <v>505692</v>
      </c>
      <c r="T142" s="4" t="s">
        <v>25</v>
      </c>
      <c r="U142" s="4">
        <v>50810203</v>
      </c>
      <c r="V142" s="4" t="s">
        <v>20</v>
      </c>
      <c r="W142" s="13"/>
      <c r="X142" s="13" t="s">
        <v>2971</v>
      </c>
      <c r="Y142" s="18" t="s">
        <v>2972</v>
      </c>
      <c r="Z142" s="18" t="s">
        <v>2973</v>
      </c>
      <c r="AA142" s="1" t="str">
        <f t="shared" si="24"/>
        <v>ウ</v>
      </c>
    </row>
    <row r="143" spans="1:28" ht="21" customHeight="1">
      <c r="A143" s="1">
        <v>0</v>
      </c>
      <c r="B143" s="2" t="str">
        <f>VLOOKUP(VALUE(MID(N143,2,2)),Sheet1!$A$1:$B$6,2,FALSE)</f>
        <v>石田</v>
      </c>
      <c r="C143" s="9" t="str">
        <f t="shared" si="22"/>
        <v/>
      </c>
      <c r="D143" s="10" t="s">
        <v>144</v>
      </c>
      <c r="E143" s="4" t="s">
        <v>145</v>
      </c>
      <c r="F143" s="4" t="str">
        <f t="shared" si="19"/>
        <v>ｳﾒﾀﾞ ｹﾝｲﾁ</v>
      </c>
      <c r="G143" s="10" t="str">
        <f t="shared" si="23"/>
        <v>ｳﾒﾀﾞ ｹﾝｲﾁ</v>
      </c>
      <c r="H143" s="11" t="s">
        <v>15</v>
      </c>
      <c r="I143" s="12">
        <v>25549</v>
      </c>
      <c r="J143" s="11">
        <v>47</v>
      </c>
      <c r="K143" s="5" t="s">
        <v>16</v>
      </c>
      <c r="L143" s="5">
        <v>1079</v>
      </c>
      <c r="M143" s="5" t="s">
        <v>17</v>
      </c>
      <c r="N143" s="11" t="str">
        <f t="shared" si="20"/>
        <v>醍01079</v>
      </c>
      <c r="O143" s="11" t="str">
        <f t="shared" si="21"/>
        <v>本</v>
      </c>
      <c r="P143" s="10" t="s">
        <v>2413</v>
      </c>
      <c r="Q143" s="10" t="s">
        <v>73</v>
      </c>
      <c r="R143" s="10" t="s">
        <v>2993</v>
      </c>
      <c r="S143" s="4">
        <v>8700494</v>
      </c>
      <c r="T143" s="4" t="s">
        <v>19</v>
      </c>
      <c r="U143" s="4">
        <v>870108201</v>
      </c>
      <c r="V143" s="4" t="s">
        <v>20</v>
      </c>
      <c r="W143" s="15">
        <v>42477.375</v>
      </c>
      <c r="X143" s="16">
        <v>42474</v>
      </c>
      <c r="Y143" s="18">
        <v>4</v>
      </c>
      <c r="Z143" s="18">
        <v>4</v>
      </c>
      <c r="AA143" s="1" t="str">
        <f t="shared" si="24"/>
        <v>ウ</v>
      </c>
    </row>
    <row r="144" spans="1:28" ht="21" customHeight="1">
      <c r="A144" s="1">
        <v>0</v>
      </c>
      <c r="B144" s="2" t="str">
        <f>VLOOKUP(VALUE(MID(N144,2,2)),Sheet1!$A$1:$B$6,2,FALSE)</f>
        <v>石田</v>
      </c>
      <c r="C144" s="9" t="str">
        <f t="shared" si="22"/>
        <v/>
      </c>
      <c r="D144" s="10" t="s">
        <v>146</v>
      </c>
      <c r="E144" s="4" t="s">
        <v>22</v>
      </c>
      <c r="F144" s="4" t="str">
        <f t="shared" si="19"/>
        <v>ｳﾒﾀﾞ ｹﾝｲﾁ</v>
      </c>
      <c r="G144" s="10" t="s">
        <v>3588</v>
      </c>
      <c r="H144" s="11" t="s">
        <v>23</v>
      </c>
      <c r="I144" s="12">
        <v>28711</v>
      </c>
      <c r="J144" s="11">
        <v>38</v>
      </c>
      <c r="K144" s="5" t="s">
        <v>16</v>
      </c>
      <c r="L144" s="5">
        <v>1079</v>
      </c>
      <c r="M144" s="5" t="s">
        <v>24</v>
      </c>
      <c r="N144" s="11" t="str">
        <f t="shared" si="20"/>
        <v>醍01079</v>
      </c>
      <c r="O144" s="11" t="str">
        <f t="shared" si="21"/>
        <v>家</v>
      </c>
      <c r="P144" s="10" t="s">
        <v>2413</v>
      </c>
      <c r="Q144" s="10" t="s">
        <v>73</v>
      </c>
      <c r="R144" s="10" t="s">
        <v>2993</v>
      </c>
      <c r="S144" s="4">
        <v>8700494</v>
      </c>
      <c r="T144" s="4" t="s">
        <v>25</v>
      </c>
      <c r="U144" s="4">
        <v>870108204</v>
      </c>
      <c r="V144" s="4" t="s">
        <v>20</v>
      </c>
      <c r="W144" s="15">
        <v>42477.375</v>
      </c>
      <c r="X144" s="16">
        <v>42475</v>
      </c>
      <c r="Y144" s="18">
        <v>1</v>
      </c>
      <c r="Z144" s="18"/>
      <c r="AA144" s="1" t="str">
        <f t="shared" si="24"/>
        <v>ウ</v>
      </c>
    </row>
    <row r="145" spans="1:27" ht="21" hidden="1" customHeight="1">
      <c r="A145" s="1">
        <v>0</v>
      </c>
      <c r="B145" s="1" t="str">
        <f>VLOOKUP(VALUE(MID(N145,2,2)),Sheet1!$A$1:$B$6,2,FALSE)</f>
        <v>石田</v>
      </c>
      <c r="C145" s="9" t="str">
        <f t="shared" si="22"/>
        <v/>
      </c>
      <c r="D145" s="4" t="s">
        <v>147</v>
      </c>
      <c r="E145" s="4" t="s">
        <v>22</v>
      </c>
      <c r="F145" s="4" t="str">
        <f t="shared" si="19"/>
        <v>ｳﾒﾀﾞ ｹﾝｲﾁ</v>
      </c>
      <c r="G145" s="4" t="str">
        <f t="shared" si="23"/>
        <v xml:space="preserve">ｳﾒﾀﾞ </v>
      </c>
      <c r="H145" s="5" t="s">
        <v>15</v>
      </c>
      <c r="I145" s="6">
        <v>40593</v>
      </c>
      <c r="J145" s="5">
        <v>6</v>
      </c>
      <c r="K145" s="5" t="s">
        <v>16</v>
      </c>
      <c r="L145" s="5">
        <v>1079</v>
      </c>
      <c r="M145" s="5" t="s">
        <v>24</v>
      </c>
      <c r="N145" s="5" t="str">
        <f t="shared" si="20"/>
        <v>醍01079</v>
      </c>
      <c r="O145" s="5" t="str">
        <f t="shared" si="21"/>
        <v>家</v>
      </c>
      <c r="P145" s="4" t="s">
        <v>2413</v>
      </c>
      <c r="Q145" s="4" t="s">
        <v>73</v>
      </c>
      <c r="R145" s="4" t="s">
        <v>2993</v>
      </c>
      <c r="S145" s="4">
        <v>8700494</v>
      </c>
      <c r="T145" s="4" t="s">
        <v>25</v>
      </c>
      <c r="U145" s="4">
        <v>870108205</v>
      </c>
      <c r="V145" s="4" t="s">
        <v>20</v>
      </c>
      <c r="W145" s="7" t="s">
        <v>2970</v>
      </c>
      <c r="X145" s="7" t="s">
        <v>2971</v>
      </c>
      <c r="Y145" s="8" t="s">
        <v>2972</v>
      </c>
      <c r="Z145" s="8" t="s">
        <v>2973</v>
      </c>
      <c r="AA145" s="1" t="str">
        <f t="shared" si="24"/>
        <v>ウ</v>
      </c>
    </row>
    <row r="146" spans="1:27" ht="21" hidden="1" customHeight="1">
      <c r="A146" s="1">
        <v>0</v>
      </c>
      <c r="B146" s="1" t="str">
        <f>VLOOKUP(VALUE(MID(N146,2,2)),Sheet1!$A$1:$B$6,2,FALSE)</f>
        <v>石田</v>
      </c>
      <c r="C146" s="9" t="str">
        <f t="shared" si="22"/>
        <v/>
      </c>
      <c r="D146" s="4" t="s">
        <v>148</v>
      </c>
      <c r="E146" s="4" t="s">
        <v>22</v>
      </c>
      <c r="F146" s="4" t="str">
        <f t="shared" si="19"/>
        <v>ｳﾒﾀﾞ ｹﾝｲﾁ</v>
      </c>
      <c r="G146" s="4" t="str">
        <f t="shared" si="23"/>
        <v xml:space="preserve">ｳﾒﾀﾞ </v>
      </c>
      <c r="H146" s="5" t="s">
        <v>15</v>
      </c>
      <c r="I146" s="6">
        <v>42346</v>
      </c>
      <c r="J146" s="5">
        <v>1</v>
      </c>
      <c r="K146" s="5" t="s">
        <v>16</v>
      </c>
      <c r="L146" s="5">
        <v>1079</v>
      </c>
      <c r="M146" s="5" t="s">
        <v>24</v>
      </c>
      <c r="N146" s="5" t="str">
        <f t="shared" si="20"/>
        <v>醍01079</v>
      </c>
      <c r="O146" s="5" t="str">
        <f t="shared" si="21"/>
        <v>家</v>
      </c>
      <c r="P146" s="4" t="s">
        <v>2413</v>
      </c>
      <c r="Q146" s="4" t="s">
        <v>73</v>
      </c>
      <c r="R146" s="4" t="s">
        <v>2993</v>
      </c>
      <c r="S146" s="4">
        <v>8700494</v>
      </c>
      <c r="T146" s="4" t="s">
        <v>25</v>
      </c>
      <c r="U146" s="4">
        <v>870108206</v>
      </c>
      <c r="V146" s="4" t="s">
        <v>20</v>
      </c>
      <c r="W146" s="7" t="s">
        <v>2970</v>
      </c>
      <c r="X146" s="7" t="s">
        <v>2971</v>
      </c>
      <c r="Y146" s="8" t="s">
        <v>2972</v>
      </c>
      <c r="Z146" s="8" t="s">
        <v>2973</v>
      </c>
      <c r="AA146" s="1" t="str">
        <f t="shared" si="24"/>
        <v>ウ</v>
      </c>
    </row>
    <row r="147" spans="1:27" ht="21" hidden="1" customHeight="1">
      <c r="A147" s="1">
        <v>0</v>
      </c>
      <c r="B147" s="2" t="str">
        <f>VLOOKUP(VALUE(MID(N147,2,2)),Sheet1!$A$1:$B$6,2,FALSE)</f>
        <v>三宝院</v>
      </c>
      <c r="C147" s="9" t="str">
        <f t="shared" si="22"/>
        <v/>
      </c>
      <c r="D147" s="10" t="s">
        <v>1664</v>
      </c>
      <c r="E147" s="4" t="s">
        <v>1665</v>
      </c>
      <c r="F147" s="4" t="str">
        <f t="shared" si="19"/>
        <v>ｳﾒﾊﾗ ﾔｽﾏｻ</v>
      </c>
      <c r="G147" s="10" t="str">
        <f t="shared" si="23"/>
        <v>ｳﾒﾊﾗ ﾔｽﾏｻ</v>
      </c>
      <c r="H147" s="11" t="s">
        <v>15</v>
      </c>
      <c r="I147" s="12">
        <v>25787</v>
      </c>
      <c r="J147" s="11">
        <v>46</v>
      </c>
      <c r="K147" s="5" t="s">
        <v>16</v>
      </c>
      <c r="L147" s="5">
        <v>5184</v>
      </c>
      <c r="M147" s="5" t="s">
        <v>17</v>
      </c>
      <c r="N147" s="11" t="str">
        <f t="shared" si="20"/>
        <v>醍05184</v>
      </c>
      <c r="O147" s="11" t="str">
        <f t="shared" si="21"/>
        <v>本</v>
      </c>
      <c r="P147" s="10" t="s">
        <v>2801</v>
      </c>
      <c r="Q147" s="10" t="s">
        <v>934</v>
      </c>
      <c r="R147" s="10" t="s">
        <v>3260</v>
      </c>
      <c r="S147" s="4">
        <v>9407677</v>
      </c>
      <c r="T147" s="4" t="s">
        <v>19</v>
      </c>
      <c r="U147" s="4">
        <v>940808801</v>
      </c>
      <c r="V147" s="4" t="s">
        <v>20</v>
      </c>
      <c r="W147" s="13"/>
      <c r="X147" s="13" t="s">
        <v>2971</v>
      </c>
      <c r="Y147" s="18" t="s">
        <v>2972</v>
      </c>
      <c r="Z147" s="18" t="s">
        <v>2973</v>
      </c>
      <c r="AA147" s="1" t="str">
        <f t="shared" si="24"/>
        <v>ウ</v>
      </c>
    </row>
    <row r="148" spans="1:27" ht="21" hidden="1" customHeight="1">
      <c r="A148" s="1">
        <v>0</v>
      </c>
      <c r="B148" s="2" t="str">
        <f>VLOOKUP(VALUE(MID(N148,2,2)),Sheet1!$A$1:$B$6,2,FALSE)</f>
        <v>三宝院</v>
      </c>
      <c r="C148" s="9" t="str">
        <f t="shared" si="22"/>
        <v/>
      </c>
      <c r="D148" s="10" t="s">
        <v>1666</v>
      </c>
      <c r="E148" s="4" t="s">
        <v>22</v>
      </c>
      <c r="F148" s="4" t="str">
        <f t="shared" si="19"/>
        <v>ｳﾒﾊﾗ ﾔｽﾏｻ</v>
      </c>
      <c r="G148" s="10" t="str">
        <f t="shared" si="23"/>
        <v xml:space="preserve">ｳﾒﾊﾗ </v>
      </c>
      <c r="H148" s="11" t="s">
        <v>23</v>
      </c>
      <c r="I148" s="12">
        <v>25775</v>
      </c>
      <c r="J148" s="11">
        <v>46</v>
      </c>
      <c r="K148" s="5" t="s">
        <v>16</v>
      </c>
      <c r="L148" s="5">
        <v>5184</v>
      </c>
      <c r="M148" s="5" t="s">
        <v>24</v>
      </c>
      <c r="N148" s="11" t="str">
        <f t="shared" si="20"/>
        <v>醍05184</v>
      </c>
      <c r="O148" s="11" t="str">
        <f t="shared" si="21"/>
        <v>家</v>
      </c>
      <c r="P148" s="10" t="s">
        <v>2801</v>
      </c>
      <c r="Q148" s="10" t="s">
        <v>934</v>
      </c>
      <c r="R148" s="10" t="s">
        <v>3260</v>
      </c>
      <c r="S148" s="4">
        <v>9407677</v>
      </c>
      <c r="T148" s="4" t="s">
        <v>25</v>
      </c>
      <c r="U148" s="4">
        <v>940808802</v>
      </c>
      <c r="V148" s="4" t="s">
        <v>20</v>
      </c>
      <c r="W148" s="13"/>
      <c r="X148" s="13" t="s">
        <v>2971</v>
      </c>
      <c r="Y148" s="18" t="s">
        <v>2972</v>
      </c>
      <c r="Z148" s="18" t="s">
        <v>2973</v>
      </c>
      <c r="AA148" s="1" t="str">
        <f t="shared" si="24"/>
        <v>ウ</v>
      </c>
    </row>
    <row r="149" spans="1:27" ht="21" hidden="1" customHeight="1">
      <c r="A149" s="1">
        <v>0</v>
      </c>
      <c r="B149" s="2" t="str">
        <f>VLOOKUP(VALUE(MID(N149,2,2)),Sheet1!$A$1:$B$6,2,FALSE)</f>
        <v>三宝院</v>
      </c>
      <c r="C149" s="9" t="str">
        <f t="shared" si="22"/>
        <v/>
      </c>
      <c r="D149" s="10" t="s">
        <v>1667</v>
      </c>
      <c r="E149" s="4" t="s">
        <v>22</v>
      </c>
      <c r="F149" s="4" t="str">
        <f t="shared" si="19"/>
        <v>ｳﾒﾊﾗ ﾔｽﾏｻ</v>
      </c>
      <c r="G149" s="10" t="str">
        <f t="shared" si="23"/>
        <v xml:space="preserve">ｳﾒﾊﾗ </v>
      </c>
      <c r="H149" s="11" t="s">
        <v>23</v>
      </c>
      <c r="I149" s="12">
        <v>35690</v>
      </c>
      <c r="J149" s="11">
        <v>19</v>
      </c>
      <c r="K149" s="5" t="s">
        <v>16</v>
      </c>
      <c r="L149" s="5">
        <v>5184</v>
      </c>
      <c r="M149" s="5" t="s">
        <v>24</v>
      </c>
      <c r="N149" s="11" t="str">
        <f t="shared" si="20"/>
        <v>醍05184</v>
      </c>
      <c r="O149" s="11" t="str">
        <f t="shared" si="21"/>
        <v>家</v>
      </c>
      <c r="P149" s="10" t="s">
        <v>2801</v>
      </c>
      <c r="Q149" s="10" t="s">
        <v>934</v>
      </c>
      <c r="R149" s="10" t="s">
        <v>3260</v>
      </c>
      <c r="S149" s="4">
        <v>9407677</v>
      </c>
      <c r="T149" s="4" t="s">
        <v>25</v>
      </c>
      <c r="U149" s="4">
        <v>940808803</v>
      </c>
      <c r="V149" s="4" t="s">
        <v>20</v>
      </c>
      <c r="W149" s="13"/>
      <c r="X149" s="13" t="s">
        <v>2971</v>
      </c>
      <c r="Y149" s="18" t="s">
        <v>2972</v>
      </c>
      <c r="Z149" s="18" t="s">
        <v>2973</v>
      </c>
      <c r="AA149" s="1" t="str">
        <f t="shared" si="24"/>
        <v>ウ</v>
      </c>
    </row>
    <row r="150" spans="1:27" ht="21" hidden="1" customHeight="1">
      <c r="A150" s="1">
        <v>0</v>
      </c>
      <c r="B150" s="1" t="str">
        <f>VLOOKUP(VALUE(MID(N150,2,2)),Sheet1!$A$1:$B$6,2,FALSE)</f>
        <v>三宝院</v>
      </c>
      <c r="C150" s="9" t="str">
        <f t="shared" si="22"/>
        <v/>
      </c>
      <c r="D150" s="4" t="s">
        <v>1668</v>
      </c>
      <c r="E150" s="4" t="s">
        <v>22</v>
      </c>
      <c r="F150" s="4" t="str">
        <f t="shared" si="19"/>
        <v>ｳﾒﾊﾗ ﾔｽﾏｻ</v>
      </c>
      <c r="G150" s="4" t="str">
        <f t="shared" si="23"/>
        <v xml:space="preserve">ｳﾒﾊﾗ </v>
      </c>
      <c r="H150" s="5" t="s">
        <v>15</v>
      </c>
      <c r="I150" s="6">
        <v>38839</v>
      </c>
      <c r="J150" s="5">
        <v>10</v>
      </c>
      <c r="K150" s="5" t="s">
        <v>16</v>
      </c>
      <c r="L150" s="5">
        <v>5184</v>
      </c>
      <c r="M150" s="5" t="s">
        <v>24</v>
      </c>
      <c r="N150" s="5" t="str">
        <f t="shared" si="20"/>
        <v>醍05184</v>
      </c>
      <c r="O150" s="5" t="str">
        <f t="shared" si="21"/>
        <v>家</v>
      </c>
      <c r="P150" s="4" t="s">
        <v>2801</v>
      </c>
      <c r="Q150" s="4" t="s">
        <v>934</v>
      </c>
      <c r="R150" s="4" t="s">
        <v>3260</v>
      </c>
      <c r="S150" s="4">
        <v>9407677</v>
      </c>
      <c r="T150" s="4" t="s">
        <v>25</v>
      </c>
      <c r="U150" s="4">
        <v>940808804</v>
      </c>
      <c r="V150" s="4" t="s">
        <v>20</v>
      </c>
      <c r="W150" s="7" t="s">
        <v>2970</v>
      </c>
      <c r="X150" s="7" t="s">
        <v>2971</v>
      </c>
      <c r="Y150" s="8" t="s">
        <v>2972</v>
      </c>
      <c r="Z150" s="8" t="s">
        <v>2973</v>
      </c>
      <c r="AA150" s="1" t="str">
        <f t="shared" si="24"/>
        <v>ウ</v>
      </c>
    </row>
    <row r="151" spans="1:27" ht="21" hidden="1" customHeight="1">
      <c r="A151" s="1">
        <v>0</v>
      </c>
      <c r="B151" s="2" t="str">
        <f>VLOOKUP(VALUE(MID(N151,2,2)),Sheet1!$A$1:$B$6,2,FALSE)</f>
        <v>石田</v>
      </c>
      <c r="C151" s="9" t="str">
        <f t="shared" si="22"/>
        <v/>
      </c>
      <c r="D151" s="10" t="s">
        <v>84</v>
      </c>
      <c r="E151" s="4" t="s">
        <v>85</v>
      </c>
      <c r="F151" s="4" t="str">
        <f t="shared" si="19"/>
        <v>ｳﾗ ﾏｺﾄ</v>
      </c>
      <c r="G151" s="10" t="str">
        <f t="shared" si="23"/>
        <v>ｳﾗ ﾏｺﾄ</v>
      </c>
      <c r="H151" s="11" t="s">
        <v>15</v>
      </c>
      <c r="I151" s="12">
        <v>26630</v>
      </c>
      <c r="J151" s="11">
        <v>44</v>
      </c>
      <c r="K151" s="5" t="s">
        <v>16</v>
      </c>
      <c r="L151" s="5">
        <v>1039</v>
      </c>
      <c r="M151" s="5" t="s">
        <v>17</v>
      </c>
      <c r="N151" s="11" t="str">
        <f t="shared" si="20"/>
        <v>醍01039</v>
      </c>
      <c r="O151" s="11" t="str">
        <f t="shared" si="21"/>
        <v>本</v>
      </c>
      <c r="P151" s="10" t="s">
        <v>2399</v>
      </c>
      <c r="Q151" s="10" t="s">
        <v>86</v>
      </c>
      <c r="R151" s="10" t="s">
        <v>87</v>
      </c>
      <c r="S151" s="4">
        <v>9218670</v>
      </c>
      <c r="T151" s="4" t="s">
        <v>19</v>
      </c>
      <c r="U151" s="4">
        <v>921232601</v>
      </c>
      <c r="V151" s="4" t="s">
        <v>20</v>
      </c>
      <c r="W151" s="13"/>
      <c r="X151" s="13" t="s">
        <v>2971</v>
      </c>
      <c r="Y151" s="18" t="s">
        <v>3356</v>
      </c>
      <c r="Z151" s="18" t="s">
        <v>2973</v>
      </c>
      <c r="AA151" s="1" t="str">
        <f t="shared" si="24"/>
        <v>ウ</v>
      </c>
    </row>
    <row r="152" spans="1:27" ht="21" hidden="1" customHeight="1">
      <c r="A152" s="1">
        <v>0</v>
      </c>
      <c r="B152" s="2" t="str">
        <f>VLOOKUP(VALUE(MID(N152,2,2)),Sheet1!$A$1:$B$6,2,FALSE)</f>
        <v>石田</v>
      </c>
      <c r="C152" s="9" t="str">
        <f t="shared" si="22"/>
        <v/>
      </c>
      <c r="D152" s="10" t="s">
        <v>88</v>
      </c>
      <c r="E152" s="4" t="s">
        <v>22</v>
      </c>
      <c r="F152" s="4" t="str">
        <f t="shared" si="19"/>
        <v>ｳﾗ ﾏｺﾄ</v>
      </c>
      <c r="G152" s="10" t="str">
        <f t="shared" si="23"/>
        <v xml:space="preserve">ｳﾗ </v>
      </c>
      <c r="H152" s="11" t="s">
        <v>23</v>
      </c>
      <c r="I152" s="12">
        <v>27571</v>
      </c>
      <c r="J152" s="11">
        <v>41</v>
      </c>
      <c r="K152" s="5" t="s">
        <v>16</v>
      </c>
      <c r="L152" s="5">
        <v>1039</v>
      </c>
      <c r="M152" s="5" t="s">
        <v>24</v>
      </c>
      <c r="N152" s="11" t="str">
        <f t="shared" si="20"/>
        <v>醍01039</v>
      </c>
      <c r="O152" s="11" t="str">
        <f t="shared" si="21"/>
        <v>家</v>
      </c>
      <c r="P152" s="10" t="s">
        <v>2399</v>
      </c>
      <c r="Q152" s="10" t="s">
        <v>86</v>
      </c>
      <c r="R152" s="10" t="s">
        <v>87</v>
      </c>
      <c r="S152" s="4">
        <v>9218670</v>
      </c>
      <c r="T152" s="4" t="s">
        <v>25</v>
      </c>
      <c r="U152" s="4">
        <v>921232602</v>
      </c>
      <c r="V152" s="4" t="s">
        <v>20</v>
      </c>
      <c r="W152" s="13"/>
      <c r="X152" s="13" t="s">
        <v>2971</v>
      </c>
      <c r="Y152" s="18" t="s">
        <v>3356</v>
      </c>
      <c r="Z152" s="18" t="s">
        <v>2973</v>
      </c>
      <c r="AA152" s="1" t="str">
        <f t="shared" si="24"/>
        <v>ウ</v>
      </c>
    </row>
    <row r="153" spans="1:27" ht="21" hidden="1" customHeight="1">
      <c r="A153" s="1">
        <v>0</v>
      </c>
      <c r="B153" s="1" t="str">
        <f>VLOOKUP(VALUE(MID(N153,2,2)),Sheet1!$A$1:$B$6,2,FALSE)</f>
        <v>石田</v>
      </c>
      <c r="C153" s="9" t="str">
        <f t="shared" si="22"/>
        <v/>
      </c>
      <c r="D153" s="4" t="s">
        <v>89</v>
      </c>
      <c r="E153" s="4" t="s">
        <v>22</v>
      </c>
      <c r="F153" s="4" t="str">
        <f t="shared" si="19"/>
        <v>ｳﾗ ﾏｺﾄ</v>
      </c>
      <c r="G153" s="4" t="str">
        <f t="shared" si="23"/>
        <v xml:space="preserve">ｳﾗ </v>
      </c>
      <c r="H153" s="5" t="s">
        <v>15</v>
      </c>
      <c r="I153" s="6">
        <v>37213</v>
      </c>
      <c r="J153" s="5">
        <v>15</v>
      </c>
      <c r="K153" s="5" t="s">
        <v>16</v>
      </c>
      <c r="L153" s="5">
        <v>1039</v>
      </c>
      <c r="M153" s="5" t="s">
        <v>24</v>
      </c>
      <c r="N153" s="5" t="str">
        <f t="shared" si="20"/>
        <v>醍01039</v>
      </c>
      <c r="O153" s="5" t="str">
        <f t="shared" si="21"/>
        <v>家</v>
      </c>
      <c r="P153" s="4" t="s">
        <v>2399</v>
      </c>
      <c r="Q153" s="4" t="s">
        <v>86</v>
      </c>
      <c r="R153" s="4" t="s">
        <v>87</v>
      </c>
      <c r="S153" s="4">
        <v>9218670</v>
      </c>
      <c r="T153" s="4" t="s">
        <v>25</v>
      </c>
      <c r="U153" s="4">
        <v>921232603</v>
      </c>
      <c r="V153" s="4" t="s">
        <v>20</v>
      </c>
      <c r="W153" s="7" t="s">
        <v>2970</v>
      </c>
      <c r="X153" s="7" t="s">
        <v>2971</v>
      </c>
      <c r="Y153" s="8" t="s">
        <v>2972</v>
      </c>
      <c r="Z153" s="8" t="s">
        <v>2973</v>
      </c>
      <c r="AA153" s="1" t="str">
        <f t="shared" si="24"/>
        <v>ウ</v>
      </c>
    </row>
    <row r="154" spans="1:27" ht="21" hidden="1" customHeight="1">
      <c r="A154" s="1">
        <v>0</v>
      </c>
      <c r="B154" s="2" t="str">
        <f>VLOOKUP(VALUE(MID(N154,2,2)),Sheet1!$A$1:$B$6,2,FALSE)</f>
        <v>一言寺</v>
      </c>
      <c r="C154" s="9" t="str">
        <f t="shared" si="22"/>
        <v/>
      </c>
      <c r="D154" s="10" t="s">
        <v>1419</v>
      </c>
      <c r="E154" s="4" t="s">
        <v>1420</v>
      </c>
      <c r="F154" s="4" t="str">
        <f t="shared" si="19"/>
        <v>ｳﾗｶﾞﾐ ｺｳｼﾞ</v>
      </c>
      <c r="G154" s="10" t="str">
        <f t="shared" si="23"/>
        <v>ｳﾗｶﾞﾐ ｺｳｼﾞ</v>
      </c>
      <c r="H154" s="11" t="s">
        <v>15</v>
      </c>
      <c r="I154" s="12">
        <v>17550</v>
      </c>
      <c r="J154" s="11">
        <v>69</v>
      </c>
      <c r="K154" s="5" t="s">
        <v>16</v>
      </c>
      <c r="L154" s="5">
        <v>4214</v>
      </c>
      <c r="M154" s="5" t="s">
        <v>17</v>
      </c>
      <c r="N154" s="11" t="str">
        <f t="shared" si="20"/>
        <v>醍04214</v>
      </c>
      <c r="O154" s="11" t="str">
        <f t="shared" si="21"/>
        <v>本</v>
      </c>
      <c r="P154" s="10" t="s">
        <v>2738</v>
      </c>
      <c r="Q154" s="10" t="s">
        <v>372</v>
      </c>
      <c r="R154" s="10" t="s">
        <v>3216</v>
      </c>
      <c r="S154" s="4">
        <v>8906823</v>
      </c>
      <c r="T154" s="4" t="s">
        <v>19</v>
      </c>
      <c r="U154" s="4">
        <v>890708601</v>
      </c>
      <c r="V154" s="4" t="s">
        <v>20</v>
      </c>
      <c r="W154" s="13"/>
      <c r="X154" s="13" t="s">
        <v>2971</v>
      </c>
      <c r="Y154" s="18" t="s">
        <v>3356</v>
      </c>
      <c r="Z154" s="18" t="s">
        <v>2973</v>
      </c>
      <c r="AA154" s="1" t="str">
        <f t="shared" si="24"/>
        <v>ウ</v>
      </c>
    </row>
    <row r="155" spans="1:27" ht="21" hidden="1" customHeight="1">
      <c r="A155" s="1">
        <v>0</v>
      </c>
      <c r="B155" s="2" t="str">
        <f>VLOOKUP(VALUE(MID(N155,2,2)),Sheet1!$A$1:$B$6,2,FALSE)</f>
        <v>一言寺</v>
      </c>
      <c r="C155" s="9" t="str">
        <f t="shared" si="22"/>
        <v/>
      </c>
      <c r="D155" s="10" t="s">
        <v>1421</v>
      </c>
      <c r="E155" s="4" t="s">
        <v>22</v>
      </c>
      <c r="F155" s="4" t="str">
        <f t="shared" si="19"/>
        <v>ｳﾗｶﾞﾐ ｺｳｼﾞ</v>
      </c>
      <c r="G155" s="10" t="str">
        <f t="shared" si="23"/>
        <v xml:space="preserve">ｳﾗｶﾞﾐ </v>
      </c>
      <c r="H155" s="11" t="s">
        <v>23</v>
      </c>
      <c r="I155" s="12">
        <v>19659</v>
      </c>
      <c r="J155" s="11">
        <v>63</v>
      </c>
      <c r="K155" s="5" t="s">
        <v>16</v>
      </c>
      <c r="L155" s="5">
        <v>4214</v>
      </c>
      <c r="M155" s="5" t="s">
        <v>24</v>
      </c>
      <c r="N155" s="11" t="str">
        <f t="shared" si="20"/>
        <v>醍04214</v>
      </c>
      <c r="O155" s="11" t="str">
        <f t="shared" si="21"/>
        <v>家</v>
      </c>
      <c r="P155" s="10" t="s">
        <v>2738</v>
      </c>
      <c r="Q155" s="10" t="s">
        <v>372</v>
      </c>
      <c r="R155" s="10" t="s">
        <v>3216</v>
      </c>
      <c r="S155" s="4">
        <v>8906823</v>
      </c>
      <c r="T155" s="4" t="s">
        <v>25</v>
      </c>
      <c r="U155" s="4">
        <v>890708602</v>
      </c>
      <c r="V155" s="4" t="s">
        <v>20</v>
      </c>
      <c r="W155" s="13"/>
      <c r="X155" s="13" t="s">
        <v>2971</v>
      </c>
      <c r="Y155" s="18" t="s">
        <v>3356</v>
      </c>
      <c r="Z155" s="18" t="s">
        <v>2973</v>
      </c>
      <c r="AA155" s="1" t="str">
        <f t="shared" si="24"/>
        <v>ウ</v>
      </c>
    </row>
    <row r="156" spans="1:27" ht="21" hidden="1" customHeight="1">
      <c r="A156" s="1">
        <v>0</v>
      </c>
      <c r="B156" s="2" t="str">
        <f>VLOOKUP(VALUE(MID(N156,2,2)),Sheet1!$A$1:$B$6,2,FALSE)</f>
        <v>一言寺</v>
      </c>
      <c r="C156" s="9" t="str">
        <f t="shared" si="22"/>
        <v/>
      </c>
      <c r="D156" s="10" t="s">
        <v>1422</v>
      </c>
      <c r="E156" s="4" t="s">
        <v>22</v>
      </c>
      <c r="F156" s="4" t="str">
        <f t="shared" si="19"/>
        <v>ｳﾗｶﾞﾐ ｺｳｼﾞ</v>
      </c>
      <c r="G156" s="10" t="str">
        <f t="shared" si="23"/>
        <v xml:space="preserve">ｳﾗｶﾞﾐ </v>
      </c>
      <c r="H156" s="11" t="s">
        <v>15</v>
      </c>
      <c r="I156" s="12">
        <v>29625</v>
      </c>
      <c r="J156" s="11">
        <v>36</v>
      </c>
      <c r="K156" s="5" t="s">
        <v>16</v>
      </c>
      <c r="L156" s="5">
        <v>4214</v>
      </c>
      <c r="M156" s="5" t="s">
        <v>24</v>
      </c>
      <c r="N156" s="11" t="str">
        <f t="shared" si="20"/>
        <v>醍04214</v>
      </c>
      <c r="O156" s="11" t="str">
        <f t="shared" si="21"/>
        <v>家</v>
      </c>
      <c r="P156" s="10" t="s">
        <v>2738</v>
      </c>
      <c r="Q156" s="10" t="s">
        <v>372</v>
      </c>
      <c r="R156" s="10" t="s">
        <v>3216</v>
      </c>
      <c r="S156" s="4">
        <v>8906823</v>
      </c>
      <c r="T156" s="4" t="s">
        <v>25</v>
      </c>
      <c r="U156" s="4">
        <v>890708603</v>
      </c>
      <c r="V156" s="4" t="s">
        <v>20</v>
      </c>
      <c r="W156" s="13"/>
      <c r="X156" s="13" t="s">
        <v>2971</v>
      </c>
      <c r="Y156" s="18" t="s">
        <v>3356</v>
      </c>
      <c r="Z156" s="18" t="s">
        <v>2973</v>
      </c>
      <c r="AA156" s="1" t="str">
        <f t="shared" si="24"/>
        <v>ウ</v>
      </c>
    </row>
    <row r="157" spans="1:27" ht="21" hidden="1" customHeight="1">
      <c r="A157" s="1">
        <v>0</v>
      </c>
      <c r="B157" s="2" t="str">
        <f>VLOOKUP(VALUE(MID(N157,2,2)),Sheet1!$A$1:$B$6,2,FALSE)</f>
        <v>日野</v>
      </c>
      <c r="C157" s="9" t="str">
        <f t="shared" si="22"/>
        <v>エ</v>
      </c>
      <c r="D157" s="10" t="s">
        <v>350</v>
      </c>
      <c r="E157" s="4" t="s">
        <v>351</v>
      </c>
      <c r="F157" s="4" t="str">
        <f t="shared" si="19"/>
        <v>ｴｲﾛ ﾖｼﾐ</v>
      </c>
      <c r="G157" s="10" t="str">
        <f t="shared" si="23"/>
        <v>ｴｲﾛ ﾖｼﾐ</v>
      </c>
      <c r="H157" s="11" t="s">
        <v>15</v>
      </c>
      <c r="I157" s="12">
        <v>19013</v>
      </c>
      <c r="J157" s="11">
        <v>65</v>
      </c>
      <c r="K157" s="5" t="s">
        <v>16</v>
      </c>
      <c r="L157" s="5">
        <v>2025</v>
      </c>
      <c r="M157" s="5" t="s">
        <v>17</v>
      </c>
      <c r="N157" s="11" t="str">
        <f t="shared" si="20"/>
        <v>醍02025</v>
      </c>
      <c r="O157" s="11" t="str">
        <f t="shared" si="21"/>
        <v>本</v>
      </c>
      <c r="P157" s="10" t="s">
        <v>2471</v>
      </c>
      <c r="Q157" s="10" t="s">
        <v>352</v>
      </c>
      <c r="R157" s="10" t="s">
        <v>3030</v>
      </c>
      <c r="S157" s="4">
        <v>9220330</v>
      </c>
      <c r="T157" s="4" t="s">
        <v>19</v>
      </c>
      <c r="U157" s="4">
        <v>930111201</v>
      </c>
      <c r="V157" s="4" t="s">
        <v>20</v>
      </c>
      <c r="W157" s="13"/>
      <c r="X157" s="13" t="s">
        <v>2971</v>
      </c>
      <c r="Y157" s="18" t="s">
        <v>3356</v>
      </c>
      <c r="Z157" s="18" t="s">
        <v>2973</v>
      </c>
      <c r="AA157" s="1" t="str">
        <f t="shared" si="24"/>
        <v>エ</v>
      </c>
    </row>
    <row r="158" spans="1:27" ht="21" hidden="1" customHeight="1">
      <c r="A158" s="1">
        <v>0</v>
      </c>
      <c r="B158" s="2" t="str">
        <f>VLOOKUP(VALUE(MID(N158,2,2)),Sheet1!$A$1:$B$6,2,FALSE)</f>
        <v>三宝院</v>
      </c>
      <c r="C158" s="9" t="str">
        <f t="shared" si="22"/>
        <v/>
      </c>
      <c r="D158" s="10" t="s">
        <v>1726</v>
      </c>
      <c r="E158" s="4" t="s">
        <v>1727</v>
      </c>
      <c r="F158" s="4" t="str">
        <f t="shared" si="19"/>
        <v>ｴｶﾞｼﾗ ﾔｽﾋﾛ</v>
      </c>
      <c r="G158" s="10" t="str">
        <f t="shared" si="23"/>
        <v>ｴｶﾞｼﾗ ﾔｽﾋﾛ</v>
      </c>
      <c r="H158" s="11" t="s">
        <v>15</v>
      </c>
      <c r="I158" s="12">
        <v>26578</v>
      </c>
      <c r="J158" s="11">
        <v>44</v>
      </c>
      <c r="K158" s="5" t="s">
        <v>16</v>
      </c>
      <c r="L158" s="5">
        <v>5258</v>
      </c>
      <c r="M158" s="5" t="s">
        <v>17</v>
      </c>
      <c r="N158" s="11" t="str">
        <f t="shared" si="20"/>
        <v>醍05258</v>
      </c>
      <c r="O158" s="11" t="str">
        <f t="shared" si="21"/>
        <v>本</v>
      </c>
      <c r="P158" s="10" t="s">
        <v>2818</v>
      </c>
      <c r="Q158" s="10" t="s">
        <v>1556</v>
      </c>
      <c r="R158" s="10" t="s">
        <v>3272</v>
      </c>
      <c r="S158" s="4">
        <v>9315608</v>
      </c>
      <c r="T158" s="4" t="s">
        <v>19</v>
      </c>
      <c r="U158" s="4">
        <v>931208801</v>
      </c>
      <c r="V158" s="4" t="s">
        <v>20</v>
      </c>
      <c r="W158" s="13"/>
      <c r="X158" s="13" t="s">
        <v>2971</v>
      </c>
      <c r="Y158" s="18" t="s">
        <v>3356</v>
      </c>
      <c r="Z158" s="18" t="s">
        <v>2973</v>
      </c>
      <c r="AA158" s="1" t="str">
        <f t="shared" si="24"/>
        <v>エ</v>
      </c>
    </row>
    <row r="159" spans="1:27" ht="21" hidden="1" customHeight="1">
      <c r="A159" s="1">
        <v>0</v>
      </c>
      <c r="B159" s="2" t="str">
        <f>VLOOKUP(VALUE(MID(N159,2,2)),Sheet1!$A$1:$B$6,2,FALSE)</f>
        <v>三宝院</v>
      </c>
      <c r="C159" s="9" t="str">
        <f t="shared" si="22"/>
        <v/>
      </c>
      <c r="D159" s="10" t="s">
        <v>1728</v>
      </c>
      <c r="E159" s="4" t="s">
        <v>22</v>
      </c>
      <c r="F159" s="4" t="str">
        <f t="shared" si="19"/>
        <v>ｴｶﾞｼﾗ ﾔｽﾋﾛ</v>
      </c>
      <c r="G159" s="10" t="str">
        <f t="shared" si="23"/>
        <v xml:space="preserve">ｴｶﾞｼﾗ </v>
      </c>
      <c r="H159" s="11" t="s">
        <v>23</v>
      </c>
      <c r="I159" s="12">
        <v>27840</v>
      </c>
      <c r="J159" s="11">
        <v>41</v>
      </c>
      <c r="K159" s="5" t="s">
        <v>16</v>
      </c>
      <c r="L159" s="5">
        <v>5258</v>
      </c>
      <c r="M159" s="5" t="s">
        <v>24</v>
      </c>
      <c r="N159" s="11" t="str">
        <f t="shared" si="20"/>
        <v>醍05258</v>
      </c>
      <c r="O159" s="11" t="str">
        <f t="shared" si="21"/>
        <v>家</v>
      </c>
      <c r="P159" s="10" t="s">
        <v>2818</v>
      </c>
      <c r="Q159" s="10" t="s">
        <v>1556</v>
      </c>
      <c r="R159" s="10" t="s">
        <v>3272</v>
      </c>
      <c r="S159" s="4">
        <v>9315608</v>
      </c>
      <c r="T159" s="4" t="s">
        <v>25</v>
      </c>
      <c r="U159" s="4">
        <v>931208803</v>
      </c>
      <c r="V159" s="4" t="s">
        <v>20</v>
      </c>
      <c r="W159" s="13"/>
      <c r="X159" s="13" t="s">
        <v>2971</v>
      </c>
      <c r="Y159" s="18" t="s">
        <v>3356</v>
      </c>
      <c r="Z159" s="18" t="s">
        <v>2973</v>
      </c>
      <c r="AA159" s="1" t="str">
        <f t="shared" si="24"/>
        <v>エ</v>
      </c>
    </row>
    <row r="160" spans="1:27" ht="21" hidden="1" customHeight="1">
      <c r="A160" s="1">
        <v>0</v>
      </c>
      <c r="B160" s="2" t="str">
        <f>VLOOKUP(VALUE(MID(N160,2,2)),Sheet1!$A$1:$B$6,2,FALSE)</f>
        <v>三宝院</v>
      </c>
      <c r="C160" s="9" t="str">
        <f t="shared" si="22"/>
        <v/>
      </c>
      <c r="D160" s="10" t="s">
        <v>1729</v>
      </c>
      <c r="E160" s="4" t="s">
        <v>22</v>
      </c>
      <c r="F160" s="4" t="str">
        <f t="shared" si="19"/>
        <v>ｴｶﾞｼﾗ ﾔｽﾋﾛ</v>
      </c>
      <c r="G160" s="10" t="str">
        <f t="shared" si="23"/>
        <v xml:space="preserve">ｴｶﾞｼﾗ </v>
      </c>
      <c r="H160" s="11" t="s">
        <v>15</v>
      </c>
      <c r="I160" s="12">
        <v>36410</v>
      </c>
      <c r="J160" s="11">
        <v>17</v>
      </c>
      <c r="K160" s="5" t="s">
        <v>16</v>
      </c>
      <c r="L160" s="5">
        <v>5258</v>
      </c>
      <c r="M160" s="5" t="s">
        <v>24</v>
      </c>
      <c r="N160" s="11" t="str">
        <f t="shared" si="20"/>
        <v>醍05258</v>
      </c>
      <c r="O160" s="11" t="str">
        <f t="shared" si="21"/>
        <v>家</v>
      </c>
      <c r="P160" s="10" t="s">
        <v>2818</v>
      </c>
      <c r="Q160" s="10" t="s">
        <v>1556</v>
      </c>
      <c r="R160" s="10" t="s">
        <v>3272</v>
      </c>
      <c r="S160" s="4">
        <v>9315608</v>
      </c>
      <c r="T160" s="4" t="s">
        <v>25</v>
      </c>
      <c r="U160" s="4">
        <v>931208804</v>
      </c>
      <c r="V160" s="4" t="s">
        <v>20</v>
      </c>
      <c r="W160" s="13"/>
      <c r="X160" s="13" t="s">
        <v>2971</v>
      </c>
      <c r="Y160" s="18" t="s">
        <v>3356</v>
      </c>
      <c r="Z160" s="18" t="s">
        <v>2973</v>
      </c>
      <c r="AA160" s="1" t="str">
        <f t="shared" si="24"/>
        <v>エ</v>
      </c>
    </row>
    <row r="161" spans="1:28" ht="21" hidden="1" customHeight="1">
      <c r="A161" s="1">
        <v>0</v>
      </c>
      <c r="B161" s="1" t="str">
        <f>VLOOKUP(VALUE(MID(N161,2,2)),Sheet1!$A$1:$B$6,2,FALSE)</f>
        <v>三宝院</v>
      </c>
      <c r="C161" s="9" t="str">
        <f t="shared" si="22"/>
        <v/>
      </c>
      <c r="D161" s="4" t="s">
        <v>1730</v>
      </c>
      <c r="E161" s="4" t="s">
        <v>22</v>
      </c>
      <c r="F161" s="4" t="str">
        <f t="shared" si="19"/>
        <v>ｴｶﾞｼﾗ ﾔｽﾋﾛ</v>
      </c>
      <c r="G161" s="4" t="str">
        <f t="shared" si="23"/>
        <v xml:space="preserve">ｴｶﾞｼﾗ </v>
      </c>
      <c r="H161" s="5" t="s">
        <v>15</v>
      </c>
      <c r="I161" s="6">
        <v>39248</v>
      </c>
      <c r="J161" s="5">
        <v>9</v>
      </c>
      <c r="K161" s="5" t="s">
        <v>16</v>
      </c>
      <c r="L161" s="5">
        <v>5258</v>
      </c>
      <c r="M161" s="5" t="s">
        <v>24</v>
      </c>
      <c r="N161" s="5" t="str">
        <f t="shared" si="20"/>
        <v>醍05258</v>
      </c>
      <c r="O161" s="5" t="str">
        <f t="shared" si="21"/>
        <v>家</v>
      </c>
      <c r="P161" s="4" t="s">
        <v>2818</v>
      </c>
      <c r="Q161" s="4" t="s">
        <v>1556</v>
      </c>
      <c r="R161" s="4" t="s">
        <v>3272</v>
      </c>
      <c r="S161" s="4">
        <v>9315608</v>
      </c>
      <c r="T161" s="4" t="s">
        <v>25</v>
      </c>
      <c r="U161" s="4">
        <v>931208805</v>
      </c>
      <c r="V161" s="4" t="s">
        <v>20</v>
      </c>
      <c r="W161" s="7" t="s">
        <v>2970</v>
      </c>
      <c r="X161" s="7" t="s">
        <v>2971</v>
      </c>
      <c r="Y161" s="8" t="s">
        <v>2972</v>
      </c>
      <c r="Z161" s="8" t="s">
        <v>2973</v>
      </c>
      <c r="AA161" s="1" t="str">
        <f t="shared" si="24"/>
        <v>エ</v>
      </c>
    </row>
    <row r="162" spans="1:28" ht="21" customHeight="1">
      <c r="A162" s="1">
        <v>0</v>
      </c>
      <c r="B162" s="2" t="str">
        <f>VLOOKUP(VALUE(MID(N162,2,2)),Sheet1!$A$1:$B$6,2,FALSE)</f>
        <v>石田</v>
      </c>
      <c r="C162" s="9" t="str">
        <f t="shared" si="22"/>
        <v/>
      </c>
      <c r="D162" s="10" t="s">
        <v>95</v>
      </c>
      <c r="E162" s="4" t="s">
        <v>96</v>
      </c>
      <c r="F162" s="4" t="str">
        <f t="shared" si="19"/>
        <v>ｴﾄﾞ ﾋﾛｼ</v>
      </c>
      <c r="G162" s="10" t="str">
        <f t="shared" si="23"/>
        <v>ｴﾄﾞ ﾋﾛｼ</v>
      </c>
      <c r="H162" s="11" t="s">
        <v>15</v>
      </c>
      <c r="I162" s="12">
        <v>20407</v>
      </c>
      <c r="J162" s="11">
        <v>61</v>
      </c>
      <c r="K162" s="5" t="s">
        <v>16</v>
      </c>
      <c r="L162" s="5">
        <v>1042</v>
      </c>
      <c r="M162" s="5" t="s">
        <v>17</v>
      </c>
      <c r="N162" s="11" t="str">
        <f t="shared" si="20"/>
        <v>醍01042</v>
      </c>
      <c r="O162" s="11" t="str">
        <f t="shared" si="21"/>
        <v>本</v>
      </c>
      <c r="P162" s="10" t="s">
        <v>2401</v>
      </c>
      <c r="Q162" s="10" t="s">
        <v>97</v>
      </c>
      <c r="R162" s="10" t="s">
        <v>98</v>
      </c>
      <c r="S162" s="4">
        <v>9316752</v>
      </c>
      <c r="T162" s="4" t="s">
        <v>19</v>
      </c>
      <c r="U162" s="4">
        <v>931220001</v>
      </c>
      <c r="V162" s="4" t="s">
        <v>20</v>
      </c>
      <c r="W162" s="15">
        <v>42477.333333333336</v>
      </c>
      <c r="X162" s="16">
        <v>42464</v>
      </c>
      <c r="Y162" s="18">
        <v>4</v>
      </c>
      <c r="Z162" s="18"/>
      <c r="AA162" s="1" t="str">
        <f t="shared" si="24"/>
        <v>エ</v>
      </c>
      <c r="AB162" s="1">
        <f>J162</f>
        <v>61</v>
      </c>
    </row>
    <row r="163" spans="1:28" ht="21" hidden="1" customHeight="1">
      <c r="A163" s="1">
        <v>0</v>
      </c>
      <c r="B163" s="2" t="str">
        <f>VLOOKUP(VALUE(MID(N163,2,2)),Sheet1!$A$1:$B$6,2,FALSE)</f>
        <v>点在</v>
      </c>
      <c r="C163" s="9" t="str">
        <f t="shared" si="22"/>
        <v/>
      </c>
      <c r="D163" s="10" t="s">
        <v>2343</v>
      </c>
      <c r="E163" s="4" t="s">
        <v>2344</v>
      </c>
      <c r="F163" s="4" t="str">
        <f t="shared" si="19"/>
        <v>ｴﾝﾄﾞｳ ﾉﾎﾞﾙ</v>
      </c>
      <c r="G163" s="10" t="str">
        <f t="shared" si="23"/>
        <v>ｴﾝﾄﾞｳ ﾉﾎﾞﾙ</v>
      </c>
      <c r="H163" s="11" t="s">
        <v>15</v>
      </c>
      <c r="I163" s="12">
        <v>27910</v>
      </c>
      <c r="J163" s="11">
        <v>40</v>
      </c>
      <c r="K163" s="5" t="s">
        <v>256</v>
      </c>
      <c r="L163" s="5">
        <v>50203</v>
      </c>
      <c r="M163" s="5" t="s">
        <v>17</v>
      </c>
      <c r="N163" s="11" t="str">
        <f t="shared" si="20"/>
        <v>法50203</v>
      </c>
      <c r="O163" s="11" t="str">
        <f t="shared" si="21"/>
        <v>本</v>
      </c>
      <c r="P163" s="10" t="s">
        <v>2962</v>
      </c>
      <c r="Q163" s="10" t="s">
        <v>2345</v>
      </c>
      <c r="R163" s="10" t="s">
        <v>2346</v>
      </c>
      <c r="S163" s="4">
        <v>314561</v>
      </c>
      <c r="T163" s="4" t="s">
        <v>19</v>
      </c>
      <c r="U163" s="4">
        <v>160283201</v>
      </c>
      <c r="V163" s="4" t="s">
        <v>20</v>
      </c>
      <c r="W163" s="13"/>
      <c r="X163" s="13" t="s">
        <v>2971</v>
      </c>
      <c r="Y163" s="18" t="s">
        <v>3356</v>
      </c>
      <c r="Z163" s="18" t="s">
        <v>2973</v>
      </c>
      <c r="AA163" s="1" t="str">
        <f t="shared" si="24"/>
        <v>エ</v>
      </c>
    </row>
    <row r="164" spans="1:28" ht="21" hidden="1" customHeight="1">
      <c r="A164" s="1">
        <v>0</v>
      </c>
      <c r="B164" s="2" t="str">
        <f>VLOOKUP(VALUE(MID(N164,2,2)),Sheet1!$A$1:$B$6,2,FALSE)</f>
        <v>点在</v>
      </c>
      <c r="C164" s="9" t="str">
        <f t="shared" si="22"/>
        <v/>
      </c>
      <c r="D164" s="10" t="s">
        <v>2347</v>
      </c>
      <c r="E164" s="4" t="s">
        <v>22</v>
      </c>
      <c r="F164" s="4" t="str">
        <f t="shared" si="19"/>
        <v>ｴﾝﾄﾞｳ ﾉﾎﾞﾙ</v>
      </c>
      <c r="G164" s="10" t="str">
        <f t="shared" si="23"/>
        <v xml:space="preserve">ｴﾝﾄﾞｳ </v>
      </c>
      <c r="H164" s="11" t="s">
        <v>23</v>
      </c>
      <c r="I164" s="12">
        <v>29244</v>
      </c>
      <c r="J164" s="11">
        <v>37</v>
      </c>
      <c r="K164" s="5" t="s">
        <v>256</v>
      </c>
      <c r="L164" s="5">
        <v>50203</v>
      </c>
      <c r="M164" s="5" t="s">
        <v>24</v>
      </c>
      <c r="N164" s="11" t="str">
        <f t="shared" si="20"/>
        <v>法50203</v>
      </c>
      <c r="O164" s="11" t="str">
        <f t="shared" si="21"/>
        <v>家</v>
      </c>
      <c r="P164" s="10" t="s">
        <v>2962</v>
      </c>
      <c r="Q164" s="10" t="s">
        <v>2345</v>
      </c>
      <c r="R164" s="10" t="s">
        <v>2346</v>
      </c>
      <c r="S164" s="4">
        <v>314561</v>
      </c>
      <c r="T164" s="4" t="s">
        <v>25</v>
      </c>
      <c r="U164" s="4">
        <v>160283202</v>
      </c>
      <c r="V164" s="4" t="s">
        <v>20</v>
      </c>
      <c r="W164" s="13"/>
      <c r="X164" s="13" t="s">
        <v>2971</v>
      </c>
      <c r="Y164" s="18" t="s">
        <v>3356</v>
      </c>
      <c r="Z164" s="18" t="s">
        <v>2973</v>
      </c>
      <c r="AA164" s="1" t="str">
        <f t="shared" si="24"/>
        <v>エ</v>
      </c>
    </row>
    <row r="165" spans="1:28" ht="21" hidden="1" customHeight="1">
      <c r="A165" s="1">
        <v>0</v>
      </c>
      <c r="B165" s="1" t="str">
        <f>VLOOKUP(VALUE(MID(N165,2,2)),Sheet1!$A$1:$B$6,2,FALSE)</f>
        <v>点在</v>
      </c>
      <c r="C165" s="9" t="str">
        <f t="shared" si="22"/>
        <v/>
      </c>
      <c r="D165" s="4" t="s">
        <v>2348</v>
      </c>
      <c r="E165" s="4" t="s">
        <v>22</v>
      </c>
      <c r="F165" s="4" t="str">
        <f t="shared" si="19"/>
        <v>ｴﾝﾄﾞｳ ﾉﾎﾞﾙ</v>
      </c>
      <c r="G165" s="4" t="str">
        <f t="shared" si="23"/>
        <v xml:space="preserve">ｴﾝﾄﾞｳ </v>
      </c>
      <c r="H165" s="5" t="s">
        <v>23</v>
      </c>
      <c r="I165" s="6">
        <v>37792</v>
      </c>
      <c r="J165" s="5">
        <v>13</v>
      </c>
      <c r="K165" s="5" t="s">
        <v>256</v>
      </c>
      <c r="L165" s="5">
        <v>50203</v>
      </c>
      <c r="M165" s="5" t="s">
        <v>24</v>
      </c>
      <c r="N165" s="5" t="str">
        <f t="shared" si="20"/>
        <v>法50203</v>
      </c>
      <c r="O165" s="5" t="str">
        <f t="shared" si="21"/>
        <v>家</v>
      </c>
      <c r="P165" s="4" t="s">
        <v>2962</v>
      </c>
      <c r="Q165" s="4" t="s">
        <v>2345</v>
      </c>
      <c r="R165" s="4" t="s">
        <v>2346</v>
      </c>
      <c r="S165" s="4">
        <v>314561</v>
      </c>
      <c r="T165" s="4" t="s">
        <v>25</v>
      </c>
      <c r="U165" s="4">
        <v>160283203</v>
      </c>
      <c r="V165" s="4" t="s">
        <v>20</v>
      </c>
      <c r="W165" s="7" t="s">
        <v>2970</v>
      </c>
      <c r="X165" s="7" t="s">
        <v>2971</v>
      </c>
      <c r="Y165" s="8" t="s">
        <v>2972</v>
      </c>
      <c r="Z165" s="8" t="s">
        <v>2973</v>
      </c>
      <c r="AA165" s="1" t="str">
        <f t="shared" si="24"/>
        <v>エ</v>
      </c>
    </row>
    <row r="166" spans="1:28" ht="21" hidden="1" customHeight="1">
      <c r="A166" s="1">
        <v>0</v>
      </c>
      <c r="B166" s="1" t="str">
        <f>VLOOKUP(VALUE(MID(N166,2,2)),Sheet1!$A$1:$B$6,2,FALSE)</f>
        <v>点在</v>
      </c>
      <c r="C166" s="9" t="str">
        <f t="shared" si="22"/>
        <v/>
      </c>
      <c r="D166" s="4" t="s">
        <v>2349</v>
      </c>
      <c r="E166" s="4" t="s">
        <v>22</v>
      </c>
      <c r="F166" s="4" t="str">
        <f t="shared" si="19"/>
        <v>ｴﾝﾄﾞｳ ﾉﾎﾞﾙ</v>
      </c>
      <c r="G166" s="4" t="str">
        <f t="shared" si="23"/>
        <v xml:space="preserve">ｴﾝﾄﾞｳ </v>
      </c>
      <c r="H166" s="5" t="s">
        <v>15</v>
      </c>
      <c r="I166" s="6">
        <v>39216</v>
      </c>
      <c r="J166" s="5">
        <v>9</v>
      </c>
      <c r="K166" s="5" t="s">
        <v>256</v>
      </c>
      <c r="L166" s="5">
        <v>50203</v>
      </c>
      <c r="M166" s="5" t="s">
        <v>24</v>
      </c>
      <c r="N166" s="5" t="str">
        <f t="shared" si="20"/>
        <v>法50203</v>
      </c>
      <c r="O166" s="5" t="str">
        <f t="shared" si="21"/>
        <v>家</v>
      </c>
      <c r="P166" s="4" t="s">
        <v>2962</v>
      </c>
      <c r="Q166" s="4" t="s">
        <v>2345</v>
      </c>
      <c r="R166" s="4" t="s">
        <v>2346</v>
      </c>
      <c r="S166" s="4">
        <v>314561</v>
      </c>
      <c r="T166" s="4" t="s">
        <v>25</v>
      </c>
      <c r="U166" s="4">
        <v>160283204</v>
      </c>
      <c r="V166" s="4" t="s">
        <v>20</v>
      </c>
      <c r="W166" s="7" t="s">
        <v>2970</v>
      </c>
      <c r="X166" s="7" t="s">
        <v>2971</v>
      </c>
      <c r="Y166" s="8" t="s">
        <v>2972</v>
      </c>
      <c r="Z166" s="8" t="s">
        <v>2973</v>
      </c>
      <c r="AA166" s="1" t="str">
        <f t="shared" si="24"/>
        <v>エ</v>
      </c>
    </row>
    <row r="167" spans="1:28" ht="21" hidden="1" customHeight="1">
      <c r="A167" s="1">
        <v>16121000301</v>
      </c>
      <c r="B167" s="1" t="str">
        <f>VLOOKUP(VALUE(MID(N167,2,2)),Sheet1!$A$1:$B$6,2,FALSE)</f>
        <v>点在</v>
      </c>
      <c r="C167" s="9" t="str">
        <f t="shared" si="22"/>
        <v/>
      </c>
      <c r="D167" s="4" t="s">
        <v>2350</v>
      </c>
      <c r="E167" s="4" t="s">
        <v>22</v>
      </c>
      <c r="F167" s="4" t="str">
        <f t="shared" si="19"/>
        <v>ｴﾝﾄﾞｳ ﾉﾎﾞﾙ</v>
      </c>
      <c r="G167" s="4" t="str">
        <f t="shared" si="23"/>
        <v xml:space="preserve">ｴﾝﾄﾞｳ </v>
      </c>
      <c r="H167" s="5" t="s">
        <v>23</v>
      </c>
      <c r="I167" s="6">
        <v>40109</v>
      </c>
      <c r="J167" s="5">
        <v>7</v>
      </c>
      <c r="K167" s="5" t="s">
        <v>256</v>
      </c>
      <c r="L167" s="5">
        <v>50203</v>
      </c>
      <c r="M167" s="5" t="s">
        <v>24</v>
      </c>
      <c r="N167" s="5" t="str">
        <f t="shared" si="20"/>
        <v>法50203</v>
      </c>
      <c r="O167" s="5" t="str">
        <f t="shared" si="21"/>
        <v>家</v>
      </c>
      <c r="P167" s="4" t="s">
        <v>2962</v>
      </c>
      <c r="Q167" s="4" t="s">
        <v>2345</v>
      </c>
      <c r="R167" s="4" t="s">
        <v>2346</v>
      </c>
      <c r="S167" s="4">
        <v>314561</v>
      </c>
      <c r="T167" s="4" t="s">
        <v>25</v>
      </c>
      <c r="U167" s="4">
        <v>160283205</v>
      </c>
      <c r="V167" s="4" t="s">
        <v>20</v>
      </c>
      <c r="W167" s="7" t="s">
        <v>2970</v>
      </c>
      <c r="X167" s="7" t="s">
        <v>2971</v>
      </c>
      <c r="Y167" s="8" t="s">
        <v>2972</v>
      </c>
      <c r="Z167" s="8" t="s">
        <v>2973</v>
      </c>
      <c r="AA167" s="1" t="str">
        <f t="shared" si="24"/>
        <v>エ</v>
      </c>
    </row>
    <row r="168" spans="1:28" ht="21" hidden="1" customHeight="1">
      <c r="A168" s="1">
        <v>0</v>
      </c>
      <c r="B168" s="2" t="str">
        <f>VLOOKUP(VALUE(MID(N168,2,2)),Sheet1!$A$1:$B$6,2,FALSE)</f>
        <v>小栗栖</v>
      </c>
      <c r="C168" s="9" t="str">
        <f t="shared" si="22"/>
        <v>オ</v>
      </c>
      <c r="D168" s="10" t="s">
        <v>1098</v>
      </c>
      <c r="E168" s="4" t="s">
        <v>1099</v>
      </c>
      <c r="F168" s="4" t="str">
        <f t="shared" si="19"/>
        <v>ｵｲﾇﾏ ﾀｶｼ</v>
      </c>
      <c r="G168" s="10" t="str">
        <f t="shared" si="23"/>
        <v>ｵｲﾇﾏ ﾀｶｼ</v>
      </c>
      <c r="H168" s="11" t="s">
        <v>15</v>
      </c>
      <c r="I168" s="12">
        <v>27306</v>
      </c>
      <c r="J168" s="11">
        <v>42</v>
      </c>
      <c r="K168" s="5" t="s">
        <v>16</v>
      </c>
      <c r="L168" s="5">
        <v>3286</v>
      </c>
      <c r="M168" s="5" t="s">
        <v>17</v>
      </c>
      <c r="N168" s="11" t="str">
        <f t="shared" si="20"/>
        <v>醍03286</v>
      </c>
      <c r="O168" s="11" t="str">
        <f t="shared" si="21"/>
        <v>本</v>
      </c>
      <c r="P168" s="10" t="s">
        <v>2655</v>
      </c>
      <c r="Q168" s="10" t="s">
        <v>1100</v>
      </c>
      <c r="R168" s="10" t="s">
        <v>3160</v>
      </c>
      <c r="S168" s="4">
        <v>810681</v>
      </c>
      <c r="T168" s="4" t="s">
        <v>19</v>
      </c>
      <c r="U168" s="4">
        <v>150602601</v>
      </c>
      <c r="V168" s="4" t="s">
        <v>20</v>
      </c>
      <c r="W168" s="13"/>
      <c r="X168" s="13" t="s">
        <v>2971</v>
      </c>
      <c r="Y168" s="18" t="s">
        <v>3356</v>
      </c>
      <c r="Z168" s="18" t="s">
        <v>2973</v>
      </c>
      <c r="AA168" s="1" t="str">
        <f t="shared" si="24"/>
        <v>オ</v>
      </c>
    </row>
    <row r="169" spans="1:28" ht="21" hidden="1" customHeight="1">
      <c r="A169" s="1">
        <v>0</v>
      </c>
      <c r="B169" s="2" t="str">
        <f>VLOOKUP(VALUE(MID(N169,2,2)),Sheet1!$A$1:$B$6,2,FALSE)</f>
        <v>日野</v>
      </c>
      <c r="C169" s="9" t="str">
        <f t="shared" si="22"/>
        <v/>
      </c>
      <c r="D169" s="10" t="s">
        <v>337</v>
      </c>
      <c r="E169" s="4" t="s">
        <v>338</v>
      </c>
      <c r="F169" s="4" t="str">
        <f t="shared" si="19"/>
        <v>ｵｵｴ ﾏｻｶｽﾞ</v>
      </c>
      <c r="G169" s="10" t="str">
        <f t="shared" si="23"/>
        <v>ｵｵｴ ﾏｻｶｽﾞ</v>
      </c>
      <c r="H169" s="11" t="s">
        <v>15</v>
      </c>
      <c r="I169" s="12">
        <v>17910</v>
      </c>
      <c r="J169" s="11">
        <v>68</v>
      </c>
      <c r="K169" s="5" t="s">
        <v>16</v>
      </c>
      <c r="L169" s="5">
        <v>2014</v>
      </c>
      <c r="M169" s="5" t="s">
        <v>17</v>
      </c>
      <c r="N169" s="11" t="str">
        <f t="shared" si="20"/>
        <v>醍02014</v>
      </c>
      <c r="O169" s="11" t="str">
        <f t="shared" si="21"/>
        <v>本</v>
      </c>
      <c r="P169" s="10" t="s">
        <v>2466</v>
      </c>
      <c r="Q169" s="10" t="s">
        <v>319</v>
      </c>
      <c r="R169" s="10" t="s">
        <v>3025</v>
      </c>
      <c r="S169" s="4">
        <v>8301000</v>
      </c>
      <c r="T169" s="4" t="s">
        <v>19</v>
      </c>
      <c r="U169" s="4">
        <v>830114701</v>
      </c>
      <c r="V169" s="4" t="s">
        <v>20</v>
      </c>
      <c r="W169" s="13"/>
      <c r="X169" s="13" t="s">
        <v>2971</v>
      </c>
      <c r="Y169" s="18" t="s">
        <v>3356</v>
      </c>
      <c r="Z169" s="18" t="s">
        <v>2973</v>
      </c>
      <c r="AA169" s="1" t="str">
        <f t="shared" si="24"/>
        <v>オ</v>
      </c>
    </row>
    <row r="170" spans="1:28" ht="21" hidden="1" customHeight="1">
      <c r="A170" s="1">
        <v>0</v>
      </c>
      <c r="B170" s="2" t="str">
        <f>VLOOKUP(VALUE(MID(N170,2,2)),Sheet1!$A$1:$B$6,2,FALSE)</f>
        <v>日野</v>
      </c>
      <c r="C170" s="9" t="str">
        <f t="shared" si="22"/>
        <v/>
      </c>
      <c r="D170" s="10" t="s">
        <v>339</v>
      </c>
      <c r="E170" s="4" t="s">
        <v>22</v>
      </c>
      <c r="F170" s="4" t="str">
        <f t="shared" si="19"/>
        <v>ｵｵｴ ﾏｻｶｽﾞ</v>
      </c>
      <c r="G170" s="10" t="str">
        <f t="shared" si="23"/>
        <v xml:space="preserve">ｵｵｴ </v>
      </c>
      <c r="H170" s="11" t="s">
        <v>23</v>
      </c>
      <c r="I170" s="12">
        <v>15641</v>
      </c>
      <c r="J170" s="11">
        <v>74</v>
      </c>
      <c r="K170" s="5" t="s">
        <v>16</v>
      </c>
      <c r="L170" s="5">
        <v>2014</v>
      </c>
      <c r="M170" s="5" t="s">
        <v>24</v>
      </c>
      <c r="N170" s="11" t="str">
        <f t="shared" si="20"/>
        <v>醍02014</v>
      </c>
      <c r="O170" s="11" t="str">
        <f t="shared" si="21"/>
        <v>家</v>
      </c>
      <c r="P170" s="10" t="s">
        <v>2466</v>
      </c>
      <c r="Q170" s="10" t="s">
        <v>319</v>
      </c>
      <c r="R170" s="10" t="s">
        <v>3025</v>
      </c>
      <c r="S170" s="4">
        <v>8301000</v>
      </c>
      <c r="T170" s="4" t="s">
        <v>25</v>
      </c>
      <c r="U170" s="4">
        <v>830114702</v>
      </c>
      <c r="V170" s="4" t="s">
        <v>20</v>
      </c>
      <c r="W170" s="13"/>
      <c r="X170" s="13" t="s">
        <v>2971</v>
      </c>
      <c r="Y170" s="18" t="s">
        <v>3356</v>
      </c>
      <c r="Z170" s="18" t="s">
        <v>2973</v>
      </c>
      <c r="AA170" s="1" t="str">
        <f t="shared" si="24"/>
        <v>オ</v>
      </c>
    </row>
    <row r="171" spans="1:28" ht="21" hidden="1" customHeight="1">
      <c r="A171" s="1">
        <v>0</v>
      </c>
      <c r="B171" s="2" t="str">
        <f>VLOOKUP(VALUE(MID(N171,2,2)),Sheet1!$A$1:$B$6,2,FALSE)</f>
        <v>三宝院</v>
      </c>
      <c r="C171" s="9" t="str">
        <f t="shared" si="22"/>
        <v/>
      </c>
      <c r="D171" s="10" t="s">
        <v>1736</v>
      </c>
      <c r="E171" s="4" t="s">
        <v>1737</v>
      </c>
      <c r="F171" s="4" t="str">
        <f t="shared" si="19"/>
        <v>ｵｵｶﾜﾗ ｻﾄｼ</v>
      </c>
      <c r="G171" s="10" t="str">
        <f t="shared" si="23"/>
        <v>ｵｵｶﾜﾗ ｻﾄｼ</v>
      </c>
      <c r="H171" s="11" t="s">
        <v>15</v>
      </c>
      <c r="I171" s="12">
        <v>26882</v>
      </c>
      <c r="J171" s="11">
        <v>43</v>
      </c>
      <c r="K171" s="5" t="s">
        <v>16</v>
      </c>
      <c r="L171" s="5">
        <v>5261</v>
      </c>
      <c r="M171" s="5" t="s">
        <v>17</v>
      </c>
      <c r="N171" s="11" t="str">
        <f t="shared" si="20"/>
        <v>醍05261</v>
      </c>
      <c r="O171" s="11" t="str">
        <f t="shared" si="21"/>
        <v>本</v>
      </c>
      <c r="P171" s="10" t="s">
        <v>2820</v>
      </c>
      <c r="Q171" s="10" t="s">
        <v>1200</v>
      </c>
      <c r="R171" s="10" t="s">
        <v>3273</v>
      </c>
      <c r="S171" s="4">
        <v>913120</v>
      </c>
      <c r="T171" s="4" t="s">
        <v>19</v>
      </c>
      <c r="U171" s="4">
        <v>100408701</v>
      </c>
      <c r="V171" s="4" t="s">
        <v>20</v>
      </c>
      <c r="W171" s="13"/>
      <c r="X171" s="13" t="s">
        <v>2971</v>
      </c>
      <c r="Y171" s="18" t="s">
        <v>3356</v>
      </c>
      <c r="Z171" s="18" t="s">
        <v>2973</v>
      </c>
      <c r="AA171" s="1" t="str">
        <f t="shared" si="24"/>
        <v>オ</v>
      </c>
    </row>
    <row r="172" spans="1:28" ht="21" hidden="1" customHeight="1">
      <c r="A172" s="1">
        <v>0</v>
      </c>
      <c r="B172" s="2" t="str">
        <f>VLOOKUP(VALUE(MID(N172,2,2)),Sheet1!$A$1:$B$6,2,FALSE)</f>
        <v>点在</v>
      </c>
      <c r="C172" s="9" t="str">
        <f t="shared" si="22"/>
        <v/>
      </c>
      <c r="D172" s="10" t="s">
        <v>2365</v>
      </c>
      <c r="E172" s="4" t="s">
        <v>2366</v>
      </c>
      <c r="F172" s="4" t="str">
        <f t="shared" si="19"/>
        <v>ｵｵｸﾆ ﾋﾃﾞﾋﾄ</v>
      </c>
      <c r="G172" s="10" t="str">
        <f t="shared" si="23"/>
        <v>ｵｵｸﾆ ﾋﾃﾞﾋﾄ</v>
      </c>
      <c r="H172" s="11" t="s">
        <v>15</v>
      </c>
      <c r="I172" s="12">
        <v>35395</v>
      </c>
      <c r="J172" s="11">
        <v>20</v>
      </c>
      <c r="K172" s="5" t="s">
        <v>16</v>
      </c>
      <c r="L172" s="5">
        <v>50208</v>
      </c>
      <c r="M172" s="5" t="s">
        <v>17</v>
      </c>
      <c r="N172" s="11" t="str">
        <f t="shared" si="20"/>
        <v>醍50208</v>
      </c>
      <c r="O172" s="11" t="str">
        <f t="shared" si="21"/>
        <v>本</v>
      </c>
      <c r="P172" s="10" t="s">
        <v>2967</v>
      </c>
      <c r="Q172" s="10" t="s">
        <v>947</v>
      </c>
      <c r="R172" s="10" t="s">
        <v>3349</v>
      </c>
      <c r="S172" s="4">
        <v>1512196</v>
      </c>
      <c r="T172" s="4" t="s">
        <v>25</v>
      </c>
      <c r="U172" s="4">
        <v>160303801</v>
      </c>
      <c r="V172" s="4" t="s">
        <v>20</v>
      </c>
      <c r="W172" s="13"/>
      <c r="X172" s="13" t="s">
        <v>2971</v>
      </c>
      <c r="Y172" s="18" t="s">
        <v>3356</v>
      </c>
      <c r="Z172" s="18" t="s">
        <v>2973</v>
      </c>
      <c r="AA172" s="1" t="str">
        <f t="shared" si="24"/>
        <v>オ</v>
      </c>
    </row>
    <row r="173" spans="1:28" ht="21" hidden="1" customHeight="1">
      <c r="A173" s="1">
        <v>0</v>
      </c>
      <c r="B173" s="2" t="str">
        <f>VLOOKUP(VALUE(MID(N173,2,2)),Sheet1!$A$1:$B$6,2,FALSE)</f>
        <v>点在</v>
      </c>
      <c r="C173" s="9" t="str">
        <f t="shared" si="22"/>
        <v/>
      </c>
      <c r="D173" s="10" t="s">
        <v>2367</v>
      </c>
      <c r="E173" s="4" t="s">
        <v>22</v>
      </c>
      <c r="F173" s="4" t="str">
        <f t="shared" si="19"/>
        <v>ｵｵｸﾆ ﾋﾃﾞﾋﾄ</v>
      </c>
      <c r="G173" s="10" t="str">
        <f t="shared" si="23"/>
        <v xml:space="preserve">ｵｵｸﾆ </v>
      </c>
      <c r="H173" s="11" t="s">
        <v>23</v>
      </c>
      <c r="I173" s="12">
        <v>35457</v>
      </c>
      <c r="J173" s="11">
        <v>20</v>
      </c>
      <c r="K173" s="5" t="s">
        <v>16</v>
      </c>
      <c r="L173" s="5">
        <v>50208</v>
      </c>
      <c r="M173" s="5" t="s">
        <v>24</v>
      </c>
      <c r="N173" s="11" t="str">
        <f t="shared" si="20"/>
        <v>醍50208</v>
      </c>
      <c r="O173" s="11" t="str">
        <f t="shared" si="21"/>
        <v>家</v>
      </c>
      <c r="P173" s="10" t="s">
        <v>2967</v>
      </c>
      <c r="Q173" s="10" t="s">
        <v>947</v>
      </c>
      <c r="R173" s="10" t="s">
        <v>3349</v>
      </c>
      <c r="S173" s="4">
        <v>1512196</v>
      </c>
      <c r="T173" s="4" t="s">
        <v>25</v>
      </c>
      <c r="U173" s="4">
        <v>160303802</v>
      </c>
      <c r="V173" s="4" t="s">
        <v>20</v>
      </c>
      <c r="W173" s="13"/>
      <c r="X173" s="13" t="s">
        <v>2971</v>
      </c>
      <c r="Y173" s="18" t="s">
        <v>3356</v>
      </c>
      <c r="Z173" s="18" t="s">
        <v>2973</v>
      </c>
      <c r="AA173" s="1" t="str">
        <f t="shared" si="24"/>
        <v>オ</v>
      </c>
    </row>
    <row r="174" spans="1:28" ht="21" hidden="1" customHeight="1">
      <c r="A174" s="1">
        <v>0</v>
      </c>
      <c r="B174" s="2" t="str">
        <f>VLOOKUP(VALUE(MID(N174,2,2)),Sheet1!$A$1:$B$6,2,FALSE)</f>
        <v>一言寺</v>
      </c>
      <c r="C174" s="9" t="str">
        <f t="shared" si="22"/>
        <v/>
      </c>
      <c r="D174" s="10" t="s">
        <v>1437</v>
      </c>
      <c r="E174" s="4" t="s">
        <v>1438</v>
      </c>
      <c r="F174" s="4" t="str">
        <f t="shared" si="19"/>
        <v>ｵｵｸﾎﾞ ﾀｹｼ</v>
      </c>
      <c r="G174" s="10" t="str">
        <f t="shared" si="23"/>
        <v>ｵｵｸﾎﾞ ﾀｹｼ</v>
      </c>
      <c r="H174" s="11" t="s">
        <v>15</v>
      </c>
      <c r="I174" s="12">
        <v>24761</v>
      </c>
      <c r="J174" s="11">
        <v>49</v>
      </c>
      <c r="K174" s="5" t="s">
        <v>16</v>
      </c>
      <c r="L174" s="5">
        <v>4220</v>
      </c>
      <c r="M174" s="5" t="s">
        <v>17</v>
      </c>
      <c r="N174" s="11" t="str">
        <f t="shared" si="20"/>
        <v>醍04220</v>
      </c>
      <c r="O174" s="11" t="str">
        <f t="shared" si="21"/>
        <v>本</v>
      </c>
      <c r="P174" s="10" t="s">
        <v>2742</v>
      </c>
      <c r="Q174" s="10" t="s">
        <v>1439</v>
      </c>
      <c r="R174" s="10" t="s">
        <v>1440</v>
      </c>
      <c r="S174" s="4">
        <v>205192</v>
      </c>
      <c r="T174" s="4" t="s">
        <v>19</v>
      </c>
      <c r="U174" s="4">
        <v>20804601</v>
      </c>
      <c r="V174" s="4" t="s">
        <v>20</v>
      </c>
      <c r="W174" s="13"/>
      <c r="X174" s="13" t="s">
        <v>2971</v>
      </c>
      <c r="Y174" s="18" t="s">
        <v>3356</v>
      </c>
      <c r="Z174" s="18" t="s">
        <v>2973</v>
      </c>
      <c r="AA174" s="1" t="str">
        <f t="shared" si="24"/>
        <v>オ</v>
      </c>
    </row>
    <row r="175" spans="1:28" ht="21" hidden="1" customHeight="1">
      <c r="A175" s="1">
        <v>0</v>
      </c>
      <c r="B175" s="2" t="str">
        <f>VLOOKUP(VALUE(MID(N175,2,2)),Sheet1!$A$1:$B$6,2,FALSE)</f>
        <v>三宝院</v>
      </c>
      <c r="C175" s="9" t="str">
        <f t="shared" si="22"/>
        <v/>
      </c>
      <c r="D175" s="10" t="s">
        <v>1636</v>
      </c>
      <c r="E175" s="4" t="s">
        <v>1637</v>
      </c>
      <c r="F175" s="4" t="str">
        <f t="shared" si="19"/>
        <v>ｵｵｸﾗ ﾕｷﾋﾛ</v>
      </c>
      <c r="G175" s="10" t="str">
        <f t="shared" si="23"/>
        <v>ｵｵｸﾗ ﾕｷﾋﾛ</v>
      </c>
      <c r="H175" s="11" t="s">
        <v>15</v>
      </c>
      <c r="I175" s="12">
        <v>30203</v>
      </c>
      <c r="J175" s="11">
        <v>34</v>
      </c>
      <c r="K175" s="5" t="s">
        <v>16</v>
      </c>
      <c r="L175" s="5">
        <v>5164</v>
      </c>
      <c r="M175" s="5" t="s">
        <v>17</v>
      </c>
      <c r="N175" s="11" t="str">
        <f t="shared" si="20"/>
        <v>醍05164</v>
      </c>
      <c r="O175" s="11" t="str">
        <f t="shared" si="21"/>
        <v>本</v>
      </c>
      <c r="P175" s="10" t="s">
        <v>2796</v>
      </c>
      <c r="Q175" s="10" t="s">
        <v>1618</v>
      </c>
      <c r="R175" s="10" t="s">
        <v>3255</v>
      </c>
      <c r="S175" s="4">
        <v>505684</v>
      </c>
      <c r="T175" s="4" t="s">
        <v>25</v>
      </c>
      <c r="U175" s="4">
        <v>50810101</v>
      </c>
      <c r="V175" s="4" t="s">
        <v>20</v>
      </c>
      <c r="W175" s="13"/>
      <c r="X175" s="13" t="s">
        <v>2971</v>
      </c>
      <c r="Y175" s="18" t="s">
        <v>3356</v>
      </c>
      <c r="Z175" s="18" t="s">
        <v>2973</v>
      </c>
      <c r="AA175" s="1" t="str">
        <f t="shared" si="24"/>
        <v>オ</v>
      </c>
    </row>
    <row r="176" spans="1:28" ht="21" hidden="1" customHeight="1">
      <c r="A176" s="1">
        <v>0</v>
      </c>
      <c r="B176" s="2" t="str">
        <f>VLOOKUP(VALUE(MID(N176,2,2)),Sheet1!$A$1:$B$6,2,FALSE)</f>
        <v>三宝院</v>
      </c>
      <c r="C176" s="9" t="str">
        <f t="shared" si="22"/>
        <v/>
      </c>
      <c r="D176" s="10" t="s">
        <v>1638</v>
      </c>
      <c r="E176" s="4" t="s">
        <v>22</v>
      </c>
      <c r="F176" s="4" t="str">
        <f t="shared" si="19"/>
        <v>ｵｵｸﾗ ﾕｷﾋﾛ</v>
      </c>
      <c r="G176" s="10" t="str">
        <f t="shared" si="23"/>
        <v xml:space="preserve">ｵｵｸﾗ </v>
      </c>
      <c r="H176" s="11" t="s">
        <v>23</v>
      </c>
      <c r="I176" s="12">
        <v>30318</v>
      </c>
      <c r="J176" s="11">
        <v>34</v>
      </c>
      <c r="K176" s="5" t="s">
        <v>16</v>
      </c>
      <c r="L176" s="5">
        <v>5164</v>
      </c>
      <c r="M176" s="5" t="s">
        <v>24</v>
      </c>
      <c r="N176" s="11" t="str">
        <f t="shared" si="20"/>
        <v>醍05164</v>
      </c>
      <c r="O176" s="11" t="str">
        <f t="shared" si="21"/>
        <v>家</v>
      </c>
      <c r="P176" s="10" t="s">
        <v>2796</v>
      </c>
      <c r="Q176" s="10" t="s">
        <v>1618</v>
      </c>
      <c r="R176" s="10" t="s">
        <v>3255</v>
      </c>
      <c r="S176" s="4">
        <v>505684</v>
      </c>
      <c r="T176" s="4" t="s">
        <v>25</v>
      </c>
      <c r="U176" s="4">
        <v>50810102</v>
      </c>
      <c r="V176" s="4" t="s">
        <v>20</v>
      </c>
      <c r="W176" s="13"/>
      <c r="X176" s="13" t="s">
        <v>2971</v>
      </c>
      <c r="Y176" s="18" t="s">
        <v>3356</v>
      </c>
      <c r="Z176" s="18" t="s">
        <v>2973</v>
      </c>
      <c r="AA176" s="1" t="str">
        <f t="shared" si="24"/>
        <v>オ</v>
      </c>
    </row>
    <row r="177" spans="1:28" ht="21" hidden="1" customHeight="1">
      <c r="A177" s="1">
        <v>0</v>
      </c>
      <c r="B177" s="1" t="str">
        <f>VLOOKUP(VALUE(MID(N177,2,2)),Sheet1!$A$1:$B$6,2,FALSE)</f>
        <v>三宝院</v>
      </c>
      <c r="C177" s="9" t="str">
        <f t="shared" si="22"/>
        <v/>
      </c>
      <c r="D177" s="4" t="s">
        <v>1639</v>
      </c>
      <c r="E177" s="4" t="s">
        <v>22</v>
      </c>
      <c r="F177" s="4" t="str">
        <f t="shared" si="19"/>
        <v>ｵｵｸﾗ ﾕｷﾋﾛ</v>
      </c>
      <c r="G177" s="4" t="str">
        <f t="shared" si="23"/>
        <v xml:space="preserve">ｵｵｸﾗ </v>
      </c>
      <c r="H177" s="5" t="s">
        <v>23</v>
      </c>
      <c r="I177" s="6">
        <v>37807</v>
      </c>
      <c r="J177" s="5">
        <v>13</v>
      </c>
      <c r="K177" s="5" t="s">
        <v>16</v>
      </c>
      <c r="L177" s="5">
        <v>5164</v>
      </c>
      <c r="M177" s="5" t="s">
        <v>24</v>
      </c>
      <c r="N177" s="5" t="str">
        <f t="shared" si="20"/>
        <v>醍05164</v>
      </c>
      <c r="O177" s="5" t="str">
        <f t="shared" si="21"/>
        <v>家</v>
      </c>
      <c r="P177" s="4" t="s">
        <v>2796</v>
      </c>
      <c r="Q177" s="4" t="s">
        <v>1618</v>
      </c>
      <c r="R177" s="4" t="s">
        <v>3255</v>
      </c>
      <c r="S177" s="4">
        <v>505684</v>
      </c>
      <c r="T177" s="4" t="s">
        <v>25</v>
      </c>
      <c r="U177" s="4">
        <v>50810103</v>
      </c>
      <c r="V177" s="4" t="s">
        <v>20</v>
      </c>
      <c r="W177" s="7" t="s">
        <v>2970</v>
      </c>
      <c r="X177" s="7" t="s">
        <v>2971</v>
      </c>
      <c r="Y177" s="8" t="s">
        <v>2972</v>
      </c>
      <c r="Z177" s="8" t="s">
        <v>2973</v>
      </c>
      <c r="AA177" s="1" t="str">
        <f t="shared" si="24"/>
        <v>オ</v>
      </c>
    </row>
    <row r="178" spans="1:28" ht="21" hidden="1" customHeight="1">
      <c r="A178" s="1">
        <v>0</v>
      </c>
      <c r="B178" s="1" t="str">
        <f>VLOOKUP(VALUE(MID(N178,2,2)),Sheet1!$A$1:$B$6,2,FALSE)</f>
        <v>三宝院</v>
      </c>
      <c r="C178" s="9" t="str">
        <f t="shared" si="22"/>
        <v/>
      </c>
      <c r="D178" s="4" t="s">
        <v>1640</v>
      </c>
      <c r="E178" s="4" t="s">
        <v>22</v>
      </c>
      <c r="F178" s="4" t="str">
        <f t="shared" si="19"/>
        <v>ｵｵｸﾗ ﾕｷﾋﾛ</v>
      </c>
      <c r="G178" s="4" t="str">
        <f t="shared" si="23"/>
        <v xml:space="preserve">ｵｵｸﾗ </v>
      </c>
      <c r="H178" s="5" t="s">
        <v>15</v>
      </c>
      <c r="I178" s="6">
        <v>38919</v>
      </c>
      <c r="J178" s="5">
        <v>10</v>
      </c>
      <c r="K178" s="5" t="s">
        <v>16</v>
      </c>
      <c r="L178" s="5">
        <v>5164</v>
      </c>
      <c r="M178" s="5" t="s">
        <v>24</v>
      </c>
      <c r="N178" s="5" t="str">
        <f t="shared" si="20"/>
        <v>醍05164</v>
      </c>
      <c r="O178" s="5" t="str">
        <f t="shared" si="21"/>
        <v>家</v>
      </c>
      <c r="P178" s="4" t="s">
        <v>2796</v>
      </c>
      <c r="Q178" s="4" t="s">
        <v>1618</v>
      </c>
      <c r="R178" s="4" t="s">
        <v>3255</v>
      </c>
      <c r="S178" s="4">
        <v>505684</v>
      </c>
      <c r="T178" s="4" t="s">
        <v>25</v>
      </c>
      <c r="U178" s="4">
        <v>50810104</v>
      </c>
      <c r="V178" s="4" t="s">
        <v>20</v>
      </c>
      <c r="W178" s="7" t="s">
        <v>2970</v>
      </c>
      <c r="X178" s="7" t="s">
        <v>2971</v>
      </c>
      <c r="Y178" s="8" t="s">
        <v>2972</v>
      </c>
      <c r="Z178" s="8" t="s">
        <v>2973</v>
      </c>
      <c r="AA178" s="1" t="str">
        <f t="shared" si="24"/>
        <v>オ</v>
      </c>
    </row>
    <row r="179" spans="1:28" ht="21" customHeight="1">
      <c r="A179" s="1">
        <v>0</v>
      </c>
      <c r="B179" s="2" t="str">
        <f>VLOOKUP(VALUE(MID(N179,2,2)),Sheet1!$A$1:$B$6,2,FALSE)</f>
        <v>小栗栖</v>
      </c>
      <c r="C179" s="9" t="str">
        <f t="shared" si="22"/>
        <v/>
      </c>
      <c r="D179" s="10" t="s">
        <v>822</v>
      </c>
      <c r="E179" s="4" t="s">
        <v>823</v>
      </c>
      <c r="F179" s="4" t="str">
        <f t="shared" si="19"/>
        <v>ｵｵｻｶ ﾕｷｵ</v>
      </c>
      <c r="G179" s="10" t="str">
        <f t="shared" si="23"/>
        <v>ｵｵｻｶ ﾕｷｵ</v>
      </c>
      <c r="H179" s="11" t="s">
        <v>15</v>
      </c>
      <c r="I179" s="12">
        <v>26102</v>
      </c>
      <c r="J179" s="11">
        <v>45</v>
      </c>
      <c r="K179" s="5" t="s">
        <v>16</v>
      </c>
      <c r="L179" s="5">
        <v>3093</v>
      </c>
      <c r="M179" s="5" t="s">
        <v>17</v>
      </c>
      <c r="N179" s="11" t="str">
        <f t="shared" si="20"/>
        <v>醍03093</v>
      </c>
      <c r="O179" s="11" t="str">
        <f t="shared" si="21"/>
        <v>本</v>
      </c>
      <c r="P179" s="10" t="s">
        <v>2587</v>
      </c>
      <c r="Q179" s="10" t="s">
        <v>751</v>
      </c>
      <c r="R179" s="10" t="s">
        <v>3416</v>
      </c>
      <c r="S179" s="4">
        <v>9029770</v>
      </c>
      <c r="T179" s="4" t="s">
        <v>19</v>
      </c>
      <c r="U179" s="4">
        <v>990904301</v>
      </c>
      <c r="V179" s="4" t="s">
        <v>20</v>
      </c>
      <c r="W179" s="15">
        <v>42477.333333333336</v>
      </c>
      <c r="X179" s="16">
        <v>42464</v>
      </c>
      <c r="Y179" s="18">
        <v>2</v>
      </c>
      <c r="Z179" s="18"/>
      <c r="AA179" s="1" t="str">
        <f t="shared" si="24"/>
        <v>オ</v>
      </c>
      <c r="AB179" s="1">
        <f>J179</f>
        <v>45</v>
      </c>
    </row>
    <row r="180" spans="1:28" ht="21" hidden="1" customHeight="1">
      <c r="A180" s="1">
        <v>0</v>
      </c>
      <c r="B180" s="2" t="str">
        <f>VLOOKUP(VALUE(MID(N180,2,2)),Sheet1!$A$1:$B$6,2,FALSE)</f>
        <v>小栗栖</v>
      </c>
      <c r="C180" s="9" t="str">
        <f t="shared" si="22"/>
        <v/>
      </c>
      <c r="D180" s="10" t="s">
        <v>824</v>
      </c>
      <c r="E180" s="4" t="s">
        <v>22</v>
      </c>
      <c r="F180" s="4" t="str">
        <f t="shared" si="19"/>
        <v>ｵｵｻｶ ﾕｷｵ</v>
      </c>
      <c r="G180" s="10" t="str">
        <f t="shared" si="23"/>
        <v xml:space="preserve">ｵｵｻｶ </v>
      </c>
      <c r="H180" s="11" t="s">
        <v>23</v>
      </c>
      <c r="I180" s="12">
        <v>26733</v>
      </c>
      <c r="J180" s="11">
        <v>44</v>
      </c>
      <c r="K180" s="5" t="s">
        <v>16</v>
      </c>
      <c r="L180" s="5">
        <v>3093</v>
      </c>
      <c r="M180" s="5" t="s">
        <v>24</v>
      </c>
      <c r="N180" s="11" t="str">
        <f t="shared" si="20"/>
        <v>醍03093</v>
      </c>
      <c r="O180" s="11" t="str">
        <f t="shared" si="21"/>
        <v>家</v>
      </c>
      <c r="P180" s="10" t="s">
        <v>2587</v>
      </c>
      <c r="Q180" s="10" t="s">
        <v>751</v>
      </c>
      <c r="R180" s="10" t="s">
        <v>3117</v>
      </c>
      <c r="S180" s="4">
        <v>9029770</v>
      </c>
      <c r="T180" s="4" t="s">
        <v>25</v>
      </c>
      <c r="U180" s="4">
        <v>990904302</v>
      </c>
      <c r="V180" s="4" t="s">
        <v>20</v>
      </c>
      <c r="W180" s="13"/>
      <c r="X180" s="13" t="s">
        <v>2971</v>
      </c>
      <c r="Y180" s="18" t="s">
        <v>3356</v>
      </c>
      <c r="Z180" s="18" t="s">
        <v>2973</v>
      </c>
      <c r="AA180" s="1" t="str">
        <f t="shared" si="24"/>
        <v>オ</v>
      </c>
    </row>
    <row r="181" spans="1:28" ht="21" hidden="1" customHeight="1">
      <c r="A181" s="1">
        <v>0</v>
      </c>
      <c r="B181" s="1" t="str">
        <f>VLOOKUP(VALUE(MID(N181,2,2)),Sheet1!$A$1:$B$6,2,FALSE)</f>
        <v>小栗栖</v>
      </c>
      <c r="C181" s="9" t="str">
        <f t="shared" si="22"/>
        <v/>
      </c>
      <c r="D181" s="4" t="s">
        <v>825</v>
      </c>
      <c r="E181" s="4" t="s">
        <v>22</v>
      </c>
      <c r="F181" s="4" t="str">
        <f t="shared" si="19"/>
        <v>ｵｵｻｶ ﾕｷｵ</v>
      </c>
      <c r="G181" s="4" t="str">
        <f t="shared" si="23"/>
        <v xml:space="preserve">ｵｵｻｶ </v>
      </c>
      <c r="H181" s="5" t="s">
        <v>15</v>
      </c>
      <c r="I181" s="6">
        <v>38974</v>
      </c>
      <c r="J181" s="5">
        <v>10</v>
      </c>
      <c r="K181" s="5" t="s">
        <v>16</v>
      </c>
      <c r="L181" s="5">
        <v>3093</v>
      </c>
      <c r="M181" s="5" t="s">
        <v>24</v>
      </c>
      <c r="N181" s="5" t="str">
        <f t="shared" si="20"/>
        <v>醍03093</v>
      </c>
      <c r="O181" s="5" t="str">
        <f t="shared" si="21"/>
        <v>家</v>
      </c>
      <c r="P181" s="4" t="s">
        <v>2587</v>
      </c>
      <c r="Q181" s="4" t="s">
        <v>751</v>
      </c>
      <c r="R181" s="4" t="s">
        <v>3117</v>
      </c>
      <c r="S181" s="4">
        <v>9029770</v>
      </c>
      <c r="T181" s="4" t="s">
        <v>25</v>
      </c>
      <c r="U181" s="4">
        <v>990904303</v>
      </c>
      <c r="V181" s="4" t="s">
        <v>20</v>
      </c>
      <c r="W181" s="7" t="s">
        <v>2970</v>
      </c>
      <c r="X181" s="7" t="s">
        <v>2971</v>
      </c>
      <c r="Y181" s="8" t="s">
        <v>2972</v>
      </c>
      <c r="Z181" s="8" t="s">
        <v>2973</v>
      </c>
      <c r="AA181" s="1" t="str">
        <f t="shared" si="24"/>
        <v>オ</v>
      </c>
    </row>
    <row r="182" spans="1:28" ht="21" hidden="1" customHeight="1">
      <c r="A182" s="1">
        <v>0</v>
      </c>
      <c r="B182" s="1" t="str">
        <f>VLOOKUP(VALUE(MID(N182,2,2)),Sheet1!$A$1:$B$6,2,FALSE)</f>
        <v>小栗栖</v>
      </c>
      <c r="C182" s="9" t="str">
        <f t="shared" si="22"/>
        <v/>
      </c>
      <c r="D182" s="4" t="s">
        <v>826</v>
      </c>
      <c r="E182" s="4" t="s">
        <v>22</v>
      </c>
      <c r="F182" s="4" t="str">
        <f t="shared" si="19"/>
        <v>ｵｵｻｶ ﾕｷｵ</v>
      </c>
      <c r="G182" s="4" t="str">
        <f t="shared" si="23"/>
        <v xml:space="preserve">ｵｵｻｶ </v>
      </c>
      <c r="H182" s="5" t="s">
        <v>15</v>
      </c>
      <c r="I182" s="6">
        <v>39644</v>
      </c>
      <c r="J182" s="5">
        <v>8</v>
      </c>
      <c r="K182" s="5" t="s">
        <v>16</v>
      </c>
      <c r="L182" s="5">
        <v>3093</v>
      </c>
      <c r="M182" s="5" t="s">
        <v>24</v>
      </c>
      <c r="N182" s="5" t="str">
        <f t="shared" si="20"/>
        <v>醍03093</v>
      </c>
      <c r="O182" s="5" t="str">
        <f t="shared" si="21"/>
        <v>家</v>
      </c>
      <c r="P182" s="4" t="s">
        <v>2587</v>
      </c>
      <c r="Q182" s="4" t="s">
        <v>751</v>
      </c>
      <c r="R182" s="4" t="s">
        <v>3117</v>
      </c>
      <c r="S182" s="4">
        <v>9029770</v>
      </c>
      <c r="T182" s="4" t="s">
        <v>25</v>
      </c>
      <c r="U182" s="4">
        <v>990904304</v>
      </c>
      <c r="V182" s="4" t="s">
        <v>20</v>
      </c>
      <c r="W182" s="7" t="s">
        <v>2970</v>
      </c>
      <c r="X182" s="7" t="s">
        <v>2971</v>
      </c>
      <c r="Y182" s="8" t="s">
        <v>2972</v>
      </c>
      <c r="Z182" s="8" t="s">
        <v>2973</v>
      </c>
      <c r="AA182" s="1" t="str">
        <f t="shared" si="24"/>
        <v>オ</v>
      </c>
    </row>
    <row r="183" spans="1:28" ht="21" hidden="1" customHeight="1">
      <c r="A183" s="1">
        <v>0</v>
      </c>
      <c r="B183" s="2" t="str">
        <f>VLOOKUP(VALUE(MID(N183,2,2)),Sheet1!$A$1:$B$6,2,FALSE)</f>
        <v>石田</v>
      </c>
      <c r="C183" s="9" t="str">
        <f t="shared" si="22"/>
        <v/>
      </c>
      <c r="D183" s="10" t="s">
        <v>52</v>
      </c>
      <c r="E183" s="4" t="s">
        <v>53</v>
      </c>
      <c r="F183" s="4" t="str">
        <f t="shared" si="19"/>
        <v>ｵｵｼﾞ ﾂｶｻ</v>
      </c>
      <c r="G183" s="10" t="str">
        <f t="shared" si="23"/>
        <v>ｵｵｼﾞ ﾂｶｻ</v>
      </c>
      <c r="H183" s="11" t="s">
        <v>15</v>
      </c>
      <c r="I183" s="12">
        <v>21520</v>
      </c>
      <c r="J183" s="11">
        <v>58</v>
      </c>
      <c r="K183" s="5" t="s">
        <v>16</v>
      </c>
      <c r="L183" s="5">
        <v>1014</v>
      </c>
      <c r="M183" s="5" t="s">
        <v>17</v>
      </c>
      <c r="N183" s="11" t="str">
        <f t="shared" si="20"/>
        <v>醍01014</v>
      </c>
      <c r="O183" s="11" t="str">
        <f t="shared" si="21"/>
        <v>本</v>
      </c>
      <c r="P183" s="10" t="s">
        <v>2390</v>
      </c>
      <c r="Q183" s="10" t="s">
        <v>54</v>
      </c>
      <c r="R183" s="10" t="s">
        <v>55</v>
      </c>
      <c r="S183" s="4">
        <v>8400610</v>
      </c>
      <c r="T183" s="4" t="s">
        <v>19</v>
      </c>
      <c r="U183" s="4">
        <v>840202101</v>
      </c>
      <c r="V183" s="4" t="s">
        <v>20</v>
      </c>
      <c r="W183" s="13"/>
      <c r="X183" s="13" t="s">
        <v>2971</v>
      </c>
      <c r="Y183" s="18" t="s">
        <v>3356</v>
      </c>
      <c r="Z183" s="18" t="s">
        <v>2973</v>
      </c>
      <c r="AA183" s="1" t="str">
        <f t="shared" si="24"/>
        <v>オ</v>
      </c>
    </row>
    <row r="184" spans="1:28" ht="21" hidden="1" customHeight="1">
      <c r="A184" s="1">
        <v>0</v>
      </c>
      <c r="B184" s="2" t="str">
        <f>VLOOKUP(VALUE(MID(N184,2,2)),Sheet1!$A$1:$B$6,2,FALSE)</f>
        <v>小栗栖</v>
      </c>
      <c r="C184" s="9" t="str">
        <f t="shared" si="22"/>
        <v/>
      </c>
      <c r="D184" s="10" t="s">
        <v>723</v>
      </c>
      <c r="E184" s="4" t="s">
        <v>724</v>
      </c>
      <c r="F184" s="4" t="str">
        <f t="shared" si="19"/>
        <v>ｵｵｼﾏ ﾄｵﾙ</v>
      </c>
      <c r="G184" s="10" t="str">
        <f t="shared" si="23"/>
        <v>ｵｵｼﾏ ﾄｵﾙ</v>
      </c>
      <c r="H184" s="11" t="s">
        <v>15</v>
      </c>
      <c r="I184" s="12">
        <v>22151</v>
      </c>
      <c r="J184" s="11">
        <v>56</v>
      </c>
      <c r="K184" s="5" t="s">
        <v>16</v>
      </c>
      <c r="L184" s="5">
        <v>3022</v>
      </c>
      <c r="M184" s="5" t="s">
        <v>17</v>
      </c>
      <c r="N184" s="11" t="str">
        <f t="shared" si="20"/>
        <v>醍03022</v>
      </c>
      <c r="O184" s="11" t="str">
        <f t="shared" si="21"/>
        <v>本</v>
      </c>
      <c r="P184" s="10" t="s">
        <v>2561</v>
      </c>
      <c r="Q184" s="10" t="s">
        <v>725</v>
      </c>
      <c r="R184" s="10" t="s">
        <v>3096</v>
      </c>
      <c r="S184" s="4">
        <v>9601066</v>
      </c>
      <c r="T184" s="4" t="s">
        <v>19</v>
      </c>
      <c r="U184" s="4">
        <v>960513701</v>
      </c>
      <c r="V184" s="4" t="s">
        <v>20</v>
      </c>
      <c r="W184" s="13"/>
      <c r="X184" s="13" t="s">
        <v>2971</v>
      </c>
      <c r="Y184" s="18" t="s">
        <v>3356</v>
      </c>
      <c r="Z184" s="18" t="s">
        <v>2973</v>
      </c>
      <c r="AA184" s="1" t="str">
        <f t="shared" si="24"/>
        <v>オ</v>
      </c>
    </row>
    <row r="185" spans="1:28" ht="21" hidden="1" customHeight="1">
      <c r="A185" s="1">
        <v>0</v>
      </c>
      <c r="B185" s="2" t="str">
        <f>VLOOKUP(VALUE(MID(N185,2,2)),Sheet1!$A$1:$B$6,2,FALSE)</f>
        <v>三宝院</v>
      </c>
      <c r="C185" s="9" t="str">
        <f t="shared" si="22"/>
        <v/>
      </c>
      <c r="D185" s="10" t="s">
        <v>1619</v>
      </c>
      <c r="E185" s="4" t="s">
        <v>1620</v>
      </c>
      <c r="F185" s="4" t="str">
        <f t="shared" si="19"/>
        <v>ｵｵｿﾞﾗ ﾄｼｵ</v>
      </c>
      <c r="G185" s="10" t="str">
        <f t="shared" si="23"/>
        <v>ｵｵｿﾞﾗ ﾄｼｵ</v>
      </c>
      <c r="H185" s="11" t="s">
        <v>15</v>
      </c>
      <c r="I185" s="12">
        <v>17251</v>
      </c>
      <c r="J185" s="11">
        <v>70</v>
      </c>
      <c r="K185" s="5" t="s">
        <v>16</v>
      </c>
      <c r="L185" s="5">
        <v>5129</v>
      </c>
      <c r="M185" s="5" t="s">
        <v>17</v>
      </c>
      <c r="N185" s="11" t="str">
        <f t="shared" si="20"/>
        <v>醍05129</v>
      </c>
      <c r="O185" s="11" t="str">
        <f t="shared" si="21"/>
        <v>本</v>
      </c>
      <c r="P185" s="10" t="s">
        <v>2791</v>
      </c>
      <c r="Q185" s="10" t="s">
        <v>1598</v>
      </c>
      <c r="R185" s="10" t="s">
        <v>3251</v>
      </c>
      <c r="S185" s="4">
        <v>8352071</v>
      </c>
      <c r="T185" s="4" t="s">
        <v>19</v>
      </c>
      <c r="U185" s="4">
        <v>830950201</v>
      </c>
      <c r="V185" s="4" t="s">
        <v>20</v>
      </c>
      <c r="W185" s="13"/>
      <c r="X185" s="13" t="s">
        <v>2971</v>
      </c>
      <c r="Y185" s="18" t="s">
        <v>3356</v>
      </c>
      <c r="Z185" s="18" t="s">
        <v>2973</v>
      </c>
      <c r="AA185" s="1" t="str">
        <f t="shared" si="24"/>
        <v>オ</v>
      </c>
    </row>
    <row r="186" spans="1:28" ht="21" hidden="1" customHeight="1">
      <c r="A186" s="1">
        <v>0</v>
      </c>
      <c r="B186" s="2" t="str">
        <f>VLOOKUP(VALUE(MID(N186,2,2)),Sheet1!$A$1:$B$6,2,FALSE)</f>
        <v>一言寺</v>
      </c>
      <c r="C186" s="9" t="str">
        <f t="shared" si="22"/>
        <v/>
      </c>
      <c r="D186" s="10" t="s">
        <v>1147</v>
      </c>
      <c r="E186" s="4" t="s">
        <v>1148</v>
      </c>
      <c r="F186" s="4" t="str">
        <f t="shared" si="19"/>
        <v>ｵｵﾆｼ ﾂﾄﾑ</v>
      </c>
      <c r="G186" s="10" t="str">
        <f t="shared" si="23"/>
        <v>ｵｵﾆｼ ﾂﾄﾑ</v>
      </c>
      <c r="H186" s="11" t="s">
        <v>15</v>
      </c>
      <c r="I186" s="12">
        <v>17251</v>
      </c>
      <c r="J186" s="11">
        <v>70</v>
      </c>
      <c r="K186" s="5" t="s">
        <v>16</v>
      </c>
      <c r="L186" s="5">
        <v>4010</v>
      </c>
      <c r="M186" s="5" t="s">
        <v>17</v>
      </c>
      <c r="N186" s="11" t="str">
        <f t="shared" si="20"/>
        <v>醍04010</v>
      </c>
      <c r="O186" s="11" t="str">
        <f t="shared" si="21"/>
        <v>本</v>
      </c>
      <c r="P186" s="10" t="s">
        <v>2668</v>
      </c>
      <c r="Q186" s="10" t="s">
        <v>1149</v>
      </c>
      <c r="R186" s="10" t="s">
        <v>3166</v>
      </c>
      <c r="S186" s="4">
        <v>8330255</v>
      </c>
      <c r="T186" s="4" t="s">
        <v>19</v>
      </c>
      <c r="U186" s="4">
        <v>830619901</v>
      </c>
      <c r="V186" s="4" t="s">
        <v>20</v>
      </c>
      <c r="W186" s="13"/>
      <c r="X186" s="13" t="s">
        <v>2971</v>
      </c>
      <c r="Y186" s="18" t="s">
        <v>3356</v>
      </c>
      <c r="Z186" s="18" t="s">
        <v>2973</v>
      </c>
      <c r="AA186" s="1" t="str">
        <f t="shared" si="24"/>
        <v>オ</v>
      </c>
    </row>
    <row r="187" spans="1:28" ht="21" hidden="1" customHeight="1">
      <c r="A187" s="1">
        <v>0</v>
      </c>
      <c r="B187" s="2" t="str">
        <f>VLOOKUP(VALUE(MID(N187,2,2)),Sheet1!$A$1:$B$6,2,FALSE)</f>
        <v>一言寺</v>
      </c>
      <c r="C187" s="9" t="str">
        <f t="shared" si="22"/>
        <v/>
      </c>
      <c r="D187" s="10" t="s">
        <v>1150</v>
      </c>
      <c r="E187" s="4" t="s">
        <v>22</v>
      </c>
      <c r="F187" s="4" t="str">
        <f t="shared" si="19"/>
        <v>ｵｵﾆｼ ﾂﾄﾑ</v>
      </c>
      <c r="G187" s="10" t="str">
        <f t="shared" si="23"/>
        <v xml:space="preserve">ｵｵﾆｼ </v>
      </c>
      <c r="H187" s="11" t="s">
        <v>23</v>
      </c>
      <c r="I187" s="12">
        <v>19331</v>
      </c>
      <c r="J187" s="11">
        <v>64</v>
      </c>
      <c r="K187" s="5" t="s">
        <v>16</v>
      </c>
      <c r="L187" s="5">
        <v>4010</v>
      </c>
      <c r="M187" s="5" t="s">
        <v>24</v>
      </c>
      <c r="N187" s="11" t="str">
        <f t="shared" si="20"/>
        <v>醍04010</v>
      </c>
      <c r="O187" s="11" t="str">
        <f t="shared" si="21"/>
        <v>家</v>
      </c>
      <c r="P187" s="10" t="s">
        <v>2668</v>
      </c>
      <c r="Q187" s="10" t="s">
        <v>1149</v>
      </c>
      <c r="R187" s="10" t="s">
        <v>3166</v>
      </c>
      <c r="S187" s="4">
        <v>8330255</v>
      </c>
      <c r="T187" s="4" t="s">
        <v>25</v>
      </c>
      <c r="U187" s="4">
        <v>830619902</v>
      </c>
      <c r="V187" s="4" t="s">
        <v>20</v>
      </c>
      <c r="W187" s="13"/>
      <c r="X187" s="13" t="s">
        <v>2971</v>
      </c>
      <c r="Y187" s="18" t="s">
        <v>3356</v>
      </c>
      <c r="Z187" s="18" t="s">
        <v>2973</v>
      </c>
      <c r="AA187" s="1" t="str">
        <f t="shared" si="24"/>
        <v>オ</v>
      </c>
    </row>
    <row r="188" spans="1:28" ht="21" hidden="1" customHeight="1">
      <c r="A188" s="1">
        <v>0</v>
      </c>
      <c r="B188" s="2" t="str">
        <f>VLOOKUP(VALUE(MID(N188,2,2)),Sheet1!$A$1:$B$6,2,FALSE)</f>
        <v>点在</v>
      </c>
      <c r="C188" s="9" t="str">
        <f t="shared" si="22"/>
        <v/>
      </c>
      <c r="D188" s="10" t="s">
        <v>2368</v>
      </c>
      <c r="E188" s="4" t="s">
        <v>2369</v>
      </c>
      <c r="F188" s="4" t="str">
        <f t="shared" si="19"/>
        <v>ｵｵﾉ ﾋﾛｷ</v>
      </c>
      <c r="G188" s="10" t="str">
        <f t="shared" si="23"/>
        <v>ｵｵﾉ ﾋﾛｷ</v>
      </c>
      <c r="H188" s="11" t="s">
        <v>15</v>
      </c>
      <c r="I188" s="12">
        <v>33185</v>
      </c>
      <c r="J188" s="11">
        <v>26</v>
      </c>
      <c r="K188" s="5" t="s">
        <v>256</v>
      </c>
      <c r="L188" s="5">
        <v>50209</v>
      </c>
      <c r="M188" s="5" t="s">
        <v>17</v>
      </c>
      <c r="N188" s="11" t="str">
        <f t="shared" si="20"/>
        <v>法50209</v>
      </c>
      <c r="O188" s="11" t="str">
        <f t="shared" si="21"/>
        <v>本</v>
      </c>
      <c r="P188" s="10" t="s">
        <v>2968</v>
      </c>
      <c r="Q188" s="10" t="s">
        <v>83</v>
      </c>
      <c r="R188" s="10" t="s">
        <v>2370</v>
      </c>
      <c r="S188" s="4">
        <v>1512064</v>
      </c>
      <c r="T188" s="4" t="s">
        <v>25</v>
      </c>
      <c r="U188" s="4">
        <v>160381701</v>
      </c>
      <c r="V188" s="4" t="s">
        <v>20</v>
      </c>
      <c r="W188" s="13"/>
      <c r="X188" s="13" t="s">
        <v>2971</v>
      </c>
      <c r="Y188" s="18" t="s">
        <v>3356</v>
      </c>
      <c r="Z188" s="18" t="s">
        <v>2973</v>
      </c>
      <c r="AA188" s="1" t="str">
        <f t="shared" si="24"/>
        <v>オ</v>
      </c>
    </row>
    <row r="189" spans="1:28" ht="21" hidden="1" customHeight="1">
      <c r="A189" s="1">
        <v>0</v>
      </c>
      <c r="B189" s="2" t="str">
        <f>VLOOKUP(VALUE(MID(N189,2,2)),Sheet1!$A$1:$B$6,2,FALSE)</f>
        <v>点在</v>
      </c>
      <c r="C189" s="9" t="str">
        <f t="shared" si="22"/>
        <v/>
      </c>
      <c r="D189" s="10" t="s">
        <v>2371</v>
      </c>
      <c r="E189" s="4" t="s">
        <v>22</v>
      </c>
      <c r="F189" s="4" t="str">
        <f t="shared" si="19"/>
        <v>ｵｵﾉ ﾋﾛｷ</v>
      </c>
      <c r="G189" s="10" t="str">
        <f t="shared" si="23"/>
        <v xml:space="preserve">ｵｵﾉ </v>
      </c>
      <c r="H189" s="11" t="s">
        <v>23</v>
      </c>
      <c r="I189" s="12">
        <v>31937</v>
      </c>
      <c r="J189" s="11">
        <v>29</v>
      </c>
      <c r="K189" s="5" t="s">
        <v>256</v>
      </c>
      <c r="L189" s="5">
        <v>50209</v>
      </c>
      <c r="M189" s="5" t="s">
        <v>24</v>
      </c>
      <c r="N189" s="11" t="str">
        <f t="shared" si="20"/>
        <v>法50209</v>
      </c>
      <c r="O189" s="11" t="str">
        <f t="shared" si="21"/>
        <v>家</v>
      </c>
      <c r="P189" s="10" t="s">
        <v>2968</v>
      </c>
      <c r="Q189" s="10" t="s">
        <v>83</v>
      </c>
      <c r="R189" s="10" t="s">
        <v>2370</v>
      </c>
      <c r="S189" s="4">
        <v>1512064</v>
      </c>
      <c r="T189" s="4" t="s">
        <v>25</v>
      </c>
      <c r="U189" s="4">
        <v>160381702</v>
      </c>
      <c r="V189" s="4" t="s">
        <v>20</v>
      </c>
      <c r="W189" s="13"/>
      <c r="X189" s="13" t="s">
        <v>2971</v>
      </c>
      <c r="Y189" s="18" t="s">
        <v>3356</v>
      </c>
      <c r="Z189" s="18" t="s">
        <v>2973</v>
      </c>
      <c r="AA189" s="1" t="str">
        <f t="shared" si="24"/>
        <v>オ</v>
      </c>
    </row>
    <row r="190" spans="1:28" ht="21" hidden="1" customHeight="1">
      <c r="A190" s="1">
        <v>0</v>
      </c>
      <c r="B190" s="1" t="str">
        <f>VLOOKUP(VALUE(MID(N190,2,2)),Sheet1!$A$1:$B$6,2,FALSE)</f>
        <v>点在</v>
      </c>
      <c r="C190" s="9" t="str">
        <f t="shared" si="22"/>
        <v/>
      </c>
      <c r="D190" s="4" t="s">
        <v>2372</v>
      </c>
      <c r="E190" s="4" t="s">
        <v>22</v>
      </c>
      <c r="F190" s="4" t="str">
        <f t="shared" si="19"/>
        <v>ｵｵﾉ ﾋﾛｷ</v>
      </c>
      <c r="G190" s="4" t="str">
        <f t="shared" si="23"/>
        <v xml:space="preserve">ｵｵﾉ </v>
      </c>
      <c r="H190" s="5" t="s">
        <v>15</v>
      </c>
      <c r="I190" s="6">
        <v>41867</v>
      </c>
      <c r="J190" s="5">
        <v>2</v>
      </c>
      <c r="K190" s="5" t="s">
        <v>256</v>
      </c>
      <c r="L190" s="5">
        <v>50209</v>
      </c>
      <c r="M190" s="5" t="s">
        <v>24</v>
      </c>
      <c r="N190" s="5" t="str">
        <f t="shared" si="20"/>
        <v>法50209</v>
      </c>
      <c r="O190" s="5" t="str">
        <f t="shared" si="21"/>
        <v>家</v>
      </c>
      <c r="P190" s="4" t="s">
        <v>2968</v>
      </c>
      <c r="Q190" s="4" t="s">
        <v>83</v>
      </c>
      <c r="R190" s="4" t="s">
        <v>2370</v>
      </c>
      <c r="S190" s="4">
        <v>1512064</v>
      </c>
      <c r="T190" s="4" t="s">
        <v>25</v>
      </c>
      <c r="U190" s="4">
        <v>160381703</v>
      </c>
      <c r="V190" s="4" t="s">
        <v>20</v>
      </c>
      <c r="W190" s="7" t="s">
        <v>2970</v>
      </c>
      <c r="X190" s="7" t="s">
        <v>2971</v>
      </c>
      <c r="Y190" s="8" t="s">
        <v>2972</v>
      </c>
      <c r="Z190" s="8" t="s">
        <v>2973</v>
      </c>
      <c r="AA190" s="1" t="str">
        <f t="shared" si="24"/>
        <v>オ</v>
      </c>
    </row>
    <row r="191" spans="1:28" ht="21" hidden="1" customHeight="1">
      <c r="A191" s="1">
        <v>0</v>
      </c>
      <c r="B191" s="2" t="str">
        <f>VLOOKUP(VALUE(MID(N191,2,2)),Sheet1!$A$1:$B$6,2,FALSE)</f>
        <v>三宝院</v>
      </c>
      <c r="C191" s="9" t="str">
        <f t="shared" si="22"/>
        <v/>
      </c>
      <c r="D191" s="10" t="s">
        <v>1680</v>
      </c>
      <c r="E191" s="4" t="s">
        <v>1681</v>
      </c>
      <c r="F191" s="4" t="str">
        <f t="shared" si="19"/>
        <v>ｵｶｻﾞｷ ﾅｵﾔｽ</v>
      </c>
      <c r="G191" s="10" t="str">
        <f t="shared" si="23"/>
        <v>ｵｶｻﾞｷ ﾅｵﾔｽ</v>
      </c>
      <c r="H191" s="11" t="s">
        <v>15</v>
      </c>
      <c r="I191" s="12">
        <v>17054</v>
      </c>
      <c r="J191" s="11">
        <v>70</v>
      </c>
      <c r="K191" s="5" t="s">
        <v>16</v>
      </c>
      <c r="L191" s="5">
        <v>5212</v>
      </c>
      <c r="M191" s="5" t="s">
        <v>17</v>
      </c>
      <c r="N191" s="11" t="str">
        <f t="shared" si="20"/>
        <v>醍05212</v>
      </c>
      <c r="O191" s="11" t="str">
        <f t="shared" si="21"/>
        <v>本</v>
      </c>
      <c r="P191" s="10" t="s">
        <v>2805</v>
      </c>
      <c r="Q191" s="10" t="s">
        <v>934</v>
      </c>
      <c r="R191" s="10" t="s">
        <v>3263</v>
      </c>
      <c r="S191" s="4">
        <v>9011081</v>
      </c>
      <c r="T191" s="4" t="s">
        <v>19</v>
      </c>
      <c r="U191" s="4">
        <v>900901601</v>
      </c>
      <c r="V191" s="4" t="s">
        <v>20</v>
      </c>
      <c r="W191" s="13"/>
      <c r="X191" s="13" t="s">
        <v>2971</v>
      </c>
      <c r="Y191" s="18" t="s">
        <v>3356</v>
      </c>
      <c r="Z191" s="18" t="s">
        <v>2973</v>
      </c>
      <c r="AA191" s="1" t="str">
        <f t="shared" si="24"/>
        <v>オ</v>
      </c>
    </row>
    <row r="192" spans="1:28" ht="21" hidden="1" customHeight="1">
      <c r="A192" s="1">
        <v>0</v>
      </c>
      <c r="B192" s="2" t="str">
        <f>VLOOKUP(VALUE(MID(N192,2,2)),Sheet1!$A$1:$B$6,2,FALSE)</f>
        <v>一言寺</v>
      </c>
      <c r="C192" s="9" t="str">
        <f t="shared" si="22"/>
        <v/>
      </c>
      <c r="D192" s="10" t="s">
        <v>1263</v>
      </c>
      <c r="E192" s="4" t="s">
        <v>1264</v>
      </c>
      <c r="F192" s="4" t="str">
        <f t="shared" si="19"/>
        <v>ｵｶﾞｻﾜﾗ ﾐﾁﾄ</v>
      </c>
      <c r="G192" s="10" t="str">
        <f t="shared" si="23"/>
        <v>ｵｶﾞｻﾜﾗ ﾐﾁﾄ</v>
      </c>
      <c r="H192" s="11" t="s">
        <v>15</v>
      </c>
      <c r="I192" s="12">
        <v>21468</v>
      </c>
      <c r="J192" s="11">
        <v>58</v>
      </c>
      <c r="K192" s="5" t="s">
        <v>16</v>
      </c>
      <c r="L192" s="5">
        <v>4064</v>
      </c>
      <c r="M192" s="5" t="s">
        <v>17</v>
      </c>
      <c r="N192" s="11" t="str">
        <f t="shared" si="20"/>
        <v>醍04064</v>
      </c>
      <c r="O192" s="11" t="str">
        <f t="shared" si="21"/>
        <v>本</v>
      </c>
      <c r="P192" s="10" t="s">
        <v>2695</v>
      </c>
      <c r="Q192" s="10" t="s">
        <v>1182</v>
      </c>
      <c r="R192" s="10" t="s">
        <v>3187</v>
      </c>
      <c r="S192" s="4">
        <v>9805028</v>
      </c>
      <c r="T192" s="4" t="s">
        <v>19</v>
      </c>
      <c r="U192" s="4">
        <v>980809301</v>
      </c>
      <c r="V192" s="4" t="s">
        <v>20</v>
      </c>
      <c r="W192" s="13"/>
      <c r="X192" s="13" t="s">
        <v>2971</v>
      </c>
      <c r="Y192" s="18" t="s">
        <v>3356</v>
      </c>
      <c r="Z192" s="18" t="s">
        <v>2973</v>
      </c>
      <c r="AA192" s="1" t="str">
        <f t="shared" si="24"/>
        <v>オ</v>
      </c>
    </row>
    <row r="193" spans="1:28" ht="21" hidden="1" customHeight="1">
      <c r="A193" s="1">
        <v>0</v>
      </c>
      <c r="B193" s="2" t="str">
        <f>VLOOKUP(VALUE(MID(N193,2,2)),Sheet1!$A$1:$B$6,2,FALSE)</f>
        <v>一言寺</v>
      </c>
      <c r="C193" s="9" t="str">
        <f t="shared" si="22"/>
        <v/>
      </c>
      <c r="D193" s="10" t="s">
        <v>1265</v>
      </c>
      <c r="E193" s="4" t="s">
        <v>22</v>
      </c>
      <c r="F193" s="4" t="str">
        <f t="shared" si="19"/>
        <v>ｵｶﾞｻﾜﾗ ﾐﾁﾄ</v>
      </c>
      <c r="G193" s="10" t="str">
        <f t="shared" si="23"/>
        <v xml:space="preserve">ｵｶﾞｻﾜﾗ </v>
      </c>
      <c r="H193" s="11" t="s">
        <v>23</v>
      </c>
      <c r="I193" s="12">
        <v>22133</v>
      </c>
      <c r="J193" s="11">
        <v>56</v>
      </c>
      <c r="K193" s="5" t="s">
        <v>16</v>
      </c>
      <c r="L193" s="5">
        <v>4064</v>
      </c>
      <c r="M193" s="5" t="s">
        <v>24</v>
      </c>
      <c r="N193" s="11" t="str">
        <f t="shared" si="20"/>
        <v>醍04064</v>
      </c>
      <c r="O193" s="11" t="str">
        <f t="shared" si="21"/>
        <v>家</v>
      </c>
      <c r="P193" s="10" t="s">
        <v>2695</v>
      </c>
      <c r="Q193" s="10" t="s">
        <v>1182</v>
      </c>
      <c r="R193" s="10" t="s">
        <v>3187</v>
      </c>
      <c r="S193" s="4">
        <v>9805028</v>
      </c>
      <c r="T193" s="4" t="s">
        <v>25</v>
      </c>
      <c r="U193" s="4">
        <v>980809302</v>
      </c>
      <c r="V193" s="4" t="s">
        <v>20</v>
      </c>
      <c r="W193" s="13"/>
      <c r="X193" s="13" t="s">
        <v>2971</v>
      </c>
      <c r="Y193" s="18" t="s">
        <v>3356</v>
      </c>
      <c r="Z193" s="18" t="s">
        <v>2973</v>
      </c>
      <c r="AA193" s="1" t="str">
        <f t="shared" si="24"/>
        <v>オ</v>
      </c>
    </row>
    <row r="194" spans="1:28" ht="21" hidden="1" customHeight="1">
      <c r="A194" s="1">
        <v>0</v>
      </c>
      <c r="B194" s="2" t="str">
        <f>VLOOKUP(VALUE(MID(N194,2,2)),Sheet1!$A$1:$B$6,2,FALSE)</f>
        <v>一言寺</v>
      </c>
      <c r="C194" s="9" t="str">
        <f t="shared" si="22"/>
        <v/>
      </c>
      <c r="D194" s="10" t="s">
        <v>1266</v>
      </c>
      <c r="E194" s="4" t="s">
        <v>22</v>
      </c>
      <c r="F194" s="4" t="str">
        <f t="shared" ref="F194:F257" si="26">IF(L194=L193,F193,E194)</f>
        <v>ｵｶﾞｻﾜﾗ ﾐﾁﾄ</v>
      </c>
      <c r="G194" s="10" t="str">
        <f t="shared" ref="G194:G257" si="27">IF(L194=L193,LEFT(G193,FIND(" ",G193)),E194)</f>
        <v xml:space="preserve">ｵｶﾞｻﾜﾗ </v>
      </c>
      <c r="H194" s="11" t="s">
        <v>15</v>
      </c>
      <c r="I194" s="12">
        <v>30738</v>
      </c>
      <c r="J194" s="11">
        <v>33</v>
      </c>
      <c r="K194" s="5" t="s">
        <v>16</v>
      </c>
      <c r="L194" s="5">
        <v>4064</v>
      </c>
      <c r="M194" s="5" t="s">
        <v>24</v>
      </c>
      <c r="N194" s="11" t="str">
        <f t="shared" ref="N194:N257" si="28">MID(K194,4,1)&amp;TEXT(L194,"00000")</f>
        <v>醍04064</v>
      </c>
      <c r="O194" s="11" t="str">
        <f t="shared" ref="O194:O257" si="29">LEFT(M194,1)</f>
        <v>家</v>
      </c>
      <c r="P194" s="10" t="s">
        <v>2695</v>
      </c>
      <c r="Q194" s="10" t="s">
        <v>1182</v>
      </c>
      <c r="R194" s="10" t="s">
        <v>3187</v>
      </c>
      <c r="S194" s="4">
        <v>9805028</v>
      </c>
      <c r="T194" s="4" t="s">
        <v>25</v>
      </c>
      <c r="U194" s="4">
        <v>980809303</v>
      </c>
      <c r="V194" s="4" t="s">
        <v>20</v>
      </c>
      <c r="W194" s="13"/>
      <c r="X194" s="13" t="s">
        <v>2971</v>
      </c>
      <c r="Y194" s="18" t="s">
        <v>3356</v>
      </c>
      <c r="Z194" s="18" t="s">
        <v>2973</v>
      </c>
      <c r="AA194" s="1" t="str">
        <f t="shared" si="24"/>
        <v>オ</v>
      </c>
    </row>
    <row r="195" spans="1:28" ht="21" hidden="1" customHeight="1">
      <c r="A195" s="1">
        <v>0</v>
      </c>
      <c r="B195" s="2" t="str">
        <f>VLOOKUP(VALUE(MID(N195,2,2)),Sheet1!$A$1:$B$6,2,FALSE)</f>
        <v>一言寺</v>
      </c>
      <c r="C195" s="9" t="str">
        <f t="shared" ref="C195:C258" si="30">IF(AA195=AA194,"",AA195)</f>
        <v/>
      </c>
      <c r="D195" s="10" t="s">
        <v>1222</v>
      </c>
      <c r="E195" s="4" t="s">
        <v>1223</v>
      </c>
      <c r="F195" s="4" t="str">
        <f t="shared" si="26"/>
        <v>ｵｶﾀﾞ ｲｿﾛｸ</v>
      </c>
      <c r="G195" s="10" t="str">
        <f t="shared" si="27"/>
        <v>ｵｶﾀﾞ ｲｿﾛｸ</v>
      </c>
      <c r="H195" s="11" t="s">
        <v>15</v>
      </c>
      <c r="I195" s="12">
        <v>26359</v>
      </c>
      <c r="J195" s="11">
        <v>45</v>
      </c>
      <c r="K195" s="5" t="s">
        <v>16</v>
      </c>
      <c r="L195" s="5">
        <v>4046</v>
      </c>
      <c r="M195" s="5" t="s">
        <v>17</v>
      </c>
      <c r="N195" s="11" t="str">
        <f t="shared" si="28"/>
        <v>醍04046</v>
      </c>
      <c r="O195" s="11" t="str">
        <f t="shared" si="29"/>
        <v>本</v>
      </c>
      <c r="P195" s="10" t="s">
        <v>2686</v>
      </c>
      <c r="Q195" s="10" t="s">
        <v>1224</v>
      </c>
      <c r="R195" s="10" t="s">
        <v>1225</v>
      </c>
      <c r="S195" s="4">
        <v>9036326</v>
      </c>
      <c r="T195" s="4" t="s">
        <v>19</v>
      </c>
      <c r="U195" s="4">
        <v>951118001</v>
      </c>
      <c r="V195" s="4" t="s">
        <v>20</v>
      </c>
      <c r="W195" s="13"/>
      <c r="X195" s="13" t="s">
        <v>2971</v>
      </c>
      <c r="Y195" s="18" t="s">
        <v>3356</v>
      </c>
      <c r="Z195" s="18" t="s">
        <v>2973</v>
      </c>
      <c r="AA195" s="1" t="str">
        <f t="shared" ref="AA195:AA258" si="31">DBCS(LEFT(G195,1))</f>
        <v>オ</v>
      </c>
    </row>
    <row r="196" spans="1:28" ht="21" hidden="1" customHeight="1">
      <c r="A196" s="1">
        <v>0</v>
      </c>
      <c r="B196" s="2" t="str">
        <f>VLOOKUP(VALUE(MID(N196,2,2)),Sheet1!$A$1:$B$6,2,FALSE)</f>
        <v>一言寺</v>
      </c>
      <c r="C196" s="9" t="str">
        <f t="shared" si="30"/>
        <v/>
      </c>
      <c r="D196" s="10" t="s">
        <v>1226</v>
      </c>
      <c r="E196" s="4" t="s">
        <v>22</v>
      </c>
      <c r="F196" s="4" t="str">
        <f t="shared" si="26"/>
        <v>ｵｶﾀﾞ ｲｿﾛｸ</v>
      </c>
      <c r="G196" s="10" t="str">
        <f t="shared" si="27"/>
        <v xml:space="preserve">ｵｶﾀﾞ </v>
      </c>
      <c r="H196" s="11" t="s">
        <v>23</v>
      </c>
      <c r="I196" s="12">
        <v>27243</v>
      </c>
      <c r="J196" s="11">
        <v>42</v>
      </c>
      <c r="K196" s="5" t="s">
        <v>16</v>
      </c>
      <c r="L196" s="5">
        <v>4046</v>
      </c>
      <c r="M196" s="5" t="s">
        <v>24</v>
      </c>
      <c r="N196" s="11" t="str">
        <f t="shared" si="28"/>
        <v>醍04046</v>
      </c>
      <c r="O196" s="11" t="str">
        <f t="shared" si="29"/>
        <v>家</v>
      </c>
      <c r="P196" s="10" t="s">
        <v>2686</v>
      </c>
      <c r="Q196" s="10" t="s">
        <v>1224</v>
      </c>
      <c r="R196" s="10" t="s">
        <v>1225</v>
      </c>
      <c r="S196" s="4">
        <v>9036326</v>
      </c>
      <c r="T196" s="4" t="s">
        <v>25</v>
      </c>
      <c r="U196" s="4">
        <v>951118002</v>
      </c>
      <c r="V196" s="4" t="s">
        <v>20</v>
      </c>
      <c r="W196" s="13"/>
      <c r="X196" s="13" t="s">
        <v>2971</v>
      </c>
      <c r="Y196" s="18" t="s">
        <v>3356</v>
      </c>
      <c r="Z196" s="18" t="s">
        <v>2973</v>
      </c>
      <c r="AA196" s="1" t="str">
        <f t="shared" si="31"/>
        <v>オ</v>
      </c>
    </row>
    <row r="197" spans="1:28" ht="21" hidden="1" customHeight="1">
      <c r="A197" s="1">
        <v>0</v>
      </c>
      <c r="B197" s="2" t="str">
        <f>VLOOKUP(VALUE(MID(N197,2,2)),Sheet1!$A$1:$B$6,2,FALSE)</f>
        <v>一言寺</v>
      </c>
      <c r="C197" s="9" t="str">
        <f t="shared" si="30"/>
        <v/>
      </c>
      <c r="D197" s="10" t="s">
        <v>1227</v>
      </c>
      <c r="E197" s="4" t="s">
        <v>22</v>
      </c>
      <c r="F197" s="4" t="str">
        <f t="shared" si="26"/>
        <v>ｵｶﾀﾞ ｲｿﾛｸ</v>
      </c>
      <c r="G197" s="10" t="str">
        <f t="shared" si="27"/>
        <v xml:space="preserve">ｵｶﾀﾞ </v>
      </c>
      <c r="H197" s="11" t="s">
        <v>23</v>
      </c>
      <c r="I197" s="12">
        <v>36475</v>
      </c>
      <c r="J197" s="11">
        <v>17</v>
      </c>
      <c r="K197" s="5" t="s">
        <v>16</v>
      </c>
      <c r="L197" s="5">
        <v>4046</v>
      </c>
      <c r="M197" s="5" t="s">
        <v>24</v>
      </c>
      <c r="N197" s="11" t="str">
        <f t="shared" si="28"/>
        <v>醍04046</v>
      </c>
      <c r="O197" s="11" t="str">
        <f t="shared" si="29"/>
        <v>家</v>
      </c>
      <c r="P197" s="10" t="s">
        <v>2686</v>
      </c>
      <c r="Q197" s="10" t="s">
        <v>1224</v>
      </c>
      <c r="R197" s="10" t="s">
        <v>1225</v>
      </c>
      <c r="S197" s="4">
        <v>9036326</v>
      </c>
      <c r="T197" s="4" t="s">
        <v>25</v>
      </c>
      <c r="U197" s="4">
        <v>951118003</v>
      </c>
      <c r="V197" s="4" t="s">
        <v>20</v>
      </c>
      <c r="W197" s="13"/>
      <c r="X197" s="13" t="s">
        <v>2971</v>
      </c>
      <c r="Y197" s="18" t="s">
        <v>3356</v>
      </c>
      <c r="Z197" s="18" t="s">
        <v>2973</v>
      </c>
      <c r="AA197" s="1" t="str">
        <f t="shared" si="31"/>
        <v>オ</v>
      </c>
    </row>
    <row r="198" spans="1:28" ht="21" hidden="1" customHeight="1">
      <c r="A198" s="1">
        <v>0</v>
      </c>
      <c r="B198" s="2" t="str">
        <f>VLOOKUP(VALUE(MID(N198,2,2)),Sheet1!$A$1:$B$6,2,FALSE)</f>
        <v>日野</v>
      </c>
      <c r="C198" s="9" t="str">
        <f t="shared" si="30"/>
        <v/>
      </c>
      <c r="D198" s="10" t="s">
        <v>412</v>
      </c>
      <c r="E198" s="4" t="s">
        <v>413</v>
      </c>
      <c r="F198" s="4" t="str">
        <f t="shared" si="26"/>
        <v>ｵｶﾀﾞ ｶｽﾞｵ</v>
      </c>
      <c r="G198" s="10" t="str">
        <f t="shared" si="27"/>
        <v>ｵｶﾀﾞ ｶｽﾞｵ</v>
      </c>
      <c r="H198" s="11" t="s">
        <v>15</v>
      </c>
      <c r="I198" s="12">
        <v>20951</v>
      </c>
      <c r="J198" s="11">
        <v>59</v>
      </c>
      <c r="K198" s="5" t="s">
        <v>16</v>
      </c>
      <c r="L198" s="5">
        <v>2063</v>
      </c>
      <c r="M198" s="5" t="s">
        <v>17</v>
      </c>
      <c r="N198" s="11" t="str">
        <f t="shared" si="28"/>
        <v>醍02063</v>
      </c>
      <c r="O198" s="11" t="str">
        <f t="shared" si="29"/>
        <v>本</v>
      </c>
      <c r="P198" s="10" t="s">
        <v>2487</v>
      </c>
      <c r="Q198" s="10" t="s">
        <v>319</v>
      </c>
      <c r="R198" s="10" t="s">
        <v>3043</v>
      </c>
      <c r="S198" s="4">
        <v>204447</v>
      </c>
      <c r="T198" s="4" t="s">
        <v>19</v>
      </c>
      <c r="U198" s="4">
        <v>20809501</v>
      </c>
      <c r="V198" s="4" t="s">
        <v>20</v>
      </c>
      <c r="W198" s="13"/>
      <c r="X198" s="13" t="s">
        <v>2971</v>
      </c>
      <c r="Y198" s="18" t="s">
        <v>3356</v>
      </c>
      <c r="Z198" s="18" t="s">
        <v>2973</v>
      </c>
      <c r="AA198" s="1" t="str">
        <f t="shared" si="31"/>
        <v>オ</v>
      </c>
    </row>
    <row r="199" spans="1:28" ht="21" hidden="1" customHeight="1">
      <c r="A199" s="1">
        <v>0</v>
      </c>
      <c r="B199" s="2" t="str">
        <f>VLOOKUP(VALUE(MID(N199,2,2)),Sheet1!$A$1:$B$6,2,FALSE)</f>
        <v>日野</v>
      </c>
      <c r="C199" s="9" t="str">
        <f t="shared" si="30"/>
        <v/>
      </c>
      <c r="D199" s="10" t="s">
        <v>414</v>
      </c>
      <c r="E199" s="4" t="s">
        <v>22</v>
      </c>
      <c r="F199" s="4" t="str">
        <f t="shared" si="26"/>
        <v>ｵｶﾀﾞ ｶｽﾞｵ</v>
      </c>
      <c r="G199" s="10" t="str">
        <f t="shared" si="27"/>
        <v xml:space="preserve">ｵｶﾀﾞ </v>
      </c>
      <c r="H199" s="11" t="s">
        <v>23</v>
      </c>
      <c r="I199" s="12">
        <v>20646</v>
      </c>
      <c r="J199" s="11">
        <v>60</v>
      </c>
      <c r="K199" s="5" t="s">
        <v>16</v>
      </c>
      <c r="L199" s="5">
        <v>2063</v>
      </c>
      <c r="M199" s="5" t="s">
        <v>24</v>
      </c>
      <c r="N199" s="11" t="str">
        <f t="shared" si="28"/>
        <v>醍02063</v>
      </c>
      <c r="O199" s="11" t="str">
        <f t="shared" si="29"/>
        <v>家</v>
      </c>
      <c r="P199" s="10" t="s">
        <v>2487</v>
      </c>
      <c r="Q199" s="10" t="s">
        <v>319</v>
      </c>
      <c r="R199" s="10" t="s">
        <v>3043</v>
      </c>
      <c r="S199" s="4">
        <v>204447</v>
      </c>
      <c r="T199" s="4" t="s">
        <v>25</v>
      </c>
      <c r="U199" s="4">
        <v>20809504</v>
      </c>
      <c r="V199" s="4" t="s">
        <v>20</v>
      </c>
      <c r="W199" s="13"/>
      <c r="X199" s="13" t="s">
        <v>2971</v>
      </c>
      <c r="Y199" s="18" t="s">
        <v>3356</v>
      </c>
      <c r="Z199" s="18" t="s">
        <v>2973</v>
      </c>
      <c r="AA199" s="1" t="str">
        <f t="shared" si="31"/>
        <v>オ</v>
      </c>
    </row>
    <row r="200" spans="1:28" ht="21" customHeight="1">
      <c r="A200" s="1">
        <v>0</v>
      </c>
      <c r="B200" s="2" t="str">
        <f>VLOOKUP(VALUE(MID(N200,2,2)),Sheet1!$A$1:$B$6,2,FALSE)</f>
        <v>点在</v>
      </c>
      <c r="C200" s="9" t="str">
        <f t="shared" si="30"/>
        <v/>
      </c>
      <c r="D200" s="10" t="s">
        <v>1903</v>
      </c>
      <c r="E200" s="4" t="s">
        <v>1904</v>
      </c>
      <c r="F200" s="4" t="str">
        <f t="shared" si="26"/>
        <v>ｵｶﾀﾞ ﾋﾃﾞｱｷ</v>
      </c>
      <c r="G200" s="10" t="str">
        <f t="shared" si="27"/>
        <v>ｵｶﾀﾞ ﾋﾃﾞｱｷ</v>
      </c>
      <c r="H200" s="11" t="s">
        <v>15</v>
      </c>
      <c r="I200" s="12">
        <v>27159</v>
      </c>
      <c r="J200" s="11">
        <v>42</v>
      </c>
      <c r="K200" s="5" t="s">
        <v>16</v>
      </c>
      <c r="L200" s="5">
        <v>50017</v>
      </c>
      <c r="M200" s="5" t="s">
        <v>17</v>
      </c>
      <c r="N200" s="11" t="str">
        <f t="shared" si="28"/>
        <v>醍50017</v>
      </c>
      <c r="O200" s="11" t="str">
        <f t="shared" si="29"/>
        <v>本</v>
      </c>
      <c r="P200" s="10" t="s">
        <v>2863</v>
      </c>
      <c r="Q200" s="10" t="s">
        <v>1905</v>
      </c>
      <c r="R200" s="10" t="s">
        <v>1906</v>
      </c>
      <c r="S200" s="4">
        <v>9602411</v>
      </c>
      <c r="T200" s="4" t="s">
        <v>19</v>
      </c>
      <c r="U200" s="4">
        <v>960514701</v>
      </c>
      <c r="V200" s="4" t="s">
        <v>20</v>
      </c>
      <c r="W200" s="15">
        <v>42477.354166666664</v>
      </c>
      <c r="X200" s="16">
        <v>42466</v>
      </c>
      <c r="Y200" s="18">
        <v>2</v>
      </c>
      <c r="Z200" s="18"/>
      <c r="AA200" s="1" t="str">
        <f t="shared" si="31"/>
        <v>オ</v>
      </c>
      <c r="AB200" s="1">
        <f t="shared" ref="AB200:AB201" si="32">J200</f>
        <v>42</v>
      </c>
    </row>
    <row r="201" spans="1:28" ht="21" customHeight="1">
      <c r="A201" s="1">
        <v>0</v>
      </c>
      <c r="B201" s="2" t="str">
        <f>VLOOKUP(VALUE(MID(N201,2,2)),Sheet1!$A$1:$B$6,2,FALSE)</f>
        <v>点在</v>
      </c>
      <c r="C201" s="9" t="str">
        <f t="shared" si="30"/>
        <v/>
      </c>
      <c r="D201" s="10" t="s">
        <v>1907</v>
      </c>
      <c r="E201" s="4" t="s">
        <v>22</v>
      </c>
      <c r="F201" s="4" t="str">
        <f t="shared" si="26"/>
        <v>ｵｶﾀﾞ ﾋﾃﾞｱｷ</v>
      </c>
      <c r="G201" s="10" t="s">
        <v>3469</v>
      </c>
      <c r="H201" s="11" t="s">
        <v>23</v>
      </c>
      <c r="I201" s="12">
        <v>26621</v>
      </c>
      <c r="J201" s="11">
        <v>44</v>
      </c>
      <c r="K201" s="5" t="s">
        <v>16</v>
      </c>
      <c r="L201" s="5">
        <v>50017</v>
      </c>
      <c r="M201" s="5" t="s">
        <v>24</v>
      </c>
      <c r="N201" s="11" t="str">
        <f t="shared" si="28"/>
        <v>醍50017</v>
      </c>
      <c r="O201" s="11" t="str">
        <f t="shared" si="29"/>
        <v>家</v>
      </c>
      <c r="P201" s="10" t="s">
        <v>2863</v>
      </c>
      <c r="Q201" s="10" t="s">
        <v>1905</v>
      </c>
      <c r="R201" s="10" t="s">
        <v>1906</v>
      </c>
      <c r="S201" s="4">
        <v>9602411</v>
      </c>
      <c r="T201" s="4" t="s">
        <v>25</v>
      </c>
      <c r="U201" s="4">
        <v>960514702</v>
      </c>
      <c r="V201" s="4" t="s">
        <v>20</v>
      </c>
      <c r="W201" s="15">
        <v>42501.364583333336</v>
      </c>
      <c r="X201" s="16">
        <v>42466</v>
      </c>
      <c r="Y201" s="18">
        <v>8</v>
      </c>
      <c r="Z201" s="18"/>
      <c r="AA201" s="1" t="str">
        <f t="shared" si="31"/>
        <v>オ</v>
      </c>
      <c r="AB201" s="1">
        <f t="shared" si="32"/>
        <v>44</v>
      </c>
    </row>
    <row r="202" spans="1:28" ht="21" hidden="1" customHeight="1">
      <c r="A202" s="1">
        <v>0</v>
      </c>
      <c r="B202" s="2" t="str">
        <f>VLOOKUP(VALUE(MID(N202,2,2)),Sheet1!$A$1:$B$6,2,FALSE)</f>
        <v>点在</v>
      </c>
      <c r="C202" s="9" t="str">
        <f t="shared" si="30"/>
        <v/>
      </c>
      <c r="D202" s="10" t="s">
        <v>1908</v>
      </c>
      <c r="E202" s="4" t="s">
        <v>22</v>
      </c>
      <c r="F202" s="4" t="str">
        <f t="shared" si="26"/>
        <v>ｵｶﾀﾞ ﾋﾃﾞｱｷ</v>
      </c>
      <c r="G202" s="10" t="str">
        <f t="shared" si="27"/>
        <v xml:space="preserve">ｵｶﾀﾞ </v>
      </c>
      <c r="H202" s="11" t="s">
        <v>15</v>
      </c>
      <c r="I202" s="12">
        <v>36391</v>
      </c>
      <c r="J202" s="11">
        <v>17</v>
      </c>
      <c r="K202" s="5" t="s">
        <v>16</v>
      </c>
      <c r="L202" s="5">
        <v>50017</v>
      </c>
      <c r="M202" s="5" t="s">
        <v>24</v>
      </c>
      <c r="N202" s="11" t="str">
        <f t="shared" si="28"/>
        <v>醍50017</v>
      </c>
      <c r="O202" s="11" t="str">
        <f t="shared" si="29"/>
        <v>家</v>
      </c>
      <c r="P202" s="10" t="s">
        <v>2863</v>
      </c>
      <c r="Q202" s="10" t="s">
        <v>1905</v>
      </c>
      <c r="R202" s="10" t="s">
        <v>1906</v>
      </c>
      <c r="S202" s="4">
        <v>9602411</v>
      </c>
      <c r="T202" s="4" t="s">
        <v>25</v>
      </c>
      <c r="U202" s="4">
        <v>960514703</v>
      </c>
      <c r="V202" s="4" t="s">
        <v>20</v>
      </c>
      <c r="W202" s="13"/>
      <c r="X202" s="13" t="s">
        <v>2971</v>
      </c>
      <c r="Y202" s="18" t="s">
        <v>3356</v>
      </c>
      <c r="Z202" s="18" t="s">
        <v>2973</v>
      </c>
      <c r="AA202" s="1" t="str">
        <f t="shared" si="31"/>
        <v>オ</v>
      </c>
    </row>
    <row r="203" spans="1:28" ht="21" hidden="1" customHeight="1">
      <c r="A203" s="1">
        <v>0</v>
      </c>
      <c r="B203" s="1" t="str">
        <f>VLOOKUP(VALUE(MID(N203,2,2)),Sheet1!$A$1:$B$6,2,FALSE)</f>
        <v>点在</v>
      </c>
      <c r="C203" s="9" t="str">
        <f t="shared" si="30"/>
        <v/>
      </c>
      <c r="D203" s="4" t="s">
        <v>1909</v>
      </c>
      <c r="E203" s="4" t="s">
        <v>22</v>
      </c>
      <c r="F203" s="4" t="str">
        <f t="shared" si="26"/>
        <v>ｵｶﾀﾞ ﾋﾃﾞｱｷ</v>
      </c>
      <c r="G203" s="4" t="str">
        <f t="shared" si="27"/>
        <v xml:space="preserve">ｵｶﾀﾞ </v>
      </c>
      <c r="H203" s="5" t="s">
        <v>23</v>
      </c>
      <c r="I203" s="6">
        <v>37024</v>
      </c>
      <c r="J203" s="5">
        <v>15</v>
      </c>
      <c r="K203" s="5" t="s">
        <v>16</v>
      </c>
      <c r="L203" s="5">
        <v>50017</v>
      </c>
      <c r="M203" s="5" t="s">
        <v>24</v>
      </c>
      <c r="N203" s="5" t="str">
        <f t="shared" si="28"/>
        <v>醍50017</v>
      </c>
      <c r="O203" s="5" t="str">
        <f t="shared" si="29"/>
        <v>家</v>
      </c>
      <c r="P203" s="4" t="s">
        <v>2863</v>
      </c>
      <c r="Q203" s="4" t="s">
        <v>1905</v>
      </c>
      <c r="R203" s="4" t="s">
        <v>1906</v>
      </c>
      <c r="S203" s="4">
        <v>9602411</v>
      </c>
      <c r="T203" s="4" t="s">
        <v>25</v>
      </c>
      <c r="U203" s="4">
        <v>960514704</v>
      </c>
      <c r="V203" s="4" t="s">
        <v>20</v>
      </c>
      <c r="W203" s="7" t="s">
        <v>2970</v>
      </c>
      <c r="X203" s="7" t="s">
        <v>2971</v>
      </c>
      <c r="Y203" s="8" t="s">
        <v>2972</v>
      </c>
      <c r="Z203" s="8" t="s">
        <v>2973</v>
      </c>
      <c r="AA203" s="1" t="str">
        <f t="shared" si="31"/>
        <v>オ</v>
      </c>
    </row>
    <row r="204" spans="1:28" ht="21" customHeight="1">
      <c r="A204" s="1">
        <v>0</v>
      </c>
      <c r="B204" s="2" t="str">
        <f>VLOOKUP(VALUE(MID(N204,2,2)),Sheet1!$A$1:$B$6,2,FALSE)</f>
        <v>点在</v>
      </c>
      <c r="C204" s="9" t="str">
        <f t="shared" si="30"/>
        <v>タ</v>
      </c>
      <c r="D204" s="10" t="s">
        <v>1910</v>
      </c>
      <c r="E204" s="4" t="s">
        <v>22</v>
      </c>
      <c r="F204" s="4" t="str">
        <f t="shared" si="26"/>
        <v>ｵｶﾀﾞ ﾋﾃﾞｱｷ</v>
      </c>
      <c r="G204" s="10" t="s">
        <v>3490</v>
      </c>
      <c r="H204" s="11" t="s">
        <v>23</v>
      </c>
      <c r="I204" s="12">
        <v>17774</v>
      </c>
      <c r="J204" s="11">
        <v>68</v>
      </c>
      <c r="K204" s="5" t="s">
        <v>16</v>
      </c>
      <c r="L204" s="5">
        <v>50017</v>
      </c>
      <c r="M204" s="5" t="s">
        <v>24</v>
      </c>
      <c r="N204" s="11" t="str">
        <f t="shared" si="28"/>
        <v>醍50017</v>
      </c>
      <c r="O204" s="11" t="str">
        <f t="shared" si="29"/>
        <v>家</v>
      </c>
      <c r="P204" s="10" t="s">
        <v>2863</v>
      </c>
      <c r="Q204" s="10" t="s">
        <v>1905</v>
      </c>
      <c r="R204" s="10" t="s">
        <v>1906</v>
      </c>
      <c r="S204" s="4">
        <v>9602411</v>
      </c>
      <c r="T204" s="4" t="s">
        <v>25</v>
      </c>
      <c r="U204" s="4">
        <v>960514705</v>
      </c>
      <c r="V204" s="4" t="s">
        <v>20</v>
      </c>
      <c r="W204" s="15">
        <v>42501.364583333336</v>
      </c>
      <c r="X204" s="16">
        <v>42467</v>
      </c>
      <c r="Y204" s="18">
        <v>8</v>
      </c>
      <c r="Z204" s="18"/>
      <c r="AA204" s="1" t="str">
        <f t="shared" si="31"/>
        <v>タ</v>
      </c>
      <c r="AB204" s="1">
        <f>J204</f>
        <v>68</v>
      </c>
    </row>
    <row r="205" spans="1:28" ht="21" hidden="1" customHeight="1">
      <c r="A205" s="1">
        <v>0</v>
      </c>
      <c r="B205" s="2" t="str">
        <f>VLOOKUP(VALUE(MID(N205,2,2)),Sheet1!$A$1:$B$6,2,FALSE)</f>
        <v>点在</v>
      </c>
      <c r="C205" s="9" t="str">
        <f t="shared" si="30"/>
        <v>オ</v>
      </c>
      <c r="D205" s="10" t="s">
        <v>2276</v>
      </c>
      <c r="E205" s="4" t="s">
        <v>2277</v>
      </c>
      <c r="F205" s="4" t="str">
        <f t="shared" si="26"/>
        <v>ｵｶﾀﾞ ﾜｺｳ</v>
      </c>
      <c r="G205" s="10" t="str">
        <f t="shared" si="27"/>
        <v>ｵｶﾀﾞ ﾜｺｳ</v>
      </c>
      <c r="H205" s="11" t="s">
        <v>15</v>
      </c>
      <c r="I205" s="12">
        <v>23716</v>
      </c>
      <c r="J205" s="11">
        <v>52</v>
      </c>
      <c r="K205" s="5" t="s">
        <v>16</v>
      </c>
      <c r="L205" s="5">
        <v>50185</v>
      </c>
      <c r="M205" s="5" t="s">
        <v>17</v>
      </c>
      <c r="N205" s="11" t="str">
        <f t="shared" si="28"/>
        <v>醍50185</v>
      </c>
      <c r="O205" s="11" t="str">
        <f t="shared" si="29"/>
        <v>本</v>
      </c>
      <c r="P205" s="10" t="s">
        <v>2947</v>
      </c>
      <c r="Q205" s="10" t="s">
        <v>2278</v>
      </c>
      <c r="R205" s="10" t="s">
        <v>3342</v>
      </c>
      <c r="S205" s="4">
        <v>9027343</v>
      </c>
      <c r="T205" s="4" t="s">
        <v>19</v>
      </c>
      <c r="U205" s="4">
        <v>910102001</v>
      </c>
      <c r="V205" s="4" t="s">
        <v>20</v>
      </c>
      <c r="W205" s="13"/>
      <c r="X205" s="13" t="s">
        <v>2971</v>
      </c>
      <c r="Y205" s="18" t="s">
        <v>3356</v>
      </c>
      <c r="Z205" s="18" t="s">
        <v>2973</v>
      </c>
      <c r="AA205" s="1" t="str">
        <f t="shared" si="31"/>
        <v>オ</v>
      </c>
    </row>
    <row r="206" spans="1:28" ht="21" hidden="1" customHeight="1">
      <c r="A206" s="1">
        <v>0</v>
      </c>
      <c r="B206" s="2" t="str">
        <f>VLOOKUP(VALUE(MID(N206,2,2)),Sheet1!$A$1:$B$6,2,FALSE)</f>
        <v>点在</v>
      </c>
      <c r="C206" s="9" t="str">
        <f t="shared" si="30"/>
        <v/>
      </c>
      <c r="D206" s="10" t="s">
        <v>2279</v>
      </c>
      <c r="E206" s="4" t="s">
        <v>22</v>
      </c>
      <c r="F206" s="4" t="str">
        <f t="shared" si="26"/>
        <v>ｵｶﾀﾞ ﾜｺｳ</v>
      </c>
      <c r="G206" s="10" t="str">
        <f t="shared" si="27"/>
        <v xml:space="preserve">ｵｶﾀﾞ </v>
      </c>
      <c r="H206" s="11" t="s">
        <v>23</v>
      </c>
      <c r="I206" s="12">
        <v>22850</v>
      </c>
      <c r="J206" s="11">
        <v>54</v>
      </c>
      <c r="K206" s="5" t="s">
        <v>16</v>
      </c>
      <c r="L206" s="5">
        <v>50185</v>
      </c>
      <c r="M206" s="5" t="s">
        <v>24</v>
      </c>
      <c r="N206" s="11" t="str">
        <f t="shared" si="28"/>
        <v>醍50185</v>
      </c>
      <c r="O206" s="11" t="str">
        <f t="shared" si="29"/>
        <v>家</v>
      </c>
      <c r="P206" s="10" t="s">
        <v>2947</v>
      </c>
      <c r="Q206" s="10" t="s">
        <v>2278</v>
      </c>
      <c r="R206" s="10" t="s">
        <v>3342</v>
      </c>
      <c r="S206" s="4">
        <v>9027343</v>
      </c>
      <c r="T206" s="4" t="s">
        <v>25</v>
      </c>
      <c r="U206" s="4">
        <v>910102002</v>
      </c>
      <c r="V206" s="4" t="s">
        <v>20</v>
      </c>
      <c r="W206" s="13"/>
      <c r="X206" s="13" t="s">
        <v>2971</v>
      </c>
      <c r="Y206" s="18" t="s">
        <v>3356</v>
      </c>
      <c r="Z206" s="18" t="s">
        <v>2973</v>
      </c>
      <c r="AA206" s="1" t="str">
        <f t="shared" si="31"/>
        <v>オ</v>
      </c>
    </row>
    <row r="207" spans="1:28" ht="21" hidden="1" customHeight="1">
      <c r="A207" s="1">
        <v>0</v>
      </c>
      <c r="B207" s="2" t="str">
        <f>VLOOKUP(VALUE(MID(N207,2,2)),Sheet1!$A$1:$B$6,2,FALSE)</f>
        <v>点在</v>
      </c>
      <c r="C207" s="9" t="str">
        <f t="shared" si="30"/>
        <v/>
      </c>
      <c r="D207" s="10" t="s">
        <v>2280</v>
      </c>
      <c r="E207" s="4" t="s">
        <v>22</v>
      </c>
      <c r="F207" s="4" t="str">
        <f t="shared" si="26"/>
        <v>ｵｶﾀﾞ ﾜｺｳ</v>
      </c>
      <c r="G207" s="10" t="str">
        <f t="shared" si="27"/>
        <v xml:space="preserve">ｵｶﾀﾞ </v>
      </c>
      <c r="H207" s="11" t="s">
        <v>23</v>
      </c>
      <c r="I207" s="12">
        <v>35418</v>
      </c>
      <c r="J207" s="11">
        <v>20</v>
      </c>
      <c r="K207" s="5" t="s">
        <v>16</v>
      </c>
      <c r="L207" s="5">
        <v>50185</v>
      </c>
      <c r="M207" s="5" t="s">
        <v>24</v>
      </c>
      <c r="N207" s="11" t="str">
        <f t="shared" si="28"/>
        <v>醍50185</v>
      </c>
      <c r="O207" s="11" t="str">
        <f t="shared" si="29"/>
        <v>家</v>
      </c>
      <c r="P207" s="10" t="s">
        <v>2947</v>
      </c>
      <c r="Q207" s="10" t="s">
        <v>2278</v>
      </c>
      <c r="R207" s="10" t="s">
        <v>3342</v>
      </c>
      <c r="S207" s="4">
        <v>9027343</v>
      </c>
      <c r="T207" s="4" t="s">
        <v>25</v>
      </c>
      <c r="U207" s="4">
        <v>910102003</v>
      </c>
      <c r="V207" s="4" t="s">
        <v>20</v>
      </c>
      <c r="W207" s="13"/>
      <c r="X207" s="13" t="s">
        <v>2971</v>
      </c>
      <c r="Y207" s="18" t="s">
        <v>3356</v>
      </c>
      <c r="Z207" s="18" t="s">
        <v>2973</v>
      </c>
      <c r="AA207" s="1" t="str">
        <f t="shared" si="31"/>
        <v>オ</v>
      </c>
    </row>
    <row r="208" spans="1:28" ht="21" hidden="1" customHeight="1">
      <c r="A208" s="1">
        <v>0</v>
      </c>
      <c r="B208" s="2" t="str">
        <f>VLOOKUP(VALUE(MID(N208,2,2)),Sheet1!$A$1:$B$6,2,FALSE)</f>
        <v>点在</v>
      </c>
      <c r="C208" s="9" t="str">
        <f t="shared" si="30"/>
        <v/>
      </c>
      <c r="D208" s="10" t="s">
        <v>2281</v>
      </c>
      <c r="E208" s="4" t="s">
        <v>22</v>
      </c>
      <c r="F208" s="4" t="str">
        <f t="shared" si="26"/>
        <v>ｵｶﾀﾞ ﾜｺｳ</v>
      </c>
      <c r="G208" s="10" t="str">
        <f t="shared" si="27"/>
        <v xml:space="preserve">ｵｶﾀﾞ </v>
      </c>
      <c r="H208" s="11" t="s">
        <v>15</v>
      </c>
      <c r="I208" s="12">
        <v>36563</v>
      </c>
      <c r="J208" s="11">
        <v>17</v>
      </c>
      <c r="K208" s="5" t="s">
        <v>16</v>
      </c>
      <c r="L208" s="5">
        <v>50185</v>
      </c>
      <c r="M208" s="5" t="s">
        <v>24</v>
      </c>
      <c r="N208" s="11" t="str">
        <f t="shared" si="28"/>
        <v>醍50185</v>
      </c>
      <c r="O208" s="11" t="str">
        <f t="shared" si="29"/>
        <v>家</v>
      </c>
      <c r="P208" s="10" t="s">
        <v>2947</v>
      </c>
      <c r="Q208" s="10" t="s">
        <v>2278</v>
      </c>
      <c r="R208" s="10" t="s">
        <v>3342</v>
      </c>
      <c r="S208" s="4">
        <v>9027343</v>
      </c>
      <c r="T208" s="4" t="s">
        <v>25</v>
      </c>
      <c r="U208" s="4">
        <v>910102004</v>
      </c>
      <c r="V208" s="4" t="s">
        <v>20</v>
      </c>
      <c r="W208" s="13"/>
      <c r="X208" s="13" t="s">
        <v>2971</v>
      </c>
      <c r="Y208" s="18" t="s">
        <v>3356</v>
      </c>
      <c r="Z208" s="18" t="s">
        <v>2973</v>
      </c>
      <c r="AA208" s="1" t="str">
        <f t="shared" si="31"/>
        <v>オ</v>
      </c>
    </row>
    <row r="209" spans="1:29" ht="21" hidden="1" customHeight="1">
      <c r="A209" s="1">
        <v>0</v>
      </c>
      <c r="B209" s="1" t="str">
        <f>VLOOKUP(VALUE(MID(N209,2,2)),Sheet1!$A$1:$B$6,2,FALSE)</f>
        <v>点在</v>
      </c>
      <c r="C209" s="9" t="str">
        <f t="shared" si="30"/>
        <v/>
      </c>
      <c r="D209" s="4" t="s">
        <v>2282</v>
      </c>
      <c r="E209" s="4" t="s">
        <v>22</v>
      </c>
      <c r="F209" s="4" t="str">
        <f t="shared" si="26"/>
        <v>ｵｶﾀﾞ ﾜｺｳ</v>
      </c>
      <c r="G209" s="4" t="str">
        <f t="shared" si="27"/>
        <v xml:space="preserve">ｵｶﾀﾞ </v>
      </c>
      <c r="H209" s="5" t="s">
        <v>23</v>
      </c>
      <c r="I209" s="6">
        <v>37509</v>
      </c>
      <c r="J209" s="5">
        <v>14</v>
      </c>
      <c r="K209" s="5" t="s">
        <v>16</v>
      </c>
      <c r="L209" s="5">
        <v>50185</v>
      </c>
      <c r="M209" s="5" t="s">
        <v>24</v>
      </c>
      <c r="N209" s="5" t="str">
        <f t="shared" si="28"/>
        <v>醍50185</v>
      </c>
      <c r="O209" s="5" t="str">
        <f t="shared" si="29"/>
        <v>家</v>
      </c>
      <c r="P209" s="4" t="s">
        <v>2947</v>
      </c>
      <c r="Q209" s="4" t="s">
        <v>2278</v>
      </c>
      <c r="R209" s="4" t="s">
        <v>3342</v>
      </c>
      <c r="S209" s="4">
        <v>9027343</v>
      </c>
      <c r="T209" s="4" t="s">
        <v>25</v>
      </c>
      <c r="U209" s="4">
        <v>910102005</v>
      </c>
      <c r="V209" s="4" t="s">
        <v>20</v>
      </c>
      <c r="W209" s="7" t="s">
        <v>2970</v>
      </c>
      <c r="X209" s="7" t="s">
        <v>2971</v>
      </c>
      <c r="Y209" s="8" t="s">
        <v>2972</v>
      </c>
      <c r="Z209" s="8" t="s">
        <v>2973</v>
      </c>
      <c r="AA209" s="1" t="str">
        <f t="shared" si="31"/>
        <v>オ</v>
      </c>
    </row>
    <row r="210" spans="1:29" ht="21" customHeight="1">
      <c r="A210" s="1">
        <v>0</v>
      </c>
      <c r="B210" s="2" t="str">
        <f>VLOOKUP(VALUE(MID(N210,2,2)),Sheet1!$A$1:$B$6,2,FALSE)</f>
        <v>小栗栖</v>
      </c>
      <c r="C210" s="9" t="str">
        <f t="shared" si="30"/>
        <v/>
      </c>
      <c r="D210" s="10" t="s">
        <v>984</v>
      </c>
      <c r="E210" s="4" t="s">
        <v>985</v>
      </c>
      <c r="F210" s="4" t="str">
        <f t="shared" si="26"/>
        <v>ｵｶﾐ ﾏﾅﾌﾞ</v>
      </c>
      <c r="G210" s="10" t="str">
        <f t="shared" si="27"/>
        <v>ｵｶﾐ ﾏﾅﾌﾞ</v>
      </c>
      <c r="H210" s="11" t="s">
        <v>15</v>
      </c>
      <c r="I210" s="12">
        <v>26889</v>
      </c>
      <c r="J210" s="11">
        <v>43</v>
      </c>
      <c r="K210" s="5" t="s">
        <v>16</v>
      </c>
      <c r="L210" s="5">
        <v>3238</v>
      </c>
      <c r="M210" s="5" t="s">
        <v>17</v>
      </c>
      <c r="N210" s="11" t="str">
        <f t="shared" si="28"/>
        <v>醍03238</v>
      </c>
      <c r="O210" s="11" t="str">
        <f t="shared" si="29"/>
        <v>本</v>
      </c>
      <c r="P210" s="10" t="s">
        <v>2626</v>
      </c>
      <c r="Q210" s="10" t="s">
        <v>83</v>
      </c>
      <c r="R210" s="10" t="s">
        <v>3141</v>
      </c>
      <c r="S210" s="4">
        <v>909068</v>
      </c>
      <c r="T210" s="4" t="s">
        <v>19</v>
      </c>
      <c r="U210" s="4">
        <v>110901101</v>
      </c>
      <c r="V210" s="4" t="s">
        <v>20</v>
      </c>
      <c r="W210" s="15">
        <v>42517.729166666664</v>
      </c>
      <c r="X210" s="16">
        <v>42464</v>
      </c>
      <c r="Y210" s="18">
        <v>2</v>
      </c>
      <c r="Z210" s="18"/>
      <c r="AA210" s="1" t="str">
        <f t="shared" si="31"/>
        <v>オ</v>
      </c>
      <c r="AB210" s="1">
        <f>J210</f>
        <v>43</v>
      </c>
    </row>
    <row r="211" spans="1:29" ht="21" hidden="1" customHeight="1">
      <c r="A211" s="1">
        <v>0</v>
      </c>
      <c r="B211" s="2" t="str">
        <f>VLOOKUP(VALUE(MID(N211,2,2)),Sheet1!$A$1:$B$6,2,FALSE)</f>
        <v>小栗栖</v>
      </c>
      <c r="C211" s="9" t="str">
        <f t="shared" si="30"/>
        <v/>
      </c>
      <c r="D211" s="10" t="s">
        <v>986</v>
      </c>
      <c r="E211" s="4" t="s">
        <v>22</v>
      </c>
      <c r="F211" s="4" t="str">
        <f t="shared" si="26"/>
        <v>ｵｶﾐ ﾏﾅﾌﾞ</v>
      </c>
      <c r="G211" s="10" t="str">
        <f t="shared" si="27"/>
        <v xml:space="preserve">ｵｶﾐ </v>
      </c>
      <c r="H211" s="11" t="s">
        <v>23</v>
      </c>
      <c r="I211" s="12">
        <v>27116</v>
      </c>
      <c r="J211" s="11">
        <v>43</v>
      </c>
      <c r="K211" s="5" t="s">
        <v>16</v>
      </c>
      <c r="L211" s="5">
        <v>3238</v>
      </c>
      <c r="M211" s="5" t="s">
        <v>24</v>
      </c>
      <c r="N211" s="11" t="str">
        <f t="shared" si="28"/>
        <v>醍03238</v>
      </c>
      <c r="O211" s="11" t="str">
        <f t="shared" si="29"/>
        <v>家</v>
      </c>
      <c r="P211" s="10" t="s">
        <v>2626</v>
      </c>
      <c r="Q211" s="10" t="s">
        <v>83</v>
      </c>
      <c r="R211" s="10" t="s">
        <v>3141</v>
      </c>
      <c r="S211" s="4">
        <v>909068</v>
      </c>
      <c r="T211" s="4" t="s">
        <v>25</v>
      </c>
      <c r="U211" s="4">
        <v>110901102</v>
      </c>
      <c r="V211" s="4" t="s">
        <v>20</v>
      </c>
      <c r="W211" s="13"/>
      <c r="X211" s="13" t="s">
        <v>2971</v>
      </c>
      <c r="Y211" s="18" t="s">
        <v>3356</v>
      </c>
      <c r="Z211" s="18" t="s">
        <v>2973</v>
      </c>
      <c r="AA211" s="1" t="str">
        <f t="shared" si="31"/>
        <v>オ</v>
      </c>
    </row>
    <row r="212" spans="1:29" ht="21" hidden="1" customHeight="1">
      <c r="A212" s="1">
        <v>0</v>
      </c>
      <c r="B212" s="2" t="str">
        <f>VLOOKUP(VALUE(MID(N212,2,2)),Sheet1!$A$1:$B$6,2,FALSE)</f>
        <v>小栗栖</v>
      </c>
      <c r="C212" s="9" t="str">
        <f t="shared" si="30"/>
        <v/>
      </c>
      <c r="D212" s="10" t="s">
        <v>987</v>
      </c>
      <c r="E212" s="4" t="s">
        <v>22</v>
      </c>
      <c r="F212" s="4" t="str">
        <f t="shared" si="26"/>
        <v>ｵｶﾐ ﾏﾅﾌﾞ</v>
      </c>
      <c r="G212" s="10" t="str">
        <f t="shared" si="27"/>
        <v xml:space="preserve">ｵｶﾐ </v>
      </c>
      <c r="H212" s="11" t="s">
        <v>23</v>
      </c>
      <c r="I212" s="12">
        <v>34804</v>
      </c>
      <c r="J212" s="11">
        <v>21</v>
      </c>
      <c r="K212" s="5" t="s">
        <v>16</v>
      </c>
      <c r="L212" s="5">
        <v>3238</v>
      </c>
      <c r="M212" s="5" t="s">
        <v>24</v>
      </c>
      <c r="N212" s="11" t="str">
        <f t="shared" si="28"/>
        <v>醍03238</v>
      </c>
      <c r="O212" s="11" t="str">
        <f t="shared" si="29"/>
        <v>家</v>
      </c>
      <c r="P212" s="10" t="s">
        <v>2626</v>
      </c>
      <c r="Q212" s="10" t="s">
        <v>83</v>
      </c>
      <c r="R212" s="10" t="s">
        <v>3141</v>
      </c>
      <c r="S212" s="4">
        <v>909068</v>
      </c>
      <c r="T212" s="4" t="s">
        <v>25</v>
      </c>
      <c r="U212" s="4">
        <v>110901103</v>
      </c>
      <c r="V212" s="4" t="s">
        <v>20</v>
      </c>
      <c r="W212" s="13"/>
      <c r="X212" s="13" t="s">
        <v>2971</v>
      </c>
      <c r="Y212" s="18" t="s">
        <v>3356</v>
      </c>
      <c r="Z212" s="18" t="s">
        <v>2973</v>
      </c>
      <c r="AA212" s="1" t="str">
        <f t="shared" si="31"/>
        <v>オ</v>
      </c>
    </row>
    <row r="213" spans="1:29" ht="21" hidden="1" customHeight="1">
      <c r="A213" s="1">
        <v>0</v>
      </c>
      <c r="B213" s="2" t="str">
        <f>VLOOKUP(VALUE(MID(N213,2,2)),Sheet1!$A$1:$B$6,2,FALSE)</f>
        <v>小栗栖</v>
      </c>
      <c r="C213" s="9" t="str">
        <f t="shared" si="30"/>
        <v/>
      </c>
      <c r="D213" s="10" t="s">
        <v>988</v>
      </c>
      <c r="E213" s="4" t="s">
        <v>22</v>
      </c>
      <c r="F213" s="4" t="str">
        <f t="shared" si="26"/>
        <v>ｵｶﾐ ﾏﾅﾌﾞ</v>
      </c>
      <c r="G213" s="10" t="str">
        <f t="shared" si="27"/>
        <v xml:space="preserve">ｵｶﾐ </v>
      </c>
      <c r="H213" s="11" t="s">
        <v>15</v>
      </c>
      <c r="I213" s="12">
        <v>36238</v>
      </c>
      <c r="J213" s="11">
        <v>18</v>
      </c>
      <c r="K213" s="5" t="s">
        <v>16</v>
      </c>
      <c r="L213" s="5">
        <v>3238</v>
      </c>
      <c r="M213" s="5" t="s">
        <v>24</v>
      </c>
      <c r="N213" s="11" t="str">
        <f t="shared" si="28"/>
        <v>醍03238</v>
      </c>
      <c r="O213" s="11" t="str">
        <f t="shared" si="29"/>
        <v>家</v>
      </c>
      <c r="P213" s="10" t="s">
        <v>2626</v>
      </c>
      <c r="Q213" s="10" t="s">
        <v>83</v>
      </c>
      <c r="R213" s="10" t="s">
        <v>3141</v>
      </c>
      <c r="S213" s="4">
        <v>909068</v>
      </c>
      <c r="T213" s="4" t="s">
        <v>25</v>
      </c>
      <c r="U213" s="4">
        <v>110901104</v>
      </c>
      <c r="V213" s="4" t="s">
        <v>20</v>
      </c>
      <c r="W213" s="13"/>
      <c r="X213" s="13" t="s">
        <v>2971</v>
      </c>
      <c r="Y213" s="18" t="s">
        <v>3356</v>
      </c>
      <c r="Z213" s="18" t="s">
        <v>2973</v>
      </c>
      <c r="AA213" s="1" t="str">
        <f t="shared" si="31"/>
        <v>オ</v>
      </c>
    </row>
    <row r="214" spans="1:29" ht="21" hidden="1" customHeight="1">
      <c r="A214" s="1">
        <v>0</v>
      </c>
      <c r="B214" s="2" t="str">
        <f>VLOOKUP(VALUE(MID(N214,2,2)),Sheet1!$A$1:$B$6,2,FALSE)</f>
        <v>点在</v>
      </c>
      <c r="C214" s="9" t="str">
        <f t="shared" si="30"/>
        <v/>
      </c>
      <c r="D214" s="10" t="s">
        <v>2351</v>
      </c>
      <c r="E214" s="4" t="s">
        <v>2352</v>
      </c>
      <c r="F214" s="4" t="str">
        <f t="shared" si="26"/>
        <v>ｵｶﾑﾗ ﾏｻｼ</v>
      </c>
      <c r="G214" s="10" t="str">
        <f t="shared" si="27"/>
        <v>ｵｶﾑﾗ ﾏｻｼ</v>
      </c>
      <c r="H214" s="11" t="s">
        <v>15</v>
      </c>
      <c r="I214" s="12">
        <v>36005</v>
      </c>
      <c r="J214" s="11">
        <v>18</v>
      </c>
      <c r="K214" s="5" t="s">
        <v>16</v>
      </c>
      <c r="L214" s="5">
        <v>50204</v>
      </c>
      <c r="M214" s="5" t="s">
        <v>17</v>
      </c>
      <c r="N214" s="11" t="str">
        <f t="shared" si="28"/>
        <v>醍50204</v>
      </c>
      <c r="O214" s="11" t="str">
        <f t="shared" si="29"/>
        <v>本</v>
      </c>
      <c r="P214" s="10" t="s">
        <v>2963</v>
      </c>
      <c r="Q214" s="10" t="s">
        <v>2353</v>
      </c>
      <c r="R214" s="10" t="s">
        <v>3347</v>
      </c>
      <c r="S214" s="4">
        <v>1512030</v>
      </c>
      <c r="T214" s="4" t="s">
        <v>25</v>
      </c>
      <c r="U214" s="4">
        <v>160302801</v>
      </c>
      <c r="V214" s="4" t="s">
        <v>20</v>
      </c>
      <c r="W214" s="13"/>
      <c r="X214" s="13" t="s">
        <v>2971</v>
      </c>
      <c r="Y214" s="18" t="s">
        <v>3356</v>
      </c>
      <c r="Z214" s="18" t="s">
        <v>2973</v>
      </c>
      <c r="AA214" s="1" t="str">
        <f t="shared" si="31"/>
        <v>オ</v>
      </c>
    </row>
    <row r="215" spans="1:29" ht="21" hidden="1" customHeight="1">
      <c r="A215" s="1">
        <v>0</v>
      </c>
      <c r="B215" s="2" t="str">
        <f>VLOOKUP(VALUE(MID(N215,2,2)),Sheet1!$A$1:$B$6,2,FALSE)</f>
        <v>一言寺</v>
      </c>
      <c r="C215" s="9" t="str">
        <f t="shared" si="30"/>
        <v/>
      </c>
      <c r="D215" s="10" t="s">
        <v>1385</v>
      </c>
      <c r="E215" s="4" t="s">
        <v>1386</v>
      </c>
      <c r="F215" s="4" t="str">
        <f t="shared" si="26"/>
        <v>ｵｶﾓﾄ ﾋｻｼ</v>
      </c>
      <c r="G215" s="10" t="str">
        <f t="shared" si="27"/>
        <v>ｵｶﾓﾄ ﾋｻｼ</v>
      </c>
      <c r="H215" s="11" t="s">
        <v>15</v>
      </c>
      <c r="I215" s="12">
        <v>32102</v>
      </c>
      <c r="J215" s="11">
        <v>29</v>
      </c>
      <c r="K215" s="5" t="s">
        <v>16</v>
      </c>
      <c r="L215" s="5">
        <v>4193</v>
      </c>
      <c r="M215" s="5" t="s">
        <v>17</v>
      </c>
      <c r="N215" s="11" t="str">
        <f t="shared" si="28"/>
        <v>醍04193</v>
      </c>
      <c r="O215" s="11" t="str">
        <f t="shared" si="29"/>
        <v>本</v>
      </c>
      <c r="P215" s="10" t="s">
        <v>2728</v>
      </c>
      <c r="Q215" s="10" t="s">
        <v>1387</v>
      </c>
      <c r="R215" s="10" t="s">
        <v>1388</v>
      </c>
      <c r="S215" s="4">
        <v>1005421</v>
      </c>
      <c r="T215" s="4" t="s">
        <v>25</v>
      </c>
      <c r="U215" s="4">
        <v>101104301</v>
      </c>
      <c r="V215" s="4" t="s">
        <v>20</v>
      </c>
      <c r="W215" s="13"/>
      <c r="X215" s="13" t="s">
        <v>2971</v>
      </c>
      <c r="Y215" s="18" t="s">
        <v>3356</v>
      </c>
      <c r="Z215" s="18" t="s">
        <v>2973</v>
      </c>
      <c r="AA215" s="1" t="str">
        <f t="shared" si="31"/>
        <v>オ</v>
      </c>
    </row>
    <row r="216" spans="1:29" ht="21" hidden="1" customHeight="1">
      <c r="A216" s="1">
        <v>0</v>
      </c>
      <c r="B216" s="2" t="str">
        <f>VLOOKUP(VALUE(MID(N216,2,2)),Sheet1!$A$1:$B$6,2,FALSE)</f>
        <v>石田</v>
      </c>
      <c r="C216" s="9" t="str">
        <f t="shared" si="30"/>
        <v/>
      </c>
      <c r="D216" s="10" t="s">
        <v>56</v>
      </c>
      <c r="E216" s="4" t="s">
        <v>57</v>
      </c>
      <c r="F216" s="4" t="str">
        <f t="shared" si="26"/>
        <v>ｵｶﾓﾄ ﾐﾂｼﾞ</v>
      </c>
      <c r="G216" s="10" t="str">
        <f t="shared" si="27"/>
        <v>ｵｶﾓﾄ ﾐﾂｼﾞ</v>
      </c>
      <c r="H216" s="11" t="s">
        <v>15</v>
      </c>
      <c r="I216" s="12">
        <v>18377</v>
      </c>
      <c r="J216" s="11">
        <v>66</v>
      </c>
      <c r="K216" s="5" t="s">
        <v>16</v>
      </c>
      <c r="L216" s="5">
        <v>1015</v>
      </c>
      <c r="M216" s="5" t="s">
        <v>17</v>
      </c>
      <c r="N216" s="11" t="str">
        <f t="shared" si="28"/>
        <v>醍01015</v>
      </c>
      <c r="O216" s="11" t="str">
        <f t="shared" si="29"/>
        <v>本</v>
      </c>
      <c r="P216" s="10" t="s">
        <v>2391</v>
      </c>
      <c r="Q216" s="10" t="s">
        <v>40</v>
      </c>
      <c r="R216" s="10" t="s">
        <v>2979</v>
      </c>
      <c r="S216" s="4">
        <v>8404402</v>
      </c>
      <c r="T216" s="4" t="s">
        <v>19</v>
      </c>
      <c r="U216" s="4">
        <v>841107901</v>
      </c>
      <c r="V216" s="4" t="s">
        <v>20</v>
      </c>
      <c r="W216" s="13"/>
      <c r="X216" s="13" t="s">
        <v>2971</v>
      </c>
      <c r="Y216" s="18" t="s">
        <v>3356</v>
      </c>
      <c r="Z216" s="18" t="s">
        <v>2973</v>
      </c>
      <c r="AA216" s="1" t="str">
        <f t="shared" si="31"/>
        <v>オ</v>
      </c>
    </row>
    <row r="217" spans="1:29" ht="21" hidden="1" customHeight="1">
      <c r="A217" s="1">
        <v>0</v>
      </c>
      <c r="B217" s="2" t="str">
        <f>VLOOKUP(VALUE(MID(N217,2,2)),Sheet1!$A$1:$B$6,2,FALSE)</f>
        <v>石田</v>
      </c>
      <c r="C217" s="9" t="str">
        <f t="shared" si="30"/>
        <v/>
      </c>
      <c r="D217" s="10" t="s">
        <v>58</v>
      </c>
      <c r="E217" s="4" t="s">
        <v>22</v>
      </c>
      <c r="F217" s="4" t="str">
        <f t="shared" si="26"/>
        <v>ｵｶﾓﾄ ﾐﾂｼﾞ</v>
      </c>
      <c r="G217" s="10" t="str">
        <f t="shared" si="27"/>
        <v xml:space="preserve">ｵｶﾓﾄ </v>
      </c>
      <c r="H217" s="11" t="s">
        <v>23</v>
      </c>
      <c r="I217" s="12">
        <v>21885</v>
      </c>
      <c r="J217" s="11">
        <v>57</v>
      </c>
      <c r="K217" s="5" t="s">
        <v>16</v>
      </c>
      <c r="L217" s="5">
        <v>1015</v>
      </c>
      <c r="M217" s="5" t="s">
        <v>24</v>
      </c>
      <c r="N217" s="11" t="str">
        <f t="shared" si="28"/>
        <v>醍01015</v>
      </c>
      <c r="O217" s="11" t="str">
        <f t="shared" si="29"/>
        <v>家</v>
      </c>
      <c r="P217" s="10" t="s">
        <v>2391</v>
      </c>
      <c r="Q217" s="10" t="s">
        <v>40</v>
      </c>
      <c r="R217" s="10" t="s">
        <v>2979</v>
      </c>
      <c r="S217" s="4">
        <v>8404402</v>
      </c>
      <c r="T217" s="4" t="s">
        <v>25</v>
      </c>
      <c r="U217" s="4">
        <v>841107904</v>
      </c>
      <c r="V217" s="4" t="s">
        <v>20</v>
      </c>
      <c r="W217" s="13"/>
      <c r="X217" s="13" t="s">
        <v>2971</v>
      </c>
      <c r="Y217" s="18" t="s">
        <v>3356</v>
      </c>
      <c r="Z217" s="18" t="s">
        <v>2973</v>
      </c>
      <c r="AA217" s="1" t="str">
        <f t="shared" si="31"/>
        <v>オ</v>
      </c>
    </row>
    <row r="218" spans="1:29" ht="21" hidden="1" customHeight="1">
      <c r="A218" s="1">
        <v>0</v>
      </c>
      <c r="B218" s="2" t="str">
        <f>VLOOKUP(VALUE(MID(N218,2,2)),Sheet1!$A$1:$B$6,2,FALSE)</f>
        <v>石田</v>
      </c>
      <c r="C218" s="9" t="str">
        <f t="shared" si="30"/>
        <v/>
      </c>
      <c r="D218" s="10" t="s">
        <v>59</v>
      </c>
      <c r="E218" s="4" t="s">
        <v>22</v>
      </c>
      <c r="F218" s="4" t="str">
        <f t="shared" si="26"/>
        <v>ｵｶﾓﾄ ﾐﾂｼﾞ</v>
      </c>
      <c r="G218" s="10" t="str">
        <f t="shared" si="27"/>
        <v xml:space="preserve">ｵｶﾓﾄ </v>
      </c>
      <c r="H218" s="11" t="s">
        <v>15</v>
      </c>
      <c r="I218" s="12">
        <v>33805</v>
      </c>
      <c r="J218" s="11">
        <v>24</v>
      </c>
      <c r="K218" s="5" t="s">
        <v>16</v>
      </c>
      <c r="L218" s="5">
        <v>1015</v>
      </c>
      <c r="M218" s="5" t="s">
        <v>24</v>
      </c>
      <c r="N218" s="11" t="str">
        <f t="shared" si="28"/>
        <v>醍01015</v>
      </c>
      <c r="O218" s="11" t="str">
        <f t="shared" si="29"/>
        <v>家</v>
      </c>
      <c r="P218" s="10" t="s">
        <v>2391</v>
      </c>
      <c r="Q218" s="10" t="s">
        <v>40</v>
      </c>
      <c r="R218" s="10" t="s">
        <v>2979</v>
      </c>
      <c r="S218" s="4">
        <v>8404402</v>
      </c>
      <c r="T218" s="4" t="s">
        <v>25</v>
      </c>
      <c r="U218" s="4">
        <v>841107906</v>
      </c>
      <c r="V218" s="4" t="s">
        <v>20</v>
      </c>
      <c r="W218" s="13"/>
      <c r="X218" s="13" t="s">
        <v>2971</v>
      </c>
      <c r="Y218" s="18" t="s">
        <v>3356</v>
      </c>
      <c r="Z218" s="18" t="s">
        <v>2973</v>
      </c>
      <c r="AA218" s="1" t="str">
        <f t="shared" si="31"/>
        <v>オ</v>
      </c>
    </row>
    <row r="219" spans="1:29" ht="21" customHeight="1">
      <c r="A219" s="1">
        <v>0</v>
      </c>
      <c r="B219" s="2" t="str">
        <f>VLOOKUP(VALUE(MID(N219,2,2)),Sheet1!$A$1:$B$6,2,FALSE)</f>
        <v>日野</v>
      </c>
      <c r="C219" s="9" t="str">
        <f t="shared" si="30"/>
        <v/>
      </c>
      <c r="D219" s="10" t="s">
        <v>394</v>
      </c>
      <c r="E219" s="4" t="s">
        <v>395</v>
      </c>
      <c r="F219" s="4" t="str">
        <f t="shared" si="26"/>
        <v>ｵｶﾞﾜ ﾀｶｵ</v>
      </c>
      <c r="G219" s="10" t="str">
        <f t="shared" si="27"/>
        <v>ｵｶﾞﾜ ﾀｶｵ</v>
      </c>
      <c r="H219" s="11" t="s">
        <v>15</v>
      </c>
      <c r="I219" s="12">
        <v>24792</v>
      </c>
      <c r="J219" s="11">
        <v>49</v>
      </c>
      <c r="K219" s="5" t="s">
        <v>16</v>
      </c>
      <c r="L219" s="5">
        <v>2052</v>
      </c>
      <c r="M219" s="5" t="s">
        <v>17</v>
      </c>
      <c r="N219" s="11" t="str">
        <f t="shared" si="28"/>
        <v>醍02052</v>
      </c>
      <c r="O219" s="11" t="str">
        <f t="shared" si="29"/>
        <v>本</v>
      </c>
      <c r="P219" s="10" t="s">
        <v>2483</v>
      </c>
      <c r="Q219" s="10" t="s">
        <v>54</v>
      </c>
      <c r="R219" s="10" t="s">
        <v>3040</v>
      </c>
      <c r="S219" s="4">
        <v>9301569</v>
      </c>
      <c r="T219" s="4" t="s">
        <v>19</v>
      </c>
      <c r="U219" s="4">
        <v>930519501</v>
      </c>
      <c r="V219" s="4" t="s">
        <v>20</v>
      </c>
      <c r="W219" s="15">
        <v>42477.333333333336</v>
      </c>
      <c r="X219" s="16">
        <v>42464</v>
      </c>
      <c r="Y219" s="18">
        <v>2</v>
      </c>
      <c r="Z219" s="18">
        <v>4</v>
      </c>
      <c r="AA219" s="1" t="str">
        <f t="shared" si="31"/>
        <v>オ</v>
      </c>
      <c r="AB219" s="1">
        <f>J219</f>
        <v>49</v>
      </c>
      <c r="AC219" s="1">
        <v>1500</v>
      </c>
    </row>
    <row r="220" spans="1:29" ht="21" hidden="1" customHeight="1">
      <c r="A220" s="1">
        <v>0</v>
      </c>
      <c r="B220" s="1" t="str">
        <f>VLOOKUP(VALUE(MID(N220,2,2)),Sheet1!$A$1:$B$6,2,FALSE)</f>
        <v>日野</v>
      </c>
      <c r="C220" s="9" t="str">
        <f t="shared" si="30"/>
        <v/>
      </c>
      <c r="D220" s="4" t="s">
        <v>396</v>
      </c>
      <c r="E220" s="4" t="s">
        <v>22</v>
      </c>
      <c r="F220" s="4" t="str">
        <f t="shared" si="26"/>
        <v>ｵｶﾞﾜ ﾀｶｵ</v>
      </c>
      <c r="G220" s="4" t="str">
        <f t="shared" si="27"/>
        <v xml:space="preserve">ｵｶﾞﾜ </v>
      </c>
      <c r="H220" s="5" t="s">
        <v>15</v>
      </c>
      <c r="I220" s="6">
        <v>37662</v>
      </c>
      <c r="J220" s="5">
        <v>14</v>
      </c>
      <c r="K220" s="5" t="s">
        <v>16</v>
      </c>
      <c r="L220" s="5">
        <v>2052</v>
      </c>
      <c r="M220" s="5" t="s">
        <v>24</v>
      </c>
      <c r="N220" s="5" t="str">
        <f t="shared" si="28"/>
        <v>醍02052</v>
      </c>
      <c r="O220" s="5" t="str">
        <f t="shared" si="29"/>
        <v>家</v>
      </c>
      <c r="P220" s="4" t="s">
        <v>2483</v>
      </c>
      <c r="Q220" s="4" t="s">
        <v>54</v>
      </c>
      <c r="R220" s="4" t="s">
        <v>3040</v>
      </c>
      <c r="S220" s="4">
        <v>9301569</v>
      </c>
      <c r="T220" s="4" t="s">
        <v>25</v>
      </c>
      <c r="U220" s="4">
        <v>930519503</v>
      </c>
      <c r="V220" s="4" t="s">
        <v>20</v>
      </c>
      <c r="W220" s="7" t="s">
        <v>2970</v>
      </c>
      <c r="X220" s="7" t="s">
        <v>2971</v>
      </c>
      <c r="Y220" s="8" t="s">
        <v>2972</v>
      </c>
      <c r="Z220" s="8" t="s">
        <v>2973</v>
      </c>
      <c r="AA220" s="1" t="str">
        <f t="shared" si="31"/>
        <v>オ</v>
      </c>
    </row>
    <row r="221" spans="1:29" ht="21" hidden="1" customHeight="1">
      <c r="A221" s="1">
        <v>0</v>
      </c>
      <c r="B221" s="1" t="str">
        <f>VLOOKUP(VALUE(MID(N221,2,2)),Sheet1!$A$1:$B$6,2,FALSE)</f>
        <v>日野</v>
      </c>
      <c r="C221" s="9" t="str">
        <f t="shared" si="30"/>
        <v/>
      </c>
      <c r="D221" s="4" t="s">
        <v>397</v>
      </c>
      <c r="E221" s="4" t="s">
        <v>22</v>
      </c>
      <c r="F221" s="4" t="str">
        <f t="shared" si="26"/>
        <v>ｵｶﾞﾜ ﾀｶｵ</v>
      </c>
      <c r="G221" s="4" t="str">
        <f t="shared" si="27"/>
        <v xml:space="preserve">ｵｶﾞﾜ </v>
      </c>
      <c r="H221" s="5" t="s">
        <v>15</v>
      </c>
      <c r="I221" s="6">
        <v>38639</v>
      </c>
      <c r="J221" s="5">
        <v>11</v>
      </c>
      <c r="K221" s="5" t="s">
        <v>16</v>
      </c>
      <c r="L221" s="5">
        <v>2052</v>
      </c>
      <c r="M221" s="5" t="s">
        <v>24</v>
      </c>
      <c r="N221" s="5" t="str">
        <f t="shared" si="28"/>
        <v>醍02052</v>
      </c>
      <c r="O221" s="5" t="str">
        <f t="shared" si="29"/>
        <v>家</v>
      </c>
      <c r="P221" s="4" t="s">
        <v>2483</v>
      </c>
      <c r="Q221" s="4" t="s">
        <v>54</v>
      </c>
      <c r="R221" s="4" t="s">
        <v>3040</v>
      </c>
      <c r="S221" s="4">
        <v>9301569</v>
      </c>
      <c r="T221" s="4" t="s">
        <v>25</v>
      </c>
      <c r="U221" s="4">
        <v>930519504</v>
      </c>
      <c r="V221" s="4" t="s">
        <v>20</v>
      </c>
      <c r="W221" s="7" t="s">
        <v>2970</v>
      </c>
      <c r="X221" s="7" t="s">
        <v>2971</v>
      </c>
      <c r="Y221" s="8" t="s">
        <v>2972</v>
      </c>
      <c r="Z221" s="8" t="s">
        <v>2973</v>
      </c>
      <c r="AA221" s="1" t="str">
        <f t="shared" si="31"/>
        <v>オ</v>
      </c>
    </row>
    <row r="222" spans="1:29" ht="21" hidden="1" customHeight="1">
      <c r="A222" s="1">
        <v>0</v>
      </c>
      <c r="B222" s="2" t="str">
        <f>VLOOKUP(VALUE(MID(N222,2,2)),Sheet1!$A$1:$B$6,2,FALSE)</f>
        <v>一言寺</v>
      </c>
      <c r="C222" s="9" t="str">
        <f t="shared" si="30"/>
        <v/>
      </c>
      <c r="D222" s="10" t="s">
        <v>1312</v>
      </c>
      <c r="E222" s="4" t="s">
        <v>1313</v>
      </c>
      <c r="F222" s="4" t="str">
        <f t="shared" si="26"/>
        <v>ｵｶﾞﾜ ﾀｶﾉﾘ</v>
      </c>
      <c r="G222" s="10" t="str">
        <f t="shared" si="27"/>
        <v>ｵｶﾞﾜ ﾀｶﾉﾘ</v>
      </c>
      <c r="H222" s="11" t="s">
        <v>15</v>
      </c>
      <c r="I222" s="12">
        <v>26780</v>
      </c>
      <c r="J222" s="11">
        <v>43</v>
      </c>
      <c r="K222" s="5" t="s">
        <v>16</v>
      </c>
      <c r="L222" s="5">
        <v>4089</v>
      </c>
      <c r="M222" s="5" t="s">
        <v>17</v>
      </c>
      <c r="N222" s="11" t="str">
        <f t="shared" si="28"/>
        <v>醍04089</v>
      </c>
      <c r="O222" s="11" t="str">
        <f t="shared" si="29"/>
        <v>本</v>
      </c>
      <c r="P222" s="10" t="s">
        <v>2707</v>
      </c>
      <c r="Q222" s="10" t="s">
        <v>1314</v>
      </c>
      <c r="R222" s="10" t="s">
        <v>1315</v>
      </c>
      <c r="S222" s="4">
        <v>9805036</v>
      </c>
      <c r="T222" s="4" t="s">
        <v>19</v>
      </c>
      <c r="U222" s="4">
        <v>980809201</v>
      </c>
      <c r="V222" s="4" t="s">
        <v>20</v>
      </c>
      <c r="W222" s="13"/>
      <c r="X222" s="13" t="s">
        <v>2971</v>
      </c>
      <c r="Y222" s="18" t="s">
        <v>3356</v>
      </c>
      <c r="Z222" s="18" t="s">
        <v>2973</v>
      </c>
      <c r="AA222" s="1" t="str">
        <f t="shared" si="31"/>
        <v>オ</v>
      </c>
    </row>
    <row r="223" spans="1:29" ht="21" hidden="1" customHeight="1">
      <c r="A223" s="1">
        <v>0</v>
      </c>
      <c r="B223" s="2" t="str">
        <f>VLOOKUP(VALUE(MID(N223,2,2)),Sheet1!$A$1:$B$6,2,FALSE)</f>
        <v>一言寺</v>
      </c>
      <c r="C223" s="9" t="str">
        <f t="shared" si="30"/>
        <v/>
      </c>
      <c r="D223" s="10" t="s">
        <v>1316</v>
      </c>
      <c r="E223" s="4" t="s">
        <v>22</v>
      </c>
      <c r="F223" s="4" t="str">
        <f t="shared" si="26"/>
        <v>ｵｶﾞﾜ ﾀｶﾉﾘ</v>
      </c>
      <c r="G223" s="10" t="str">
        <f t="shared" si="27"/>
        <v xml:space="preserve">ｵｶﾞﾜ </v>
      </c>
      <c r="H223" s="11" t="s">
        <v>23</v>
      </c>
      <c r="I223" s="12">
        <v>27833</v>
      </c>
      <c r="J223" s="11">
        <v>41</v>
      </c>
      <c r="K223" s="5" t="s">
        <v>16</v>
      </c>
      <c r="L223" s="5">
        <v>4089</v>
      </c>
      <c r="M223" s="5" t="s">
        <v>24</v>
      </c>
      <c r="N223" s="11" t="str">
        <f t="shared" si="28"/>
        <v>醍04089</v>
      </c>
      <c r="O223" s="11" t="str">
        <f t="shared" si="29"/>
        <v>家</v>
      </c>
      <c r="P223" s="10" t="s">
        <v>2707</v>
      </c>
      <c r="Q223" s="10" t="s">
        <v>1314</v>
      </c>
      <c r="R223" s="10" t="s">
        <v>1315</v>
      </c>
      <c r="S223" s="4">
        <v>9805036</v>
      </c>
      <c r="T223" s="4" t="s">
        <v>25</v>
      </c>
      <c r="U223" s="4">
        <v>980809202</v>
      </c>
      <c r="V223" s="4" t="s">
        <v>20</v>
      </c>
      <c r="W223" s="13"/>
      <c r="X223" s="13" t="s">
        <v>2971</v>
      </c>
      <c r="Y223" s="18" t="s">
        <v>3356</v>
      </c>
      <c r="Z223" s="18" t="s">
        <v>2973</v>
      </c>
      <c r="AA223" s="1" t="str">
        <f t="shared" si="31"/>
        <v>オ</v>
      </c>
    </row>
    <row r="224" spans="1:29" ht="21" hidden="1" customHeight="1">
      <c r="A224" s="1">
        <v>0</v>
      </c>
      <c r="B224" s="1" t="str">
        <f>VLOOKUP(VALUE(MID(N224,2,2)),Sheet1!$A$1:$B$6,2,FALSE)</f>
        <v>一言寺</v>
      </c>
      <c r="C224" s="9" t="str">
        <f t="shared" si="30"/>
        <v/>
      </c>
      <c r="D224" s="4" t="s">
        <v>1317</v>
      </c>
      <c r="E224" s="4" t="s">
        <v>22</v>
      </c>
      <c r="F224" s="4" t="str">
        <f t="shared" si="26"/>
        <v>ｵｶﾞﾜ ﾀｶﾉﾘ</v>
      </c>
      <c r="G224" s="4" t="str">
        <f t="shared" si="27"/>
        <v xml:space="preserve">ｵｶﾞﾜ </v>
      </c>
      <c r="H224" s="5" t="s">
        <v>23</v>
      </c>
      <c r="I224" s="6">
        <v>40363</v>
      </c>
      <c r="J224" s="5">
        <v>6</v>
      </c>
      <c r="K224" s="5" t="s">
        <v>16</v>
      </c>
      <c r="L224" s="5">
        <v>4089</v>
      </c>
      <c r="M224" s="5" t="s">
        <v>24</v>
      </c>
      <c r="N224" s="5" t="str">
        <f t="shared" si="28"/>
        <v>醍04089</v>
      </c>
      <c r="O224" s="5" t="str">
        <f t="shared" si="29"/>
        <v>家</v>
      </c>
      <c r="P224" s="4" t="s">
        <v>2707</v>
      </c>
      <c r="Q224" s="4" t="s">
        <v>1314</v>
      </c>
      <c r="R224" s="4" t="s">
        <v>1315</v>
      </c>
      <c r="S224" s="4">
        <v>9805036</v>
      </c>
      <c r="T224" s="4" t="s">
        <v>25</v>
      </c>
      <c r="U224" s="4">
        <v>980809203</v>
      </c>
      <c r="V224" s="4" t="s">
        <v>20</v>
      </c>
      <c r="W224" s="7" t="s">
        <v>2970</v>
      </c>
      <c r="X224" s="7" t="s">
        <v>2971</v>
      </c>
      <c r="Y224" s="8" t="s">
        <v>2972</v>
      </c>
      <c r="Z224" s="8" t="s">
        <v>2973</v>
      </c>
      <c r="AA224" s="1" t="str">
        <f t="shared" si="31"/>
        <v>オ</v>
      </c>
    </row>
    <row r="225" spans="1:29" ht="21" hidden="1" customHeight="1">
      <c r="A225" s="1">
        <v>0</v>
      </c>
      <c r="B225" s="2" t="str">
        <f>VLOOKUP(VALUE(MID(N225,2,2)),Sheet1!$A$1:$B$6,2,FALSE)</f>
        <v>一言寺</v>
      </c>
      <c r="C225" s="9" t="str">
        <f t="shared" si="30"/>
        <v/>
      </c>
      <c r="D225" s="10" t="s">
        <v>1394</v>
      </c>
      <c r="E225" s="4" t="s">
        <v>1395</v>
      </c>
      <c r="F225" s="4" t="str">
        <f t="shared" si="26"/>
        <v>ｵｶﾞﾜ ﾋﾛｼ</v>
      </c>
      <c r="G225" s="10" t="str">
        <f t="shared" si="27"/>
        <v>ｵｶﾞﾜ ﾋﾛｼ</v>
      </c>
      <c r="H225" s="11" t="s">
        <v>15</v>
      </c>
      <c r="I225" s="12">
        <v>21796</v>
      </c>
      <c r="J225" s="11">
        <v>57</v>
      </c>
      <c r="K225" s="5" t="s">
        <v>16</v>
      </c>
      <c r="L225" s="5">
        <v>4198</v>
      </c>
      <c r="M225" s="5" t="s">
        <v>17</v>
      </c>
      <c r="N225" s="11" t="str">
        <f t="shared" si="28"/>
        <v>醍04198</v>
      </c>
      <c r="O225" s="11" t="str">
        <f t="shared" si="29"/>
        <v>本</v>
      </c>
      <c r="P225" s="10" t="s">
        <v>2730</v>
      </c>
      <c r="Q225" s="10" t="s">
        <v>1396</v>
      </c>
      <c r="R225" s="10" t="s">
        <v>3209</v>
      </c>
      <c r="S225" s="4">
        <v>9603662</v>
      </c>
      <c r="T225" s="4" t="s">
        <v>19</v>
      </c>
      <c r="U225" s="4">
        <v>960616301</v>
      </c>
      <c r="V225" s="4" t="s">
        <v>20</v>
      </c>
      <c r="W225" s="13"/>
      <c r="X225" s="13" t="s">
        <v>2971</v>
      </c>
      <c r="Y225" s="18" t="s">
        <v>3356</v>
      </c>
      <c r="Z225" s="18" t="s">
        <v>2973</v>
      </c>
      <c r="AA225" s="1" t="str">
        <f t="shared" si="31"/>
        <v>オ</v>
      </c>
    </row>
    <row r="226" spans="1:29" ht="21" hidden="1" customHeight="1">
      <c r="A226" s="1">
        <v>0</v>
      </c>
      <c r="B226" s="2" t="str">
        <f>VLOOKUP(VALUE(MID(N226,2,2)),Sheet1!$A$1:$B$6,2,FALSE)</f>
        <v>一言寺</v>
      </c>
      <c r="C226" s="9" t="str">
        <f t="shared" si="30"/>
        <v/>
      </c>
      <c r="D226" s="10" t="s">
        <v>1397</v>
      </c>
      <c r="E226" s="4" t="s">
        <v>22</v>
      </c>
      <c r="F226" s="4" t="str">
        <f t="shared" si="26"/>
        <v>ｵｶﾞﾜ ﾋﾛｼ</v>
      </c>
      <c r="G226" s="10" t="str">
        <f t="shared" si="27"/>
        <v xml:space="preserve">ｵｶﾞﾜ </v>
      </c>
      <c r="H226" s="11" t="s">
        <v>23</v>
      </c>
      <c r="I226" s="12">
        <v>35611</v>
      </c>
      <c r="J226" s="11">
        <v>19</v>
      </c>
      <c r="K226" s="5" t="s">
        <v>16</v>
      </c>
      <c r="L226" s="5">
        <v>4198</v>
      </c>
      <c r="M226" s="5" t="s">
        <v>24</v>
      </c>
      <c r="N226" s="11" t="str">
        <f t="shared" si="28"/>
        <v>醍04198</v>
      </c>
      <c r="O226" s="11" t="str">
        <f t="shared" si="29"/>
        <v>家</v>
      </c>
      <c r="P226" s="10" t="s">
        <v>2730</v>
      </c>
      <c r="Q226" s="10" t="s">
        <v>1396</v>
      </c>
      <c r="R226" s="10" t="s">
        <v>3209</v>
      </c>
      <c r="S226" s="4">
        <v>9603662</v>
      </c>
      <c r="T226" s="4" t="s">
        <v>25</v>
      </c>
      <c r="U226" s="4">
        <v>960616302</v>
      </c>
      <c r="V226" s="4" t="s">
        <v>20</v>
      </c>
      <c r="W226" s="13"/>
      <c r="X226" s="13" t="s">
        <v>2971</v>
      </c>
      <c r="Y226" s="18" t="s">
        <v>3356</v>
      </c>
      <c r="Z226" s="18" t="s">
        <v>2973</v>
      </c>
      <c r="AA226" s="1" t="str">
        <f t="shared" si="31"/>
        <v>オ</v>
      </c>
    </row>
    <row r="227" spans="1:29" ht="21" hidden="1" customHeight="1">
      <c r="A227" s="1">
        <v>0</v>
      </c>
      <c r="B227" s="2" t="str">
        <f>VLOOKUP(VALUE(MID(N227,2,2)),Sheet1!$A$1:$B$6,2,FALSE)</f>
        <v>一言寺</v>
      </c>
      <c r="C227" s="9" t="str">
        <f t="shared" si="30"/>
        <v/>
      </c>
      <c r="D227" s="10" t="s">
        <v>1398</v>
      </c>
      <c r="E227" s="4" t="s">
        <v>22</v>
      </c>
      <c r="F227" s="4" t="str">
        <f t="shared" si="26"/>
        <v>ｵｶﾞﾜ ﾋﾛｼ</v>
      </c>
      <c r="G227" s="10" t="str">
        <f t="shared" si="27"/>
        <v xml:space="preserve">ｵｶﾞﾜ </v>
      </c>
      <c r="H227" s="11" t="s">
        <v>23</v>
      </c>
      <c r="I227" s="12">
        <v>22392</v>
      </c>
      <c r="J227" s="11">
        <v>55</v>
      </c>
      <c r="K227" s="5" t="s">
        <v>16</v>
      </c>
      <c r="L227" s="5">
        <v>4198</v>
      </c>
      <c r="M227" s="5" t="s">
        <v>24</v>
      </c>
      <c r="N227" s="11" t="str">
        <f t="shared" si="28"/>
        <v>醍04198</v>
      </c>
      <c r="O227" s="11" t="str">
        <f t="shared" si="29"/>
        <v>家</v>
      </c>
      <c r="P227" s="10" t="s">
        <v>2730</v>
      </c>
      <c r="Q227" s="10" t="s">
        <v>1396</v>
      </c>
      <c r="R227" s="10" t="s">
        <v>3209</v>
      </c>
      <c r="S227" s="4">
        <v>9603662</v>
      </c>
      <c r="T227" s="4" t="s">
        <v>25</v>
      </c>
      <c r="U227" s="4">
        <v>960616303</v>
      </c>
      <c r="V227" s="4" t="s">
        <v>20</v>
      </c>
      <c r="W227" s="13"/>
      <c r="X227" s="13" t="s">
        <v>2971</v>
      </c>
      <c r="Y227" s="18" t="s">
        <v>3356</v>
      </c>
      <c r="Z227" s="18" t="s">
        <v>2973</v>
      </c>
      <c r="AA227" s="1" t="str">
        <f t="shared" si="31"/>
        <v>オ</v>
      </c>
    </row>
    <row r="228" spans="1:29" ht="21" customHeight="1">
      <c r="A228" s="1">
        <v>0</v>
      </c>
      <c r="B228" s="2" t="str">
        <f>VLOOKUP(VALUE(MID(N228,2,2)),Sheet1!$A$1:$B$6,2,FALSE)</f>
        <v>石田</v>
      </c>
      <c r="C228" s="9" t="str">
        <f t="shared" si="30"/>
        <v/>
      </c>
      <c r="D228" s="10" t="s">
        <v>114</v>
      </c>
      <c r="E228" s="4" t="s">
        <v>115</v>
      </c>
      <c r="F228" s="4" t="str">
        <f t="shared" si="26"/>
        <v>ｵｸﾆｼ ｶｽﾞﾕｷ</v>
      </c>
      <c r="G228" s="10" t="str">
        <f t="shared" si="27"/>
        <v>ｵｸﾆｼ ｶｽﾞﾕｷ</v>
      </c>
      <c r="H228" s="11" t="s">
        <v>15</v>
      </c>
      <c r="I228" s="12">
        <v>27762</v>
      </c>
      <c r="J228" s="11">
        <v>41</v>
      </c>
      <c r="K228" s="5" t="s">
        <v>16</v>
      </c>
      <c r="L228" s="5">
        <v>1069</v>
      </c>
      <c r="M228" s="5" t="s">
        <v>17</v>
      </c>
      <c r="N228" s="11" t="str">
        <f t="shared" si="28"/>
        <v>醍01069</v>
      </c>
      <c r="O228" s="11" t="str">
        <f t="shared" si="29"/>
        <v>本</v>
      </c>
      <c r="P228" s="10" t="s">
        <v>2407</v>
      </c>
      <c r="Q228" s="10" t="s">
        <v>28</v>
      </c>
      <c r="R228" s="10" t="s">
        <v>116</v>
      </c>
      <c r="S228" s="4">
        <v>14664</v>
      </c>
      <c r="T228" s="4" t="s">
        <v>19</v>
      </c>
      <c r="U228" s="4">
        <v>10305601</v>
      </c>
      <c r="V228" s="4" t="s">
        <v>20</v>
      </c>
      <c r="W228" s="15">
        <v>42503.364583333336</v>
      </c>
      <c r="X228" s="16">
        <v>42471</v>
      </c>
      <c r="Y228" s="18">
        <v>4</v>
      </c>
      <c r="Z228" s="18"/>
      <c r="AA228" s="1" t="str">
        <f t="shared" si="31"/>
        <v>オ</v>
      </c>
      <c r="AB228" s="1">
        <f t="shared" ref="AB228:AB229" si="33">J228</f>
        <v>41</v>
      </c>
    </row>
    <row r="229" spans="1:29" ht="21" customHeight="1">
      <c r="A229" s="1">
        <v>0</v>
      </c>
      <c r="B229" s="2" t="str">
        <f>VLOOKUP(VALUE(MID(N229,2,2)),Sheet1!$A$1:$B$6,2,FALSE)</f>
        <v>石田</v>
      </c>
      <c r="C229" s="9" t="str">
        <f t="shared" si="30"/>
        <v/>
      </c>
      <c r="D229" s="10" t="s">
        <v>117</v>
      </c>
      <c r="E229" s="4" t="s">
        <v>22</v>
      </c>
      <c r="F229" s="4" t="str">
        <f t="shared" si="26"/>
        <v>ｵｸﾆｼ ｶｽﾞﾕｷ</v>
      </c>
      <c r="G229" s="10" t="s">
        <v>3557</v>
      </c>
      <c r="H229" s="11" t="s">
        <v>23</v>
      </c>
      <c r="I229" s="12">
        <v>26432</v>
      </c>
      <c r="J229" s="11">
        <v>44</v>
      </c>
      <c r="K229" s="5" t="s">
        <v>16</v>
      </c>
      <c r="L229" s="5">
        <v>1069</v>
      </c>
      <c r="M229" s="5" t="s">
        <v>24</v>
      </c>
      <c r="N229" s="11" t="str">
        <f t="shared" si="28"/>
        <v>醍01069</v>
      </c>
      <c r="O229" s="11" t="str">
        <f t="shared" si="29"/>
        <v>家</v>
      </c>
      <c r="P229" s="10" t="s">
        <v>2407</v>
      </c>
      <c r="Q229" s="10" t="s">
        <v>28</v>
      </c>
      <c r="R229" s="10" t="s">
        <v>116</v>
      </c>
      <c r="S229" s="4">
        <v>14664</v>
      </c>
      <c r="T229" s="4" t="s">
        <v>25</v>
      </c>
      <c r="U229" s="4">
        <v>10305604</v>
      </c>
      <c r="V229" s="4" t="s">
        <v>20</v>
      </c>
      <c r="W229" s="15">
        <v>42503.364583333336</v>
      </c>
      <c r="X229" s="16">
        <v>42471</v>
      </c>
      <c r="Y229" s="18">
        <v>3</v>
      </c>
      <c r="Z229" s="18" t="s">
        <v>3556</v>
      </c>
      <c r="AA229" s="1" t="str">
        <f t="shared" si="31"/>
        <v>オ</v>
      </c>
      <c r="AB229" s="1">
        <f t="shared" si="33"/>
        <v>44</v>
      </c>
      <c r="AC229" s="1">
        <v>1000</v>
      </c>
    </row>
    <row r="230" spans="1:29" ht="21" hidden="1" customHeight="1">
      <c r="A230" s="1">
        <v>0</v>
      </c>
      <c r="B230" s="1" t="str">
        <f>VLOOKUP(VALUE(MID(N230,2,2)),Sheet1!$A$1:$B$6,2,FALSE)</f>
        <v>石田</v>
      </c>
      <c r="C230" s="9" t="str">
        <f t="shared" si="30"/>
        <v/>
      </c>
      <c r="D230" s="4" t="s">
        <v>118</v>
      </c>
      <c r="E230" s="4" t="s">
        <v>22</v>
      </c>
      <c r="F230" s="4" t="str">
        <f t="shared" si="26"/>
        <v>ｵｸﾆｼ ｶｽﾞﾕｷ</v>
      </c>
      <c r="G230" s="4" t="str">
        <f t="shared" si="27"/>
        <v xml:space="preserve">ｵｸﾆｼ </v>
      </c>
      <c r="H230" s="5" t="s">
        <v>15</v>
      </c>
      <c r="I230" s="6">
        <v>38601</v>
      </c>
      <c r="J230" s="5">
        <v>11</v>
      </c>
      <c r="K230" s="5" t="s">
        <v>16</v>
      </c>
      <c r="L230" s="5">
        <v>1069</v>
      </c>
      <c r="M230" s="5" t="s">
        <v>24</v>
      </c>
      <c r="N230" s="5" t="str">
        <f t="shared" si="28"/>
        <v>醍01069</v>
      </c>
      <c r="O230" s="5" t="str">
        <f t="shared" si="29"/>
        <v>家</v>
      </c>
      <c r="P230" s="4" t="s">
        <v>2407</v>
      </c>
      <c r="Q230" s="4" t="s">
        <v>28</v>
      </c>
      <c r="R230" s="4" t="s">
        <v>116</v>
      </c>
      <c r="S230" s="4">
        <v>14664</v>
      </c>
      <c r="T230" s="4" t="s">
        <v>25</v>
      </c>
      <c r="U230" s="4">
        <v>10305605</v>
      </c>
      <c r="V230" s="4" t="s">
        <v>20</v>
      </c>
      <c r="W230" s="7" t="s">
        <v>2970</v>
      </c>
      <c r="X230" s="7" t="s">
        <v>2971</v>
      </c>
      <c r="Y230" s="8" t="s">
        <v>2972</v>
      </c>
      <c r="Z230" s="8" t="s">
        <v>2973</v>
      </c>
      <c r="AA230" s="1" t="str">
        <f t="shared" si="31"/>
        <v>オ</v>
      </c>
    </row>
    <row r="231" spans="1:29" ht="21" hidden="1" customHeight="1">
      <c r="A231" s="1">
        <v>0</v>
      </c>
      <c r="B231" s="1" t="str">
        <f>VLOOKUP(VALUE(MID(N231,2,2)),Sheet1!$A$1:$B$6,2,FALSE)</f>
        <v>石田</v>
      </c>
      <c r="C231" s="9" t="str">
        <f t="shared" si="30"/>
        <v/>
      </c>
      <c r="D231" s="4" t="s">
        <v>119</v>
      </c>
      <c r="E231" s="4" t="s">
        <v>22</v>
      </c>
      <c r="F231" s="4" t="str">
        <f t="shared" si="26"/>
        <v>ｵｸﾆｼ ｶｽﾞﾕｷ</v>
      </c>
      <c r="G231" s="4" t="str">
        <f t="shared" si="27"/>
        <v xml:space="preserve">ｵｸﾆｼ </v>
      </c>
      <c r="H231" s="5" t="s">
        <v>15</v>
      </c>
      <c r="I231" s="6">
        <v>39463</v>
      </c>
      <c r="J231" s="5">
        <v>9</v>
      </c>
      <c r="K231" s="5" t="s">
        <v>16</v>
      </c>
      <c r="L231" s="5">
        <v>1069</v>
      </c>
      <c r="M231" s="5" t="s">
        <v>24</v>
      </c>
      <c r="N231" s="5" t="str">
        <f t="shared" si="28"/>
        <v>醍01069</v>
      </c>
      <c r="O231" s="5" t="str">
        <f t="shared" si="29"/>
        <v>家</v>
      </c>
      <c r="P231" s="4" t="s">
        <v>2407</v>
      </c>
      <c r="Q231" s="4" t="s">
        <v>28</v>
      </c>
      <c r="R231" s="4" t="s">
        <v>116</v>
      </c>
      <c r="S231" s="4">
        <v>14664</v>
      </c>
      <c r="T231" s="4" t="s">
        <v>25</v>
      </c>
      <c r="U231" s="4">
        <v>10305606</v>
      </c>
      <c r="V231" s="4" t="s">
        <v>20</v>
      </c>
      <c r="W231" s="7" t="s">
        <v>2970</v>
      </c>
      <c r="X231" s="7" t="s">
        <v>2971</v>
      </c>
      <c r="Y231" s="8" t="s">
        <v>2972</v>
      </c>
      <c r="Z231" s="8" t="s">
        <v>2973</v>
      </c>
      <c r="AA231" s="1" t="str">
        <f t="shared" si="31"/>
        <v>オ</v>
      </c>
    </row>
    <row r="232" spans="1:29" ht="21" hidden="1" customHeight="1">
      <c r="A232" s="1">
        <v>0</v>
      </c>
      <c r="B232" s="2" t="str">
        <f>VLOOKUP(VALUE(MID(N232,2,2)),Sheet1!$A$1:$B$6,2,FALSE)</f>
        <v>石田</v>
      </c>
      <c r="C232" s="9" t="str">
        <f t="shared" si="30"/>
        <v/>
      </c>
      <c r="D232" s="10" t="s">
        <v>155</v>
      </c>
      <c r="E232" s="4" t="s">
        <v>156</v>
      </c>
      <c r="F232" s="4" t="str">
        <f t="shared" si="26"/>
        <v>ｵｸﾉ ﾀｶｼ</v>
      </c>
      <c r="G232" s="10" t="str">
        <f t="shared" si="27"/>
        <v>ｵｸﾉ ﾀｶｼ</v>
      </c>
      <c r="H232" s="11" t="s">
        <v>15</v>
      </c>
      <c r="I232" s="12">
        <v>26608</v>
      </c>
      <c r="J232" s="11">
        <v>44</v>
      </c>
      <c r="K232" s="5" t="s">
        <v>16</v>
      </c>
      <c r="L232" s="5">
        <v>1089</v>
      </c>
      <c r="M232" s="5" t="s">
        <v>17</v>
      </c>
      <c r="N232" s="11" t="str">
        <f t="shared" si="28"/>
        <v>醍01089</v>
      </c>
      <c r="O232" s="11" t="str">
        <f t="shared" si="29"/>
        <v>本</v>
      </c>
      <c r="P232" s="10" t="s">
        <v>2416</v>
      </c>
      <c r="Q232" s="10" t="s">
        <v>28</v>
      </c>
      <c r="R232" s="10" t="s">
        <v>29</v>
      </c>
      <c r="S232" s="4">
        <v>310247</v>
      </c>
      <c r="T232" s="4" t="s">
        <v>19</v>
      </c>
      <c r="U232" s="4">
        <v>31204501</v>
      </c>
      <c r="V232" s="4" t="s">
        <v>20</v>
      </c>
      <c r="W232" s="13"/>
      <c r="X232" s="13" t="s">
        <v>2971</v>
      </c>
      <c r="Y232" s="18" t="s">
        <v>3356</v>
      </c>
      <c r="Z232" s="18" t="s">
        <v>2973</v>
      </c>
      <c r="AA232" s="1" t="str">
        <f t="shared" si="31"/>
        <v>オ</v>
      </c>
    </row>
    <row r="233" spans="1:29" ht="21" customHeight="1">
      <c r="A233" s="1">
        <v>0</v>
      </c>
      <c r="B233" s="2" t="str">
        <f>VLOOKUP(VALUE(MID(N233,2,2)),Sheet1!$A$1:$B$6,2,FALSE)</f>
        <v>石田</v>
      </c>
      <c r="C233" s="9" t="str">
        <f t="shared" si="30"/>
        <v/>
      </c>
      <c r="D233" s="10" t="s">
        <v>26</v>
      </c>
      <c r="E233" s="4" t="s">
        <v>27</v>
      </c>
      <c r="F233" s="4" t="str">
        <f t="shared" si="26"/>
        <v>ｵｸﾉ ﾏｻﾉﾘ</v>
      </c>
      <c r="G233" s="10" t="str">
        <f t="shared" si="27"/>
        <v>ｵｸﾉ ﾏｻﾉﾘ</v>
      </c>
      <c r="H233" s="11" t="s">
        <v>15</v>
      </c>
      <c r="I233" s="12">
        <v>15604</v>
      </c>
      <c r="J233" s="11">
        <v>74</v>
      </c>
      <c r="K233" s="5" t="s">
        <v>16</v>
      </c>
      <c r="L233" s="5">
        <v>1006</v>
      </c>
      <c r="M233" s="5" t="s">
        <v>17</v>
      </c>
      <c r="N233" s="11" t="str">
        <f t="shared" si="28"/>
        <v>醍01006</v>
      </c>
      <c r="O233" s="11" t="str">
        <f t="shared" si="29"/>
        <v>本</v>
      </c>
      <c r="P233" s="10" t="s">
        <v>2383</v>
      </c>
      <c r="Q233" s="10" t="s">
        <v>28</v>
      </c>
      <c r="R233" s="10" t="s">
        <v>29</v>
      </c>
      <c r="S233" s="4">
        <v>8329699</v>
      </c>
      <c r="T233" s="4" t="s">
        <v>19</v>
      </c>
      <c r="U233" s="4">
        <v>830608301</v>
      </c>
      <c r="V233" s="4" t="s">
        <v>20</v>
      </c>
      <c r="W233" s="15">
        <v>42499.364583333336</v>
      </c>
      <c r="X233" s="16">
        <v>42464</v>
      </c>
      <c r="Y233" s="18">
        <v>4</v>
      </c>
      <c r="Z233" s="18" t="s">
        <v>3418</v>
      </c>
      <c r="AA233" s="1" t="str">
        <f t="shared" si="31"/>
        <v>オ</v>
      </c>
      <c r="AB233" s="1">
        <f t="shared" ref="AB233:AB236" si="34">J233</f>
        <v>74</v>
      </c>
      <c r="AC233" s="1">
        <v>6500</v>
      </c>
    </row>
    <row r="234" spans="1:29" ht="21" customHeight="1">
      <c r="A234" s="1">
        <v>0</v>
      </c>
      <c r="B234" s="2" t="str">
        <f>VLOOKUP(VALUE(MID(N234,2,2)),Sheet1!$A$1:$B$6,2,FALSE)</f>
        <v>石田</v>
      </c>
      <c r="C234" s="9" t="str">
        <f t="shared" si="30"/>
        <v/>
      </c>
      <c r="D234" s="10" t="s">
        <v>30</v>
      </c>
      <c r="E234" s="4" t="s">
        <v>22</v>
      </c>
      <c r="F234" s="4" t="str">
        <f t="shared" si="26"/>
        <v>ｵｸﾉ ﾏｻﾉﾘ</v>
      </c>
      <c r="G234" s="10" t="s">
        <v>3419</v>
      </c>
      <c r="H234" s="11" t="s">
        <v>23</v>
      </c>
      <c r="I234" s="12">
        <v>29197</v>
      </c>
      <c r="J234" s="11">
        <v>37</v>
      </c>
      <c r="K234" s="5" t="s">
        <v>16</v>
      </c>
      <c r="L234" s="5">
        <v>1006</v>
      </c>
      <c r="M234" s="5" t="s">
        <v>24</v>
      </c>
      <c r="N234" s="11" t="str">
        <f t="shared" si="28"/>
        <v>醍01006</v>
      </c>
      <c r="O234" s="11" t="str">
        <f t="shared" si="29"/>
        <v>家</v>
      </c>
      <c r="P234" s="10" t="s">
        <v>2383</v>
      </c>
      <c r="Q234" s="10" t="s">
        <v>28</v>
      </c>
      <c r="R234" s="10" t="s">
        <v>29</v>
      </c>
      <c r="S234" s="4">
        <v>8329699</v>
      </c>
      <c r="T234" s="4" t="s">
        <v>25</v>
      </c>
      <c r="U234" s="4">
        <v>830608305</v>
      </c>
      <c r="V234" s="4" t="s">
        <v>20</v>
      </c>
      <c r="W234" s="15">
        <v>42485.5625</v>
      </c>
      <c r="X234" s="16">
        <v>42464</v>
      </c>
      <c r="Y234" s="18">
        <v>1</v>
      </c>
      <c r="Z234" s="18"/>
      <c r="AA234" s="1" t="str">
        <f t="shared" si="31"/>
        <v>オ</v>
      </c>
      <c r="AB234" s="1">
        <f t="shared" si="34"/>
        <v>37</v>
      </c>
    </row>
    <row r="235" spans="1:29" ht="21" customHeight="1">
      <c r="A235" s="1">
        <v>0</v>
      </c>
      <c r="B235" s="2" t="str">
        <f>VLOOKUP(VALUE(MID(N235,2,2)),Sheet1!$A$1:$B$6,2,FALSE)</f>
        <v>小栗栖</v>
      </c>
      <c r="C235" s="9" t="str">
        <f t="shared" si="30"/>
        <v/>
      </c>
      <c r="D235" s="10" t="s">
        <v>776</v>
      </c>
      <c r="E235" s="4" t="s">
        <v>777</v>
      </c>
      <c r="F235" s="4" t="str">
        <f t="shared" si="26"/>
        <v>ｵｸﾑﾗ ﾀｲﾁ</v>
      </c>
      <c r="G235" s="10" t="str">
        <f t="shared" si="27"/>
        <v>ｵｸﾑﾗ ﾀｲﾁ</v>
      </c>
      <c r="H235" s="11" t="s">
        <v>15</v>
      </c>
      <c r="I235" s="12">
        <v>19167</v>
      </c>
      <c r="J235" s="11">
        <v>64</v>
      </c>
      <c r="K235" s="5" t="s">
        <v>16</v>
      </c>
      <c r="L235" s="5">
        <v>3072</v>
      </c>
      <c r="M235" s="5" t="s">
        <v>17</v>
      </c>
      <c r="N235" s="11" t="str">
        <f t="shared" si="28"/>
        <v>醍03072</v>
      </c>
      <c r="O235" s="11" t="str">
        <f t="shared" si="29"/>
        <v>本</v>
      </c>
      <c r="P235" s="10" t="s">
        <v>2576</v>
      </c>
      <c r="Q235" s="10" t="s">
        <v>161</v>
      </c>
      <c r="R235" s="10" t="s">
        <v>3108</v>
      </c>
      <c r="S235" s="4">
        <v>8505250</v>
      </c>
      <c r="T235" s="4" t="s">
        <v>19</v>
      </c>
      <c r="U235" s="4">
        <v>851104301</v>
      </c>
      <c r="V235" s="4" t="s">
        <v>20</v>
      </c>
      <c r="W235" s="15">
        <v>42477.375</v>
      </c>
      <c r="X235" s="16">
        <v>42467</v>
      </c>
      <c r="Y235" s="18">
        <v>3</v>
      </c>
      <c r="Z235" s="18">
        <v>2</v>
      </c>
      <c r="AA235" s="1" t="str">
        <f t="shared" si="31"/>
        <v>オ</v>
      </c>
      <c r="AB235" s="1">
        <f t="shared" si="34"/>
        <v>64</v>
      </c>
      <c r="AC235" s="1">
        <v>2500</v>
      </c>
    </row>
    <row r="236" spans="1:29" ht="21" customHeight="1">
      <c r="A236" s="1">
        <v>0</v>
      </c>
      <c r="B236" s="2" t="str">
        <f>VLOOKUP(VALUE(MID(N236,2,2)),Sheet1!$A$1:$B$6,2,FALSE)</f>
        <v>小栗栖</v>
      </c>
      <c r="C236" s="9" t="str">
        <f t="shared" si="30"/>
        <v/>
      </c>
      <c r="D236" s="10" t="s">
        <v>778</v>
      </c>
      <c r="E236" s="4" t="s">
        <v>22</v>
      </c>
      <c r="F236" s="4" t="str">
        <f t="shared" si="26"/>
        <v>ｵｸﾑﾗ ﾀｲﾁ</v>
      </c>
      <c r="G236" s="10" t="str">
        <f t="shared" si="27"/>
        <v xml:space="preserve">ｵｸﾑﾗ </v>
      </c>
      <c r="H236" s="11" t="s">
        <v>23</v>
      </c>
      <c r="I236" s="12">
        <v>17979</v>
      </c>
      <c r="J236" s="11">
        <v>68</v>
      </c>
      <c r="K236" s="5" t="s">
        <v>16</v>
      </c>
      <c r="L236" s="5">
        <v>3072</v>
      </c>
      <c r="M236" s="5" t="s">
        <v>24</v>
      </c>
      <c r="N236" s="11" t="str">
        <f t="shared" si="28"/>
        <v>醍03072</v>
      </c>
      <c r="O236" s="11" t="str">
        <f t="shared" si="29"/>
        <v>家</v>
      </c>
      <c r="P236" s="10" t="s">
        <v>2576</v>
      </c>
      <c r="Q236" s="10" t="s">
        <v>161</v>
      </c>
      <c r="R236" s="10" t="s">
        <v>3108</v>
      </c>
      <c r="S236" s="4">
        <v>8505250</v>
      </c>
      <c r="T236" s="4" t="s">
        <v>25</v>
      </c>
      <c r="U236" s="4">
        <v>851104302</v>
      </c>
      <c r="V236" s="4" t="s">
        <v>20</v>
      </c>
      <c r="W236" s="15">
        <v>42477.375</v>
      </c>
      <c r="X236" s="16">
        <v>42467</v>
      </c>
      <c r="Y236" s="18">
        <v>2</v>
      </c>
      <c r="Z236" s="18">
        <v>2</v>
      </c>
      <c r="AA236" s="1" t="str">
        <f t="shared" si="31"/>
        <v>オ</v>
      </c>
      <c r="AB236" s="1">
        <f t="shared" si="34"/>
        <v>68</v>
      </c>
      <c r="AC236" s="1">
        <v>2500</v>
      </c>
    </row>
    <row r="237" spans="1:29" ht="21" hidden="1" customHeight="1">
      <c r="A237" s="1">
        <v>0</v>
      </c>
      <c r="B237" s="2" t="str">
        <f>VLOOKUP(VALUE(MID(N237,2,2)),Sheet1!$A$1:$B$6,2,FALSE)</f>
        <v>小栗栖</v>
      </c>
      <c r="C237" s="9" t="str">
        <f t="shared" si="30"/>
        <v/>
      </c>
      <c r="D237" s="10" t="s">
        <v>1050</v>
      </c>
      <c r="E237" s="4" t="s">
        <v>1051</v>
      </c>
      <c r="F237" s="4" t="str">
        <f t="shared" si="26"/>
        <v>ｵｸﾑﾗ ﾄﾓﾔ</v>
      </c>
      <c r="G237" s="10" t="str">
        <f t="shared" si="27"/>
        <v>ｵｸﾑﾗ ﾄﾓﾔ</v>
      </c>
      <c r="H237" s="11" t="s">
        <v>15</v>
      </c>
      <c r="I237" s="12">
        <v>28726</v>
      </c>
      <c r="J237" s="11">
        <v>38</v>
      </c>
      <c r="K237" s="5" t="s">
        <v>16</v>
      </c>
      <c r="L237" s="5">
        <v>3268</v>
      </c>
      <c r="M237" s="5" t="s">
        <v>17</v>
      </c>
      <c r="N237" s="11" t="str">
        <f t="shared" si="28"/>
        <v>醍03268</v>
      </c>
      <c r="O237" s="11" t="str">
        <f t="shared" si="29"/>
        <v>本</v>
      </c>
      <c r="P237" s="10" t="s">
        <v>2641</v>
      </c>
      <c r="Q237" s="10" t="s">
        <v>1052</v>
      </c>
      <c r="R237" s="10" t="s">
        <v>3151</v>
      </c>
      <c r="S237" s="4">
        <v>1405420</v>
      </c>
      <c r="T237" s="4" t="s">
        <v>25</v>
      </c>
      <c r="U237" s="4">
        <v>141002301</v>
      </c>
      <c r="V237" s="4" t="s">
        <v>20</v>
      </c>
      <c r="W237" s="13"/>
      <c r="X237" s="13" t="s">
        <v>2971</v>
      </c>
      <c r="Y237" s="18" t="s">
        <v>3356</v>
      </c>
      <c r="Z237" s="18" t="s">
        <v>2973</v>
      </c>
      <c r="AA237" s="1" t="str">
        <f t="shared" si="31"/>
        <v>オ</v>
      </c>
    </row>
    <row r="238" spans="1:29" ht="21" hidden="1" customHeight="1">
      <c r="A238" s="1">
        <v>0</v>
      </c>
      <c r="B238" s="2" t="str">
        <f>VLOOKUP(VALUE(MID(N238,2,2)),Sheet1!$A$1:$B$6,2,FALSE)</f>
        <v>小栗栖</v>
      </c>
      <c r="C238" s="9" t="str">
        <f t="shared" si="30"/>
        <v/>
      </c>
      <c r="D238" s="10" t="s">
        <v>921</v>
      </c>
      <c r="E238" s="4" t="s">
        <v>922</v>
      </c>
      <c r="F238" s="4" t="str">
        <f t="shared" si="26"/>
        <v>ｵｸﾞﾗ ﾐﾂｼﾞ</v>
      </c>
      <c r="G238" s="10" t="str">
        <f t="shared" si="27"/>
        <v>ｵｸﾞﾗ ﾐﾂｼﾞ</v>
      </c>
      <c r="H238" s="11" t="s">
        <v>15</v>
      </c>
      <c r="I238" s="12">
        <v>23194</v>
      </c>
      <c r="J238" s="11">
        <v>53</v>
      </c>
      <c r="K238" s="5" t="s">
        <v>16</v>
      </c>
      <c r="L238" s="5">
        <v>3218</v>
      </c>
      <c r="M238" s="5" t="s">
        <v>17</v>
      </c>
      <c r="N238" s="11" t="str">
        <f t="shared" si="28"/>
        <v>醍03218</v>
      </c>
      <c r="O238" s="11" t="str">
        <f t="shared" si="29"/>
        <v>本</v>
      </c>
      <c r="P238" s="10" t="s">
        <v>2612</v>
      </c>
      <c r="Q238" s="10" t="s">
        <v>923</v>
      </c>
      <c r="R238" s="10" t="s">
        <v>924</v>
      </c>
      <c r="S238" s="4">
        <v>911411</v>
      </c>
      <c r="T238" s="4" t="s">
        <v>19</v>
      </c>
      <c r="U238" s="4">
        <v>100502901</v>
      </c>
      <c r="V238" s="4" t="s">
        <v>20</v>
      </c>
      <c r="W238" s="13"/>
      <c r="X238" s="13" t="s">
        <v>2971</v>
      </c>
      <c r="Y238" s="18" t="s">
        <v>3356</v>
      </c>
      <c r="Z238" s="18" t="s">
        <v>2973</v>
      </c>
      <c r="AA238" s="1" t="str">
        <f t="shared" si="31"/>
        <v>オ</v>
      </c>
    </row>
    <row r="239" spans="1:29" ht="21" hidden="1" customHeight="1">
      <c r="A239" s="1">
        <v>0</v>
      </c>
      <c r="B239" s="2" t="str">
        <f>VLOOKUP(VALUE(MID(N239,2,2)),Sheet1!$A$1:$B$6,2,FALSE)</f>
        <v>小栗栖</v>
      </c>
      <c r="C239" s="9" t="str">
        <f t="shared" si="30"/>
        <v/>
      </c>
      <c r="D239" s="10" t="s">
        <v>925</v>
      </c>
      <c r="E239" s="4" t="s">
        <v>22</v>
      </c>
      <c r="F239" s="4" t="str">
        <f t="shared" si="26"/>
        <v>ｵｸﾞﾗ ﾐﾂｼﾞ</v>
      </c>
      <c r="G239" s="10" t="str">
        <f t="shared" si="27"/>
        <v xml:space="preserve">ｵｸﾞﾗ </v>
      </c>
      <c r="H239" s="11" t="s">
        <v>23</v>
      </c>
      <c r="I239" s="12">
        <v>24027</v>
      </c>
      <c r="J239" s="11">
        <v>51</v>
      </c>
      <c r="K239" s="5" t="s">
        <v>16</v>
      </c>
      <c r="L239" s="5">
        <v>3218</v>
      </c>
      <c r="M239" s="5" t="s">
        <v>24</v>
      </c>
      <c r="N239" s="11" t="str">
        <f t="shared" si="28"/>
        <v>醍03218</v>
      </c>
      <c r="O239" s="11" t="str">
        <f t="shared" si="29"/>
        <v>家</v>
      </c>
      <c r="P239" s="10" t="s">
        <v>2612</v>
      </c>
      <c r="Q239" s="10" t="s">
        <v>923</v>
      </c>
      <c r="R239" s="10" t="s">
        <v>924</v>
      </c>
      <c r="S239" s="4">
        <v>911411</v>
      </c>
      <c r="T239" s="4" t="s">
        <v>25</v>
      </c>
      <c r="U239" s="4">
        <v>100502902</v>
      </c>
      <c r="V239" s="4" t="s">
        <v>20</v>
      </c>
      <c r="W239" s="13"/>
      <c r="X239" s="13" t="s">
        <v>2971</v>
      </c>
      <c r="Y239" s="18" t="s">
        <v>3356</v>
      </c>
      <c r="Z239" s="18" t="s">
        <v>2973</v>
      </c>
      <c r="AA239" s="1" t="str">
        <f t="shared" si="31"/>
        <v>オ</v>
      </c>
    </row>
    <row r="240" spans="1:29" ht="21" hidden="1" customHeight="1">
      <c r="A240" s="1">
        <v>0</v>
      </c>
      <c r="B240" s="2" t="str">
        <f>VLOOKUP(VALUE(MID(N240,2,2)),Sheet1!$A$1:$B$6,2,FALSE)</f>
        <v>一言寺</v>
      </c>
      <c r="C240" s="9" t="str">
        <f t="shared" si="30"/>
        <v/>
      </c>
      <c r="D240" s="10" t="s">
        <v>1270</v>
      </c>
      <c r="E240" s="4" t="s">
        <v>1271</v>
      </c>
      <c r="F240" s="4" t="str">
        <f t="shared" si="26"/>
        <v>ｵｻﾞｷ ｼﾞﾕﾝｲﾁ</v>
      </c>
      <c r="G240" s="10" t="str">
        <f t="shared" si="27"/>
        <v>ｵｻﾞｷ ｼﾞﾕﾝｲﾁ</v>
      </c>
      <c r="H240" s="11" t="s">
        <v>15</v>
      </c>
      <c r="I240" s="12">
        <v>26887</v>
      </c>
      <c r="J240" s="11">
        <v>43</v>
      </c>
      <c r="K240" s="5" t="s">
        <v>16</v>
      </c>
      <c r="L240" s="5">
        <v>4068</v>
      </c>
      <c r="M240" s="5" t="s">
        <v>17</v>
      </c>
      <c r="N240" s="11" t="str">
        <f t="shared" si="28"/>
        <v>醍04068</v>
      </c>
      <c r="O240" s="11" t="str">
        <f t="shared" si="29"/>
        <v>本</v>
      </c>
      <c r="P240" s="10" t="s">
        <v>2697</v>
      </c>
      <c r="Q240" s="10" t="s">
        <v>104</v>
      </c>
      <c r="R240" s="10" t="s">
        <v>3189</v>
      </c>
      <c r="S240" s="4">
        <v>9815635</v>
      </c>
      <c r="T240" s="4" t="s">
        <v>19</v>
      </c>
      <c r="U240" s="4">
        <v>990408701</v>
      </c>
      <c r="V240" s="4" t="s">
        <v>20</v>
      </c>
      <c r="W240" s="13"/>
      <c r="X240" s="13" t="s">
        <v>2971</v>
      </c>
      <c r="Y240" s="18" t="s">
        <v>3356</v>
      </c>
      <c r="Z240" s="18" t="s">
        <v>2973</v>
      </c>
      <c r="AA240" s="1" t="str">
        <f t="shared" si="31"/>
        <v>オ</v>
      </c>
    </row>
    <row r="241" spans="1:29" ht="21" hidden="1" customHeight="1">
      <c r="A241" s="1">
        <v>0</v>
      </c>
      <c r="B241" s="1" t="str">
        <f>VLOOKUP(VALUE(MID(N241,2,2)),Sheet1!$A$1:$B$6,2,FALSE)</f>
        <v>一言寺</v>
      </c>
      <c r="C241" s="9" t="str">
        <f t="shared" si="30"/>
        <v/>
      </c>
      <c r="D241" s="4" t="s">
        <v>1272</v>
      </c>
      <c r="E241" s="4" t="s">
        <v>22</v>
      </c>
      <c r="F241" s="4" t="str">
        <f t="shared" si="26"/>
        <v>ｵｻﾞｷ ｼﾞﾕﾝｲﾁ</v>
      </c>
      <c r="G241" s="4" t="str">
        <f t="shared" si="27"/>
        <v xml:space="preserve">ｵｻﾞｷ </v>
      </c>
      <c r="H241" s="5" t="s">
        <v>15</v>
      </c>
      <c r="I241" s="6">
        <v>37968</v>
      </c>
      <c r="J241" s="5">
        <v>13</v>
      </c>
      <c r="K241" s="5" t="s">
        <v>16</v>
      </c>
      <c r="L241" s="5">
        <v>4068</v>
      </c>
      <c r="M241" s="5" t="s">
        <v>24</v>
      </c>
      <c r="N241" s="5" t="str">
        <f t="shared" si="28"/>
        <v>醍04068</v>
      </c>
      <c r="O241" s="5" t="str">
        <f t="shared" si="29"/>
        <v>家</v>
      </c>
      <c r="P241" s="4" t="s">
        <v>2697</v>
      </c>
      <c r="Q241" s="4" t="s">
        <v>104</v>
      </c>
      <c r="R241" s="4" t="s">
        <v>3189</v>
      </c>
      <c r="S241" s="4">
        <v>9815635</v>
      </c>
      <c r="T241" s="4" t="s">
        <v>25</v>
      </c>
      <c r="U241" s="4">
        <v>990408702</v>
      </c>
      <c r="V241" s="4" t="s">
        <v>20</v>
      </c>
      <c r="W241" s="7" t="s">
        <v>2970</v>
      </c>
      <c r="X241" s="7" t="s">
        <v>2971</v>
      </c>
      <c r="Y241" s="8" t="s">
        <v>2972</v>
      </c>
      <c r="Z241" s="8" t="s">
        <v>2973</v>
      </c>
      <c r="AA241" s="1" t="str">
        <f t="shared" si="31"/>
        <v>オ</v>
      </c>
    </row>
    <row r="242" spans="1:29" ht="21" hidden="1" customHeight="1">
      <c r="A242" s="1">
        <v>0</v>
      </c>
      <c r="B242" s="2" t="str">
        <f>VLOOKUP(VALUE(MID(N242,2,2)),Sheet1!$A$1:$B$6,2,FALSE)</f>
        <v>一言寺</v>
      </c>
      <c r="C242" s="9" t="str">
        <f t="shared" si="30"/>
        <v/>
      </c>
      <c r="D242" s="10" t="s">
        <v>1273</v>
      </c>
      <c r="E242" s="4" t="s">
        <v>22</v>
      </c>
      <c r="F242" s="4" t="str">
        <f t="shared" si="26"/>
        <v>ｵｻﾞｷ ｼﾞﾕﾝｲﾁ</v>
      </c>
      <c r="G242" s="10" t="str">
        <f t="shared" si="27"/>
        <v xml:space="preserve">ｵｻﾞｷ </v>
      </c>
      <c r="H242" s="11" t="s">
        <v>23</v>
      </c>
      <c r="I242" s="12">
        <v>29735</v>
      </c>
      <c r="J242" s="11">
        <v>35</v>
      </c>
      <c r="K242" s="5" t="s">
        <v>16</v>
      </c>
      <c r="L242" s="5">
        <v>4068</v>
      </c>
      <c r="M242" s="5" t="s">
        <v>24</v>
      </c>
      <c r="N242" s="11" t="str">
        <f t="shared" si="28"/>
        <v>醍04068</v>
      </c>
      <c r="O242" s="11" t="str">
        <f t="shared" si="29"/>
        <v>家</v>
      </c>
      <c r="P242" s="10" t="s">
        <v>2697</v>
      </c>
      <c r="Q242" s="10" t="s">
        <v>104</v>
      </c>
      <c r="R242" s="10" t="s">
        <v>3189</v>
      </c>
      <c r="S242" s="4">
        <v>9815635</v>
      </c>
      <c r="T242" s="4" t="s">
        <v>25</v>
      </c>
      <c r="U242" s="4">
        <v>990408703</v>
      </c>
      <c r="V242" s="4" t="s">
        <v>20</v>
      </c>
      <c r="W242" s="13"/>
      <c r="X242" s="13" t="s">
        <v>2971</v>
      </c>
      <c r="Y242" s="18" t="s">
        <v>3356</v>
      </c>
      <c r="Z242" s="18" t="s">
        <v>2973</v>
      </c>
      <c r="AA242" s="1" t="str">
        <f t="shared" si="31"/>
        <v>オ</v>
      </c>
    </row>
    <row r="243" spans="1:29" ht="21" hidden="1" customHeight="1">
      <c r="A243" s="1">
        <v>0</v>
      </c>
      <c r="B243" s="1" t="str">
        <f>VLOOKUP(VALUE(MID(N243,2,2)),Sheet1!$A$1:$B$6,2,FALSE)</f>
        <v>一言寺</v>
      </c>
      <c r="C243" s="9" t="str">
        <f t="shared" si="30"/>
        <v/>
      </c>
      <c r="D243" s="4" t="s">
        <v>1274</v>
      </c>
      <c r="E243" s="4" t="s">
        <v>22</v>
      </c>
      <c r="F243" s="4" t="str">
        <f t="shared" si="26"/>
        <v>ｵｻﾞｷ ｼﾞﾕﾝｲﾁ</v>
      </c>
      <c r="G243" s="4" t="str">
        <f t="shared" si="27"/>
        <v xml:space="preserve">ｵｻﾞｷ </v>
      </c>
      <c r="H243" s="5" t="s">
        <v>15</v>
      </c>
      <c r="I243" s="6">
        <v>38560</v>
      </c>
      <c r="J243" s="5">
        <v>11</v>
      </c>
      <c r="K243" s="5" t="s">
        <v>16</v>
      </c>
      <c r="L243" s="5">
        <v>4068</v>
      </c>
      <c r="M243" s="5" t="s">
        <v>24</v>
      </c>
      <c r="N243" s="5" t="str">
        <f t="shared" si="28"/>
        <v>醍04068</v>
      </c>
      <c r="O243" s="5" t="str">
        <f t="shared" si="29"/>
        <v>家</v>
      </c>
      <c r="P243" s="4" t="s">
        <v>2697</v>
      </c>
      <c r="Q243" s="4" t="s">
        <v>104</v>
      </c>
      <c r="R243" s="4" t="s">
        <v>3189</v>
      </c>
      <c r="S243" s="4">
        <v>9815635</v>
      </c>
      <c r="T243" s="4" t="s">
        <v>25</v>
      </c>
      <c r="U243" s="4">
        <v>990408704</v>
      </c>
      <c r="V243" s="4" t="s">
        <v>20</v>
      </c>
      <c r="W243" s="7" t="s">
        <v>2970</v>
      </c>
      <c r="X243" s="7" t="s">
        <v>2971</v>
      </c>
      <c r="Y243" s="8" t="s">
        <v>2972</v>
      </c>
      <c r="Z243" s="8" t="s">
        <v>2973</v>
      </c>
      <c r="AA243" s="1" t="str">
        <f t="shared" si="31"/>
        <v>オ</v>
      </c>
    </row>
    <row r="244" spans="1:29" ht="21" hidden="1" customHeight="1">
      <c r="A244" s="1">
        <v>0</v>
      </c>
      <c r="B244" s="1" t="str">
        <f>VLOOKUP(VALUE(MID(N244,2,2)),Sheet1!$A$1:$B$6,2,FALSE)</f>
        <v>一言寺</v>
      </c>
      <c r="C244" s="9" t="str">
        <f t="shared" si="30"/>
        <v/>
      </c>
      <c r="D244" s="4" t="s">
        <v>1275</v>
      </c>
      <c r="E244" s="4" t="s">
        <v>22</v>
      </c>
      <c r="F244" s="4" t="str">
        <f t="shared" si="26"/>
        <v>ｵｻﾞｷ ｼﾞﾕﾝｲﾁ</v>
      </c>
      <c r="G244" s="4" t="str">
        <f t="shared" si="27"/>
        <v xml:space="preserve">ｵｻﾞｷ </v>
      </c>
      <c r="H244" s="5" t="s">
        <v>23</v>
      </c>
      <c r="I244" s="6">
        <v>39831</v>
      </c>
      <c r="J244" s="5">
        <v>8</v>
      </c>
      <c r="K244" s="5" t="s">
        <v>16</v>
      </c>
      <c r="L244" s="5">
        <v>4068</v>
      </c>
      <c r="M244" s="5" t="s">
        <v>24</v>
      </c>
      <c r="N244" s="5" t="str">
        <f t="shared" si="28"/>
        <v>醍04068</v>
      </c>
      <c r="O244" s="5" t="str">
        <f t="shared" si="29"/>
        <v>家</v>
      </c>
      <c r="P244" s="4" t="s">
        <v>2697</v>
      </c>
      <c r="Q244" s="4" t="s">
        <v>104</v>
      </c>
      <c r="R244" s="4" t="s">
        <v>3189</v>
      </c>
      <c r="S244" s="4">
        <v>9815635</v>
      </c>
      <c r="T244" s="4" t="s">
        <v>25</v>
      </c>
      <c r="U244" s="4">
        <v>990408705</v>
      </c>
      <c r="V244" s="4" t="s">
        <v>20</v>
      </c>
      <c r="W244" s="7" t="s">
        <v>2970</v>
      </c>
      <c r="X244" s="7" t="s">
        <v>2971</v>
      </c>
      <c r="Y244" s="8" t="s">
        <v>2972</v>
      </c>
      <c r="Z244" s="8" t="s">
        <v>2973</v>
      </c>
      <c r="AA244" s="1" t="str">
        <f t="shared" si="31"/>
        <v>オ</v>
      </c>
    </row>
    <row r="245" spans="1:29" ht="21" hidden="1" customHeight="1">
      <c r="A245" s="1">
        <v>0</v>
      </c>
      <c r="B245" s="1" t="str">
        <f>VLOOKUP(VALUE(MID(N245,2,2)),Sheet1!$A$1:$B$6,2,FALSE)</f>
        <v>一言寺</v>
      </c>
      <c r="C245" s="9" t="str">
        <f t="shared" si="30"/>
        <v/>
      </c>
      <c r="D245" s="4" t="s">
        <v>1276</v>
      </c>
      <c r="E245" s="4" t="s">
        <v>22</v>
      </c>
      <c r="F245" s="4" t="str">
        <f t="shared" si="26"/>
        <v>ｵｻﾞｷ ｼﾞﾕﾝｲﾁ</v>
      </c>
      <c r="G245" s="4" t="str">
        <f t="shared" si="27"/>
        <v xml:space="preserve">ｵｻﾞｷ </v>
      </c>
      <c r="H245" s="5" t="s">
        <v>23</v>
      </c>
      <c r="I245" s="6">
        <v>40741</v>
      </c>
      <c r="J245" s="5">
        <v>5</v>
      </c>
      <c r="K245" s="5" t="s">
        <v>16</v>
      </c>
      <c r="L245" s="5">
        <v>4068</v>
      </c>
      <c r="M245" s="5" t="s">
        <v>24</v>
      </c>
      <c r="N245" s="5" t="str">
        <f t="shared" si="28"/>
        <v>醍04068</v>
      </c>
      <c r="O245" s="5" t="str">
        <f t="shared" si="29"/>
        <v>家</v>
      </c>
      <c r="P245" s="4" t="s">
        <v>2697</v>
      </c>
      <c r="Q245" s="4" t="s">
        <v>104</v>
      </c>
      <c r="R245" s="4" t="s">
        <v>3189</v>
      </c>
      <c r="S245" s="4">
        <v>9815635</v>
      </c>
      <c r="T245" s="4" t="s">
        <v>25</v>
      </c>
      <c r="U245" s="4">
        <v>990408706</v>
      </c>
      <c r="V245" s="4" t="s">
        <v>20</v>
      </c>
      <c r="W245" s="7" t="s">
        <v>2970</v>
      </c>
      <c r="X245" s="7" t="s">
        <v>2971</v>
      </c>
      <c r="Y245" s="8" t="s">
        <v>2972</v>
      </c>
      <c r="Z245" s="8" t="s">
        <v>2973</v>
      </c>
      <c r="AA245" s="1" t="str">
        <f t="shared" si="31"/>
        <v>オ</v>
      </c>
    </row>
    <row r="246" spans="1:29" ht="21" customHeight="1">
      <c r="A246" s="1">
        <v>0</v>
      </c>
      <c r="B246" s="2" t="str">
        <f>VLOOKUP(VALUE(MID(N246,2,2)),Sheet1!$A$1:$B$6,2,FALSE)</f>
        <v>点在</v>
      </c>
      <c r="C246" s="9" t="str">
        <f t="shared" si="30"/>
        <v/>
      </c>
      <c r="D246" s="10" t="s">
        <v>1877</v>
      </c>
      <c r="E246" s="4" t="s">
        <v>1878</v>
      </c>
      <c r="F246" s="4" t="str">
        <f t="shared" si="26"/>
        <v>ｵﾊﾞﾀ ﾏｻﾕｷ</v>
      </c>
      <c r="G246" s="10" t="str">
        <f t="shared" si="27"/>
        <v>ｵﾊﾞﾀ ﾏｻﾕｷ</v>
      </c>
      <c r="H246" s="11" t="s">
        <v>15</v>
      </c>
      <c r="I246" s="12">
        <v>23473</v>
      </c>
      <c r="J246" s="11">
        <v>52</v>
      </c>
      <c r="K246" s="5" t="s">
        <v>16</v>
      </c>
      <c r="L246" s="5">
        <v>50002</v>
      </c>
      <c r="M246" s="5" t="s">
        <v>17</v>
      </c>
      <c r="N246" s="11" t="str">
        <f t="shared" si="28"/>
        <v>醍50002</v>
      </c>
      <c r="O246" s="11" t="str">
        <f t="shared" si="29"/>
        <v>本</v>
      </c>
      <c r="P246" s="10" t="s">
        <v>2857</v>
      </c>
      <c r="Q246" s="10" t="s">
        <v>83</v>
      </c>
      <c r="R246" s="10" t="s">
        <v>1879</v>
      </c>
      <c r="S246" s="4">
        <v>9200843</v>
      </c>
      <c r="T246" s="4" t="s">
        <v>19</v>
      </c>
      <c r="U246" s="4">
        <v>920514601</v>
      </c>
      <c r="V246" s="4" t="s">
        <v>20</v>
      </c>
      <c r="W246" s="15">
        <v>42477.333333333336</v>
      </c>
      <c r="X246" s="16">
        <v>42464</v>
      </c>
      <c r="Y246" s="18">
        <v>4</v>
      </c>
      <c r="Z246" s="18" t="s">
        <v>3420</v>
      </c>
      <c r="AA246" s="1" t="str">
        <f t="shared" si="31"/>
        <v>オ</v>
      </c>
      <c r="AB246" s="1">
        <f t="shared" ref="AB246:AB247" si="35">J246</f>
        <v>52</v>
      </c>
      <c r="AC246" s="1">
        <v>3000</v>
      </c>
    </row>
    <row r="247" spans="1:29" ht="21" customHeight="1">
      <c r="A247" s="1">
        <v>0</v>
      </c>
      <c r="B247" s="2" t="str">
        <f>VLOOKUP(VALUE(MID(N247,2,2)),Sheet1!$A$1:$B$6,2,FALSE)</f>
        <v>点在</v>
      </c>
      <c r="C247" s="9" t="str">
        <f t="shared" si="30"/>
        <v/>
      </c>
      <c r="D247" s="10" t="s">
        <v>1880</v>
      </c>
      <c r="E247" s="4" t="s">
        <v>22</v>
      </c>
      <c r="F247" s="4" t="str">
        <f t="shared" si="26"/>
        <v>ｵﾊﾞﾀ ﾏｻﾕｷ</v>
      </c>
      <c r="G247" s="10" t="s">
        <v>3421</v>
      </c>
      <c r="H247" s="11" t="s">
        <v>23</v>
      </c>
      <c r="I247" s="12">
        <v>23960</v>
      </c>
      <c r="J247" s="11">
        <v>51</v>
      </c>
      <c r="K247" s="5" t="s">
        <v>16</v>
      </c>
      <c r="L247" s="5">
        <v>50002</v>
      </c>
      <c r="M247" s="5" t="s">
        <v>24</v>
      </c>
      <c r="N247" s="11" t="str">
        <f t="shared" si="28"/>
        <v>醍50002</v>
      </c>
      <c r="O247" s="11" t="str">
        <f t="shared" si="29"/>
        <v>家</v>
      </c>
      <c r="P247" s="10" t="s">
        <v>2857</v>
      </c>
      <c r="Q247" s="10" t="s">
        <v>83</v>
      </c>
      <c r="R247" s="10" t="s">
        <v>1879</v>
      </c>
      <c r="S247" s="4">
        <v>9200843</v>
      </c>
      <c r="T247" s="4" t="s">
        <v>25</v>
      </c>
      <c r="U247" s="4">
        <v>920514604</v>
      </c>
      <c r="V247" s="4" t="s">
        <v>20</v>
      </c>
      <c r="W247" s="15">
        <v>42487.364583333336</v>
      </c>
      <c r="X247" s="16">
        <v>42464</v>
      </c>
      <c r="Y247" s="18">
        <v>6</v>
      </c>
      <c r="Z247" s="18">
        <v>2</v>
      </c>
      <c r="AA247" s="1" t="str">
        <f t="shared" si="31"/>
        <v>オ</v>
      </c>
      <c r="AB247" s="1">
        <f t="shared" si="35"/>
        <v>51</v>
      </c>
      <c r="AC247" s="1">
        <v>2500</v>
      </c>
    </row>
    <row r="248" spans="1:29" ht="21" hidden="1" customHeight="1">
      <c r="A248" s="1">
        <v>0</v>
      </c>
      <c r="B248" s="2" t="str">
        <f>VLOOKUP(VALUE(MID(N248,2,2)),Sheet1!$A$1:$B$6,2,FALSE)</f>
        <v>石田</v>
      </c>
      <c r="C248" s="9" t="str">
        <f t="shared" si="30"/>
        <v/>
      </c>
      <c r="D248" s="10" t="s">
        <v>200</v>
      </c>
      <c r="E248" s="4" t="s">
        <v>201</v>
      </c>
      <c r="F248" s="4" t="str">
        <f t="shared" si="26"/>
        <v>ｵﾊﾗ ﾉﾘｵ</v>
      </c>
      <c r="G248" s="10" t="str">
        <f t="shared" si="27"/>
        <v>ｵﾊﾗ ﾉﾘｵ</v>
      </c>
      <c r="H248" s="11" t="s">
        <v>15</v>
      </c>
      <c r="I248" s="12">
        <v>24565</v>
      </c>
      <c r="J248" s="11">
        <v>49</v>
      </c>
      <c r="K248" s="5" t="s">
        <v>16</v>
      </c>
      <c r="L248" s="5">
        <v>1189</v>
      </c>
      <c r="M248" s="5" t="s">
        <v>17</v>
      </c>
      <c r="N248" s="11" t="str">
        <f t="shared" si="28"/>
        <v>醍01189</v>
      </c>
      <c r="O248" s="11" t="str">
        <f t="shared" si="29"/>
        <v>本</v>
      </c>
      <c r="P248" s="10" t="s">
        <v>2431</v>
      </c>
      <c r="Q248" s="10" t="s">
        <v>18</v>
      </c>
      <c r="R248" s="10" t="s">
        <v>3005</v>
      </c>
      <c r="S248" s="4">
        <v>912671</v>
      </c>
      <c r="T248" s="4" t="s">
        <v>19</v>
      </c>
      <c r="U248" s="4">
        <v>110903801</v>
      </c>
      <c r="V248" s="4" t="s">
        <v>20</v>
      </c>
      <c r="W248" s="13"/>
      <c r="X248" s="13" t="s">
        <v>2971</v>
      </c>
      <c r="Y248" s="18" t="s">
        <v>3356</v>
      </c>
      <c r="Z248" s="18" t="s">
        <v>2973</v>
      </c>
      <c r="AA248" s="1" t="str">
        <f t="shared" si="31"/>
        <v>オ</v>
      </c>
    </row>
    <row r="249" spans="1:29" ht="21" hidden="1" customHeight="1">
      <c r="A249" s="1">
        <v>0</v>
      </c>
      <c r="B249" s="2" t="str">
        <f>VLOOKUP(VALUE(MID(N249,2,2)),Sheet1!$A$1:$B$6,2,FALSE)</f>
        <v>石田</v>
      </c>
      <c r="C249" s="9" t="str">
        <f t="shared" si="30"/>
        <v/>
      </c>
      <c r="D249" s="10" t="s">
        <v>202</v>
      </c>
      <c r="E249" s="4" t="s">
        <v>22</v>
      </c>
      <c r="F249" s="4" t="str">
        <f t="shared" si="26"/>
        <v>ｵﾊﾗ ﾉﾘｵ</v>
      </c>
      <c r="G249" s="10" t="str">
        <f t="shared" si="27"/>
        <v xml:space="preserve">ｵﾊﾗ </v>
      </c>
      <c r="H249" s="11" t="s">
        <v>23</v>
      </c>
      <c r="I249" s="12">
        <v>26219</v>
      </c>
      <c r="J249" s="11">
        <v>45</v>
      </c>
      <c r="K249" s="5" t="s">
        <v>16</v>
      </c>
      <c r="L249" s="5">
        <v>1189</v>
      </c>
      <c r="M249" s="5" t="s">
        <v>24</v>
      </c>
      <c r="N249" s="11" t="str">
        <f t="shared" si="28"/>
        <v>醍01189</v>
      </c>
      <c r="O249" s="11" t="str">
        <f t="shared" si="29"/>
        <v>家</v>
      </c>
      <c r="P249" s="10" t="s">
        <v>2431</v>
      </c>
      <c r="Q249" s="10" t="s">
        <v>18</v>
      </c>
      <c r="R249" s="10" t="s">
        <v>3005</v>
      </c>
      <c r="S249" s="4">
        <v>912671</v>
      </c>
      <c r="T249" s="4" t="s">
        <v>25</v>
      </c>
      <c r="U249" s="4">
        <v>110903802</v>
      </c>
      <c r="V249" s="4" t="s">
        <v>20</v>
      </c>
      <c r="W249" s="13"/>
      <c r="X249" s="13" t="s">
        <v>2971</v>
      </c>
      <c r="Y249" s="18" t="s">
        <v>3356</v>
      </c>
      <c r="Z249" s="18" t="s">
        <v>2973</v>
      </c>
      <c r="AA249" s="1" t="str">
        <f t="shared" si="31"/>
        <v>オ</v>
      </c>
    </row>
    <row r="250" spans="1:29" ht="21" hidden="1" customHeight="1">
      <c r="A250" s="1">
        <v>0</v>
      </c>
      <c r="B250" s="1" t="str">
        <f>VLOOKUP(VALUE(MID(N250,2,2)),Sheet1!$A$1:$B$6,2,FALSE)</f>
        <v>石田</v>
      </c>
      <c r="C250" s="9" t="str">
        <f t="shared" si="30"/>
        <v/>
      </c>
      <c r="D250" s="4" t="s">
        <v>203</v>
      </c>
      <c r="E250" s="4" t="s">
        <v>22</v>
      </c>
      <c r="F250" s="4" t="str">
        <f t="shared" si="26"/>
        <v>ｵﾊﾗ ﾉﾘｵ</v>
      </c>
      <c r="G250" s="4" t="str">
        <f t="shared" si="27"/>
        <v xml:space="preserve">ｵﾊﾗ </v>
      </c>
      <c r="H250" s="5" t="s">
        <v>15</v>
      </c>
      <c r="I250" s="6">
        <v>38427</v>
      </c>
      <c r="J250" s="5">
        <v>12</v>
      </c>
      <c r="K250" s="5" t="s">
        <v>16</v>
      </c>
      <c r="L250" s="5">
        <v>1189</v>
      </c>
      <c r="M250" s="5" t="s">
        <v>24</v>
      </c>
      <c r="N250" s="5" t="str">
        <f t="shared" si="28"/>
        <v>醍01189</v>
      </c>
      <c r="O250" s="5" t="str">
        <f t="shared" si="29"/>
        <v>家</v>
      </c>
      <c r="P250" s="4" t="s">
        <v>2431</v>
      </c>
      <c r="Q250" s="4" t="s">
        <v>18</v>
      </c>
      <c r="R250" s="4" t="s">
        <v>3005</v>
      </c>
      <c r="S250" s="4">
        <v>912671</v>
      </c>
      <c r="T250" s="4" t="s">
        <v>25</v>
      </c>
      <c r="U250" s="4">
        <v>110903803</v>
      </c>
      <c r="V250" s="4" t="s">
        <v>20</v>
      </c>
      <c r="W250" s="7" t="s">
        <v>2970</v>
      </c>
      <c r="X250" s="7" t="s">
        <v>2971</v>
      </c>
      <c r="Y250" s="8" t="s">
        <v>2972</v>
      </c>
      <c r="Z250" s="8" t="s">
        <v>2973</v>
      </c>
      <c r="AA250" s="1" t="str">
        <f t="shared" si="31"/>
        <v>オ</v>
      </c>
    </row>
    <row r="251" spans="1:29" ht="21" hidden="1" customHeight="1">
      <c r="A251" s="1">
        <v>0</v>
      </c>
      <c r="B251" s="1" t="str">
        <f>VLOOKUP(VALUE(MID(N251,2,2)),Sheet1!$A$1:$B$6,2,FALSE)</f>
        <v>石田</v>
      </c>
      <c r="C251" s="9" t="str">
        <f t="shared" si="30"/>
        <v/>
      </c>
      <c r="D251" s="4" t="s">
        <v>204</v>
      </c>
      <c r="E251" s="4" t="s">
        <v>22</v>
      </c>
      <c r="F251" s="4" t="str">
        <f t="shared" si="26"/>
        <v>ｵﾊﾗ ﾉﾘｵ</v>
      </c>
      <c r="G251" s="4" t="str">
        <f t="shared" si="27"/>
        <v xml:space="preserve">ｵﾊﾗ </v>
      </c>
      <c r="H251" s="5" t="s">
        <v>23</v>
      </c>
      <c r="I251" s="6">
        <v>39594</v>
      </c>
      <c r="J251" s="5">
        <v>8</v>
      </c>
      <c r="K251" s="5" t="s">
        <v>16</v>
      </c>
      <c r="L251" s="5">
        <v>1189</v>
      </c>
      <c r="M251" s="5" t="s">
        <v>24</v>
      </c>
      <c r="N251" s="5" t="str">
        <f t="shared" si="28"/>
        <v>醍01189</v>
      </c>
      <c r="O251" s="5" t="str">
        <f t="shared" si="29"/>
        <v>家</v>
      </c>
      <c r="P251" s="4" t="s">
        <v>2431</v>
      </c>
      <c r="Q251" s="4" t="s">
        <v>18</v>
      </c>
      <c r="R251" s="4" t="s">
        <v>3005</v>
      </c>
      <c r="S251" s="4">
        <v>912671</v>
      </c>
      <c r="T251" s="4" t="s">
        <v>25</v>
      </c>
      <c r="U251" s="4">
        <v>110903804</v>
      </c>
      <c r="V251" s="4" t="s">
        <v>20</v>
      </c>
      <c r="W251" s="7" t="s">
        <v>2970</v>
      </c>
      <c r="X251" s="7" t="s">
        <v>2971</v>
      </c>
      <c r="Y251" s="8" t="s">
        <v>2972</v>
      </c>
      <c r="Z251" s="8" t="s">
        <v>2973</v>
      </c>
      <c r="AA251" s="1" t="str">
        <f t="shared" si="31"/>
        <v>オ</v>
      </c>
    </row>
    <row r="252" spans="1:29" ht="21" customHeight="1">
      <c r="A252" s="1">
        <v>0</v>
      </c>
      <c r="B252" s="2" t="str">
        <f>VLOOKUP(VALUE(MID(N252,2,2)),Sheet1!$A$1:$B$6,2,FALSE)</f>
        <v>小栗栖</v>
      </c>
      <c r="C252" s="9" t="str">
        <f t="shared" si="30"/>
        <v/>
      </c>
      <c r="D252" s="10" t="s">
        <v>1131</v>
      </c>
      <c r="E252" s="4" t="s">
        <v>1132</v>
      </c>
      <c r="F252" s="4" t="str">
        <f t="shared" si="26"/>
        <v>ｵﾘﾀ ﾋﾃﾞｱｷ</v>
      </c>
      <c r="G252" s="10" t="str">
        <f t="shared" si="27"/>
        <v>ｵﾘﾀ ﾋﾃﾞｱｷ</v>
      </c>
      <c r="H252" s="11" t="s">
        <v>15</v>
      </c>
      <c r="I252" s="12">
        <v>28898</v>
      </c>
      <c r="J252" s="11">
        <v>38</v>
      </c>
      <c r="K252" s="5" t="s">
        <v>16</v>
      </c>
      <c r="L252" s="5">
        <v>3295</v>
      </c>
      <c r="M252" s="5" t="s">
        <v>17</v>
      </c>
      <c r="N252" s="11" t="str">
        <f t="shared" si="28"/>
        <v>醍03295</v>
      </c>
      <c r="O252" s="11" t="str">
        <f t="shared" si="29"/>
        <v>本</v>
      </c>
      <c r="P252" s="10" t="s">
        <v>2664</v>
      </c>
      <c r="Q252" s="10" t="s">
        <v>1133</v>
      </c>
      <c r="R252" s="10" t="s">
        <v>1134</v>
      </c>
      <c r="S252" s="4">
        <v>606669</v>
      </c>
      <c r="T252" s="4" t="s">
        <v>25</v>
      </c>
      <c r="U252" s="4">
        <v>160201501</v>
      </c>
      <c r="V252" s="4" t="s">
        <v>20</v>
      </c>
      <c r="W252" s="15">
        <v>42477.333333333336</v>
      </c>
      <c r="X252" s="16">
        <v>42464</v>
      </c>
      <c r="Y252" s="18">
        <v>1</v>
      </c>
      <c r="Z252" s="18"/>
      <c r="AA252" s="1" t="str">
        <f t="shared" si="31"/>
        <v>オ</v>
      </c>
      <c r="AB252" s="1">
        <f>J252</f>
        <v>38</v>
      </c>
    </row>
    <row r="253" spans="1:29" ht="21" hidden="1" customHeight="1">
      <c r="A253" s="1">
        <v>0</v>
      </c>
      <c r="B253" s="2" t="str">
        <f>VLOOKUP(VALUE(MID(N253,2,2)),Sheet1!$A$1:$B$6,2,FALSE)</f>
        <v>小栗栖</v>
      </c>
      <c r="C253" s="9" t="str">
        <f t="shared" si="30"/>
        <v/>
      </c>
      <c r="D253" s="10" t="s">
        <v>1135</v>
      </c>
      <c r="E253" s="4" t="s">
        <v>22</v>
      </c>
      <c r="F253" s="4" t="str">
        <f t="shared" si="26"/>
        <v>ｵﾘﾀ ﾋﾃﾞｱｷ</v>
      </c>
      <c r="G253" s="10" t="str">
        <f t="shared" si="27"/>
        <v xml:space="preserve">ｵﾘﾀ </v>
      </c>
      <c r="H253" s="11" t="s">
        <v>23</v>
      </c>
      <c r="I253" s="12">
        <v>17881</v>
      </c>
      <c r="J253" s="11">
        <v>68</v>
      </c>
      <c r="K253" s="5" t="s">
        <v>16</v>
      </c>
      <c r="L253" s="5">
        <v>3295</v>
      </c>
      <c r="M253" s="5" t="s">
        <v>24</v>
      </c>
      <c r="N253" s="11" t="str">
        <f t="shared" si="28"/>
        <v>醍03295</v>
      </c>
      <c r="O253" s="11" t="str">
        <f t="shared" si="29"/>
        <v>家</v>
      </c>
      <c r="P253" s="10" t="s">
        <v>2664</v>
      </c>
      <c r="Q253" s="10" t="s">
        <v>1133</v>
      </c>
      <c r="R253" s="10" t="s">
        <v>1134</v>
      </c>
      <c r="S253" s="4">
        <v>606669</v>
      </c>
      <c r="T253" s="4" t="s">
        <v>25</v>
      </c>
      <c r="U253" s="4">
        <v>160201502</v>
      </c>
      <c r="V253" s="4" t="s">
        <v>20</v>
      </c>
      <c r="W253" s="13"/>
      <c r="X253" s="13" t="s">
        <v>2971</v>
      </c>
      <c r="Y253" s="18" t="s">
        <v>3356</v>
      </c>
      <c r="Z253" s="18" t="s">
        <v>2973</v>
      </c>
      <c r="AA253" s="1" t="str">
        <f t="shared" si="31"/>
        <v>オ</v>
      </c>
    </row>
    <row r="254" spans="1:29" ht="21" hidden="1" customHeight="1">
      <c r="A254" s="1">
        <v>0</v>
      </c>
      <c r="B254" s="2" t="str">
        <f>VLOOKUP(VALUE(MID(N254,2,2)),Sheet1!$A$1:$B$6,2,FALSE)</f>
        <v>点在</v>
      </c>
      <c r="C254" s="9" t="str">
        <f t="shared" si="30"/>
        <v>カ</v>
      </c>
      <c r="D254" s="10" t="s">
        <v>2175</v>
      </c>
      <c r="E254" s="4" t="s">
        <v>2176</v>
      </c>
      <c r="F254" s="4" t="str">
        <f t="shared" si="26"/>
        <v>ｶｲｾ ﾀｸﾏ</v>
      </c>
      <c r="G254" s="10" t="str">
        <f t="shared" si="27"/>
        <v>ｶｲｾ ﾀｸﾏ</v>
      </c>
      <c r="H254" s="11" t="s">
        <v>15</v>
      </c>
      <c r="I254" s="12">
        <v>28685</v>
      </c>
      <c r="J254" s="11">
        <v>38</v>
      </c>
      <c r="K254" s="5" t="s">
        <v>16</v>
      </c>
      <c r="L254" s="5">
        <v>50149</v>
      </c>
      <c r="M254" s="5" t="s">
        <v>17</v>
      </c>
      <c r="N254" s="11" t="str">
        <f t="shared" si="28"/>
        <v>醍50149</v>
      </c>
      <c r="O254" s="11" t="str">
        <f t="shared" si="29"/>
        <v>本</v>
      </c>
      <c r="P254" s="10" t="s">
        <v>2922</v>
      </c>
      <c r="Q254" s="10" t="s">
        <v>2177</v>
      </c>
      <c r="R254" s="10" t="s">
        <v>3328</v>
      </c>
      <c r="S254" s="4">
        <v>1207989</v>
      </c>
      <c r="T254" s="4" t="s">
        <v>25</v>
      </c>
      <c r="U254" s="4">
        <v>121103201</v>
      </c>
      <c r="V254" s="4" t="s">
        <v>20</v>
      </c>
      <c r="W254" s="13"/>
      <c r="X254" s="13" t="s">
        <v>2971</v>
      </c>
      <c r="Y254" s="18" t="s">
        <v>3356</v>
      </c>
      <c r="Z254" s="18" t="s">
        <v>2973</v>
      </c>
      <c r="AA254" s="1" t="str">
        <f t="shared" si="31"/>
        <v>カ</v>
      </c>
    </row>
    <row r="255" spans="1:29" ht="21" hidden="1" customHeight="1">
      <c r="A255" s="1">
        <v>0</v>
      </c>
      <c r="B255" s="1" t="str">
        <f>VLOOKUP(VALUE(MID(N255,2,2)),Sheet1!$A$1:$B$6,2,FALSE)</f>
        <v>点在</v>
      </c>
      <c r="C255" s="9" t="str">
        <f t="shared" si="30"/>
        <v/>
      </c>
      <c r="D255" s="4" t="s">
        <v>2178</v>
      </c>
      <c r="E255" s="4" t="s">
        <v>22</v>
      </c>
      <c r="F255" s="4" t="str">
        <f t="shared" si="26"/>
        <v>ｶｲｾ ﾀｸﾏ</v>
      </c>
      <c r="G255" s="4" t="str">
        <f t="shared" si="27"/>
        <v xml:space="preserve">ｶｲｾ </v>
      </c>
      <c r="H255" s="5" t="s">
        <v>23</v>
      </c>
      <c r="I255" s="6">
        <v>39175</v>
      </c>
      <c r="J255" s="5">
        <v>9</v>
      </c>
      <c r="K255" s="5" t="s">
        <v>16</v>
      </c>
      <c r="L255" s="5">
        <v>50149</v>
      </c>
      <c r="M255" s="5" t="s">
        <v>24</v>
      </c>
      <c r="N255" s="5" t="str">
        <f t="shared" si="28"/>
        <v>醍50149</v>
      </c>
      <c r="O255" s="5" t="str">
        <f t="shared" si="29"/>
        <v>家</v>
      </c>
      <c r="P255" s="4" t="s">
        <v>2922</v>
      </c>
      <c r="Q255" s="4" t="s">
        <v>2177</v>
      </c>
      <c r="R255" s="4" t="s">
        <v>3328</v>
      </c>
      <c r="S255" s="4">
        <v>1207989</v>
      </c>
      <c r="T255" s="4" t="s">
        <v>25</v>
      </c>
      <c r="U255" s="4">
        <v>121103203</v>
      </c>
      <c r="V255" s="4" t="s">
        <v>20</v>
      </c>
      <c r="W255" s="7" t="s">
        <v>2970</v>
      </c>
      <c r="X255" s="7" t="s">
        <v>2971</v>
      </c>
      <c r="Y255" s="8" t="s">
        <v>2972</v>
      </c>
      <c r="Z255" s="8" t="s">
        <v>2973</v>
      </c>
      <c r="AA255" s="1" t="str">
        <f t="shared" si="31"/>
        <v>カ</v>
      </c>
    </row>
    <row r="256" spans="1:29" ht="21" hidden="1" customHeight="1">
      <c r="A256" s="1">
        <v>0</v>
      </c>
      <c r="B256" s="1" t="str">
        <f>VLOOKUP(VALUE(MID(N256,2,2)),Sheet1!$A$1:$B$6,2,FALSE)</f>
        <v>点在</v>
      </c>
      <c r="C256" s="9" t="str">
        <f t="shared" si="30"/>
        <v/>
      </c>
      <c r="D256" s="4" t="s">
        <v>2179</v>
      </c>
      <c r="E256" s="4" t="s">
        <v>22</v>
      </c>
      <c r="F256" s="4" t="str">
        <f t="shared" si="26"/>
        <v>ｶｲｾ ﾀｸﾏ</v>
      </c>
      <c r="G256" s="4" t="str">
        <f t="shared" si="27"/>
        <v xml:space="preserve">ｶｲｾ </v>
      </c>
      <c r="H256" s="5" t="s">
        <v>23</v>
      </c>
      <c r="I256" s="6">
        <v>40533</v>
      </c>
      <c r="J256" s="5">
        <v>6</v>
      </c>
      <c r="K256" s="5" t="s">
        <v>16</v>
      </c>
      <c r="L256" s="5">
        <v>50149</v>
      </c>
      <c r="M256" s="5" t="s">
        <v>24</v>
      </c>
      <c r="N256" s="5" t="str">
        <f t="shared" si="28"/>
        <v>醍50149</v>
      </c>
      <c r="O256" s="5" t="str">
        <f t="shared" si="29"/>
        <v>家</v>
      </c>
      <c r="P256" s="4" t="s">
        <v>2922</v>
      </c>
      <c r="Q256" s="4" t="s">
        <v>2177</v>
      </c>
      <c r="R256" s="4" t="s">
        <v>3328</v>
      </c>
      <c r="S256" s="4">
        <v>1207989</v>
      </c>
      <c r="T256" s="4" t="s">
        <v>25</v>
      </c>
      <c r="U256" s="4">
        <v>121103204</v>
      </c>
      <c r="V256" s="4" t="s">
        <v>20</v>
      </c>
      <c r="W256" s="7" t="s">
        <v>2970</v>
      </c>
      <c r="X256" s="7" t="s">
        <v>2971</v>
      </c>
      <c r="Y256" s="8" t="s">
        <v>2972</v>
      </c>
      <c r="Z256" s="8" t="s">
        <v>2973</v>
      </c>
      <c r="AA256" s="1" t="str">
        <f t="shared" si="31"/>
        <v>カ</v>
      </c>
    </row>
    <row r="257" spans="1:27" ht="21" hidden="1" customHeight="1">
      <c r="A257" s="1">
        <v>0</v>
      </c>
      <c r="B257" s="2" t="str">
        <f>VLOOKUP(VALUE(MID(N257,2,2)),Sheet1!$A$1:$B$6,2,FALSE)</f>
        <v>点在</v>
      </c>
      <c r="C257" s="9" t="str">
        <f t="shared" si="30"/>
        <v/>
      </c>
      <c r="D257" s="10" t="s">
        <v>2088</v>
      </c>
      <c r="E257" s="4" t="s">
        <v>2089</v>
      </c>
      <c r="F257" s="4" t="str">
        <f t="shared" si="26"/>
        <v>ｶｶﾞｲ ﾅｵﾐ</v>
      </c>
      <c r="G257" s="10" t="str">
        <f t="shared" si="27"/>
        <v>ｶｶﾞｲ ﾅｵﾐ</v>
      </c>
      <c r="H257" s="11" t="s">
        <v>23</v>
      </c>
      <c r="I257" s="12">
        <v>21817</v>
      </c>
      <c r="J257" s="11">
        <v>57</v>
      </c>
      <c r="K257" s="5" t="s">
        <v>256</v>
      </c>
      <c r="L257" s="5">
        <v>50123</v>
      </c>
      <c r="M257" s="5" t="s">
        <v>17</v>
      </c>
      <c r="N257" s="11" t="str">
        <f t="shared" si="28"/>
        <v>法50123</v>
      </c>
      <c r="O257" s="11" t="str">
        <f t="shared" si="29"/>
        <v>本</v>
      </c>
      <c r="P257" s="10" t="s">
        <v>2903</v>
      </c>
      <c r="Q257" s="10" t="s">
        <v>2090</v>
      </c>
      <c r="R257" s="10" t="s">
        <v>3317</v>
      </c>
      <c r="S257" s="4">
        <v>615501</v>
      </c>
      <c r="T257" s="4" t="s">
        <v>19</v>
      </c>
      <c r="U257" s="4">
        <v>70410501</v>
      </c>
      <c r="V257" s="4" t="s">
        <v>20</v>
      </c>
      <c r="W257" s="13"/>
      <c r="X257" s="13" t="s">
        <v>2971</v>
      </c>
      <c r="Y257" s="18" t="s">
        <v>3356</v>
      </c>
      <c r="Z257" s="18" t="s">
        <v>2973</v>
      </c>
      <c r="AA257" s="1" t="str">
        <f t="shared" si="31"/>
        <v>カ</v>
      </c>
    </row>
    <row r="258" spans="1:27" ht="21" hidden="1" customHeight="1">
      <c r="A258" s="1">
        <v>0</v>
      </c>
      <c r="B258" s="2" t="str">
        <f>VLOOKUP(VALUE(MID(N258,2,2)),Sheet1!$A$1:$B$6,2,FALSE)</f>
        <v>一言寺</v>
      </c>
      <c r="C258" s="9" t="str">
        <f t="shared" si="30"/>
        <v/>
      </c>
      <c r="D258" s="10" t="s">
        <v>1156</v>
      </c>
      <c r="E258" s="4" t="s">
        <v>1157</v>
      </c>
      <c r="F258" s="4" t="str">
        <f t="shared" ref="F258:F321" si="36">IF(L258=L257,F257,E258)</f>
        <v>ｶｷﾞｲ ﾏｻｶｽﾞ</v>
      </c>
      <c r="G258" s="10" t="str">
        <f t="shared" ref="G258:G321" si="37">IF(L258=L257,LEFT(G257,FIND(" ",G257)),E258)</f>
        <v>ｶｷﾞｲ ﾏｻｶｽﾞ</v>
      </c>
      <c r="H258" s="11" t="s">
        <v>15</v>
      </c>
      <c r="I258" s="12">
        <v>17442</v>
      </c>
      <c r="J258" s="11">
        <v>69</v>
      </c>
      <c r="K258" s="5" t="s">
        <v>16</v>
      </c>
      <c r="L258" s="5">
        <v>4013</v>
      </c>
      <c r="M258" s="5" t="s">
        <v>17</v>
      </c>
      <c r="N258" s="11" t="str">
        <f t="shared" ref="N258:N321" si="38">MID(K258,4,1)&amp;TEXT(L258,"00000")</f>
        <v>醍04013</v>
      </c>
      <c r="O258" s="11" t="str">
        <f t="shared" ref="O258:O321" si="39">LEFT(M258,1)</f>
        <v>本</v>
      </c>
      <c r="P258" s="10" t="s">
        <v>2670</v>
      </c>
      <c r="Q258" s="10" t="s">
        <v>1158</v>
      </c>
      <c r="R258" s="10" t="s">
        <v>3168</v>
      </c>
      <c r="S258" s="4">
        <v>8330336</v>
      </c>
      <c r="T258" s="4" t="s">
        <v>19</v>
      </c>
      <c r="U258" s="4">
        <v>830621201</v>
      </c>
      <c r="V258" s="4" t="s">
        <v>20</v>
      </c>
      <c r="W258" s="13"/>
      <c r="X258" s="13" t="s">
        <v>2971</v>
      </c>
      <c r="Y258" s="18" t="s">
        <v>3356</v>
      </c>
      <c r="Z258" s="18" t="s">
        <v>2973</v>
      </c>
      <c r="AA258" s="1" t="str">
        <f t="shared" si="31"/>
        <v>カ</v>
      </c>
    </row>
    <row r="259" spans="1:27" ht="21" hidden="1" customHeight="1">
      <c r="A259" s="1">
        <v>0</v>
      </c>
      <c r="B259" s="2" t="str">
        <f>VLOOKUP(VALUE(MID(N259,2,2)),Sheet1!$A$1:$B$6,2,FALSE)</f>
        <v>一言寺</v>
      </c>
      <c r="C259" s="9" t="str">
        <f t="shared" ref="C259:C322" si="40">IF(AA259=AA258,"",AA259)</f>
        <v/>
      </c>
      <c r="D259" s="10" t="s">
        <v>1159</v>
      </c>
      <c r="E259" s="4" t="s">
        <v>22</v>
      </c>
      <c r="F259" s="4" t="str">
        <f t="shared" si="36"/>
        <v>ｶｷﾞｲ ﾏｻｶｽﾞ</v>
      </c>
      <c r="G259" s="10" t="str">
        <f t="shared" si="37"/>
        <v xml:space="preserve">ｶｷﾞｲ </v>
      </c>
      <c r="H259" s="11" t="s">
        <v>23</v>
      </c>
      <c r="I259" s="12">
        <v>17712</v>
      </c>
      <c r="J259" s="11">
        <v>68</v>
      </c>
      <c r="K259" s="5" t="s">
        <v>16</v>
      </c>
      <c r="L259" s="5">
        <v>4013</v>
      </c>
      <c r="M259" s="5" t="s">
        <v>24</v>
      </c>
      <c r="N259" s="11" t="str">
        <f t="shared" si="38"/>
        <v>醍04013</v>
      </c>
      <c r="O259" s="11" t="str">
        <f t="shared" si="39"/>
        <v>家</v>
      </c>
      <c r="P259" s="10" t="s">
        <v>2670</v>
      </c>
      <c r="Q259" s="10" t="s">
        <v>1158</v>
      </c>
      <c r="R259" s="10" t="s">
        <v>3168</v>
      </c>
      <c r="S259" s="4">
        <v>8330336</v>
      </c>
      <c r="T259" s="4" t="s">
        <v>25</v>
      </c>
      <c r="U259" s="4">
        <v>830621202</v>
      </c>
      <c r="V259" s="4" t="s">
        <v>20</v>
      </c>
      <c r="W259" s="13"/>
      <c r="X259" s="13" t="s">
        <v>2971</v>
      </c>
      <c r="Y259" s="18" t="s">
        <v>3356</v>
      </c>
      <c r="Z259" s="18" t="s">
        <v>2973</v>
      </c>
      <c r="AA259" s="1" t="str">
        <f t="shared" ref="AA259:AA322" si="41">DBCS(LEFT(G259,1))</f>
        <v>カ</v>
      </c>
    </row>
    <row r="260" spans="1:27" ht="21" hidden="1" customHeight="1">
      <c r="A260" s="1">
        <v>0</v>
      </c>
      <c r="B260" s="2" t="str">
        <f>VLOOKUP(VALUE(MID(N260,2,2)),Sheet1!$A$1:$B$6,2,FALSE)</f>
        <v>三宝院</v>
      </c>
      <c r="C260" s="9" t="str">
        <f t="shared" si="40"/>
        <v/>
      </c>
      <c r="D260" s="10" t="s">
        <v>1852</v>
      </c>
      <c r="E260" s="4" t="s">
        <v>1853</v>
      </c>
      <c r="F260" s="4" t="str">
        <f t="shared" si="36"/>
        <v>ｶｻﾀﾆ ｶﾂﾉﾌﾞ</v>
      </c>
      <c r="G260" s="10" t="str">
        <f t="shared" si="37"/>
        <v>ｶｻﾀﾆ ｶﾂﾉﾌﾞ</v>
      </c>
      <c r="H260" s="11" t="s">
        <v>15</v>
      </c>
      <c r="I260" s="12">
        <v>30392</v>
      </c>
      <c r="J260" s="11">
        <v>34</v>
      </c>
      <c r="K260" s="5" t="s">
        <v>16</v>
      </c>
      <c r="L260" s="5">
        <v>5322</v>
      </c>
      <c r="M260" s="5" t="s">
        <v>17</v>
      </c>
      <c r="N260" s="11" t="str">
        <f t="shared" si="38"/>
        <v>醍05322</v>
      </c>
      <c r="O260" s="11" t="str">
        <f t="shared" si="39"/>
        <v>本</v>
      </c>
      <c r="P260" s="10" t="s">
        <v>2850</v>
      </c>
      <c r="Q260" s="10" t="s">
        <v>1556</v>
      </c>
      <c r="R260" s="10" t="s">
        <v>1854</v>
      </c>
      <c r="S260" s="4">
        <v>1112767</v>
      </c>
      <c r="T260" s="4" t="s">
        <v>25</v>
      </c>
      <c r="U260" s="4">
        <v>120407601</v>
      </c>
      <c r="V260" s="4" t="s">
        <v>20</v>
      </c>
      <c r="W260" s="13"/>
      <c r="X260" s="13" t="s">
        <v>2971</v>
      </c>
      <c r="Y260" s="18" t="s">
        <v>3356</v>
      </c>
      <c r="Z260" s="18" t="s">
        <v>2973</v>
      </c>
      <c r="AA260" s="1" t="str">
        <f t="shared" si="41"/>
        <v>カ</v>
      </c>
    </row>
    <row r="261" spans="1:27" ht="21" hidden="1" customHeight="1">
      <c r="A261" s="1">
        <v>0</v>
      </c>
      <c r="B261" s="2" t="str">
        <f>VLOOKUP(VALUE(MID(N261,2,2)),Sheet1!$A$1:$B$6,2,FALSE)</f>
        <v>小栗栖</v>
      </c>
      <c r="C261" s="9" t="str">
        <f t="shared" si="40"/>
        <v/>
      </c>
      <c r="D261" s="10" t="s">
        <v>1053</v>
      </c>
      <c r="E261" s="4" t="s">
        <v>1054</v>
      </c>
      <c r="F261" s="4" t="str">
        <f t="shared" si="36"/>
        <v>ｶｼﾞﾊﾗ ｼﾖｳﾀ</v>
      </c>
      <c r="G261" s="10" t="str">
        <f t="shared" si="37"/>
        <v>ｶｼﾞﾊﾗ ｼﾖｳﾀ</v>
      </c>
      <c r="H261" s="11" t="s">
        <v>15</v>
      </c>
      <c r="I261" s="12">
        <v>32863</v>
      </c>
      <c r="J261" s="11">
        <v>27</v>
      </c>
      <c r="K261" s="5" t="s">
        <v>16</v>
      </c>
      <c r="L261" s="5">
        <v>3269</v>
      </c>
      <c r="M261" s="5" t="s">
        <v>17</v>
      </c>
      <c r="N261" s="11" t="str">
        <f t="shared" si="38"/>
        <v>醍03269</v>
      </c>
      <c r="O261" s="11" t="str">
        <f t="shared" si="39"/>
        <v>本</v>
      </c>
      <c r="P261" s="10" t="s">
        <v>2642</v>
      </c>
      <c r="Q261" s="10" t="s">
        <v>161</v>
      </c>
      <c r="R261" s="10" t="s">
        <v>3152</v>
      </c>
      <c r="S261" s="4">
        <v>1406035</v>
      </c>
      <c r="T261" s="4" t="s">
        <v>25</v>
      </c>
      <c r="U261" s="4">
        <v>141002201</v>
      </c>
      <c r="V261" s="4" t="s">
        <v>20</v>
      </c>
      <c r="W261" s="13"/>
      <c r="X261" s="13" t="s">
        <v>2971</v>
      </c>
      <c r="Y261" s="18" t="s">
        <v>3356</v>
      </c>
      <c r="Z261" s="18" t="s">
        <v>2973</v>
      </c>
      <c r="AA261" s="1" t="str">
        <f t="shared" si="41"/>
        <v>カ</v>
      </c>
    </row>
    <row r="262" spans="1:27" ht="21" hidden="1" customHeight="1">
      <c r="A262" s="1">
        <v>0</v>
      </c>
      <c r="B262" s="2" t="str">
        <f>VLOOKUP(VALUE(MID(N262,2,2)),Sheet1!$A$1:$B$6,2,FALSE)</f>
        <v>小栗栖</v>
      </c>
      <c r="C262" s="9" t="str">
        <f t="shared" si="40"/>
        <v/>
      </c>
      <c r="D262" s="10" t="s">
        <v>1055</v>
      </c>
      <c r="E262" s="4" t="s">
        <v>22</v>
      </c>
      <c r="F262" s="4" t="str">
        <f t="shared" si="36"/>
        <v>ｶｼﾞﾊﾗ ｼﾖｳﾀ</v>
      </c>
      <c r="G262" s="10" t="str">
        <f t="shared" si="37"/>
        <v xml:space="preserve">ｶｼﾞﾊﾗ </v>
      </c>
      <c r="H262" s="11" t="s">
        <v>23</v>
      </c>
      <c r="I262" s="12">
        <v>22390</v>
      </c>
      <c r="J262" s="11">
        <v>55</v>
      </c>
      <c r="K262" s="5" t="s">
        <v>16</v>
      </c>
      <c r="L262" s="5">
        <v>3269</v>
      </c>
      <c r="M262" s="5" t="s">
        <v>24</v>
      </c>
      <c r="N262" s="11" t="str">
        <f t="shared" si="38"/>
        <v>醍03269</v>
      </c>
      <c r="O262" s="11" t="str">
        <f t="shared" si="39"/>
        <v>家</v>
      </c>
      <c r="P262" s="10" t="s">
        <v>2642</v>
      </c>
      <c r="Q262" s="10" t="s">
        <v>161</v>
      </c>
      <c r="R262" s="10" t="s">
        <v>3152</v>
      </c>
      <c r="S262" s="4">
        <v>1406035</v>
      </c>
      <c r="T262" s="4" t="s">
        <v>25</v>
      </c>
      <c r="U262" s="4">
        <v>141002202</v>
      </c>
      <c r="V262" s="4" t="s">
        <v>20</v>
      </c>
      <c r="W262" s="13"/>
      <c r="X262" s="13" t="s">
        <v>2971</v>
      </c>
      <c r="Y262" s="18" t="s">
        <v>3356</v>
      </c>
      <c r="Z262" s="18" t="s">
        <v>2973</v>
      </c>
      <c r="AA262" s="1" t="str">
        <f t="shared" si="41"/>
        <v>カ</v>
      </c>
    </row>
    <row r="263" spans="1:27" ht="21" hidden="1" customHeight="1">
      <c r="A263" s="1">
        <v>0</v>
      </c>
      <c r="B263" s="2" t="str">
        <f>VLOOKUP(VALUE(MID(N263,2,2)),Sheet1!$A$1:$B$6,2,FALSE)</f>
        <v>三宝院</v>
      </c>
      <c r="C263" s="9" t="str">
        <f t="shared" si="40"/>
        <v/>
      </c>
      <c r="D263" s="10" t="s">
        <v>1859</v>
      </c>
      <c r="E263" s="4" t="s">
        <v>1860</v>
      </c>
      <c r="F263" s="4" t="str">
        <f t="shared" si="36"/>
        <v>ｶｼﾊﾗ ﾋﾛﾏｻ</v>
      </c>
      <c r="G263" s="10" t="str">
        <f t="shared" si="37"/>
        <v>ｶｼﾊﾗ ﾋﾛﾏｻ</v>
      </c>
      <c r="H263" s="11" t="s">
        <v>15</v>
      </c>
      <c r="I263" s="12">
        <v>35424</v>
      </c>
      <c r="J263" s="11">
        <v>20</v>
      </c>
      <c r="K263" s="5" t="s">
        <v>16</v>
      </c>
      <c r="L263" s="5">
        <v>5324</v>
      </c>
      <c r="M263" s="5" t="s">
        <v>17</v>
      </c>
      <c r="N263" s="11" t="str">
        <f t="shared" si="38"/>
        <v>醍05324</v>
      </c>
      <c r="O263" s="11" t="str">
        <f t="shared" si="39"/>
        <v>本</v>
      </c>
      <c r="P263" s="10" t="s">
        <v>2852</v>
      </c>
      <c r="Q263" s="10" t="s">
        <v>1861</v>
      </c>
      <c r="R263" s="10" t="s">
        <v>3294</v>
      </c>
      <c r="S263" s="4">
        <v>1504240</v>
      </c>
      <c r="T263" s="4" t="s">
        <v>25</v>
      </c>
      <c r="U263" s="4">
        <v>150881001</v>
      </c>
      <c r="V263" s="4" t="s">
        <v>20</v>
      </c>
      <c r="W263" s="13"/>
      <c r="X263" s="13" t="s">
        <v>2971</v>
      </c>
      <c r="Y263" s="18" t="s">
        <v>3356</v>
      </c>
      <c r="Z263" s="18" t="s">
        <v>2973</v>
      </c>
      <c r="AA263" s="1" t="str">
        <f t="shared" si="41"/>
        <v>カ</v>
      </c>
    </row>
    <row r="264" spans="1:27" ht="21" hidden="1" customHeight="1">
      <c r="A264" s="1">
        <v>0</v>
      </c>
      <c r="B264" s="2" t="str">
        <f>VLOOKUP(VALUE(MID(N264,2,2)),Sheet1!$A$1:$B$6,2,FALSE)</f>
        <v>小栗栖</v>
      </c>
      <c r="C264" s="9" t="str">
        <f t="shared" si="40"/>
        <v/>
      </c>
      <c r="D264" s="10" t="s">
        <v>1056</v>
      </c>
      <c r="E264" s="4" t="s">
        <v>1057</v>
      </c>
      <c r="F264" s="4" t="str">
        <f t="shared" si="36"/>
        <v>ｶｼﾞﾊﾗ ﾖｼﾋﾛ</v>
      </c>
      <c r="G264" s="10" t="str">
        <f t="shared" si="37"/>
        <v>ｶｼﾞﾊﾗ ﾖｼﾋﾛ</v>
      </c>
      <c r="H264" s="11" t="s">
        <v>15</v>
      </c>
      <c r="I264" s="12">
        <v>32425</v>
      </c>
      <c r="J264" s="11">
        <v>28</v>
      </c>
      <c r="K264" s="5" t="s">
        <v>16</v>
      </c>
      <c r="L264" s="5">
        <v>3271</v>
      </c>
      <c r="M264" s="5" t="s">
        <v>17</v>
      </c>
      <c r="N264" s="11" t="str">
        <f t="shared" si="38"/>
        <v>醍03271</v>
      </c>
      <c r="O264" s="11" t="str">
        <f t="shared" si="39"/>
        <v>本</v>
      </c>
      <c r="P264" s="10" t="s">
        <v>2643</v>
      </c>
      <c r="Q264" s="10" t="s">
        <v>83</v>
      </c>
      <c r="R264" s="10" t="s">
        <v>1058</v>
      </c>
      <c r="S264" s="4">
        <v>1406396</v>
      </c>
      <c r="T264" s="4" t="s">
        <v>25</v>
      </c>
      <c r="U264" s="4">
        <v>141103101</v>
      </c>
      <c r="V264" s="4" t="s">
        <v>20</v>
      </c>
      <c r="W264" s="13"/>
      <c r="X264" s="13" t="s">
        <v>2971</v>
      </c>
      <c r="Y264" s="18" t="s">
        <v>3356</v>
      </c>
      <c r="Z264" s="18" t="s">
        <v>2973</v>
      </c>
      <c r="AA264" s="1" t="str">
        <f t="shared" si="41"/>
        <v>カ</v>
      </c>
    </row>
    <row r="265" spans="1:27" ht="21" hidden="1" customHeight="1">
      <c r="A265" s="1">
        <v>0</v>
      </c>
      <c r="B265" s="2" t="str">
        <f>VLOOKUP(VALUE(MID(N265,2,2)),Sheet1!$A$1:$B$6,2,FALSE)</f>
        <v>小栗栖</v>
      </c>
      <c r="C265" s="9" t="str">
        <f t="shared" si="40"/>
        <v/>
      </c>
      <c r="D265" s="10" t="s">
        <v>1059</v>
      </c>
      <c r="E265" s="4" t="s">
        <v>22</v>
      </c>
      <c r="F265" s="4" t="str">
        <f t="shared" si="36"/>
        <v>ｶｼﾞﾊﾗ ﾖｼﾋﾛ</v>
      </c>
      <c r="G265" s="10" t="str">
        <f t="shared" si="37"/>
        <v xml:space="preserve">ｶｼﾞﾊﾗ </v>
      </c>
      <c r="H265" s="11" t="s">
        <v>23</v>
      </c>
      <c r="I265" s="12">
        <v>32413</v>
      </c>
      <c r="J265" s="11">
        <v>28</v>
      </c>
      <c r="K265" s="5" t="s">
        <v>16</v>
      </c>
      <c r="L265" s="5">
        <v>3271</v>
      </c>
      <c r="M265" s="5" t="s">
        <v>24</v>
      </c>
      <c r="N265" s="11" t="str">
        <f t="shared" si="38"/>
        <v>醍03271</v>
      </c>
      <c r="O265" s="11" t="str">
        <f t="shared" si="39"/>
        <v>家</v>
      </c>
      <c r="P265" s="10" t="s">
        <v>2643</v>
      </c>
      <c r="Q265" s="10" t="s">
        <v>83</v>
      </c>
      <c r="R265" s="10" t="s">
        <v>1058</v>
      </c>
      <c r="S265" s="4">
        <v>1406396</v>
      </c>
      <c r="T265" s="4" t="s">
        <v>25</v>
      </c>
      <c r="U265" s="4">
        <v>141103102</v>
      </c>
      <c r="V265" s="4" t="s">
        <v>20</v>
      </c>
      <c r="W265" s="13"/>
      <c r="X265" s="13" t="s">
        <v>2971</v>
      </c>
      <c r="Y265" s="18" t="s">
        <v>3356</v>
      </c>
      <c r="Z265" s="18" t="s">
        <v>2973</v>
      </c>
      <c r="AA265" s="1" t="str">
        <f t="shared" si="41"/>
        <v>カ</v>
      </c>
    </row>
    <row r="266" spans="1:27" ht="21" hidden="1" customHeight="1">
      <c r="A266" s="1">
        <v>0</v>
      </c>
      <c r="B266" s="1" t="str">
        <f>VLOOKUP(VALUE(MID(N266,2,2)),Sheet1!$A$1:$B$6,2,FALSE)</f>
        <v>小栗栖</v>
      </c>
      <c r="C266" s="9" t="str">
        <f t="shared" si="40"/>
        <v/>
      </c>
      <c r="D266" s="4" t="s">
        <v>1060</v>
      </c>
      <c r="E266" s="4" t="s">
        <v>22</v>
      </c>
      <c r="F266" s="4" t="str">
        <f t="shared" si="36"/>
        <v>ｶｼﾞﾊﾗ ﾖｼﾋﾛ</v>
      </c>
      <c r="G266" s="4" t="str">
        <f t="shared" si="37"/>
        <v xml:space="preserve">ｶｼﾞﾊﾗ </v>
      </c>
      <c r="H266" s="5" t="s">
        <v>15</v>
      </c>
      <c r="I266" s="6">
        <v>42142</v>
      </c>
      <c r="J266" s="5">
        <v>1</v>
      </c>
      <c r="K266" s="5" t="s">
        <v>16</v>
      </c>
      <c r="L266" s="5">
        <v>3271</v>
      </c>
      <c r="M266" s="5" t="s">
        <v>24</v>
      </c>
      <c r="N266" s="5" t="str">
        <f t="shared" si="38"/>
        <v>醍03271</v>
      </c>
      <c r="O266" s="5" t="str">
        <f t="shared" si="39"/>
        <v>家</v>
      </c>
      <c r="P266" s="4" t="s">
        <v>2643</v>
      </c>
      <c r="Q266" s="4" t="s">
        <v>83</v>
      </c>
      <c r="R266" s="4" t="s">
        <v>1058</v>
      </c>
      <c r="S266" s="4">
        <v>1406396</v>
      </c>
      <c r="T266" s="4" t="s">
        <v>25</v>
      </c>
      <c r="U266" s="4">
        <v>141103103</v>
      </c>
      <c r="V266" s="4" t="s">
        <v>20</v>
      </c>
      <c r="W266" s="7" t="s">
        <v>2970</v>
      </c>
      <c r="X266" s="7" t="s">
        <v>2971</v>
      </c>
      <c r="Y266" s="8" t="s">
        <v>2972</v>
      </c>
      <c r="Z266" s="8" t="s">
        <v>2973</v>
      </c>
      <c r="AA266" s="1" t="str">
        <f t="shared" si="41"/>
        <v>カ</v>
      </c>
    </row>
    <row r="267" spans="1:27" ht="21" hidden="1" customHeight="1">
      <c r="A267" s="1">
        <v>0</v>
      </c>
      <c r="B267" s="2" t="str">
        <f>VLOOKUP(VALUE(MID(N267,2,2)),Sheet1!$A$1:$B$6,2,FALSE)</f>
        <v>三宝院</v>
      </c>
      <c r="C267" s="9" t="str">
        <f t="shared" si="40"/>
        <v/>
      </c>
      <c r="D267" s="10" t="s">
        <v>1770</v>
      </c>
      <c r="E267" s="4" t="s">
        <v>1771</v>
      </c>
      <c r="F267" s="4" t="str">
        <f t="shared" si="36"/>
        <v>ｶｾﾞﾉ ﾘﾕｳｼﾞ</v>
      </c>
      <c r="G267" s="10" t="str">
        <f t="shared" si="37"/>
        <v>ｶｾﾞﾉ ﾘﾕｳｼﾞ</v>
      </c>
      <c r="H267" s="11" t="s">
        <v>15</v>
      </c>
      <c r="I267" s="12">
        <v>32218</v>
      </c>
      <c r="J267" s="11">
        <v>29</v>
      </c>
      <c r="K267" s="5" t="s">
        <v>16</v>
      </c>
      <c r="L267" s="5">
        <v>5298</v>
      </c>
      <c r="M267" s="5" t="s">
        <v>17</v>
      </c>
      <c r="N267" s="11" t="str">
        <f t="shared" si="38"/>
        <v>醍05298</v>
      </c>
      <c r="O267" s="11" t="str">
        <f t="shared" si="39"/>
        <v>本</v>
      </c>
      <c r="P267" s="10" t="s">
        <v>2830</v>
      </c>
      <c r="Q267" s="10" t="s">
        <v>1772</v>
      </c>
      <c r="R267" s="10" t="s">
        <v>1773</v>
      </c>
      <c r="S267" s="4">
        <v>704512</v>
      </c>
      <c r="T267" s="4" t="s">
        <v>25</v>
      </c>
      <c r="U267" s="4">
        <v>70901401</v>
      </c>
      <c r="V267" s="4" t="s">
        <v>20</v>
      </c>
      <c r="W267" s="13"/>
      <c r="X267" s="13" t="s">
        <v>2971</v>
      </c>
      <c r="Y267" s="18" t="s">
        <v>3356</v>
      </c>
      <c r="Z267" s="18" t="s">
        <v>2973</v>
      </c>
      <c r="AA267" s="1" t="str">
        <f t="shared" si="41"/>
        <v>カ</v>
      </c>
    </row>
    <row r="268" spans="1:27" ht="21" hidden="1" customHeight="1">
      <c r="A268" s="1">
        <v>0</v>
      </c>
      <c r="B268" s="2" t="str">
        <f>VLOOKUP(VALUE(MID(N268,2,2)),Sheet1!$A$1:$B$6,2,FALSE)</f>
        <v>三宝院</v>
      </c>
      <c r="C268" s="9" t="str">
        <f t="shared" si="40"/>
        <v/>
      </c>
      <c r="D268" s="10" t="s">
        <v>1774</v>
      </c>
      <c r="E268" s="4" t="s">
        <v>22</v>
      </c>
      <c r="F268" s="4" t="str">
        <f t="shared" si="36"/>
        <v>ｶｾﾞﾉ ﾘﾕｳｼﾞ</v>
      </c>
      <c r="G268" s="10" t="str">
        <f t="shared" si="37"/>
        <v xml:space="preserve">ｶｾﾞﾉ </v>
      </c>
      <c r="H268" s="11" t="s">
        <v>23</v>
      </c>
      <c r="I268" s="12">
        <v>30625</v>
      </c>
      <c r="J268" s="11">
        <v>33</v>
      </c>
      <c r="K268" s="5" t="s">
        <v>16</v>
      </c>
      <c r="L268" s="5">
        <v>5298</v>
      </c>
      <c r="M268" s="5" t="s">
        <v>24</v>
      </c>
      <c r="N268" s="11" t="str">
        <f t="shared" si="38"/>
        <v>醍05298</v>
      </c>
      <c r="O268" s="11" t="str">
        <f t="shared" si="39"/>
        <v>家</v>
      </c>
      <c r="P268" s="10" t="s">
        <v>2830</v>
      </c>
      <c r="Q268" s="10" t="s">
        <v>1772</v>
      </c>
      <c r="R268" s="10" t="s">
        <v>1773</v>
      </c>
      <c r="S268" s="4">
        <v>704512</v>
      </c>
      <c r="T268" s="4" t="s">
        <v>25</v>
      </c>
      <c r="U268" s="4">
        <v>70901402</v>
      </c>
      <c r="V268" s="4" t="s">
        <v>20</v>
      </c>
      <c r="W268" s="13"/>
      <c r="X268" s="13" t="s">
        <v>2971</v>
      </c>
      <c r="Y268" s="18" t="s">
        <v>3356</v>
      </c>
      <c r="Z268" s="18" t="s">
        <v>2973</v>
      </c>
      <c r="AA268" s="1" t="str">
        <f t="shared" si="41"/>
        <v>カ</v>
      </c>
    </row>
    <row r="269" spans="1:27" ht="21" hidden="1" customHeight="1">
      <c r="A269" s="1">
        <v>0</v>
      </c>
      <c r="B269" s="1" t="str">
        <f>VLOOKUP(VALUE(MID(N269,2,2)),Sheet1!$A$1:$B$6,2,FALSE)</f>
        <v>三宝院</v>
      </c>
      <c r="C269" s="9" t="str">
        <f t="shared" si="40"/>
        <v/>
      </c>
      <c r="D269" s="4" t="s">
        <v>1775</v>
      </c>
      <c r="E269" s="4" t="s">
        <v>22</v>
      </c>
      <c r="F269" s="4" t="str">
        <f t="shared" si="36"/>
        <v>ｶｾﾞﾉ ﾘﾕｳｼﾞ</v>
      </c>
      <c r="G269" s="4" t="str">
        <f t="shared" si="37"/>
        <v xml:space="preserve">ｶｾﾞﾉ </v>
      </c>
      <c r="H269" s="5" t="s">
        <v>23</v>
      </c>
      <c r="I269" s="6">
        <v>40140</v>
      </c>
      <c r="J269" s="5">
        <v>7</v>
      </c>
      <c r="K269" s="5" t="s">
        <v>16</v>
      </c>
      <c r="L269" s="5">
        <v>5298</v>
      </c>
      <c r="M269" s="5" t="s">
        <v>24</v>
      </c>
      <c r="N269" s="5" t="str">
        <f t="shared" si="38"/>
        <v>醍05298</v>
      </c>
      <c r="O269" s="5" t="str">
        <f t="shared" si="39"/>
        <v>家</v>
      </c>
      <c r="P269" s="4" t="s">
        <v>2830</v>
      </c>
      <c r="Q269" s="4" t="s">
        <v>1772</v>
      </c>
      <c r="R269" s="4" t="s">
        <v>1773</v>
      </c>
      <c r="S269" s="4">
        <v>704512</v>
      </c>
      <c r="T269" s="4" t="s">
        <v>25</v>
      </c>
      <c r="U269" s="4">
        <v>70901403</v>
      </c>
      <c r="V269" s="4" t="s">
        <v>20</v>
      </c>
      <c r="W269" s="7" t="s">
        <v>2970</v>
      </c>
      <c r="X269" s="7" t="s">
        <v>2971</v>
      </c>
      <c r="Y269" s="8" t="s">
        <v>2972</v>
      </c>
      <c r="Z269" s="8" t="s">
        <v>2973</v>
      </c>
      <c r="AA269" s="1" t="str">
        <f t="shared" si="41"/>
        <v>カ</v>
      </c>
    </row>
    <row r="270" spans="1:27" ht="21" hidden="1" customHeight="1">
      <c r="A270" s="1">
        <v>0</v>
      </c>
      <c r="B270" s="1" t="str">
        <f>VLOOKUP(VALUE(MID(N270,2,2)),Sheet1!$A$1:$B$6,2,FALSE)</f>
        <v>三宝院</v>
      </c>
      <c r="C270" s="9" t="str">
        <f t="shared" si="40"/>
        <v/>
      </c>
      <c r="D270" s="4" t="s">
        <v>1776</v>
      </c>
      <c r="E270" s="4" t="s">
        <v>22</v>
      </c>
      <c r="F270" s="4" t="str">
        <f t="shared" si="36"/>
        <v>ｶｾﾞﾉ ﾘﾕｳｼﾞ</v>
      </c>
      <c r="G270" s="4" t="str">
        <f t="shared" si="37"/>
        <v xml:space="preserve">ｶｾﾞﾉ </v>
      </c>
      <c r="H270" s="5" t="s">
        <v>23</v>
      </c>
      <c r="I270" s="6">
        <v>41282</v>
      </c>
      <c r="J270" s="5">
        <v>4</v>
      </c>
      <c r="K270" s="5" t="s">
        <v>16</v>
      </c>
      <c r="L270" s="5">
        <v>5298</v>
      </c>
      <c r="M270" s="5" t="s">
        <v>24</v>
      </c>
      <c r="N270" s="5" t="str">
        <f t="shared" si="38"/>
        <v>醍05298</v>
      </c>
      <c r="O270" s="5" t="str">
        <f t="shared" si="39"/>
        <v>家</v>
      </c>
      <c r="P270" s="4" t="s">
        <v>2830</v>
      </c>
      <c r="Q270" s="4" t="s">
        <v>1772</v>
      </c>
      <c r="R270" s="4" t="s">
        <v>1773</v>
      </c>
      <c r="S270" s="4">
        <v>704512</v>
      </c>
      <c r="T270" s="4" t="s">
        <v>25</v>
      </c>
      <c r="U270" s="4">
        <v>70901404</v>
      </c>
      <c r="V270" s="4" t="s">
        <v>20</v>
      </c>
      <c r="W270" s="7" t="s">
        <v>2970</v>
      </c>
      <c r="X270" s="7" t="s">
        <v>2971</v>
      </c>
      <c r="Y270" s="8" t="s">
        <v>2972</v>
      </c>
      <c r="Z270" s="8" t="s">
        <v>2973</v>
      </c>
      <c r="AA270" s="1" t="str">
        <f t="shared" si="41"/>
        <v>カ</v>
      </c>
    </row>
    <row r="271" spans="1:27" ht="21" hidden="1" customHeight="1">
      <c r="A271" s="1">
        <v>0</v>
      </c>
      <c r="B271" s="1" t="str">
        <f>VLOOKUP(VALUE(MID(N271,2,2)),Sheet1!$A$1:$B$6,2,FALSE)</f>
        <v>三宝院</v>
      </c>
      <c r="C271" s="9" t="str">
        <f t="shared" si="40"/>
        <v/>
      </c>
      <c r="D271" s="4" t="s">
        <v>1777</v>
      </c>
      <c r="E271" s="4" t="s">
        <v>22</v>
      </c>
      <c r="F271" s="4" t="str">
        <f t="shared" si="36"/>
        <v>ｶｾﾞﾉ ﾘﾕｳｼﾞ</v>
      </c>
      <c r="G271" s="4" t="str">
        <f t="shared" si="37"/>
        <v xml:space="preserve">ｶｾﾞﾉ </v>
      </c>
      <c r="H271" s="5" t="s">
        <v>15</v>
      </c>
      <c r="I271" s="6">
        <v>41820</v>
      </c>
      <c r="J271" s="5">
        <v>2</v>
      </c>
      <c r="K271" s="5" t="s">
        <v>16</v>
      </c>
      <c r="L271" s="5">
        <v>5298</v>
      </c>
      <c r="M271" s="5" t="s">
        <v>24</v>
      </c>
      <c r="N271" s="5" t="str">
        <f t="shared" si="38"/>
        <v>醍05298</v>
      </c>
      <c r="O271" s="5" t="str">
        <f t="shared" si="39"/>
        <v>家</v>
      </c>
      <c r="P271" s="4" t="s">
        <v>2830</v>
      </c>
      <c r="Q271" s="4" t="s">
        <v>1772</v>
      </c>
      <c r="R271" s="4" t="s">
        <v>1773</v>
      </c>
      <c r="S271" s="4">
        <v>704512</v>
      </c>
      <c r="T271" s="4" t="s">
        <v>25</v>
      </c>
      <c r="U271" s="4">
        <v>70901405</v>
      </c>
      <c r="V271" s="4" t="s">
        <v>20</v>
      </c>
      <c r="W271" s="7" t="s">
        <v>2970</v>
      </c>
      <c r="X271" s="7" t="s">
        <v>2971</v>
      </c>
      <c r="Y271" s="8" t="s">
        <v>2972</v>
      </c>
      <c r="Z271" s="8" t="s">
        <v>2973</v>
      </c>
      <c r="AA271" s="1" t="str">
        <f t="shared" si="41"/>
        <v>カ</v>
      </c>
    </row>
    <row r="272" spans="1:27" ht="21" hidden="1" customHeight="1">
      <c r="A272" s="1">
        <v>0</v>
      </c>
      <c r="B272" s="2" t="str">
        <f>VLOOKUP(VALUE(MID(N272,2,2)),Sheet1!$A$1:$B$6,2,FALSE)</f>
        <v>点在</v>
      </c>
      <c r="C272" s="9" t="str">
        <f t="shared" si="40"/>
        <v/>
      </c>
      <c r="D272" s="10" t="s">
        <v>2053</v>
      </c>
      <c r="E272" s="4" t="s">
        <v>2054</v>
      </c>
      <c r="F272" s="4" t="str">
        <f t="shared" si="36"/>
        <v>ｶﾀﾋﾗ ｶｽﾞﾊﾙ</v>
      </c>
      <c r="G272" s="10" t="str">
        <f t="shared" si="37"/>
        <v>ｶﾀﾋﾗ ｶｽﾞﾊﾙ</v>
      </c>
      <c r="H272" s="11" t="s">
        <v>15</v>
      </c>
      <c r="I272" s="12">
        <v>17590</v>
      </c>
      <c r="J272" s="11">
        <v>69</v>
      </c>
      <c r="K272" s="5" t="s">
        <v>16</v>
      </c>
      <c r="L272" s="5">
        <v>50106</v>
      </c>
      <c r="M272" s="5" t="s">
        <v>17</v>
      </c>
      <c r="N272" s="11" t="str">
        <f t="shared" si="38"/>
        <v>醍50106</v>
      </c>
      <c r="O272" s="11" t="str">
        <f t="shared" si="39"/>
        <v>本</v>
      </c>
      <c r="P272" s="10" t="s">
        <v>2894</v>
      </c>
      <c r="Q272" s="10" t="s">
        <v>2055</v>
      </c>
      <c r="R272" s="10" t="s">
        <v>2056</v>
      </c>
      <c r="S272" s="4">
        <v>9610065</v>
      </c>
      <c r="T272" s="4" t="s">
        <v>19</v>
      </c>
      <c r="U272" s="4">
        <v>961008501</v>
      </c>
      <c r="V272" s="4" t="s">
        <v>20</v>
      </c>
      <c r="W272" s="13"/>
      <c r="X272" s="13" t="s">
        <v>2971</v>
      </c>
      <c r="Y272" s="18" t="s">
        <v>3356</v>
      </c>
      <c r="Z272" s="18" t="s">
        <v>2973</v>
      </c>
      <c r="AA272" s="1" t="str">
        <f t="shared" si="41"/>
        <v>カ</v>
      </c>
    </row>
    <row r="273" spans="1:28" ht="21" hidden="1" customHeight="1">
      <c r="A273" s="1">
        <v>0</v>
      </c>
      <c r="B273" s="2" t="str">
        <f>VLOOKUP(VALUE(MID(N273,2,2)),Sheet1!$A$1:$B$6,2,FALSE)</f>
        <v>石田</v>
      </c>
      <c r="C273" s="9" t="str">
        <f t="shared" si="40"/>
        <v/>
      </c>
      <c r="D273" s="10" t="s">
        <v>180</v>
      </c>
      <c r="E273" s="4" t="s">
        <v>181</v>
      </c>
      <c r="F273" s="4" t="str">
        <f t="shared" si="36"/>
        <v>ｶﾂｵ ﾉﾌﾞｱｷ</v>
      </c>
      <c r="G273" s="10" t="str">
        <f t="shared" si="37"/>
        <v>ｶﾂｵ ﾉﾌﾞｱｷ</v>
      </c>
      <c r="H273" s="11" t="s">
        <v>15</v>
      </c>
      <c r="I273" s="12">
        <v>23747</v>
      </c>
      <c r="J273" s="11">
        <v>52</v>
      </c>
      <c r="K273" s="5" t="s">
        <v>16</v>
      </c>
      <c r="L273" s="5">
        <v>1140</v>
      </c>
      <c r="M273" s="5" t="s">
        <v>17</v>
      </c>
      <c r="N273" s="11" t="str">
        <f t="shared" si="38"/>
        <v>醍01140</v>
      </c>
      <c r="O273" s="11" t="str">
        <f t="shared" si="39"/>
        <v>本</v>
      </c>
      <c r="P273" s="10" t="s">
        <v>2425</v>
      </c>
      <c r="Q273" s="10" t="s">
        <v>62</v>
      </c>
      <c r="R273" s="10" t="s">
        <v>3000</v>
      </c>
      <c r="S273" s="4">
        <v>9212752</v>
      </c>
      <c r="T273" s="4" t="s">
        <v>19</v>
      </c>
      <c r="U273" s="4">
        <v>921112901</v>
      </c>
      <c r="V273" s="4" t="s">
        <v>20</v>
      </c>
      <c r="W273" s="13"/>
      <c r="X273" s="13" t="s">
        <v>2971</v>
      </c>
      <c r="Y273" s="18" t="s">
        <v>3356</v>
      </c>
      <c r="Z273" s="18" t="s">
        <v>2973</v>
      </c>
      <c r="AA273" s="1" t="str">
        <f t="shared" si="41"/>
        <v>カ</v>
      </c>
    </row>
    <row r="274" spans="1:28" ht="21" hidden="1" customHeight="1">
      <c r="A274" s="1">
        <v>0</v>
      </c>
      <c r="B274" s="2" t="str">
        <f>VLOOKUP(VALUE(MID(N274,2,2)),Sheet1!$A$1:$B$6,2,FALSE)</f>
        <v>点在</v>
      </c>
      <c r="C274" s="9" t="str">
        <f t="shared" si="40"/>
        <v/>
      </c>
      <c r="D274" s="10" t="s">
        <v>2273</v>
      </c>
      <c r="E274" s="4" t="s">
        <v>2274</v>
      </c>
      <c r="F274" s="4" t="str">
        <f t="shared" si="36"/>
        <v>ｶﾂﾔﾏ ｶﾝﾀ</v>
      </c>
      <c r="G274" s="10" t="str">
        <f t="shared" si="37"/>
        <v>ｶﾂﾔﾏ ｶﾝﾀ</v>
      </c>
      <c r="H274" s="11" t="s">
        <v>15</v>
      </c>
      <c r="I274" s="12">
        <v>34459</v>
      </c>
      <c r="J274" s="11">
        <v>22</v>
      </c>
      <c r="K274" s="5" t="s">
        <v>256</v>
      </c>
      <c r="L274" s="5">
        <v>50184</v>
      </c>
      <c r="M274" s="5" t="s">
        <v>17</v>
      </c>
      <c r="N274" s="11" t="str">
        <f t="shared" si="38"/>
        <v>法50184</v>
      </c>
      <c r="O274" s="11" t="str">
        <f t="shared" si="39"/>
        <v>本</v>
      </c>
      <c r="P274" s="10" t="s">
        <v>2946</v>
      </c>
      <c r="Q274" s="10" t="s">
        <v>2275</v>
      </c>
      <c r="R274" s="10" t="s">
        <v>3341</v>
      </c>
      <c r="S274" s="4">
        <v>1413872</v>
      </c>
      <c r="T274" s="4" t="s">
        <v>25</v>
      </c>
      <c r="U274" s="4">
        <v>150411301</v>
      </c>
      <c r="V274" s="4" t="s">
        <v>20</v>
      </c>
      <c r="W274" s="13"/>
      <c r="X274" s="13" t="s">
        <v>2971</v>
      </c>
      <c r="Y274" s="18" t="s">
        <v>3356</v>
      </c>
      <c r="Z274" s="18" t="s">
        <v>2973</v>
      </c>
      <c r="AA274" s="1" t="str">
        <f t="shared" si="41"/>
        <v>カ</v>
      </c>
    </row>
    <row r="275" spans="1:28" ht="21" customHeight="1">
      <c r="A275" s="1">
        <v>0</v>
      </c>
      <c r="B275" s="2" t="str">
        <f>VLOOKUP(VALUE(MID(N275,2,2)),Sheet1!$A$1:$B$6,2,FALSE)</f>
        <v>三宝院</v>
      </c>
      <c r="C275" s="9" t="str">
        <f t="shared" si="40"/>
        <v/>
      </c>
      <c r="D275" s="10" t="s">
        <v>1690</v>
      </c>
      <c r="E275" s="4" t="s">
        <v>1691</v>
      </c>
      <c r="F275" s="4" t="str">
        <f t="shared" si="36"/>
        <v>ｶﾄｳ ｼﾕｳｲﾁ</v>
      </c>
      <c r="G275" s="10" t="str">
        <f t="shared" si="37"/>
        <v>ｶﾄｳ ｼﾕｳｲﾁ</v>
      </c>
      <c r="H275" s="11" t="s">
        <v>15</v>
      </c>
      <c r="I275" s="12">
        <v>20119</v>
      </c>
      <c r="J275" s="11">
        <v>62</v>
      </c>
      <c r="K275" s="5" t="s">
        <v>16</v>
      </c>
      <c r="L275" s="5">
        <v>5226</v>
      </c>
      <c r="M275" s="5" t="s">
        <v>17</v>
      </c>
      <c r="N275" s="11" t="str">
        <f t="shared" si="38"/>
        <v>醍05226</v>
      </c>
      <c r="O275" s="11" t="str">
        <f t="shared" si="39"/>
        <v>本</v>
      </c>
      <c r="P275" s="10" t="s">
        <v>2809</v>
      </c>
      <c r="Q275" s="10" t="s">
        <v>1692</v>
      </c>
      <c r="R275" s="10" t="s">
        <v>3267</v>
      </c>
      <c r="S275" s="4">
        <v>715450</v>
      </c>
      <c r="T275" s="4" t="s">
        <v>19</v>
      </c>
      <c r="U275" s="4">
        <v>80414501</v>
      </c>
      <c r="V275" s="4" t="s">
        <v>20</v>
      </c>
      <c r="W275" s="15">
        <v>42500.364583333336</v>
      </c>
      <c r="X275" s="16">
        <v>42467</v>
      </c>
      <c r="Y275" s="18">
        <v>4</v>
      </c>
      <c r="Z275" s="18"/>
      <c r="AA275" s="1" t="str">
        <f t="shared" si="41"/>
        <v>カ</v>
      </c>
      <c r="AB275" s="1">
        <f t="shared" ref="AB275:AB278" si="42">J275</f>
        <v>62</v>
      </c>
    </row>
    <row r="276" spans="1:28" ht="21" customHeight="1">
      <c r="A276" s="1">
        <v>0</v>
      </c>
      <c r="B276" s="2" t="str">
        <f>VLOOKUP(VALUE(MID(N276,2,2)),Sheet1!$A$1:$B$6,2,FALSE)</f>
        <v>三宝院</v>
      </c>
      <c r="C276" s="9" t="str">
        <f t="shared" si="40"/>
        <v/>
      </c>
      <c r="D276" s="10" t="s">
        <v>1693</v>
      </c>
      <c r="E276" s="4" t="s">
        <v>22</v>
      </c>
      <c r="F276" s="4" t="str">
        <f t="shared" si="36"/>
        <v>ｶﾄｳ ｼﾕｳｲﾁ</v>
      </c>
      <c r="G276" s="10" t="s">
        <v>3519</v>
      </c>
      <c r="H276" s="11" t="s">
        <v>23</v>
      </c>
      <c r="I276" s="12">
        <v>20623</v>
      </c>
      <c r="J276" s="11">
        <v>60</v>
      </c>
      <c r="K276" s="5" t="s">
        <v>16</v>
      </c>
      <c r="L276" s="5">
        <v>5226</v>
      </c>
      <c r="M276" s="5" t="s">
        <v>24</v>
      </c>
      <c r="N276" s="11" t="str">
        <f t="shared" si="38"/>
        <v>醍05226</v>
      </c>
      <c r="O276" s="11" t="str">
        <f t="shared" si="39"/>
        <v>家</v>
      </c>
      <c r="P276" s="10" t="s">
        <v>2809</v>
      </c>
      <c r="Q276" s="10" t="s">
        <v>1692</v>
      </c>
      <c r="R276" s="10" t="s">
        <v>3267</v>
      </c>
      <c r="S276" s="4">
        <v>715450</v>
      </c>
      <c r="T276" s="4" t="s">
        <v>25</v>
      </c>
      <c r="U276" s="4">
        <v>80414502</v>
      </c>
      <c r="V276" s="4" t="s">
        <v>20</v>
      </c>
      <c r="W276" s="15">
        <v>42501.364583333336</v>
      </c>
      <c r="X276" s="16">
        <v>42467</v>
      </c>
      <c r="Y276" s="18">
        <v>8</v>
      </c>
      <c r="Z276" s="18"/>
      <c r="AA276" s="1" t="str">
        <f t="shared" si="41"/>
        <v>カ</v>
      </c>
      <c r="AB276" s="1">
        <f t="shared" si="42"/>
        <v>60</v>
      </c>
    </row>
    <row r="277" spans="1:28" ht="21" hidden="1" customHeight="1">
      <c r="A277" s="1">
        <v>0</v>
      </c>
      <c r="B277" s="2" t="str">
        <f>VLOOKUP(VALUE(MID(N277,2,2)),Sheet1!$A$1:$B$6,2,FALSE)</f>
        <v>一言寺</v>
      </c>
      <c r="C277" s="9" t="str">
        <f t="shared" si="40"/>
        <v/>
      </c>
      <c r="D277" s="10" t="s">
        <v>1288</v>
      </c>
      <c r="E277" s="4" t="s">
        <v>1289</v>
      </c>
      <c r="F277" s="4" t="str">
        <f t="shared" si="36"/>
        <v>ｶﾄｳ ﾃﾙﾏｻ</v>
      </c>
      <c r="G277" s="10" t="str">
        <f t="shared" si="37"/>
        <v>ｶﾄｳ ﾃﾙﾏｻ</v>
      </c>
      <c r="H277" s="11" t="s">
        <v>15</v>
      </c>
      <c r="I277" s="12">
        <v>25959</v>
      </c>
      <c r="J277" s="11">
        <v>46</v>
      </c>
      <c r="K277" s="5" t="s">
        <v>16</v>
      </c>
      <c r="L277" s="5">
        <v>4077</v>
      </c>
      <c r="M277" s="5" t="s">
        <v>17</v>
      </c>
      <c r="N277" s="11" t="str">
        <f t="shared" si="38"/>
        <v>醍04077</v>
      </c>
      <c r="O277" s="11" t="str">
        <f t="shared" si="39"/>
        <v>本</v>
      </c>
      <c r="P277" s="10" t="s">
        <v>2701</v>
      </c>
      <c r="Q277" s="10" t="s">
        <v>1290</v>
      </c>
      <c r="R277" s="10" t="s">
        <v>3191</v>
      </c>
      <c r="S277" s="4">
        <v>9661</v>
      </c>
      <c r="T277" s="4" t="s">
        <v>19</v>
      </c>
      <c r="U277" s="4">
        <v>1111101</v>
      </c>
      <c r="V277" s="4" t="s">
        <v>20</v>
      </c>
      <c r="W277" s="15"/>
      <c r="X277" s="16">
        <v>42467</v>
      </c>
      <c r="Y277" s="18"/>
      <c r="Z277" s="18"/>
      <c r="AA277" s="1" t="str">
        <f t="shared" si="41"/>
        <v>カ</v>
      </c>
      <c r="AB277" s="1">
        <f t="shared" si="42"/>
        <v>46</v>
      </c>
    </row>
    <row r="278" spans="1:28" ht="21" hidden="1" customHeight="1">
      <c r="A278" s="1">
        <v>0</v>
      </c>
      <c r="B278" s="2" t="str">
        <f>VLOOKUP(VALUE(MID(N278,2,2)),Sheet1!$A$1:$B$6,2,FALSE)</f>
        <v>一言寺</v>
      </c>
      <c r="C278" s="9" t="str">
        <f t="shared" si="40"/>
        <v/>
      </c>
      <c r="D278" s="10" t="s">
        <v>1291</v>
      </c>
      <c r="E278" s="4" t="s">
        <v>22</v>
      </c>
      <c r="F278" s="4" t="str">
        <f t="shared" si="36"/>
        <v>ｶﾄｳ ﾃﾙﾏｻ</v>
      </c>
      <c r="G278" s="10" t="s">
        <v>3422</v>
      </c>
      <c r="H278" s="11" t="s">
        <v>23</v>
      </c>
      <c r="I278" s="12">
        <v>29248</v>
      </c>
      <c r="J278" s="11">
        <v>37</v>
      </c>
      <c r="K278" s="5" t="s">
        <v>16</v>
      </c>
      <c r="L278" s="5">
        <v>4077</v>
      </c>
      <c r="M278" s="5" t="s">
        <v>24</v>
      </c>
      <c r="N278" s="11" t="str">
        <f t="shared" si="38"/>
        <v>醍04077</v>
      </c>
      <c r="O278" s="11" t="str">
        <f t="shared" si="39"/>
        <v>家</v>
      </c>
      <c r="P278" s="10" t="s">
        <v>2701</v>
      </c>
      <c r="Q278" s="10" t="s">
        <v>1290</v>
      </c>
      <c r="R278" s="10" t="s">
        <v>3191</v>
      </c>
      <c r="S278" s="4">
        <v>9661</v>
      </c>
      <c r="T278" s="4" t="s">
        <v>25</v>
      </c>
      <c r="U278" s="4">
        <v>1111103</v>
      </c>
      <c r="V278" s="4" t="s">
        <v>20</v>
      </c>
      <c r="W278" s="15"/>
      <c r="X278" s="16">
        <v>42467</v>
      </c>
      <c r="Y278" s="18"/>
      <c r="Z278" s="18"/>
      <c r="AA278" s="1" t="str">
        <f t="shared" si="41"/>
        <v>カ</v>
      </c>
      <c r="AB278" s="1">
        <f t="shared" si="42"/>
        <v>37</v>
      </c>
    </row>
    <row r="279" spans="1:28" ht="21" hidden="1" customHeight="1">
      <c r="A279" s="1">
        <v>0</v>
      </c>
      <c r="B279" s="2" t="str">
        <f>VLOOKUP(VALUE(MID(N279,2,2)),Sheet1!$A$1:$B$6,2,FALSE)</f>
        <v>点在</v>
      </c>
      <c r="C279" s="9" t="str">
        <f t="shared" si="40"/>
        <v/>
      </c>
      <c r="D279" s="10" t="s">
        <v>1964</v>
      </c>
      <c r="E279" s="4" t="s">
        <v>1965</v>
      </c>
      <c r="F279" s="4" t="str">
        <f t="shared" si="36"/>
        <v>ｶﾄｳ ﾄｼｱｷ</v>
      </c>
      <c r="G279" s="10" t="str">
        <f t="shared" si="37"/>
        <v>ｶﾄｳ ﾄｼｱｷ</v>
      </c>
      <c r="H279" s="11" t="s">
        <v>15</v>
      </c>
      <c r="I279" s="12">
        <v>27572</v>
      </c>
      <c r="J279" s="11">
        <v>41</v>
      </c>
      <c r="K279" s="5" t="s">
        <v>16</v>
      </c>
      <c r="L279" s="5">
        <v>50070</v>
      </c>
      <c r="M279" s="5" t="s">
        <v>17</v>
      </c>
      <c r="N279" s="11" t="str">
        <f t="shared" si="38"/>
        <v>醍50070</v>
      </c>
      <c r="O279" s="11" t="str">
        <f t="shared" si="39"/>
        <v>本</v>
      </c>
      <c r="P279" s="10" t="s">
        <v>2877</v>
      </c>
      <c r="Q279" s="10" t="s">
        <v>1966</v>
      </c>
      <c r="R279" s="10" t="s">
        <v>1967</v>
      </c>
      <c r="S279" s="4">
        <v>307131</v>
      </c>
      <c r="T279" s="4" t="s">
        <v>19</v>
      </c>
      <c r="U279" s="4">
        <v>31004401</v>
      </c>
      <c r="V279" s="4" t="s">
        <v>20</v>
      </c>
      <c r="W279" s="13"/>
      <c r="X279" s="13" t="s">
        <v>2971</v>
      </c>
      <c r="Y279" s="18" t="s">
        <v>3356</v>
      </c>
      <c r="Z279" s="18" t="s">
        <v>2973</v>
      </c>
      <c r="AA279" s="1" t="str">
        <f t="shared" si="41"/>
        <v>カ</v>
      </c>
    </row>
    <row r="280" spans="1:28" ht="21" hidden="1" customHeight="1">
      <c r="A280" s="1">
        <v>0</v>
      </c>
      <c r="B280" s="2" t="str">
        <f>VLOOKUP(VALUE(MID(N280,2,2)),Sheet1!$A$1:$B$6,2,FALSE)</f>
        <v>点在</v>
      </c>
      <c r="C280" s="9" t="str">
        <f t="shared" si="40"/>
        <v/>
      </c>
      <c r="D280" s="10" t="s">
        <v>1968</v>
      </c>
      <c r="E280" s="4" t="s">
        <v>22</v>
      </c>
      <c r="F280" s="4" t="str">
        <f t="shared" si="36"/>
        <v>ｶﾄｳ ﾄｼｱｷ</v>
      </c>
      <c r="G280" s="10" t="str">
        <f t="shared" si="37"/>
        <v xml:space="preserve">ｶﾄｳ </v>
      </c>
      <c r="H280" s="11" t="s">
        <v>23</v>
      </c>
      <c r="I280" s="12">
        <v>27748</v>
      </c>
      <c r="J280" s="11">
        <v>41</v>
      </c>
      <c r="K280" s="5" t="s">
        <v>16</v>
      </c>
      <c r="L280" s="5">
        <v>50070</v>
      </c>
      <c r="M280" s="5" t="s">
        <v>24</v>
      </c>
      <c r="N280" s="11" t="str">
        <f t="shared" si="38"/>
        <v>醍50070</v>
      </c>
      <c r="O280" s="11" t="str">
        <f t="shared" si="39"/>
        <v>家</v>
      </c>
      <c r="P280" s="10" t="s">
        <v>2877</v>
      </c>
      <c r="Q280" s="10" t="s">
        <v>1966</v>
      </c>
      <c r="R280" s="10" t="s">
        <v>1967</v>
      </c>
      <c r="S280" s="4">
        <v>307131</v>
      </c>
      <c r="T280" s="4" t="s">
        <v>25</v>
      </c>
      <c r="U280" s="4">
        <v>31004402</v>
      </c>
      <c r="V280" s="4" t="s">
        <v>20</v>
      </c>
      <c r="W280" s="13"/>
      <c r="X280" s="13" t="s">
        <v>2971</v>
      </c>
      <c r="Y280" s="18" t="s">
        <v>3356</v>
      </c>
      <c r="Z280" s="18" t="s">
        <v>2973</v>
      </c>
      <c r="AA280" s="1" t="str">
        <f t="shared" si="41"/>
        <v>カ</v>
      </c>
    </row>
    <row r="281" spans="1:28" ht="21" hidden="1" customHeight="1">
      <c r="A281" s="1">
        <v>0</v>
      </c>
      <c r="B281" s="1" t="str">
        <f>VLOOKUP(VALUE(MID(N281,2,2)),Sheet1!$A$1:$B$6,2,FALSE)</f>
        <v>点在</v>
      </c>
      <c r="C281" s="9" t="str">
        <f t="shared" si="40"/>
        <v/>
      </c>
      <c r="D281" s="4" t="s">
        <v>1969</v>
      </c>
      <c r="E281" s="4" t="s">
        <v>22</v>
      </c>
      <c r="F281" s="4" t="str">
        <f t="shared" si="36"/>
        <v>ｶﾄｳ ﾄｼｱｷ</v>
      </c>
      <c r="G281" s="4" t="str">
        <f t="shared" si="37"/>
        <v xml:space="preserve">ｶﾄｳ </v>
      </c>
      <c r="H281" s="5" t="s">
        <v>15</v>
      </c>
      <c r="I281" s="6">
        <v>39873</v>
      </c>
      <c r="J281" s="5">
        <v>8</v>
      </c>
      <c r="K281" s="5" t="s">
        <v>16</v>
      </c>
      <c r="L281" s="5">
        <v>50070</v>
      </c>
      <c r="M281" s="5" t="s">
        <v>24</v>
      </c>
      <c r="N281" s="5" t="str">
        <f t="shared" si="38"/>
        <v>醍50070</v>
      </c>
      <c r="O281" s="5" t="str">
        <f t="shared" si="39"/>
        <v>家</v>
      </c>
      <c r="P281" s="4" t="s">
        <v>2877</v>
      </c>
      <c r="Q281" s="4" t="s">
        <v>1966</v>
      </c>
      <c r="R281" s="4" t="s">
        <v>1967</v>
      </c>
      <c r="S281" s="4">
        <v>307131</v>
      </c>
      <c r="T281" s="4" t="s">
        <v>25</v>
      </c>
      <c r="U281" s="4">
        <v>31004403</v>
      </c>
      <c r="V281" s="4" t="s">
        <v>20</v>
      </c>
      <c r="W281" s="7" t="s">
        <v>2970</v>
      </c>
      <c r="X281" s="7" t="s">
        <v>2971</v>
      </c>
      <c r="Y281" s="8" t="s">
        <v>2972</v>
      </c>
      <c r="Z281" s="8" t="s">
        <v>2973</v>
      </c>
      <c r="AA281" s="1" t="str">
        <f t="shared" si="41"/>
        <v>カ</v>
      </c>
    </row>
    <row r="282" spans="1:28" ht="21" hidden="1" customHeight="1">
      <c r="A282" s="1">
        <v>0</v>
      </c>
      <c r="B282" s="2" t="str">
        <f>VLOOKUP(VALUE(MID(N282,2,2)),Sheet1!$A$1:$B$6,2,FALSE)</f>
        <v>点在</v>
      </c>
      <c r="C282" s="9" t="str">
        <f t="shared" si="40"/>
        <v/>
      </c>
      <c r="D282" s="10" t="s">
        <v>2220</v>
      </c>
      <c r="E282" s="4" t="s">
        <v>2221</v>
      </c>
      <c r="F282" s="4" t="str">
        <f t="shared" si="36"/>
        <v>ｶﾄｳ ﾏｺﾄ</v>
      </c>
      <c r="G282" s="10" t="str">
        <f t="shared" si="37"/>
        <v>ｶﾄｳ ﾏｺﾄ</v>
      </c>
      <c r="H282" s="11" t="s">
        <v>15</v>
      </c>
      <c r="I282" s="12">
        <v>29048</v>
      </c>
      <c r="J282" s="11">
        <v>37</v>
      </c>
      <c r="K282" s="5" t="s">
        <v>256</v>
      </c>
      <c r="L282" s="5">
        <v>50164</v>
      </c>
      <c r="M282" s="5" t="s">
        <v>17</v>
      </c>
      <c r="N282" s="11" t="str">
        <f t="shared" si="38"/>
        <v>法50164</v>
      </c>
      <c r="O282" s="11" t="str">
        <f t="shared" si="39"/>
        <v>本</v>
      </c>
      <c r="P282" s="10" t="s">
        <v>2933</v>
      </c>
      <c r="Q282" s="10" t="s">
        <v>2222</v>
      </c>
      <c r="R282" s="10" t="s">
        <v>2223</v>
      </c>
      <c r="S282" s="4">
        <v>1403842</v>
      </c>
      <c r="T282" s="4" t="s">
        <v>25</v>
      </c>
      <c r="U282" s="4">
        <v>140780301</v>
      </c>
      <c r="V282" s="4" t="s">
        <v>20</v>
      </c>
      <c r="W282" s="13"/>
      <c r="X282" s="13" t="s">
        <v>2971</v>
      </c>
      <c r="Y282" s="18" t="s">
        <v>3356</v>
      </c>
      <c r="Z282" s="18" t="s">
        <v>2973</v>
      </c>
      <c r="AA282" s="1" t="str">
        <f t="shared" si="41"/>
        <v>カ</v>
      </c>
    </row>
    <row r="283" spans="1:28" ht="21" hidden="1" customHeight="1">
      <c r="A283" s="1">
        <v>0</v>
      </c>
      <c r="B283" s="2" t="str">
        <f>VLOOKUP(VALUE(MID(N283,2,2)),Sheet1!$A$1:$B$6,2,FALSE)</f>
        <v>点在</v>
      </c>
      <c r="C283" s="9" t="str">
        <f t="shared" si="40"/>
        <v/>
      </c>
      <c r="D283" s="10" t="s">
        <v>2224</v>
      </c>
      <c r="E283" s="4" t="s">
        <v>22</v>
      </c>
      <c r="F283" s="4" t="str">
        <f t="shared" si="36"/>
        <v>ｶﾄｳ ﾏｺﾄ</v>
      </c>
      <c r="G283" s="10" t="str">
        <f t="shared" si="37"/>
        <v xml:space="preserve">ｶﾄｳ </v>
      </c>
      <c r="H283" s="11" t="s">
        <v>23</v>
      </c>
      <c r="I283" s="12">
        <v>28456</v>
      </c>
      <c r="J283" s="11">
        <v>39</v>
      </c>
      <c r="K283" s="5" t="s">
        <v>256</v>
      </c>
      <c r="L283" s="5">
        <v>50164</v>
      </c>
      <c r="M283" s="5" t="s">
        <v>24</v>
      </c>
      <c r="N283" s="11" t="str">
        <f t="shared" si="38"/>
        <v>法50164</v>
      </c>
      <c r="O283" s="11" t="str">
        <f t="shared" si="39"/>
        <v>家</v>
      </c>
      <c r="P283" s="10" t="s">
        <v>2933</v>
      </c>
      <c r="Q283" s="10" t="s">
        <v>2222</v>
      </c>
      <c r="R283" s="10" t="s">
        <v>2223</v>
      </c>
      <c r="S283" s="4">
        <v>1403842</v>
      </c>
      <c r="T283" s="4" t="s">
        <v>25</v>
      </c>
      <c r="U283" s="4">
        <v>140780302</v>
      </c>
      <c r="V283" s="4" t="s">
        <v>20</v>
      </c>
      <c r="W283" s="13"/>
      <c r="X283" s="13" t="s">
        <v>2971</v>
      </c>
      <c r="Y283" s="18" t="s">
        <v>3356</v>
      </c>
      <c r="Z283" s="18" t="s">
        <v>2973</v>
      </c>
      <c r="AA283" s="1" t="str">
        <f t="shared" si="41"/>
        <v>カ</v>
      </c>
    </row>
    <row r="284" spans="1:28" ht="21" hidden="1" customHeight="1">
      <c r="A284" s="1">
        <v>0</v>
      </c>
      <c r="B284" s="1" t="str">
        <f>VLOOKUP(VALUE(MID(N284,2,2)),Sheet1!$A$1:$B$6,2,FALSE)</f>
        <v>点在</v>
      </c>
      <c r="C284" s="9" t="str">
        <f t="shared" si="40"/>
        <v/>
      </c>
      <c r="D284" s="4" t="s">
        <v>2225</v>
      </c>
      <c r="E284" s="4" t="s">
        <v>22</v>
      </c>
      <c r="F284" s="4" t="str">
        <f t="shared" si="36"/>
        <v>ｶﾄｳ ﾏｺﾄ</v>
      </c>
      <c r="G284" s="4" t="str">
        <f t="shared" si="37"/>
        <v xml:space="preserve">ｶﾄｳ </v>
      </c>
      <c r="H284" s="5" t="s">
        <v>15</v>
      </c>
      <c r="I284" s="6">
        <v>37041</v>
      </c>
      <c r="J284" s="5">
        <v>15</v>
      </c>
      <c r="K284" s="5" t="s">
        <v>256</v>
      </c>
      <c r="L284" s="5">
        <v>50164</v>
      </c>
      <c r="M284" s="5" t="s">
        <v>24</v>
      </c>
      <c r="N284" s="5" t="str">
        <f t="shared" si="38"/>
        <v>法50164</v>
      </c>
      <c r="O284" s="5" t="str">
        <f t="shared" si="39"/>
        <v>家</v>
      </c>
      <c r="P284" s="4" t="s">
        <v>2933</v>
      </c>
      <c r="Q284" s="4" t="s">
        <v>2222</v>
      </c>
      <c r="R284" s="4" t="s">
        <v>2223</v>
      </c>
      <c r="S284" s="4">
        <v>1403842</v>
      </c>
      <c r="T284" s="4" t="s">
        <v>25</v>
      </c>
      <c r="U284" s="4">
        <v>140780303</v>
      </c>
      <c r="V284" s="4" t="s">
        <v>20</v>
      </c>
      <c r="W284" s="7" t="s">
        <v>2970</v>
      </c>
      <c r="X284" s="7" t="s">
        <v>2971</v>
      </c>
      <c r="Y284" s="8" t="s">
        <v>2972</v>
      </c>
      <c r="Z284" s="8" t="s">
        <v>2973</v>
      </c>
      <c r="AA284" s="1" t="str">
        <f t="shared" si="41"/>
        <v>カ</v>
      </c>
    </row>
    <row r="285" spans="1:28" ht="21" hidden="1" customHeight="1">
      <c r="A285" s="1">
        <v>0</v>
      </c>
      <c r="B285" s="1" t="str">
        <f>VLOOKUP(VALUE(MID(N285,2,2)),Sheet1!$A$1:$B$6,2,FALSE)</f>
        <v>点在</v>
      </c>
      <c r="C285" s="9" t="str">
        <f t="shared" si="40"/>
        <v/>
      </c>
      <c r="D285" s="4" t="s">
        <v>2226</v>
      </c>
      <c r="E285" s="4" t="s">
        <v>22</v>
      </c>
      <c r="F285" s="4" t="str">
        <f t="shared" si="36"/>
        <v>ｶﾄｳ ﾏｺﾄ</v>
      </c>
      <c r="G285" s="4" t="str">
        <f t="shared" si="37"/>
        <v xml:space="preserve">ｶﾄｳ </v>
      </c>
      <c r="H285" s="5" t="s">
        <v>23</v>
      </c>
      <c r="I285" s="6">
        <v>40433</v>
      </c>
      <c r="J285" s="5">
        <v>6</v>
      </c>
      <c r="K285" s="5" t="s">
        <v>256</v>
      </c>
      <c r="L285" s="5">
        <v>50164</v>
      </c>
      <c r="M285" s="5" t="s">
        <v>24</v>
      </c>
      <c r="N285" s="5" t="str">
        <f t="shared" si="38"/>
        <v>法50164</v>
      </c>
      <c r="O285" s="5" t="str">
        <f t="shared" si="39"/>
        <v>家</v>
      </c>
      <c r="P285" s="4" t="s">
        <v>2933</v>
      </c>
      <c r="Q285" s="4" t="s">
        <v>2222</v>
      </c>
      <c r="R285" s="4" t="s">
        <v>2223</v>
      </c>
      <c r="S285" s="4">
        <v>1403842</v>
      </c>
      <c r="T285" s="4" t="s">
        <v>25</v>
      </c>
      <c r="U285" s="4">
        <v>140780304</v>
      </c>
      <c r="V285" s="4" t="s">
        <v>20</v>
      </c>
      <c r="W285" s="7" t="s">
        <v>2970</v>
      </c>
      <c r="X285" s="7" t="s">
        <v>2971</v>
      </c>
      <c r="Y285" s="8" t="s">
        <v>2972</v>
      </c>
      <c r="Z285" s="8" t="s">
        <v>2973</v>
      </c>
      <c r="AA285" s="1" t="str">
        <f t="shared" si="41"/>
        <v>カ</v>
      </c>
    </row>
    <row r="286" spans="1:28" ht="21" hidden="1" customHeight="1">
      <c r="A286" s="1">
        <v>0</v>
      </c>
      <c r="B286" s="2" t="str">
        <f>VLOOKUP(VALUE(MID(N286,2,2)),Sheet1!$A$1:$B$6,2,FALSE)</f>
        <v>三宝院</v>
      </c>
      <c r="C286" s="9" t="str">
        <f t="shared" si="40"/>
        <v/>
      </c>
      <c r="D286" s="10" t="s">
        <v>1700</v>
      </c>
      <c r="E286" s="4" t="s">
        <v>1701</v>
      </c>
      <c r="F286" s="4" t="str">
        <f t="shared" si="36"/>
        <v>ｶﾄｳ ﾏｻﾄ</v>
      </c>
      <c r="G286" s="10" t="str">
        <f t="shared" si="37"/>
        <v>ｶﾄｳ ﾏｻﾄ</v>
      </c>
      <c r="H286" s="11" t="s">
        <v>15</v>
      </c>
      <c r="I286" s="12">
        <v>29951</v>
      </c>
      <c r="J286" s="11">
        <v>35</v>
      </c>
      <c r="K286" s="5" t="s">
        <v>16</v>
      </c>
      <c r="L286" s="5">
        <v>5244</v>
      </c>
      <c r="M286" s="5" t="s">
        <v>17</v>
      </c>
      <c r="N286" s="11" t="str">
        <f t="shared" si="38"/>
        <v>醍05244</v>
      </c>
      <c r="O286" s="11" t="str">
        <f t="shared" si="39"/>
        <v>本</v>
      </c>
      <c r="P286" s="10" t="s">
        <v>2812</v>
      </c>
      <c r="Q286" s="10" t="s">
        <v>1702</v>
      </c>
      <c r="R286" s="10" t="s">
        <v>3268</v>
      </c>
      <c r="S286" s="4">
        <v>813915</v>
      </c>
      <c r="T286" s="4" t="s">
        <v>25</v>
      </c>
      <c r="U286" s="4">
        <v>90405001</v>
      </c>
      <c r="V286" s="4" t="s">
        <v>20</v>
      </c>
      <c r="W286" s="13"/>
      <c r="X286" s="13" t="s">
        <v>2971</v>
      </c>
      <c r="Y286" s="18" t="s">
        <v>3356</v>
      </c>
      <c r="Z286" s="18" t="s">
        <v>2973</v>
      </c>
      <c r="AA286" s="1" t="str">
        <f t="shared" si="41"/>
        <v>カ</v>
      </c>
    </row>
    <row r="287" spans="1:28" ht="21" hidden="1" customHeight="1">
      <c r="A287" s="1">
        <v>0</v>
      </c>
      <c r="B287" s="2" t="str">
        <f>VLOOKUP(VALUE(MID(N287,2,2)),Sheet1!$A$1:$B$6,2,FALSE)</f>
        <v>三宝院</v>
      </c>
      <c r="C287" s="9" t="str">
        <f t="shared" si="40"/>
        <v/>
      </c>
      <c r="D287" s="10" t="s">
        <v>1703</v>
      </c>
      <c r="E287" s="4" t="s">
        <v>22</v>
      </c>
      <c r="F287" s="4" t="str">
        <f t="shared" si="36"/>
        <v>ｶﾄｳ ﾏｻﾄ</v>
      </c>
      <c r="G287" s="10" t="str">
        <f t="shared" si="37"/>
        <v xml:space="preserve">ｶﾄｳ </v>
      </c>
      <c r="H287" s="11" t="s">
        <v>23</v>
      </c>
      <c r="I287" s="12">
        <v>29403</v>
      </c>
      <c r="J287" s="11">
        <v>36</v>
      </c>
      <c r="K287" s="5" t="s">
        <v>16</v>
      </c>
      <c r="L287" s="5">
        <v>5244</v>
      </c>
      <c r="M287" s="5" t="s">
        <v>24</v>
      </c>
      <c r="N287" s="11" t="str">
        <f t="shared" si="38"/>
        <v>醍05244</v>
      </c>
      <c r="O287" s="11" t="str">
        <f t="shared" si="39"/>
        <v>家</v>
      </c>
      <c r="P287" s="10" t="s">
        <v>2812</v>
      </c>
      <c r="Q287" s="10" t="s">
        <v>1702</v>
      </c>
      <c r="R287" s="10" t="s">
        <v>3268</v>
      </c>
      <c r="S287" s="4">
        <v>813915</v>
      </c>
      <c r="T287" s="4" t="s">
        <v>25</v>
      </c>
      <c r="U287" s="4">
        <v>90405002</v>
      </c>
      <c r="V287" s="4" t="s">
        <v>20</v>
      </c>
      <c r="W287" s="13"/>
      <c r="X287" s="13" t="s">
        <v>2971</v>
      </c>
      <c r="Y287" s="18" t="s">
        <v>3356</v>
      </c>
      <c r="Z287" s="18" t="s">
        <v>2973</v>
      </c>
      <c r="AA287" s="1" t="str">
        <f t="shared" si="41"/>
        <v>カ</v>
      </c>
    </row>
    <row r="288" spans="1:28" ht="21" hidden="1" customHeight="1">
      <c r="A288" s="1">
        <v>0</v>
      </c>
      <c r="B288" s="1" t="str">
        <f>VLOOKUP(VALUE(MID(N288,2,2)),Sheet1!$A$1:$B$6,2,FALSE)</f>
        <v>三宝院</v>
      </c>
      <c r="C288" s="9" t="str">
        <f t="shared" si="40"/>
        <v/>
      </c>
      <c r="D288" s="4" t="s">
        <v>1704</v>
      </c>
      <c r="E288" s="4" t="s">
        <v>22</v>
      </c>
      <c r="F288" s="4" t="str">
        <f t="shared" si="36"/>
        <v>ｶﾄｳ ﾏｻﾄ</v>
      </c>
      <c r="G288" s="4" t="str">
        <f t="shared" si="37"/>
        <v xml:space="preserve">ｶﾄｳ </v>
      </c>
      <c r="H288" s="5" t="s">
        <v>23</v>
      </c>
      <c r="I288" s="6">
        <v>38157</v>
      </c>
      <c r="J288" s="5">
        <v>12</v>
      </c>
      <c r="K288" s="5" t="s">
        <v>16</v>
      </c>
      <c r="L288" s="5">
        <v>5244</v>
      </c>
      <c r="M288" s="5" t="s">
        <v>24</v>
      </c>
      <c r="N288" s="5" t="str">
        <f t="shared" si="38"/>
        <v>醍05244</v>
      </c>
      <c r="O288" s="5" t="str">
        <f t="shared" si="39"/>
        <v>家</v>
      </c>
      <c r="P288" s="4" t="s">
        <v>2812</v>
      </c>
      <c r="Q288" s="4" t="s">
        <v>1702</v>
      </c>
      <c r="R288" s="4" t="s">
        <v>3268</v>
      </c>
      <c r="S288" s="4">
        <v>813915</v>
      </c>
      <c r="T288" s="4" t="s">
        <v>25</v>
      </c>
      <c r="U288" s="4">
        <v>90405003</v>
      </c>
      <c r="V288" s="4" t="s">
        <v>20</v>
      </c>
      <c r="W288" s="7" t="s">
        <v>2970</v>
      </c>
      <c r="X288" s="7" t="s">
        <v>2971</v>
      </c>
      <c r="Y288" s="8" t="s">
        <v>2972</v>
      </c>
      <c r="Z288" s="8" t="s">
        <v>2973</v>
      </c>
      <c r="AA288" s="1" t="str">
        <f t="shared" si="41"/>
        <v>カ</v>
      </c>
    </row>
    <row r="289" spans="1:28" ht="21" hidden="1" customHeight="1">
      <c r="A289" s="1">
        <v>0</v>
      </c>
      <c r="B289" s="1" t="str">
        <f>VLOOKUP(VALUE(MID(N289,2,2)),Sheet1!$A$1:$B$6,2,FALSE)</f>
        <v>三宝院</v>
      </c>
      <c r="C289" s="9" t="str">
        <f t="shared" si="40"/>
        <v/>
      </c>
      <c r="D289" s="4" t="s">
        <v>1705</v>
      </c>
      <c r="E289" s="4" t="s">
        <v>22</v>
      </c>
      <c r="F289" s="4" t="str">
        <f t="shared" si="36"/>
        <v>ｶﾄｳ ﾏｻﾄ</v>
      </c>
      <c r="G289" s="4" t="str">
        <f t="shared" si="37"/>
        <v xml:space="preserve">ｶﾄｳ </v>
      </c>
      <c r="H289" s="5" t="s">
        <v>23</v>
      </c>
      <c r="I289" s="6">
        <v>39344</v>
      </c>
      <c r="J289" s="5">
        <v>9</v>
      </c>
      <c r="K289" s="5" t="s">
        <v>16</v>
      </c>
      <c r="L289" s="5">
        <v>5244</v>
      </c>
      <c r="M289" s="5" t="s">
        <v>24</v>
      </c>
      <c r="N289" s="5" t="str">
        <f t="shared" si="38"/>
        <v>醍05244</v>
      </c>
      <c r="O289" s="5" t="str">
        <f t="shared" si="39"/>
        <v>家</v>
      </c>
      <c r="P289" s="4" t="s">
        <v>2812</v>
      </c>
      <c r="Q289" s="4" t="s">
        <v>1702</v>
      </c>
      <c r="R289" s="4" t="s">
        <v>3268</v>
      </c>
      <c r="S289" s="4">
        <v>813915</v>
      </c>
      <c r="T289" s="4" t="s">
        <v>25</v>
      </c>
      <c r="U289" s="4">
        <v>90405004</v>
      </c>
      <c r="V289" s="4" t="s">
        <v>20</v>
      </c>
      <c r="W289" s="7" t="s">
        <v>2970</v>
      </c>
      <c r="X289" s="7" t="s">
        <v>2971</v>
      </c>
      <c r="Y289" s="8" t="s">
        <v>2972</v>
      </c>
      <c r="Z289" s="8" t="s">
        <v>2973</v>
      </c>
      <c r="AA289" s="1" t="str">
        <f t="shared" si="41"/>
        <v>カ</v>
      </c>
    </row>
    <row r="290" spans="1:28" ht="21" hidden="1" customHeight="1">
      <c r="A290" s="1">
        <v>0</v>
      </c>
      <c r="B290" s="1" t="str">
        <f>VLOOKUP(VALUE(MID(N290,2,2)),Sheet1!$A$1:$B$6,2,FALSE)</f>
        <v>三宝院</v>
      </c>
      <c r="C290" s="9" t="str">
        <f t="shared" si="40"/>
        <v/>
      </c>
      <c r="D290" s="4" t="s">
        <v>1706</v>
      </c>
      <c r="E290" s="4" t="s">
        <v>22</v>
      </c>
      <c r="F290" s="4" t="str">
        <f t="shared" si="36"/>
        <v>ｶﾄｳ ﾏｻﾄ</v>
      </c>
      <c r="G290" s="4" t="str">
        <f t="shared" si="37"/>
        <v xml:space="preserve">ｶﾄｳ </v>
      </c>
      <c r="H290" s="5" t="s">
        <v>15</v>
      </c>
      <c r="I290" s="6">
        <v>42051</v>
      </c>
      <c r="J290" s="5">
        <v>2</v>
      </c>
      <c r="K290" s="5" t="s">
        <v>16</v>
      </c>
      <c r="L290" s="5">
        <v>5244</v>
      </c>
      <c r="M290" s="5" t="s">
        <v>24</v>
      </c>
      <c r="N290" s="5" t="str">
        <f t="shared" si="38"/>
        <v>醍05244</v>
      </c>
      <c r="O290" s="5" t="str">
        <f t="shared" si="39"/>
        <v>家</v>
      </c>
      <c r="P290" s="4" t="s">
        <v>2812</v>
      </c>
      <c r="Q290" s="4" t="s">
        <v>1702</v>
      </c>
      <c r="R290" s="4" t="s">
        <v>3268</v>
      </c>
      <c r="S290" s="4">
        <v>813915</v>
      </c>
      <c r="T290" s="4" t="s">
        <v>25</v>
      </c>
      <c r="U290" s="4">
        <v>90405005</v>
      </c>
      <c r="V290" s="4" t="s">
        <v>20</v>
      </c>
      <c r="W290" s="7" t="s">
        <v>2970</v>
      </c>
      <c r="X290" s="7" t="s">
        <v>2971</v>
      </c>
      <c r="Y290" s="8" t="s">
        <v>2972</v>
      </c>
      <c r="Z290" s="8" t="s">
        <v>2973</v>
      </c>
      <c r="AA290" s="1" t="str">
        <f t="shared" si="41"/>
        <v>カ</v>
      </c>
    </row>
    <row r="291" spans="1:28" ht="21" hidden="1" customHeight="1">
      <c r="A291" s="1">
        <v>0</v>
      </c>
      <c r="B291" s="2" t="str">
        <f>VLOOKUP(VALUE(MID(N291,2,2)),Sheet1!$A$1:$B$6,2,FALSE)</f>
        <v>小栗栖</v>
      </c>
      <c r="C291" s="9" t="str">
        <f t="shared" si="40"/>
        <v/>
      </c>
      <c r="D291" s="10" t="s">
        <v>846</v>
      </c>
      <c r="E291" s="4" t="s">
        <v>847</v>
      </c>
      <c r="F291" s="4" t="str">
        <f t="shared" si="36"/>
        <v>ｶﾅｻﾞﾜ ｱﾂｼ</v>
      </c>
      <c r="G291" s="10" t="str">
        <f t="shared" si="37"/>
        <v>ｶﾅｻﾞﾜ ｱﾂｼ</v>
      </c>
      <c r="H291" s="11" t="s">
        <v>15</v>
      </c>
      <c r="I291" s="12">
        <v>29430</v>
      </c>
      <c r="J291" s="11">
        <v>36</v>
      </c>
      <c r="K291" s="5" t="s">
        <v>16</v>
      </c>
      <c r="L291" s="5">
        <v>3135</v>
      </c>
      <c r="M291" s="5" t="s">
        <v>17</v>
      </c>
      <c r="N291" s="11" t="str">
        <f t="shared" si="38"/>
        <v>醍03135</v>
      </c>
      <c r="O291" s="11" t="str">
        <f t="shared" si="39"/>
        <v>本</v>
      </c>
      <c r="P291" s="10" t="s">
        <v>2595</v>
      </c>
      <c r="Q291" s="10" t="s">
        <v>710</v>
      </c>
      <c r="R291" s="10" t="s">
        <v>3123</v>
      </c>
      <c r="S291" s="4">
        <v>407305</v>
      </c>
      <c r="T291" s="4" t="s">
        <v>25</v>
      </c>
      <c r="U291" s="4">
        <v>41006601</v>
      </c>
      <c r="V291" s="4" t="s">
        <v>20</v>
      </c>
      <c r="W291" s="13"/>
      <c r="X291" s="13" t="s">
        <v>2971</v>
      </c>
      <c r="Y291" s="18" t="s">
        <v>3356</v>
      </c>
      <c r="Z291" s="18" t="s">
        <v>2973</v>
      </c>
      <c r="AA291" s="1" t="str">
        <f t="shared" si="41"/>
        <v>カ</v>
      </c>
    </row>
    <row r="292" spans="1:28" ht="21" hidden="1" customHeight="1">
      <c r="A292" s="1">
        <v>0</v>
      </c>
      <c r="B292" s="2" t="str">
        <f>VLOOKUP(VALUE(MID(N292,2,2)),Sheet1!$A$1:$B$6,2,FALSE)</f>
        <v>小栗栖</v>
      </c>
      <c r="C292" s="9" t="str">
        <f t="shared" si="40"/>
        <v/>
      </c>
      <c r="D292" s="10" t="s">
        <v>848</v>
      </c>
      <c r="E292" s="4" t="s">
        <v>22</v>
      </c>
      <c r="F292" s="4" t="str">
        <f t="shared" si="36"/>
        <v>ｶﾅｻﾞﾜ ｱﾂｼ</v>
      </c>
      <c r="G292" s="10" t="str">
        <f t="shared" si="37"/>
        <v xml:space="preserve">ｶﾅｻﾞﾜ </v>
      </c>
      <c r="H292" s="11" t="s">
        <v>23</v>
      </c>
      <c r="I292" s="12">
        <v>30014</v>
      </c>
      <c r="J292" s="11">
        <v>35</v>
      </c>
      <c r="K292" s="5" t="s">
        <v>16</v>
      </c>
      <c r="L292" s="5">
        <v>3135</v>
      </c>
      <c r="M292" s="5" t="s">
        <v>24</v>
      </c>
      <c r="N292" s="11" t="str">
        <f t="shared" si="38"/>
        <v>醍03135</v>
      </c>
      <c r="O292" s="11" t="str">
        <f t="shared" si="39"/>
        <v>家</v>
      </c>
      <c r="P292" s="10" t="s">
        <v>2595</v>
      </c>
      <c r="Q292" s="10" t="s">
        <v>710</v>
      </c>
      <c r="R292" s="10" t="s">
        <v>3123</v>
      </c>
      <c r="S292" s="4">
        <v>407305</v>
      </c>
      <c r="T292" s="4" t="s">
        <v>25</v>
      </c>
      <c r="U292" s="4">
        <v>41006602</v>
      </c>
      <c r="V292" s="4" t="s">
        <v>20</v>
      </c>
      <c r="W292" s="13"/>
      <c r="X292" s="13" t="s">
        <v>2971</v>
      </c>
      <c r="Y292" s="18" t="s">
        <v>3356</v>
      </c>
      <c r="Z292" s="18" t="s">
        <v>2973</v>
      </c>
      <c r="AA292" s="1" t="str">
        <f t="shared" si="41"/>
        <v>カ</v>
      </c>
    </row>
    <row r="293" spans="1:28" ht="21" hidden="1" customHeight="1">
      <c r="A293" s="1">
        <v>0</v>
      </c>
      <c r="B293" s="1" t="str">
        <f>VLOOKUP(VALUE(MID(N293,2,2)),Sheet1!$A$1:$B$6,2,FALSE)</f>
        <v>小栗栖</v>
      </c>
      <c r="C293" s="9" t="str">
        <f t="shared" si="40"/>
        <v/>
      </c>
      <c r="D293" s="4" t="s">
        <v>849</v>
      </c>
      <c r="E293" s="4" t="s">
        <v>22</v>
      </c>
      <c r="F293" s="4" t="str">
        <f t="shared" si="36"/>
        <v>ｶﾅｻﾞﾜ ｱﾂｼ</v>
      </c>
      <c r="G293" s="4" t="str">
        <f t="shared" si="37"/>
        <v xml:space="preserve">ｶﾅｻﾞﾜ </v>
      </c>
      <c r="H293" s="5" t="s">
        <v>15</v>
      </c>
      <c r="I293" s="6">
        <v>40701</v>
      </c>
      <c r="J293" s="5">
        <v>5</v>
      </c>
      <c r="K293" s="5" t="s">
        <v>16</v>
      </c>
      <c r="L293" s="5">
        <v>3135</v>
      </c>
      <c r="M293" s="5" t="s">
        <v>24</v>
      </c>
      <c r="N293" s="5" t="str">
        <f t="shared" si="38"/>
        <v>醍03135</v>
      </c>
      <c r="O293" s="5" t="str">
        <f t="shared" si="39"/>
        <v>家</v>
      </c>
      <c r="P293" s="4" t="s">
        <v>2595</v>
      </c>
      <c r="Q293" s="4" t="s">
        <v>710</v>
      </c>
      <c r="R293" s="4" t="s">
        <v>3123</v>
      </c>
      <c r="S293" s="4">
        <v>407305</v>
      </c>
      <c r="T293" s="4" t="s">
        <v>25</v>
      </c>
      <c r="U293" s="4">
        <v>41006604</v>
      </c>
      <c r="V293" s="4" t="s">
        <v>20</v>
      </c>
      <c r="W293" s="7" t="s">
        <v>2970</v>
      </c>
      <c r="X293" s="7" t="s">
        <v>2971</v>
      </c>
      <c r="Y293" s="8" t="s">
        <v>2972</v>
      </c>
      <c r="Z293" s="8" t="s">
        <v>2973</v>
      </c>
      <c r="AA293" s="1" t="str">
        <f t="shared" si="41"/>
        <v>カ</v>
      </c>
    </row>
    <row r="294" spans="1:28" ht="21" hidden="1" customHeight="1">
      <c r="A294" s="1">
        <v>0</v>
      </c>
      <c r="B294" s="1" t="str">
        <f>VLOOKUP(VALUE(MID(N294,2,2)),Sheet1!$A$1:$B$6,2,FALSE)</f>
        <v>小栗栖</v>
      </c>
      <c r="C294" s="9" t="str">
        <f t="shared" si="40"/>
        <v/>
      </c>
      <c r="D294" s="4" t="s">
        <v>850</v>
      </c>
      <c r="E294" s="4" t="s">
        <v>22</v>
      </c>
      <c r="F294" s="4" t="str">
        <f t="shared" si="36"/>
        <v>ｶﾅｻﾞﾜ ｱﾂｼ</v>
      </c>
      <c r="G294" s="4" t="str">
        <f t="shared" si="37"/>
        <v xml:space="preserve">ｶﾅｻﾞﾜ </v>
      </c>
      <c r="H294" s="5" t="s">
        <v>23</v>
      </c>
      <c r="I294" s="6">
        <v>41690</v>
      </c>
      <c r="J294" s="5">
        <v>3</v>
      </c>
      <c r="K294" s="5" t="s">
        <v>16</v>
      </c>
      <c r="L294" s="5">
        <v>3135</v>
      </c>
      <c r="M294" s="5" t="s">
        <v>24</v>
      </c>
      <c r="N294" s="5" t="str">
        <f t="shared" si="38"/>
        <v>醍03135</v>
      </c>
      <c r="O294" s="5" t="str">
        <f t="shared" si="39"/>
        <v>家</v>
      </c>
      <c r="P294" s="4" t="s">
        <v>2595</v>
      </c>
      <c r="Q294" s="4" t="s">
        <v>710</v>
      </c>
      <c r="R294" s="4" t="s">
        <v>3123</v>
      </c>
      <c r="S294" s="4">
        <v>407305</v>
      </c>
      <c r="T294" s="4" t="s">
        <v>25</v>
      </c>
      <c r="U294" s="4">
        <v>41006605</v>
      </c>
      <c r="V294" s="4" t="s">
        <v>20</v>
      </c>
      <c r="W294" s="7" t="s">
        <v>2970</v>
      </c>
      <c r="X294" s="7" t="s">
        <v>2971</v>
      </c>
      <c r="Y294" s="8" t="s">
        <v>2972</v>
      </c>
      <c r="Z294" s="8" t="s">
        <v>2973</v>
      </c>
      <c r="AA294" s="1" t="str">
        <f t="shared" si="41"/>
        <v>カ</v>
      </c>
    </row>
    <row r="295" spans="1:28" ht="21" hidden="1" customHeight="1">
      <c r="A295" s="1">
        <v>0</v>
      </c>
      <c r="B295" s="2" t="str">
        <f>VLOOKUP(VALUE(MID(N295,2,2)),Sheet1!$A$1:$B$6,2,FALSE)</f>
        <v>一言寺</v>
      </c>
      <c r="C295" s="9" t="str">
        <f t="shared" si="40"/>
        <v/>
      </c>
      <c r="D295" s="10" t="s">
        <v>1248</v>
      </c>
      <c r="E295" s="4" t="s">
        <v>1249</v>
      </c>
      <c r="F295" s="4" t="str">
        <f t="shared" si="36"/>
        <v>ｶﾅｻﾞﾜ ﾉﾌﾞｵ</v>
      </c>
      <c r="G295" s="10" t="str">
        <f t="shared" si="37"/>
        <v>ｶﾅｻﾞﾜ ﾉﾌﾞｵ</v>
      </c>
      <c r="H295" s="11" t="s">
        <v>15</v>
      </c>
      <c r="I295" s="12">
        <v>25593</v>
      </c>
      <c r="J295" s="11">
        <v>47</v>
      </c>
      <c r="K295" s="5" t="s">
        <v>16</v>
      </c>
      <c r="L295" s="5">
        <v>4055</v>
      </c>
      <c r="M295" s="5" t="s">
        <v>17</v>
      </c>
      <c r="N295" s="11" t="str">
        <f t="shared" si="38"/>
        <v>醍04055</v>
      </c>
      <c r="O295" s="11" t="str">
        <f t="shared" si="39"/>
        <v>本</v>
      </c>
      <c r="P295" s="10" t="s">
        <v>2691</v>
      </c>
      <c r="Q295" s="10" t="s">
        <v>372</v>
      </c>
      <c r="R295" s="10" t="s">
        <v>3184</v>
      </c>
      <c r="S295" s="4">
        <v>9510478</v>
      </c>
      <c r="T295" s="4" t="s">
        <v>19</v>
      </c>
      <c r="U295" s="4">
        <v>951003401</v>
      </c>
      <c r="V295" s="4" t="s">
        <v>20</v>
      </c>
      <c r="W295" s="13"/>
      <c r="X295" s="13" t="s">
        <v>2971</v>
      </c>
      <c r="Y295" s="18" t="s">
        <v>3356</v>
      </c>
      <c r="Z295" s="18" t="s">
        <v>2973</v>
      </c>
      <c r="AA295" s="1" t="str">
        <f t="shared" si="41"/>
        <v>カ</v>
      </c>
    </row>
    <row r="296" spans="1:28" ht="21" hidden="1" customHeight="1">
      <c r="A296" s="1">
        <v>0</v>
      </c>
      <c r="B296" s="2" t="str">
        <f>VLOOKUP(VALUE(MID(N296,2,2)),Sheet1!$A$1:$B$6,2,FALSE)</f>
        <v>小栗栖</v>
      </c>
      <c r="C296" s="9" t="str">
        <f t="shared" si="40"/>
        <v/>
      </c>
      <c r="D296" s="10" t="s">
        <v>790</v>
      </c>
      <c r="E296" s="4" t="s">
        <v>791</v>
      </c>
      <c r="F296" s="4" t="str">
        <f t="shared" si="36"/>
        <v>ｶﾅｻﾞﾜ ﾉﾘｵ</v>
      </c>
      <c r="G296" s="10" t="str">
        <f t="shared" si="37"/>
        <v>ｶﾅｻﾞﾜ ﾉﾘｵ</v>
      </c>
      <c r="H296" s="11" t="s">
        <v>15</v>
      </c>
      <c r="I296" s="12">
        <v>19618</v>
      </c>
      <c r="J296" s="11">
        <v>63</v>
      </c>
      <c r="K296" s="5" t="s">
        <v>16</v>
      </c>
      <c r="L296" s="5">
        <v>3077</v>
      </c>
      <c r="M296" s="5" t="s">
        <v>17</v>
      </c>
      <c r="N296" s="11" t="str">
        <f t="shared" si="38"/>
        <v>醍03077</v>
      </c>
      <c r="O296" s="11" t="str">
        <f t="shared" si="39"/>
        <v>本</v>
      </c>
      <c r="P296" s="10" t="s">
        <v>2579</v>
      </c>
      <c r="Q296" s="10" t="s">
        <v>161</v>
      </c>
      <c r="R296" s="10" t="s">
        <v>792</v>
      </c>
      <c r="S296" s="4">
        <v>8329702</v>
      </c>
      <c r="T296" s="4" t="s">
        <v>19</v>
      </c>
      <c r="U296" s="4">
        <v>830608501</v>
      </c>
      <c r="V296" s="4" t="s">
        <v>20</v>
      </c>
      <c r="W296" s="13"/>
      <c r="X296" s="13" t="s">
        <v>2971</v>
      </c>
      <c r="Y296" s="18" t="s">
        <v>3356</v>
      </c>
      <c r="Z296" s="18" t="s">
        <v>2973</v>
      </c>
      <c r="AA296" s="1" t="str">
        <f t="shared" si="41"/>
        <v>カ</v>
      </c>
    </row>
    <row r="297" spans="1:28" ht="21" hidden="1" customHeight="1">
      <c r="A297" s="1">
        <v>0</v>
      </c>
      <c r="B297" s="2" t="str">
        <f>VLOOKUP(VALUE(MID(N297,2,2)),Sheet1!$A$1:$B$6,2,FALSE)</f>
        <v>小栗栖</v>
      </c>
      <c r="C297" s="9" t="str">
        <f t="shared" si="40"/>
        <v/>
      </c>
      <c r="D297" s="10" t="s">
        <v>793</v>
      </c>
      <c r="E297" s="4" t="s">
        <v>22</v>
      </c>
      <c r="F297" s="4" t="str">
        <f t="shared" si="36"/>
        <v>ｶﾅｻﾞﾜ ﾉﾘｵ</v>
      </c>
      <c r="G297" s="10" t="str">
        <f t="shared" si="37"/>
        <v xml:space="preserve">ｶﾅｻﾞﾜ </v>
      </c>
      <c r="H297" s="11" t="s">
        <v>23</v>
      </c>
      <c r="I297" s="12">
        <v>19864</v>
      </c>
      <c r="J297" s="11">
        <v>62</v>
      </c>
      <c r="K297" s="5" t="s">
        <v>16</v>
      </c>
      <c r="L297" s="5">
        <v>3077</v>
      </c>
      <c r="M297" s="5" t="s">
        <v>24</v>
      </c>
      <c r="N297" s="11" t="str">
        <f t="shared" si="38"/>
        <v>醍03077</v>
      </c>
      <c r="O297" s="11" t="str">
        <f t="shared" si="39"/>
        <v>家</v>
      </c>
      <c r="P297" s="10" t="s">
        <v>2579</v>
      </c>
      <c r="Q297" s="10" t="s">
        <v>161</v>
      </c>
      <c r="R297" s="10" t="s">
        <v>792</v>
      </c>
      <c r="S297" s="4">
        <v>8329702</v>
      </c>
      <c r="T297" s="4" t="s">
        <v>25</v>
      </c>
      <c r="U297" s="4">
        <v>830608502</v>
      </c>
      <c r="V297" s="4" t="s">
        <v>20</v>
      </c>
      <c r="W297" s="13"/>
      <c r="X297" s="13" t="s">
        <v>2971</v>
      </c>
      <c r="Y297" s="18" t="s">
        <v>3356</v>
      </c>
      <c r="Z297" s="18" t="s">
        <v>2973</v>
      </c>
      <c r="AA297" s="1" t="str">
        <f t="shared" si="41"/>
        <v>カ</v>
      </c>
    </row>
    <row r="298" spans="1:28" ht="21" hidden="1" customHeight="1">
      <c r="A298" s="1">
        <v>0</v>
      </c>
      <c r="B298" s="2" t="str">
        <f>VLOOKUP(VALUE(MID(N298,2,2)),Sheet1!$A$1:$B$6,2,FALSE)</f>
        <v>小栗栖</v>
      </c>
      <c r="C298" s="9" t="str">
        <f t="shared" si="40"/>
        <v/>
      </c>
      <c r="D298" s="10" t="s">
        <v>950</v>
      </c>
      <c r="E298" s="4" t="s">
        <v>951</v>
      </c>
      <c r="F298" s="4" t="str">
        <f t="shared" si="36"/>
        <v>ｶﾈﾊﾗ ﾋﾃﾞｱｷ</v>
      </c>
      <c r="G298" s="10" t="str">
        <f t="shared" si="37"/>
        <v>ｶﾈﾊﾗ ﾋﾃﾞｱｷ</v>
      </c>
      <c r="H298" s="11" t="s">
        <v>15</v>
      </c>
      <c r="I298" s="12">
        <v>30348</v>
      </c>
      <c r="J298" s="11">
        <v>34</v>
      </c>
      <c r="K298" s="5" t="s">
        <v>256</v>
      </c>
      <c r="L298" s="5">
        <v>3229</v>
      </c>
      <c r="M298" s="5" t="s">
        <v>17</v>
      </c>
      <c r="N298" s="11" t="str">
        <f t="shared" si="38"/>
        <v>法03229</v>
      </c>
      <c r="O298" s="11" t="str">
        <f t="shared" si="39"/>
        <v>本</v>
      </c>
      <c r="P298" s="10" t="s">
        <v>2619</v>
      </c>
      <c r="Q298" s="10" t="s">
        <v>161</v>
      </c>
      <c r="R298" s="10" t="s">
        <v>3138</v>
      </c>
      <c r="S298" s="4">
        <v>1008901</v>
      </c>
      <c r="T298" s="4" t="s">
        <v>25</v>
      </c>
      <c r="U298" s="4">
        <v>110101201</v>
      </c>
      <c r="V298" s="4" t="s">
        <v>20</v>
      </c>
      <c r="W298" s="13"/>
      <c r="X298" s="13" t="s">
        <v>2971</v>
      </c>
      <c r="Y298" s="18" t="s">
        <v>3356</v>
      </c>
      <c r="Z298" s="18" t="s">
        <v>2973</v>
      </c>
      <c r="AA298" s="1" t="str">
        <f t="shared" si="41"/>
        <v>カ</v>
      </c>
    </row>
    <row r="299" spans="1:28" ht="21" hidden="1" customHeight="1">
      <c r="A299" s="1">
        <v>0</v>
      </c>
      <c r="B299" s="2" t="str">
        <f>VLOOKUP(VALUE(MID(N299,2,2)),Sheet1!$A$1:$B$6,2,FALSE)</f>
        <v>小栗栖</v>
      </c>
      <c r="C299" s="9" t="str">
        <f t="shared" si="40"/>
        <v/>
      </c>
      <c r="D299" s="10" t="s">
        <v>952</v>
      </c>
      <c r="E299" s="4" t="s">
        <v>22</v>
      </c>
      <c r="F299" s="4" t="str">
        <f t="shared" si="36"/>
        <v>ｶﾈﾊﾗ ﾋﾃﾞｱｷ</v>
      </c>
      <c r="G299" s="10" t="str">
        <f t="shared" si="37"/>
        <v xml:space="preserve">ｶﾈﾊﾗ </v>
      </c>
      <c r="H299" s="11" t="s">
        <v>23</v>
      </c>
      <c r="I299" s="12">
        <v>30294</v>
      </c>
      <c r="J299" s="11">
        <v>34</v>
      </c>
      <c r="K299" s="5" t="s">
        <v>256</v>
      </c>
      <c r="L299" s="5">
        <v>3229</v>
      </c>
      <c r="M299" s="5" t="s">
        <v>24</v>
      </c>
      <c r="N299" s="11" t="str">
        <f t="shared" si="38"/>
        <v>法03229</v>
      </c>
      <c r="O299" s="11" t="str">
        <f t="shared" si="39"/>
        <v>家</v>
      </c>
      <c r="P299" s="10" t="s">
        <v>2619</v>
      </c>
      <c r="Q299" s="10" t="s">
        <v>161</v>
      </c>
      <c r="R299" s="10" t="s">
        <v>3138</v>
      </c>
      <c r="S299" s="4">
        <v>1008901</v>
      </c>
      <c r="T299" s="4" t="s">
        <v>25</v>
      </c>
      <c r="U299" s="4">
        <v>110101202</v>
      </c>
      <c r="V299" s="4" t="s">
        <v>20</v>
      </c>
      <c r="W299" s="13"/>
      <c r="X299" s="13" t="s">
        <v>2971</v>
      </c>
      <c r="Y299" s="18" t="s">
        <v>3356</v>
      </c>
      <c r="Z299" s="18" t="s">
        <v>2973</v>
      </c>
      <c r="AA299" s="1" t="str">
        <f t="shared" si="41"/>
        <v>カ</v>
      </c>
    </row>
    <row r="300" spans="1:28" ht="21" hidden="1" customHeight="1">
      <c r="A300" s="1">
        <v>0</v>
      </c>
      <c r="B300" s="1" t="str">
        <f>VLOOKUP(VALUE(MID(N300,2,2)),Sheet1!$A$1:$B$6,2,FALSE)</f>
        <v>小栗栖</v>
      </c>
      <c r="C300" s="9" t="str">
        <f t="shared" si="40"/>
        <v/>
      </c>
      <c r="D300" s="4" t="s">
        <v>953</v>
      </c>
      <c r="E300" s="4" t="s">
        <v>22</v>
      </c>
      <c r="F300" s="4" t="str">
        <f t="shared" si="36"/>
        <v>ｶﾈﾊﾗ ﾋﾃﾞｱｷ</v>
      </c>
      <c r="G300" s="4" t="str">
        <f t="shared" si="37"/>
        <v xml:space="preserve">ｶﾈﾊﾗ </v>
      </c>
      <c r="H300" s="5" t="s">
        <v>15</v>
      </c>
      <c r="I300" s="6">
        <v>39294</v>
      </c>
      <c r="J300" s="5">
        <v>9</v>
      </c>
      <c r="K300" s="5" t="s">
        <v>256</v>
      </c>
      <c r="L300" s="5">
        <v>3229</v>
      </c>
      <c r="M300" s="5" t="s">
        <v>24</v>
      </c>
      <c r="N300" s="5" t="str">
        <f t="shared" si="38"/>
        <v>法03229</v>
      </c>
      <c r="O300" s="5" t="str">
        <f t="shared" si="39"/>
        <v>家</v>
      </c>
      <c r="P300" s="4" t="s">
        <v>2619</v>
      </c>
      <c r="Q300" s="4" t="s">
        <v>161</v>
      </c>
      <c r="R300" s="4" t="s">
        <v>3138</v>
      </c>
      <c r="S300" s="4">
        <v>1008901</v>
      </c>
      <c r="T300" s="4" t="s">
        <v>25</v>
      </c>
      <c r="U300" s="4">
        <v>110101203</v>
      </c>
      <c r="V300" s="4" t="s">
        <v>20</v>
      </c>
      <c r="W300" s="7" t="s">
        <v>2970</v>
      </c>
      <c r="X300" s="7" t="s">
        <v>2971</v>
      </c>
      <c r="Y300" s="8" t="s">
        <v>2972</v>
      </c>
      <c r="Z300" s="8" t="s">
        <v>2973</v>
      </c>
      <c r="AA300" s="1" t="str">
        <f t="shared" si="41"/>
        <v>カ</v>
      </c>
    </row>
    <row r="301" spans="1:28" ht="21" hidden="1" customHeight="1">
      <c r="A301" s="1">
        <v>0</v>
      </c>
      <c r="B301" s="1" t="str">
        <f>VLOOKUP(VALUE(MID(N301,2,2)),Sheet1!$A$1:$B$6,2,FALSE)</f>
        <v>小栗栖</v>
      </c>
      <c r="C301" s="9" t="str">
        <f t="shared" si="40"/>
        <v/>
      </c>
      <c r="D301" s="4" t="s">
        <v>954</v>
      </c>
      <c r="E301" s="4" t="s">
        <v>22</v>
      </c>
      <c r="F301" s="4" t="str">
        <f t="shared" si="36"/>
        <v>ｶﾈﾊﾗ ﾋﾃﾞｱｷ</v>
      </c>
      <c r="G301" s="4" t="str">
        <f t="shared" si="37"/>
        <v xml:space="preserve">ｶﾈﾊﾗ </v>
      </c>
      <c r="H301" s="5" t="s">
        <v>15</v>
      </c>
      <c r="I301" s="6">
        <v>39760</v>
      </c>
      <c r="J301" s="5">
        <v>8</v>
      </c>
      <c r="K301" s="5" t="s">
        <v>256</v>
      </c>
      <c r="L301" s="5">
        <v>3229</v>
      </c>
      <c r="M301" s="5" t="s">
        <v>24</v>
      </c>
      <c r="N301" s="5" t="str">
        <f t="shared" si="38"/>
        <v>法03229</v>
      </c>
      <c r="O301" s="5" t="str">
        <f t="shared" si="39"/>
        <v>家</v>
      </c>
      <c r="P301" s="4" t="s">
        <v>2619</v>
      </c>
      <c r="Q301" s="4" t="s">
        <v>161</v>
      </c>
      <c r="R301" s="4" t="s">
        <v>3138</v>
      </c>
      <c r="S301" s="4">
        <v>1008901</v>
      </c>
      <c r="T301" s="4" t="s">
        <v>25</v>
      </c>
      <c r="U301" s="4">
        <v>110101204</v>
      </c>
      <c r="V301" s="4" t="s">
        <v>20</v>
      </c>
      <c r="W301" s="7" t="s">
        <v>2970</v>
      </c>
      <c r="X301" s="7" t="s">
        <v>2971</v>
      </c>
      <c r="Y301" s="8" t="s">
        <v>2972</v>
      </c>
      <c r="Z301" s="8" t="s">
        <v>2973</v>
      </c>
      <c r="AA301" s="1" t="str">
        <f t="shared" si="41"/>
        <v>カ</v>
      </c>
    </row>
    <row r="302" spans="1:28" ht="21" hidden="1" customHeight="1">
      <c r="A302" s="1">
        <v>0</v>
      </c>
      <c r="B302" s="1" t="str">
        <f>VLOOKUP(VALUE(MID(N302,2,2)),Sheet1!$A$1:$B$6,2,FALSE)</f>
        <v>小栗栖</v>
      </c>
      <c r="C302" s="9" t="str">
        <f t="shared" si="40"/>
        <v/>
      </c>
      <c r="D302" s="4" t="s">
        <v>955</v>
      </c>
      <c r="E302" s="4" t="s">
        <v>22</v>
      </c>
      <c r="F302" s="4" t="str">
        <f t="shared" si="36"/>
        <v>ｶﾈﾊﾗ ﾋﾃﾞｱｷ</v>
      </c>
      <c r="G302" s="4" t="str">
        <f t="shared" si="37"/>
        <v xml:space="preserve">ｶﾈﾊﾗ </v>
      </c>
      <c r="H302" s="5" t="s">
        <v>23</v>
      </c>
      <c r="I302" s="6">
        <v>41099</v>
      </c>
      <c r="J302" s="5">
        <v>4</v>
      </c>
      <c r="K302" s="5" t="s">
        <v>256</v>
      </c>
      <c r="L302" s="5">
        <v>3229</v>
      </c>
      <c r="M302" s="5" t="s">
        <v>24</v>
      </c>
      <c r="N302" s="5" t="str">
        <f t="shared" si="38"/>
        <v>法03229</v>
      </c>
      <c r="O302" s="5" t="str">
        <f t="shared" si="39"/>
        <v>家</v>
      </c>
      <c r="P302" s="4" t="s">
        <v>2619</v>
      </c>
      <c r="Q302" s="4" t="s">
        <v>161</v>
      </c>
      <c r="R302" s="4" t="s">
        <v>3138</v>
      </c>
      <c r="S302" s="4">
        <v>1008901</v>
      </c>
      <c r="T302" s="4" t="s">
        <v>25</v>
      </c>
      <c r="U302" s="4">
        <v>110101205</v>
      </c>
      <c r="V302" s="4" t="s">
        <v>20</v>
      </c>
      <c r="W302" s="7" t="s">
        <v>2970</v>
      </c>
      <c r="X302" s="7" t="s">
        <v>2971</v>
      </c>
      <c r="Y302" s="8" t="s">
        <v>2972</v>
      </c>
      <c r="Z302" s="8" t="s">
        <v>2973</v>
      </c>
      <c r="AA302" s="1" t="str">
        <f t="shared" si="41"/>
        <v>カ</v>
      </c>
    </row>
    <row r="303" spans="1:28" ht="21" customHeight="1">
      <c r="A303" s="1">
        <v>0</v>
      </c>
      <c r="B303" s="2" t="str">
        <f>VLOOKUP(VALUE(MID(N303,2,2)),Sheet1!$A$1:$B$6,2,FALSE)</f>
        <v>日野</v>
      </c>
      <c r="C303" s="9" t="str">
        <f t="shared" si="40"/>
        <v/>
      </c>
      <c r="D303" s="10" t="s">
        <v>383</v>
      </c>
      <c r="E303" s="4" t="s">
        <v>384</v>
      </c>
      <c r="F303" s="4" t="str">
        <f t="shared" si="36"/>
        <v>ｶﾈﾑﾗ ｼｹﾞｷ</v>
      </c>
      <c r="G303" s="10" t="str">
        <f t="shared" si="37"/>
        <v>ｶﾈﾑﾗ ｼｹﾞｷ</v>
      </c>
      <c r="H303" s="11" t="s">
        <v>15</v>
      </c>
      <c r="I303" s="12">
        <v>25802</v>
      </c>
      <c r="J303" s="11">
        <v>46</v>
      </c>
      <c r="K303" s="5" t="s">
        <v>16</v>
      </c>
      <c r="L303" s="5">
        <v>2045</v>
      </c>
      <c r="M303" s="5" t="s">
        <v>17</v>
      </c>
      <c r="N303" s="11" t="str">
        <f t="shared" si="38"/>
        <v>醍02045</v>
      </c>
      <c r="O303" s="11" t="str">
        <f t="shared" si="39"/>
        <v>本</v>
      </c>
      <c r="P303" s="10" t="s">
        <v>2481</v>
      </c>
      <c r="Q303" s="10" t="s">
        <v>385</v>
      </c>
      <c r="R303" s="10" t="s">
        <v>3038</v>
      </c>
      <c r="S303" s="4">
        <v>9112626</v>
      </c>
      <c r="T303" s="4" t="s">
        <v>19</v>
      </c>
      <c r="U303" s="4">
        <v>911012501</v>
      </c>
      <c r="V303" s="4" t="s">
        <v>20</v>
      </c>
      <c r="W303" s="15">
        <v>42499.364583333336</v>
      </c>
      <c r="X303" s="16">
        <v>42471</v>
      </c>
      <c r="Y303" s="18">
        <v>2</v>
      </c>
      <c r="Z303" s="18"/>
      <c r="AA303" s="1" t="str">
        <f t="shared" si="41"/>
        <v>カ</v>
      </c>
      <c r="AB303" s="1">
        <f>J303</f>
        <v>46</v>
      </c>
    </row>
    <row r="304" spans="1:28" ht="21" hidden="1" customHeight="1">
      <c r="A304" s="1">
        <v>0</v>
      </c>
      <c r="B304" s="1" t="str">
        <f>VLOOKUP(VALUE(MID(N304,2,2)),Sheet1!$A$1:$B$6,2,FALSE)</f>
        <v>日野</v>
      </c>
      <c r="C304" s="9" t="str">
        <f t="shared" si="40"/>
        <v/>
      </c>
      <c r="D304" s="4" t="s">
        <v>386</v>
      </c>
      <c r="E304" s="4" t="s">
        <v>22</v>
      </c>
      <c r="F304" s="4" t="str">
        <f t="shared" si="36"/>
        <v>ｶﾈﾑﾗ ｼｹﾞｷ</v>
      </c>
      <c r="G304" s="4" t="str">
        <f t="shared" si="37"/>
        <v xml:space="preserve">ｶﾈﾑﾗ </v>
      </c>
      <c r="H304" s="5" t="s">
        <v>23</v>
      </c>
      <c r="I304" s="6">
        <v>40269</v>
      </c>
      <c r="J304" s="5">
        <v>6</v>
      </c>
      <c r="K304" s="5" t="s">
        <v>16</v>
      </c>
      <c r="L304" s="5">
        <v>2045</v>
      </c>
      <c r="M304" s="5" t="s">
        <v>24</v>
      </c>
      <c r="N304" s="5" t="str">
        <f t="shared" si="38"/>
        <v>醍02045</v>
      </c>
      <c r="O304" s="5" t="str">
        <f t="shared" si="39"/>
        <v>家</v>
      </c>
      <c r="P304" s="4" t="s">
        <v>2481</v>
      </c>
      <c r="Q304" s="4" t="s">
        <v>385</v>
      </c>
      <c r="R304" s="4" t="s">
        <v>3038</v>
      </c>
      <c r="S304" s="4">
        <v>9112626</v>
      </c>
      <c r="T304" s="4" t="s">
        <v>25</v>
      </c>
      <c r="U304" s="4">
        <v>911012502</v>
      </c>
      <c r="V304" s="4" t="s">
        <v>20</v>
      </c>
      <c r="W304" s="7" t="s">
        <v>2970</v>
      </c>
      <c r="X304" s="7" t="s">
        <v>2971</v>
      </c>
      <c r="Y304" s="8" t="s">
        <v>2972</v>
      </c>
      <c r="Z304" s="8" t="s">
        <v>2973</v>
      </c>
      <c r="AA304" s="1" t="str">
        <f t="shared" si="41"/>
        <v>カ</v>
      </c>
    </row>
    <row r="305" spans="1:28" ht="21" hidden="1" customHeight="1">
      <c r="A305" s="1">
        <v>0</v>
      </c>
      <c r="B305" s="2" t="str">
        <f>VLOOKUP(VALUE(MID(N305,2,2)),Sheet1!$A$1:$B$6,2,FALSE)</f>
        <v>小栗栖</v>
      </c>
      <c r="C305" s="9" t="str">
        <f t="shared" si="40"/>
        <v/>
      </c>
      <c r="D305" s="10" t="s">
        <v>956</v>
      </c>
      <c r="E305" s="4" t="s">
        <v>957</v>
      </c>
      <c r="F305" s="4" t="str">
        <f t="shared" si="36"/>
        <v>ｶﾈﾓﾄ ﾜﾀﾙ</v>
      </c>
      <c r="G305" s="10" t="str">
        <f t="shared" si="37"/>
        <v>ｶﾈﾓﾄ ﾜﾀﾙ</v>
      </c>
      <c r="H305" s="11" t="s">
        <v>15</v>
      </c>
      <c r="I305" s="12">
        <v>25923</v>
      </c>
      <c r="J305" s="11">
        <v>46</v>
      </c>
      <c r="K305" s="5" t="s">
        <v>16</v>
      </c>
      <c r="L305" s="5">
        <v>3232</v>
      </c>
      <c r="M305" s="5" t="s">
        <v>17</v>
      </c>
      <c r="N305" s="11" t="str">
        <f t="shared" si="38"/>
        <v>醍03232</v>
      </c>
      <c r="O305" s="11" t="str">
        <f t="shared" si="39"/>
        <v>本</v>
      </c>
      <c r="P305" s="10" t="s">
        <v>2620</v>
      </c>
      <c r="Q305" s="10" t="s">
        <v>958</v>
      </c>
      <c r="R305" s="10" t="s">
        <v>959</v>
      </c>
      <c r="S305" s="4">
        <v>1010352</v>
      </c>
      <c r="T305" s="4" t="s">
        <v>19</v>
      </c>
      <c r="U305" s="4">
        <v>110302901</v>
      </c>
      <c r="V305" s="4" t="s">
        <v>20</v>
      </c>
      <c r="W305" s="13"/>
      <c r="X305" s="13" t="s">
        <v>2971</v>
      </c>
      <c r="Y305" s="18" t="s">
        <v>3356</v>
      </c>
      <c r="Z305" s="18" t="s">
        <v>2973</v>
      </c>
      <c r="AA305" s="1" t="str">
        <f t="shared" si="41"/>
        <v>カ</v>
      </c>
    </row>
    <row r="306" spans="1:28" ht="21" hidden="1" customHeight="1">
      <c r="A306" s="1">
        <v>0</v>
      </c>
      <c r="B306" s="2" t="str">
        <f>VLOOKUP(VALUE(MID(N306,2,2)),Sheet1!$A$1:$B$6,2,FALSE)</f>
        <v>点在</v>
      </c>
      <c r="C306" s="9" t="str">
        <f t="shared" si="40"/>
        <v/>
      </c>
      <c r="D306" s="10" t="s">
        <v>2180</v>
      </c>
      <c r="E306" s="4" t="s">
        <v>2181</v>
      </c>
      <c r="F306" s="4" t="str">
        <f t="shared" si="36"/>
        <v>ｶﾐﾊﾞﾔｼ ﾕｷﾔ</v>
      </c>
      <c r="G306" s="10" t="str">
        <f t="shared" si="37"/>
        <v>ｶﾐﾊﾞﾔｼ ﾕｷﾔ</v>
      </c>
      <c r="H306" s="11" t="s">
        <v>15</v>
      </c>
      <c r="I306" s="12">
        <v>33870</v>
      </c>
      <c r="J306" s="11">
        <v>24</v>
      </c>
      <c r="K306" s="5" t="s">
        <v>256</v>
      </c>
      <c r="L306" s="5">
        <v>50150</v>
      </c>
      <c r="M306" s="5" t="s">
        <v>17</v>
      </c>
      <c r="N306" s="11" t="str">
        <f t="shared" si="38"/>
        <v>法50150</v>
      </c>
      <c r="O306" s="11" t="str">
        <f t="shared" si="39"/>
        <v>本</v>
      </c>
      <c r="P306" s="10" t="s">
        <v>2923</v>
      </c>
      <c r="Q306" s="10" t="s">
        <v>451</v>
      </c>
      <c r="R306" s="10" t="s">
        <v>2182</v>
      </c>
      <c r="S306" s="4">
        <v>1311930</v>
      </c>
      <c r="T306" s="4" t="s">
        <v>25</v>
      </c>
      <c r="U306" s="4">
        <v>140282401</v>
      </c>
      <c r="V306" s="4" t="s">
        <v>20</v>
      </c>
      <c r="W306" s="13"/>
      <c r="X306" s="13" t="s">
        <v>2971</v>
      </c>
      <c r="Y306" s="18" t="s">
        <v>3356</v>
      </c>
      <c r="Z306" s="18" t="s">
        <v>2973</v>
      </c>
      <c r="AA306" s="1" t="str">
        <f t="shared" si="41"/>
        <v>カ</v>
      </c>
    </row>
    <row r="307" spans="1:28" ht="21" hidden="1" customHeight="1">
      <c r="A307" s="1">
        <v>0</v>
      </c>
      <c r="B307" s="2" t="str">
        <f>VLOOKUP(VALUE(MID(N307,2,2)),Sheet1!$A$1:$B$6,2,FALSE)</f>
        <v>点在</v>
      </c>
      <c r="C307" s="9" t="str">
        <f t="shared" si="40"/>
        <v/>
      </c>
      <c r="D307" s="10" t="s">
        <v>2183</v>
      </c>
      <c r="E307" s="4" t="s">
        <v>22</v>
      </c>
      <c r="F307" s="4" t="str">
        <f t="shared" si="36"/>
        <v>ｶﾐﾊﾞﾔｼ ﾕｷﾔ</v>
      </c>
      <c r="G307" s="10" t="str">
        <f t="shared" si="37"/>
        <v xml:space="preserve">ｶﾐﾊﾞﾔｼ </v>
      </c>
      <c r="H307" s="11" t="s">
        <v>23</v>
      </c>
      <c r="I307" s="12">
        <v>32626</v>
      </c>
      <c r="J307" s="11">
        <v>27</v>
      </c>
      <c r="K307" s="5" t="s">
        <v>256</v>
      </c>
      <c r="L307" s="5">
        <v>50150</v>
      </c>
      <c r="M307" s="5" t="s">
        <v>24</v>
      </c>
      <c r="N307" s="11" t="str">
        <f t="shared" si="38"/>
        <v>法50150</v>
      </c>
      <c r="O307" s="11" t="str">
        <f t="shared" si="39"/>
        <v>家</v>
      </c>
      <c r="P307" s="10" t="s">
        <v>2923</v>
      </c>
      <c r="Q307" s="10" t="s">
        <v>451</v>
      </c>
      <c r="R307" s="10" t="s">
        <v>2182</v>
      </c>
      <c r="S307" s="4">
        <v>1311930</v>
      </c>
      <c r="T307" s="4" t="s">
        <v>25</v>
      </c>
      <c r="U307" s="4">
        <v>140282402</v>
      </c>
      <c r="V307" s="4" t="s">
        <v>20</v>
      </c>
      <c r="W307" s="13"/>
      <c r="X307" s="13" t="s">
        <v>2971</v>
      </c>
      <c r="Y307" s="18" t="s">
        <v>3356</v>
      </c>
      <c r="Z307" s="18" t="s">
        <v>2973</v>
      </c>
      <c r="AA307" s="1" t="str">
        <f t="shared" si="41"/>
        <v>カ</v>
      </c>
    </row>
    <row r="308" spans="1:28" ht="21" hidden="1" customHeight="1">
      <c r="A308" s="1">
        <v>0</v>
      </c>
      <c r="B308" s="1" t="str">
        <f>VLOOKUP(VALUE(MID(N308,2,2)),Sheet1!$A$1:$B$6,2,FALSE)</f>
        <v>点在</v>
      </c>
      <c r="C308" s="9" t="str">
        <f t="shared" si="40"/>
        <v/>
      </c>
      <c r="D308" s="4" t="s">
        <v>2184</v>
      </c>
      <c r="E308" s="4" t="s">
        <v>22</v>
      </c>
      <c r="F308" s="4" t="str">
        <f t="shared" si="36"/>
        <v>ｶﾐﾊﾞﾔｼ ﾕｷﾔ</v>
      </c>
      <c r="G308" s="4" t="str">
        <f t="shared" si="37"/>
        <v xml:space="preserve">ｶﾐﾊﾞﾔｼ </v>
      </c>
      <c r="H308" s="5" t="s">
        <v>15</v>
      </c>
      <c r="I308" s="6">
        <v>41879</v>
      </c>
      <c r="J308" s="5">
        <v>2</v>
      </c>
      <c r="K308" s="5" t="s">
        <v>256</v>
      </c>
      <c r="L308" s="5">
        <v>50150</v>
      </c>
      <c r="M308" s="5" t="s">
        <v>24</v>
      </c>
      <c r="N308" s="5" t="str">
        <f t="shared" si="38"/>
        <v>法50150</v>
      </c>
      <c r="O308" s="5" t="str">
        <f t="shared" si="39"/>
        <v>家</v>
      </c>
      <c r="P308" s="4" t="s">
        <v>2923</v>
      </c>
      <c r="Q308" s="4" t="s">
        <v>451</v>
      </c>
      <c r="R308" s="4" t="s">
        <v>2182</v>
      </c>
      <c r="S308" s="4">
        <v>1311930</v>
      </c>
      <c r="T308" s="4" t="s">
        <v>25</v>
      </c>
      <c r="U308" s="4">
        <v>140282403</v>
      </c>
      <c r="V308" s="4" t="s">
        <v>20</v>
      </c>
      <c r="W308" s="7" t="s">
        <v>2970</v>
      </c>
      <c r="X308" s="7" t="s">
        <v>2971</v>
      </c>
      <c r="Y308" s="8" t="s">
        <v>2972</v>
      </c>
      <c r="Z308" s="8" t="s">
        <v>2973</v>
      </c>
      <c r="AA308" s="1" t="str">
        <f t="shared" si="41"/>
        <v>カ</v>
      </c>
    </row>
    <row r="309" spans="1:28" ht="21" hidden="1" customHeight="1">
      <c r="A309" s="1">
        <v>0</v>
      </c>
      <c r="B309" s="1" t="str">
        <f>VLOOKUP(VALUE(MID(N309,2,2)),Sheet1!$A$1:$B$6,2,FALSE)</f>
        <v>点在</v>
      </c>
      <c r="C309" s="9" t="str">
        <f t="shared" si="40"/>
        <v/>
      </c>
      <c r="D309" s="4" t="s">
        <v>2185</v>
      </c>
      <c r="E309" s="4" t="s">
        <v>22</v>
      </c>
      <c r="F309" s="4" t="str">
        <f t="shared" si="36"/>
        <v>ｶﾐﾊﾞﾔｼ ﾕｷﾔ</v>
      </c>
      <c r="G309" s="4" t="str">
        <f t="shared" si="37"/>
        <v xml:space="preserve">ｶﾐﾊﾞﾔｼ </v>
      </c>
      <c r="H309" s="5" t="s">
        <v>15</v>
      </c>
      <c r="I309" s="6">
        <v>42393</v>
      </c>
      <c r="J309" s="5">
        <v>1</v>
      </c>
      <c r="K309" s="5" t="s">
        <v>256</v>
      </c>
      <c r="L309" s="5">
        <v>50150</v>
      </c>
      <c r="M309" s="5" t="s">
        <v>24</v>
      </c>
      <c r="N309" s="5" t="str">
        <f t="shared" si="38"/>
        <v>法50150</v>
      </c>
      <c r="O309" s="5" t="str">
        <f t="shared" si="39"/>
        <v>家</v>
      </c>
      <c r="P309" s="4" t="s">
        <v>2923</v>
      </c>
      <c r="Q309" s="4" t="s">
        <v>451</v>
      </c>
      <c r="R309" s="4" t="s">
        <v>2182</v>
      </c>
      <c r="S309" s="4">
        <v>1311930</v>
      </c>
      <c r="T309" s="4" t="s">
        <v>25</v>
      </c>
      <c r="U309" s="4">
        <v>140282404</v>
      </c>
      <c r="V309" s="4" t="s">
        <v>20</v>
      </c>
      <c r="W309" s="7" t="s">
        <v>2970</v>
      </c>
      <c r="X309" s="7" t="s">
        <v>2971</v>
      </c>
      <c r="Y309" s="8" t="s">
        <v>2972</v>
      </c>
      <c r="Z309" s="8" t="s">
        <v>2973</v>
      </c>
      <c r="AA309" s="1" t="str">
        <f t="shared" si="41"/>
        <v>カ</v>
      </c>
    </row>
    <row r="310" spans="1:28" ht="21" hidden="1" customHeight="1">
      <c r="A310" s="1">
        <v>0</v>
      </c>
      <c r="B310" s="2" t="str">
        <f>VLOOKUP(VALUE(MID(N310,2,2)),Sheet1!$A$1:$B$6,2,FALSE)</f>
        <v>日野</v>
      </c>
      <c r="C310" s="9" t="str">
        <f t="shared" si="40"/>
        <v/>
      </c>
      <c r="D310" s="10" t="s">
        <v>669</v>
      </c>
      <c r="E310" s="4" t="s">
        <v>670</v>
      </c>
      <c r="F310" s="4" t="str">
        <f t="shared" si="36"/>
        <v>ｶﾒｶﾜ ﾕｷｵ</v>
      </c>
      <c r="G310" s="10" t="str">
        <f t="shared" si="37"/>
        <v>ｶﾒｶﾜ ﾕｷｵ</v>
      </c>
      <c r="H310" s="11" t="s">
        <v>15</v>
      </c>
      <c r="I310" s="12">
        <v>25622</v>
      </c>
      <c r="J310" s="11">
        <v>47</v>
      </c>
      <c r="K310" s="5" t="s">
        <v>256</v>
      </c>
      <c r="L310" s="5">
        <v>2243</v>
      </c>
      <c r="M310" s="5" t="s">
        <v>17</v>
      </c>
      <c r="N310" s="11" t="str">
        <f t="shared" si="38"/>
        <v>法02243</v>
      </c>
      <c r="O310" s="11" t="str">
        <f t="shared" si="39"/>
        <v>本</v>
      </c>
      <c r="P310" s="10" t="s">
        <v>2547</v>
      </c>
      <c r="Q310" s="10" t="s">
        <v>671</v>
      </c>
      <c r="R310" s="10" t="s">
        <v>672</v>
      </c>
      <c r="S310" s="4">
        <v>1503944</v>
      </c>
      <c r="T310" s="4" t="s">
        <v>19</v>
      </c>
      <c r="U310" s="4">
        <v>150784801</v>
      </c>
      <c r="V310" s="4" t="s">
        <v>20</v>
      </c>
      <c r="W310" s="13"/>
      <c r="X310" s="13" t="s">
        <v>2971</v>
      </c>
      <c r="Y310" s="18" t="s">
        <v>3356</v>
      </c>
      <c r="Z310" s="18" t="s">
        <v>2973</v>
      </c>
      <c r="AA310" s="1" t="str">
        <f t="shared" si="41"/>
        <v>カ</v>
      </c>
    </row>
    <row r="311" spans="1:28" ht="21" hidden="1" customHeight="1">
      <c r="A311" s="1">
        <v>0</v>
      </c>
      <c r="B311" s="2" t="str">
        <f>VLOOKUP(VALUE(MID(N311,2,2)),Sheet1!$A$1:$B$6,2,FALSE)</f>
        <v>日野</v>
      </c>
      <c r="C311" s="9" t="str">
        <f t="shared" si="40"/>
        <v/>
      </c>
      <c r="D311" s="10" t="s">
        <v>673</v>
      </c>
      <c r="E311" s="4" t="s">
        <v>22</v>
      </c>
      <c r="F311" s="4" t="str">
        <f t="shared" si="36"/>
        <v>ｶﾒｶﾜ ﾕｷｵ</v>
      </c>
      <c r="G311" s="10" t="str">
        <f t="shared" si="37"/>
        <v xml:space="preserve">ｶﾒｶﾜ </v>
      </c>
      <c r="H311" s="11" t="s">
        <v>23</v>
      </c>
      <c r="I311" s="12">
        <v>26733</v>
      </c>
      <c r="J311" s="11">
        <v>44</v>
      </c>
      <c r="K311" s="5" t="s">
        <v>256</v>
      </c>
      <c r="L311" s="5">
        <v>2243</v>
      </c>
      <c r="M311" s="5" t="s">
        <v>24</v>
      </c>
      <c r="N311" s="11" t="str">
        <f t="shared" si="38"/>
        <v>法02243</v>
      </c>
      <c r="O311" s="11" t="str">
        <f t="shared" si="39"/>
        <v>家</v>
      </c>
      <c r="P311" s="10" t="s">
        <v>2547</v>
      </c>
      <c r="Q311" s="10" t="s">
        <v>671</v>
      </c>
      <c r="R311" s="10" t="s">
        <v>672</v>
      </c>
      <c r="S311" s="4">
        <v>1503944</v>
      </c>
      <c r="T311" s="4" t="s">
        <v>25</v>
      </c>
      <c r="U311" s="4">
        <v>150784802</v>
      </c>
      <c r="V311" s="4" t="s">
        <v>20</v>
      </c>
      <c r="W311" s="13"/>
      <c r="X311" s="13" t="s">
        <v>2971</v>
      </c>
      <c r="Y311" s="18" t="s">
        <v>3356</v>
      </c>
      <c r="Z311" s="18" t="s">
        <v>2973</v>
      </c>
      <c r="AA311" s="1" t="str">
        <f t="shared" si="41"/>
        <v>カ</v>
      </c>
    </row>
    <row r="312" spans="1:28" ht="21" hidden="1" customHeight="1">
      <c r="A312" s="1">
        <v>0</v>
      </c>
      <c r="B312" s="2" t="str">
        <f>VLOOKUP(VALUE(MID(N312,2,2)),Sheet1!$A$1:$B$6,2,FALSE)</f>
        <v>日野</v>
      </c>
      <c r="C312" s="9" t="str">
        <f t="shared" si="40"/>
        <v/>
      </c>
      <c r="D312" s="10" t="s">
        <v>674</v>
      </c>
      <c r="E312" s="4" t="s">
        <v>22</v>
      </c>
      <c r="F312" s="4" t="str">
        <f t="shared" si="36"/>
        <v>ｶﾒｶﾜ ﾕｷｵ</v>
      </c>
      <c r="G312" s="10" t="str">
        <f t="shared" si="37"/>
        <v xml:space="preserve">ｶﾒｶﾜ </v>
      </c>
      <c r="H312" s="11" t="s">
        <v>23</v>
      </c>
      <c r="I312" s="12">
        <v>36649</v>
      </c>
      <c r="J312" s="11">
        <v>16</v>
      </c>
      <c r="K312" s="5" t="s">
        <v>256</v>
      </c>
      <c r="L312" s="5">
        <v>2243</v>
      </c>
      <c r="M312" s="5" t="s">
        <v>24</v>
      </c>
      <c r="N312" s="11" t="str">
        <f t="shared" si="38"/>
        <v>法02243</v>
      </c>
      <c r="O312" s="11" t="str">
        <f t="shared" si="39"/>
        <v>家</v>
      </c>
      <c r="P312" s="10" t="s">
        <v>2547</v>
      </c>
      <c r="Q312" s="10" t="s">
        <v>671</v>
      </c>
      <c r="R312" s="10" t="s">
        <v>672</v>
      </c>
      <c r="S312" s="4">
        <v>1503944</v>
      </c>
      <c r="T312" s="4" t="s">
        <v>25</v>
      </c>
      <c r="U312" s="4">
        <v>150784803</v>
      </c>
      <c r="V312" s="4" t="s">
        <v>20</v>
      </c>
      <c r="W312" s="13"/>
      <c r="X312" s="13" t="s">
        <v>2971</v>
      </c>
      <c r="Y312" s="18" t="s">
        <v>3356</v>
      </c>
      <c r="Z312" s="18" t="s">
        <v>2973</v>
      </c>
      <c r="AA312" s="1" t="str">
        <f t="shared" si="41"/>
        <v>カ</v>
      </c>
    </row>
    <row r="313" spans="1:28" ht="21" hidden="1" customHeight="1">
      <c r="A313" s="1">
        <v>0</v>
      </c>
      <c r="B313" s="1" t="str">
        <f>VLOOKUP(VALUE(MID(N313,2,2)),Sheet1!$A$1:$B$6,2,FALSE)</f>
        <v>日野</v>
      </c>
      <c r="C313" s="9" t="str">
        <f t="shared" si="40"/>
        <v/>
      </c>
      <c r="D313" s="4" t="s">
        <v>675</v>
      </c>
      <c r="E313" s="4" t="s">
        <v>22</v>
      </c>
      <c r="F313" s="4" t="str">
        <f t="shared" si="36"/>
        <v>ｶﾒｶﾜ ﾕｷｵ</v>
      </c>
      <c r="G313" s="4" t="str">
        <f t="shared" si="37"/>
        <v xml:space="preserve">ｶﾒｶﾜ </v>
      </c>
      <c r="H313" s="5" t="s">
        <v>23</v>
      </c>
      <c r="I313" s="6">
        <v>38346</v>
      </c>
      <c r="J313" s="5">
        <v>12</v>
      </c>
      <c r="K313" s="5" t="s">
        <v>256</v>
      </c>
      <c r="L313" s="5">
        <v>2243</v>
      </c>
      <c r="M313" s="5" t="s">
        <v>24</v>
      </c>
      <c r="N313" s="5" t="str">
        <f t="shared" si="38"/>
        <v>法02243</v>
      </c>
      <c r="O313" s="5" t="str">
        <f t="shared" si="39"/>
        <v>家</v>
      </c>
      <c r="P313" s="4" t="s">
        <v>2547</v>
      </c>
      <c r="Q313" s="4" t="s">
        <v>671</v>
      </c>
      <c r="R313" s="4" t="s">
        <v>672</v>
      </c>
      <c r="S313" s="4">
        <v>1503944</v>
      </c>
      <c r="T313" s="4" t="s">
        <v>25</v>
      </c>
      <c r="U313" s="4">
        <v>150784804</v>
      </c>
      <c r="V313" s="4" t="s">
        <v>20</v>
      </c>
      <c r="W313" s="7" t="s">
        <v>2970</v>
      </c>
      <c r="X313" s="7" t="s">
        <v>2971</v>
      </c>
      <c r="Y313" s="8" t="s">
        <v>2972</v>
      </c>
      <c r="Z313" s="8" t="s">
        <v>2973</v>
      </c>
      <c r="AA313" s="1" t="str">
        <f t="shared" si="41"/>
        <v>カ</v>
      </c>
    </row>
    <row r="314" spans="1:28" ht="21" hidden="1" customHeight="1">
      <c r="A314" s="1">
        <v>0</v>
      </c>
      <c r="B314" s="2" t="str">
        <f>VLOOKUP(VALUE(MID(N314,2,2)),Sheet1!$A$1:$B$6,2,FALSE)</f>
        <v>日野</v>
      </c>
      <c r="C314" s="9" t="str">
        <f t="shared" si="40"/>
        <v/>
      </c>
      <c r="D314" s="10" t="s">
        <v>624</v>
      </c>
      <c r="E314" s="4" t="s">
        <v>625</v>
      </c>
      <c r="F314" s="4" t="str">
        <f t="shared" si="36"/>
        <v>ｶﾒﾀﾆ ｱｷﾋﾛ</v>
      </c>
      <c r="G314" s="10" t="str">
        <f t="shared" si="37"/>
        <v>ｶﾒﾀﾆ ｱｷﾋﾛ</v>
      </c>
      <c r="H314" s="11" t="s">
        <v>15</v>
      </c>
      <c r="I314" s="12">
        <v>25475</v>
      </c>
      <c r="J314" s="11">
        <v>47</v>
      </c>
      <c r="K314" s="5" t="s">
        <v>16</v>
      </c>
      <c r="L314" s="5">
        <v>2230</v>
      </c>
      <c r="M314" s="5" t="s">
        <v>17</v>
      </c>
      <c r="N314" s="11" t="str">
        <f t="shared" si="38"/>
        <v>醍02230</v>
      </c>
      <c r="O314" s="11" t="str">
        <f t="shared" si="39"/>
        <v>本</v>
      </c>
      <c r="P314" s="10" t="s">
        <v>2537</v>
      </c>
      <c r="Q314" s="10" t="s">
        <v>385</v>
      </c>
      <c r="R314" s="10" t="s">
        <v>3081</v>
      </c>
      <c r="S314" s="4">
        <v>204251</v>
      </c>
      <c r="T314" s="4" t="s">
        <v>19</v>
      </c>
      <c r="U314" s="4">
        <v>20780401</v>
      </c>
      <c r="V314" s="4" t="s">
        <v>20</v>
      </c>
      <c r="W314" s="13"/>
      <c r="X314" s="13" t="s">
        <v>2971</v>
      </c>
      <c r="Y314" s="18" t="s">
        <v>3356</v>
      </c>
      <c r="Z314" s="18" t="s">
        <v>2973</v>
      </c>
      <c r="AA314" s="1" t="str">
        <f t="shared" si="41"/>
        <v>カ</v>
      </c>
    </row>
    <row r="315" spans="1:28" ht="21" hidden="1" customHeight="1">
      <c r="A315" s="1">
        <v>0</v>
      </c>
      <c r="B315" s="2" t="str">
        <f>VLOOKUP(VALUE(MID(N315,2,2)),Sheet1!$A$1:$B$6,2,FALSE)</f>
        <v>日野</v>
      </c>
      <c r="C315" s="9" t="str">
        <f t="shared" si="40"/>
        <v/>
      </c>
      <c r="D315" s="10" t="s">
        <v>626</v>
      </c>
      <c r="E315" s="4" t="s">
        <v>22</v>
      </c>
      <c r="F315" s="4" t="str">
        <f t="shared" si="36"/>
        <v>ｶﾒﾀﾆ ｱｷﾋﾛ</v>
      </c>
      <c r="G315" s="10" t="str">
        <f t="shared" si="37"/>
        <v xml:space="preserve">ｶﾒﾀﾆ </v>
      </c>
      <c r="H315" s="11" t="s">
        <v>23</v>
      </c>
      <c r="I315" s="12">
        <v>25850</v>
      </c>
      <c r="J315" s="11">
        <v>46</v>
      </c>
      <c r="K315" s="5" t="s">
        <v>16</v>
      </c>
      <c r="L315" s="5">
        <v>2230</v>
      </c>
      <c r="M315" s="5" t="s">
        <v>24</v>
      </c>
      <c r="N315" s="11" t="str">
        <f t="shared" si="38"/>
        <v>醍02230</v>
      </c>
      <c r="O315" s="11" t="str">
        <f t="shared" si="39"/>
        <v>家</v>
      </c>
      <c r="P315" s="10" t="s">
        <v>2537</v>
      </c>
      <c r="Q315" s="10" t="s">
        <v>385</v>
      </c>
      <c r="R315" s="10" t="s">
        <v>3081</v>
      </c>
      <c r="S315" s="4">
        <v>204251</v>
      </c>
      <c r="T315" s="4" t="s">
        <v>25</v>
      </c>
      <c r="U315" s="4">
        <v>20780402</v>
      </c>
      <c r="V315" s="4" t="s">
        <v>20</v>
      </c>
      <c r="W315" s="13"/>
      <c r="X315" s="13" t="s">
        <v>2971</v>
      </c>
      <c r="Y315" s="18" t="s">
        <v>3356</v>
      </c>
      <c r="Z315" s="18" t="s">
        <v>2973</v>
      </c>
      <c r="AA315" s="1" t="str">
        <f t="shared" si="41"/>
        <v>カ</v>
      </c>
    </row>
    <row r="316" spans="1:28" ht="21" hidden="1" customHeight="1">
      <c r="A316" s="1">
        <v>0</v>
      </c>
      <c r="B316" s="2" t="str">
        <f>VLOOKUP(VALUE(MID(N316,2,2)),Sheet1!$A$1:$B$6,2,FALSE)</f>
        <v>日野</v>
      </c>
      <c r="C316" s="9" t="str">
        <f t="shared" si="40"/>
        <v/>
      </c>
      <c r="D316" s="10" t="s">
        <v>627</v>
      </c>
      <c r="E316" s="4" t="s">
        <v>22</v>
      </c>
      <c r="F316" s="4" t="str">
        <f t="shared" si="36"/>
        <v>ｶﾒﾀﾆ ｱｷﾋﾛ</v>
      </c>
      <c r="G316" s="10" t="str">
        <f t="shared" si="37"/>
        <v xml:space="preserve">ｶﾒﾀﾆ </v>
      </c>
      <c r="H316" s="11" t="s">
        <v>15</v>
      </c>
      <c r="I316" s="12">
        <v>34938</v>
      </c>
      <c r="J316" s="11">
        <v>21</v>
      </c>
      <c r="K316" s="5" t="s">
        <v>16</v>
      </c>
      <c r="L316" s="5">
        <v>2230</v>
      </c>
      <c r="M316" s="5" t="s">
        <v>24</v>
      </c>
      <c r="N316" s="11" t="str">
        <f t="shared" si="38"/>
        <v>醍02230</v>
      </c>
      <c r="O316" s="11" t="str">
        <f t="shared" si="39"/>
        <v>家</v>
      </c>
      <c r="P316" s="10" t="s">
        <v>2537</v>
      </c>
      <c r="Q316" s="10" t="s">
        <v>385</v>
      </c>
      <c r="R316" s="10" t="s">
        <v>3081</v>
      </c>
      <c r="S316" s="4">
        <v>204251</v>
      </c>
      <c r="T316" s="4" t="s">
        <v>25</v>
      </c>
      <c r="U316" s="4">
        <v>20780403</v>
      </c>
      <c r="V316" s="4" t="s">
        <v>20</v>
      </c>
      <c r="W316" s="13"/>
      <c r="X316" s="13" t="s">
        <v>2971</v>
      </c>
      <c r="Y316" s="18" t="s">
        <v>3356</v>
      </c>
      <c r="Z316" s="18" t="s">
        <v>2973</v>
      </c>
      <c r="AA316" s="1" t="str">
        <f t="shared" si="41"/>
        <v>カ</v>
      </c>
    </row>
    <row r="317" spans="1:28" ht="21" hidden="1" customHeight="1">
      <c r="A317" s="1">
        <v>0</v>
      </c>
      <c r="B317" s="2" t="str">
        <f>VLOOKUP(VALUE(MID(N317,2,2)),Sheet1!$A$1:$B$6,2,FALSE)</f>
        <v>日野</v>
      </c>
      <c r="C317" s="9" t="str">
        <f t="shared" si="40"/>
        <v/>
      </c>
      <c r="D317" s="10" t="s">
        <v>628</v>
      </c>
      <c r="E317" s="4" t="s">
        <v>22</v>
      </c>
      <c r="F317" s="4" t="str">
        <f t="shared" si="36"/>
        <v>ｶﾒﾀﾆ ｱｷﾋﾛ</v>
      </c>
      <c r="G317" s="10" t="str">
        <f t="shared" si="37"/>
        <v xml:space="preserve">ｶﾒﾀﾆ </v>
      </c>
      <c r="H317" s="11" t="s">
        <v>23</v>
      </c>
      <c r="I317" s="12">
        <v>35856</v>
      </c>
      <c r="J317" s="11">
        <v>19</v>
      </c>
      <c r="K317" s="5" t="s">
        <v>16</v>
      </c>
      <c r="L317" s="5">
        <v>2230</v>
      </c>
      <c r="M317" s="5" t="s">
        <v>24</v>
      </c>
      <c r="N317" s="11" t="str">
        <f t="shared" si="38"/>
        <v>醍02230</v>
      </c>
      <c r="O317" s="11" t="str">
        <f t="shared" si="39"/>
        <v>家</v>
      </c>
      <c r="P317" s="10" t="s">
        <v>2537</v>
      </c>
      <c r="Q317" s="10" t="s">
        <v>385</v>
      </c>
      <c r="R317" s="10" t="s">
        <v>3081</v>
      </c>
      <c r="S317" s="4">
        <v>204251</v>
      </c>
      <c r="T317" s="4" t="s">
        <v>25</v>
      </c>
      <c r="U317" s="4">
        <v>20780404</v>
      </c>
      <c r="V317" s="4" t="s">
        <v>20</v>
      </c>
      <c r="W317" s="13"/>
      <c r="X317" s="13" t="s">
        <v>2971</v>
      </c>
      <c r="Y317" s="18" t="s">
        <v>3356</v>
      </c>
      <c r="Z317" s="18" t="s">
        <v>2973</v>
      </c>
      <c r="AA317" s="1" t="str">
        <f t="shared" si="41"/>
        <v>カ</v>
      </c>
    </row>
    <row r="318" spans="1:28" ht="21" hidden="1" customHeight="1">
      <c r="A318" s="1">
        <v>0</v>
      </c>
      <c r="B318" s="1" t="str">
        <f>VLOOKUP(VALUE(MID(N318,2,2)),Sheet1!$A$1:$B$6,2,FALSE)</f>
        <v>日野</v>
      </c>
      <c r="C318" s="9" t="str">
        <f t="shared" si="40"/>
        <v/>
      </c>
      <c r="D318" s="4" t="s">
        <v>629</v>
      </c>
      <c r="E318" s="4" t="s">
        <v>22</v>
      </c>
      <c r="F318" s="4" t="str">
        <f t="shared" si="36"/>
        <v>ｶﾒﾀﾆ ｱｷﾋﾛ</v>
      </c>
      <c r="G318" s="4" t="str">
        <f t="shared" si="37"/>
        <v xml:space="preserve">ｶﾒﾀﾆ </v>
      </c>
      <c r="H318" s="5" t="s">
        <v>15</v>
      </c>
      <c r="I318" s="6">
        <v>37997</v>
      </c>
      <c r="J318" s="5">
        <v>13</v>
      </c>
      <c r="K318" s="5" t="s">
        <v>16</v>
      </c>
      <c r="L318" s="5">
        <v>2230</v>
      </c>
      <c r="M318" s="5" t="s">
        <v>24</v>
      </c>
      <c r="N318" s="5" t="str">
        <f t="shared" si="38"/>
        <v>醍02230</v>
      </c>
      <c r="O318" s="5" t="str">
        <f t="shared" si="39"/>
        <v>家</v>
      </c>
      <c r="P318" s="4" t="s">
        <v>2537</v>
      </c>
      <c r="Q318" s="4" t="s">
        <v>385</v>
      </c>
      <c r="R318" s="4" t="s">
        <v>3081</v>
      </c>
      <c r="S318" s="4">
        <v>204251</v>
      </c>
      <c r="T318" s="4" t="s">
        <v>25</v>
      </c>
      <c r="U318" s="4">
        <v>20780405</v>
      </c>
      <c r="V318" s="4" t="s">
        <v>20</v>
      </c>
      <c r="W318" s="7" t="s">
        <v>2970</v>
      </c>
      <c r="X318" s="7" t="s">
        <v>2971</v>
      </c>
      <c r="Y318" s="8" t="s">
        <v>2972</v>
      </c>
      <c r="Z318" s="8" t="s">
        <v>2973</v>
      </c>
      <c r="AA318" s="1" t="str">
        <f t="shared" si="41"/>
        <v>カ</v>
      </c>
    </row>
    <row r="319" spans="1:28" ht="21" hidden="1" customHeight="1">
      <c r="A319" s="1">
        <v>0</v>
      </c>
      <c r="B319" s="2" t="str">
        <f>VLOOKUP(VALUE(MID(N319,2,2)),Sheet1!$A$1:$B$6,2,FALSE)</f>
        <v>一言寺</v>
      </c>
      <c r="C319" s="9" t="str">
        <f t="shared" si="40"/>
        <v/>
      </c>
      <c r="D319" s="10" t="s">
        <v>1518</v>
      </c>
      <c r="E319" s="4" t="s">
        <v>1519</v>
      </c>
      <c r="F319" s="4" t="str">
        <f t="shared" si="36"/>
        <v>ｶﾔｷ ﾏｻﾙ</v>
      </c>
      <c r="G319" s="10" t="str">
        <f t="shared" si="37"/>
        <v>ｶﾔｷ ﾏｻﾙ</v>
      </c>
      <c r="H319" s="11" t="s">
        <v>15</v>
      </c>
      <c r="I319" s="12">
        <v>29833</v>
      </c>
      <c r="J319" s="11">
        <v>35</v>
      </c>
      <c r="K319" s="5" t="s">
        <v>16</v>
      </c>
      <c r="L319" s="5">
        <v>4248</v>
      </c>
      <c r="M319" s="5" t="s">
        <v>17</v>
      </c>
      <c r="N319" s="11" t="str">
        <f t="shared" si="38"/>
        <v>醍04248</v>
      </c>
      <c r="O319" s="11" t="str">
        <f t="shared" si="39"/>
        <v>本</v>
      </c>
      <c r="P319" s="10" t="s">
        <v>2762</v>
      </c>
      <c r="Q319" s="10" t="s">
        <v>62</v>
      </c>
      <c r="R319" s="10" t="s">
        <v>1520</v>
      </c>
      <c r="S319" s="4">
        <v>311057</v>
      </c>
      <c r="T319" s="4" t="s">
        <v>25</v>
      </c>
      <c r="U319" s="4">
        <v>100880501</v>
      </c>
      <c r="V319" s="4" t="s">
        <v>20</v>
      </c>
      <c r="W319" s="13"/>
      <c r="X319" s="13" t="s">
        <v>2971</v>
      </c>
      <c r="Y319" s="18" t="s">
        <v>3356</v>
      </c>
      <c r="Z319" s="18" t="s">
        <v>2973</v>
      </c>
      <c r="AA319" s="1" t="str">
        <f t="shared" si="41"/>
        <v>カ</v>
      </c>
    </row>
    <row r="320" spans="1:28" ht="21" customHeight="1">
      <c r="A320" s="1">
        <v>0</v>
      </c>
      <c r="B320" s="2" t="str">
        <f>VLOOKUP(VALUE(MID(N320,2,2)),Sheet1!$A$1:$B$6,2,FALSE)</f>
        <v>日野</v>
      </c>
      <c r="C320" s="9" t="str">
        <f t="shared" si="40"/>
        <v/>
      </c>
      <c r="D320" s="10" t="s">
        <v>597</v>
      </c>
      <c r="E320" s="4" t="s">
        <v>598</v>
      </c>
      <c r="F320" s="4" t="str">
        <f t="shared" si="36"/>
        <v>ｶﾜｲ ﾕｳｷ</v>
      </c>
      <c r="G320" s="10" t="str">
        <f t="shared" si="37"/>
        <v>ｶﾜｲ ﾕｳｷ</v>
      </c>
      <c r="H320" s="11" t="s">
        <v>15</v>
      </c>
      <c r="I320" s="12">
        <v>35452</v>
      </c>
      <c r="J320" s="11">
        <v>20</v>
      </c>
      <c r="K320" s="5" t="s">
        <v>256</v>
      </c>
      <c r="L320" s="5">
        <v>2218</v>
      </c>
      <c r="M320" s="5" t="s">
        <v>17</v>
      </c>
      <c r="N320" s="11" t="str">
        <f t="shared" si="38"/>
        <v>法02218</v>
      </c>
      <c r="O320" s="11" t="str">
        <f t="shared" si="39"/>
        <v>本</v>
      </c>
      <c r="P320" s="10" t="s">
        <v>2530</v>
      </c>
      <c r="Q320" s="10" t="s">
        <v>380</v>
      </c>
      <c r="R320" s="10" t="s">
        <v>3423</v>
      </c>
      <c r="S320" s="4">
        <v>1310917</v>
      </c>
      <c r="T320" s="4" t="s">
        <v>25</v>
      </c>
      <c r="U320" s="4">
        <v>131284801</v>
      </c>
      <c r="V320" s="4" t="s">
        <v>20</v>
      </c>
      <c r="W320" s="15">
        <v>42503.364583333336</v>
      </c>
      <c r="X320" s="16">
        <v>42464</v>
      </c>
      <c r="Y320" s="18">
        <v>1</v>
      </c>
      <c r="Z320" s="18"/>
      <c r="AA320" s="1" t="str">
        <f t="shared" si="41"/>
        <v>カ</v>
      </c>
      <c r="AB320" s="1">
        <f>J320</f>
        <v>20</v>
      </c>
    </row>
    <row r="321" spans="1:28" ht="21" hidden="1" customHeight="1">
      <c r="A321" s="1">
        <v>0</v>
      </c>
      <c r="B321" s="2" t="str">
        <f>VLOOKUP(VALUE(MID(N321,2,2)),Sheet1!$A$1:$B$6,2,FALSE)</f>
        <v>一言寺</v>
      </c>
      <c r="C321" s="9" t="str">
        <f t="shared" si="40"/>
        <v/>
      </c>
      <c r="D321" s="10" t="s">
        <v>1228</v>
      </c>
      <c r="E321" s="4" t="s">
        <v>1229</v>
      </c>
      <c r="F321" s="4" t="str">
        <f t="shared" si="36"/>
        <v>ｶﾜｸﾎﾞ ﾀｶｱｷ</v>
      </c>
      <c r="G321" s="10" t="str">
        <f t="shared" si="37"/>
        <v>ｶﾜｸﾎﾞ ﾀｶｱｷ</v>
      </c>
      <c r="H321" s="11" t="s">
        <v>15</v>
      </c>
      <c r="I321" s="12">
        <v>17986</v>
      </c>
      <c r="J321" s="11">
        <v>68</v>
      </c>
      <c r="K321" s="5" t="s">
        <v>16</v>
      </c>
      <c r="L321" s="5">
        <v>4047</v>
      </c>
      <c r="M321" s="5" t="s">
        <v>17</v>
      </c>
      <c r="N321" s="11" t="str">
        <f t="shared" si="38"/>
        <v>醍04047</v>
      </c>
      <c r="O321" s="11" t="str">
        <f t="shared" si="39"/>
        <v>本</v>
      </c>
      <c r="P321" s="10" t="s">
        <v>2687</v>
      </c>
      <c r="Q321" s="10" t="s">
        <v>1230</v>
      </c>
      <c r="R321" s="10" t="s">
        <v>55</v>
      </c>
      <c r="S321" s="4">
        <v>9511962</v>
      </c>
      <c r="T321" s="4" t="s">
        <v>19</v>
      </c>
      <c r="U321" s="4">
        <v>951118401</v>
      </c>
      <c r="V321" s="4" t="s">
        <v>20</v>
      </c>
      <c r="W321" s="13"/>
      <c r="X321" s="13" t="s">
        <v>2971</v>
      </c>
      <c r="Y321" s="18" t="s">
        <v>3356</v>
      </c>
      <c r="Z321" s="18" t="s">
        <v>2973</v>
      </c>
      <c r="AA321" s="1" t="str">
        <f t="shared" si="41"/>
        <v>カ</v>
      </c>
    </row>
    <row r="322" spans="1:28" ht="21" hidden="1" customHeight="1">
      <c r="A322" s="1">
        <v>0</v>
      </c>
      <c r="B322" s="2" t="str">
        <f>VLOOKUP(VALUE(MID(N322,2,2)),Sheet1!$A$1:$B$6,2,FALSE)</f>
        <v>一言寺</v>
      </c>
      <c r="C322" s="9" t="str">
        <f t="shared" si="40"/>
        <v/>
      </c>
      <c r="D322" s="10" t="s">
        <v>1231</v>
      </c>
      <c r="E322" s="4" t="s">
        <v>22</v>
      </c>
      <c r="F322" s="4" t="str">
        <f t="shared" ref="F322:F385" si="43">IF(L322=L321,F321,E322)</f>
        <v>ｶﾜｸﾎﾞ ﾀｶｱｷ</v>
      </c>
      <c r="G322" s="10" t="str">
        <f t="shared" ref="G322:G385" si="44">IF(L322=L321,LEFT(G321,FIND(" ",G321)),E322)</f>
        <v xml:space="preserve">ｶﾜｸﾎﾞ </v>
      </c>
      <c r="H322" s="11" t="s">
        <v>23</v>
      </c>
      <c r="I322" s="12">
        <v>19913</v>
      </c>
      <c r="J322" s="11">
        <v>62</v>
      </c>
      <c r="K322" s="5" t="s">
        <v>16</v>
      </c>
      <c r="L322" s="5">
        <v>4047</v>
      </c>
      <c r="M322" s="5" t="s">
        <v>24</v>
      </c>
      <c r="N322" s="11" t="str">
        <f t="shared" ref="N322:N385" si="45">MID(K322,4,1)&amp;TEXT(L322,"00000")</f>
        <v>醍04047</v>
      </c>
      <c r="O322" s="11" t="str">
        <f t="shared" ref="O322:O385" si="46">LEFT(M322,1)</f>
        <v>家</v>
      </c>
      <c r="P322" s="10" t="s">
        <v>2687</v>
      </c>
      <c r="Q322" s="10" t="s">
        <v>1230</v>
      </c>
      <c r="R322" s="10" t="s">
        <v>55</v>
      </c>
      <c r="S322" s="4">
        <v>9511962</v>
      </c>
      <c r="T322" s="4" t="s">
        <v>25</v>
      </c>
      <c r="U322" s="4">
        <v>951118402</v>
      </c>
      <c r="V322" s="4" t="s">
        <v>20</v>
      </c>
      <c r="W322" s="13"/>
      <c r="X322" s="13" t="s">
        <v>2971</v>
      </c>
      <c r="Y322" s="18" t="s">
        <v>3356</v>
      </c>
      <c r="Z322" s="18" t="s">
        <v>2973</v>
      </c>
      <c r="AA322" s="1" t="str">
        <f t="shared" si="41"/>
        <v>カ</v>
      </c>
    </row>
    <row r="323" spans="1:28" ht="21" hidden="1" customHeight="1">
      <c r="A323" s="1">
        <v>0</v>
      </c>
      <c r="B323" s="2" t="str">
        <f>VLOOKUP(VALUE(MID(N323,2,2)),Sheet1!$A$1:$B$6,2,FALSE)</f>
        <v>三宝院</v>
      </c>
      <c r="C323" s="9" t="str">
        <f t="shared" ref="C323:C386" si="47">IF(AA323=AA322,"",AA323)</f>
        <v/>
      </c>
      <c r="D323" s="10" t="s">
        <v>1558</v>
      </c>
      <c r="E323" s="4" t="s">
        <v>1559</v>
      </c>
      <c r="F323" s="4" t="str">
        <f t="shared" si="43"/>
        <v>ｶﾜｼﾏ ﾄｼﾉﾘ</v>
      </c>
      <c r="G323" s="10" t="str">
        <f t="shared" si="44"/>
        <v>ｶﾜｼﾏ ﾄｼﾉﾘ</v>
      </c>
      <c r="H323" s="11" t="s">
        <v>15</v>
      </c>
      <c r="I323" s="12">
        <v>23774</v>
      </c>
      <c r="J323" s="11">
        <v>52</v>
      </c>
      <c r="K323" s="5" t="s">
        <v>16</v>
      </c>
      <c r="L323" s="5">
        <v>5033</v>
      </c>
      <c r="M323" s="5" t="s">
        <v>17</v>
      </c>
      <c r="N323" s="11" t="str">
        <f t="shared" si="45"/>
        <v>醍05033</v>
      </c>
      <c r="O323" s="11" t="str">
        <f t="shared" si="46"/>
        <v>本</v>
      </c>
      <c r="P323" s="10" t="s">
        <v>2773</v>
      </c>
      <c r="Q323" s="10" t="s">
        <v>352</v>
      </c>
      <c r="R323" s="10" t="s">
        <v>3236</v>
      </c>
      <c r="S323" s="4">
        <v>9227270</v>
      </c>
      <c r="T323" s="4" t="s">
        <v>19</v>
      </c>
      <c r="U323" s="4">
        <v>930416601</v>
      </c>
      <c r="V323" s="4" t="s">
        <v>20</v>
      </c>
      <c r="W323" s="13"/>
      <c r="X323" s="13" t="s">
        <v>2971</v>
      </c>
      <c r="Y323" s="18" t="s">
        <v>3356</v>
      </c>
      <c r="Z323" s="18" t="s">
        <v>2973</v>
      </c>
      <c r="AA323" s="1" t="str">
        <f t="shared" ref="AA323:AA386" si="48">DBCS(LEFT(G323,1))</f>
        <v>カ</v>
      </c>
    </row>
    <row r="324" spans="1:28" ht="21" hidden="1" customHeight="1">
      <c r="A324" s="1">
        <v>0</v>
      </c>
      <c r="B324" s="2" t="str">
        <f>VLOOKUP(VALUE(MID(N324,2,2)),Sheet1!$A$1:$B$6,2,FALSE)</f>
        <v>三宝院</v>
      </c>
      <c r="C324" s="9" t="str">
        <f t="shared" si="47"/>
        <v/>
      </c>
      <c r="D324" s="10" t="s">
        <v>1560</v>
      </c>
      <c r="E324" s="4" t="s">
        <v>22</v>
      </c>
      <c r="F324" s="4" t="str">
        <f t="shared" si="43"/>
        <v>ｶﾜｼﾏ ﾄｼﾉﾘ</v>
      </c>
      <c r="G324" s="10" t="str">
        <f t="shared" si="44"/>
        <v xml:space="preserve">ｶﾜｼﾏ </v>
      </c>
      <c r="H324" s="11" t="s">
        <v>23</v>
      </c>
      <c r="I324" s="12">
        <v>23516</v>
      </c>
      <c r="J324" s="11">
        <v>52</v>
      </c>
      <c r="K324" s="5" t="s">
        <v>16</v>
      </c>
      <c r="L324" s="5">
        <v>5033</v>
      </c>
      <c r="M324" s="5" t="s">
        <v>24</v>
      </c>
      <c r="N324" s="11" t="str">
        <f t="shared" si="45"/>
        <v>醍05033</v>
      </c>
      <c r="O324" s="11" t="str">
        <f t="shared" si="46"/>
        <v>家</v>
      </c>
      <c r="P324" s="10" t="s">
        <v>2773</v>
      </c>
      <c r="Q324" s="10" t="s">
        <v>352</v>
      </c>
      <c r="R324" s="10" t="s">
        <v>3236</v>
      </c>
      <c r="S324" s="4">
        <v>9227270</v>
      </c>
      <c r="T324" s="4" t="s">
        <v>25</v>
      </c>
      <c r="U324" s="4">
        <v>930416602</v>
      </c>
      <c r="V324" s="4" t="s">
        <v>20</v>
      </c>
      <c r="W324" s="13"/>
      <c r="X324" s="13" t="s">
        <v>2971</v>
      </c>
      <c r="Y324" s="18" t="s">
        <v>3356</v>
      </c>
      <c r="Z324" s="18" t="s">
        <v>2973</v>
      </c>
      <c r="AA324" s="1" t="str">
        <f t="shared" si="48"/>
        <v>カ</v>
      </c>
    </row>
    <row r="325" spans="1:28" ht="21" customHeight="1">
      <c r="A325" s="1">
        <v>0</v>
      </c>
      <c r="B325" s="2" t="str">
        <f>VLOOKUP(VALUE(MID(N325,2,2)),Sheet1!$A$1:$B$6,2,FALSE)</f>
        <v>日野</v>
      </c>
      <c r="C325" s="9" t="str">
        <f t="shared" si="47"/>
        <v/>
      </c>
      <c r="D325" s="10" t="s">
        <v>353</v>
      </c>
      <c r="E325" s="4" t="s">
        <v>354</v>
      </c>
      <c r="F325" s="4" t="str">
        <f t="shared" si="43"/>
        <v>ｶﾜｼﾏ ﾉﾌﾞﾋｺ</v>
      </c>
      <c r="G325" s="10" t="str">
        <f t="shared" si="44"/>
        <v>ｶﾜｼﾏ ﾉﾌﾞﾋｺ</v>
      </c>
      <c r="H325" s="11" t="s">
        <v>15</v>
      </c>
      <c r="I325" s="12">
        <v>19317</v>
      </c>
      <c r="J325" s="11">
        <v>64</v>
      </c>
      <c r="K325" s="5" t="s">
        <v>16</v>
      </c>
      <c r="L325" s="5">
        <v>2028</v>
      </c>
      <c r="M325" s="5" t="s">
        <v>17</v>
      </c>
      <c r="N325" s="11" t="str">
        <f t="shared" si="45"/>
        <v>醍02028</v>
      </c>
      <c r="O325" s="11" t="str">
        <f t="shared" si="46"/>
        <v>本</v>
      </c>
      <c r="P325" s="10" t="s">
        <v>2472</v>
      </c>
      <c r="Q325" s="10" t="s">
        <v>326</v>
      </c>
      <c r="R325" s="10" t="s">
        <v>3031</v>
      </c>
      <c r="S325" s="4">
        <v>8600988</v>
      </c>
      <c r="T325" s="4" t="s">
        <v>19</v>
      </c>
      <c r="U325" s="4">
        <v>860204101</v>
      </c>
      <c r="V325" s="4" t="s">
        <v>20</v>
      </c>
      <c r="W325" s="15">
        <v>42477.395833333336</v>
      </c>
      <c r="X325" s="16">
        <v>42466</v>
      </c>
      <c r="Y325" s="18">
        <v>2</v>
      </c>
      <c r="Z325" s="18"/>
      <c r="AA325" s="1" t="str">
        <f t="shared" si="48"/>
        <v>カ</v>
      </c>
      <c r="AB325" s="1">
        <f>J325</f>
        <v>64</v>
      </c>
    </row>
    <row r="326" spans="1:28" ht="21" hidden="1" customHeight="1">
      <c r="A326" s="1">
        <v>0</v>
      </c>
      <c r="B326" s="2" t="str">
        <f>VLOOKUP(VALUE(MID(N326,2,2)),Sheet1!$A$1:$B$6,2,FALSE)</f>
        <v>日野</v>
      </c>
      <c r="C326" s="9" t="str">
        <f t="shared" si="47"/>
        <v/>
      </c>
      <c r="D326" s="10" t="s">
        <v>370</v>
      </c>
      <c r="E326" s="4" t="s">
        <v>371</v>
      </c>
      <c r="F326" s="4" t="str">
        <f t="shared" si="43"/>
        <v>ｶﾜｼﾏ ﾑﾈｵ</v>
      </c>
      <c r="G326" s="10" t="str">
        <f t="shared" si="44"/>
        <v>ｶﾜｼﾏ ﾑﾈｵ</v>
      </c>
      <c r="H326" s="11" t="s">
        <v>15</v>
      </c>
      <c r="I326" s="12">
        <v>23132</v>
      </c>
      <c r="J326" s="11">
        <v>53</v>
      </c>
      <c r="K326" s="5" t="s">
        <v>16</v>
      </c>
      <c r="L326" s="5">
        <v>2036</v>
      </c>
      <c r="M326" s="5" t="s">
        <v>17</v>
      </c>
      <c r="N326" s="11" t="str">
        <f t="shared" si="45"/>
        <v>醍02036</v>
      </c>
      <c r="O326" s="11" t="str">
        <f t="shared" si="46"/>
        <v>本</v>
      </c>
      <c r="P326" s="10" t="s">
        <v>2477</v>
      </c>
      <c r="Q326" s="10" t="s">
        <v>372</v>
      </c>
      <c r="R326" s="10" t="s">
        <v>3034</v>
      </c>
      <c r="S326" s="4">
        <v>9008047</v>
      </c>
      <c r="T326" s="4" t="s">
        <v>19</v>
      </c>
      <c r="U326" s="4">
        <v>900707201</v>
      </c>
      <c r="V326" s="4" t="s">
        <v>20</v>
      </c>
      <c r="W326" s="13"/>
      <c r="X326" s="13" t="s">
        <v>2971</v>
      </c>
      <c r="Y326" s="18" t="s">
        <v>3356</v>
      </c>
      <c r="Z326" s="18" t="s">
        <v>2973</v>
      </c>
      <c r="AA326" s="1" t="str">
        <f t="shared" si="48"/>
        <v>カ</v>
      </c>
    </row>
    <row r="327" spans="1:28" ht="21" customHeight="1">
      <c r="A327" s="1">
        <v>0</v>
      </c>
      <c r="B327" s="2" t="str">
        <f>VLOOKUP(VALUE(MID(N327,2,2)),Sheet1!$A$1:$B$6,2,FALSE)</f>
        <v>点在</v>
      </c>
      <c r="C327" s="9" t="str">
        <f t="shared" si="47"/>
        <v/>
      </c>
      <c r="D327" s="10" t="s">
        <v>1911</v>
      </c>
      <c r="E327" s="4" t="s">
        <v>1912</v>
      </c>
      <c r="F327" s="4" t="str">
        <f t="shared" si="43"/>
        <v>ｶﾜﾂｼﾞ ﾄﾓﾖｼ</v>
      </c>
      <c r="G327" s="10" t="str">
        <f t="shared" si="44"/>
        <v>ｶﾜﾂｼﾞ ﾄﾓﾖｼ</v>
      </c>
      <c r="H327" s="11" t="s">
        <v>15</v>
      </c>
      <c r="I327" s="12">
        <v>29837</v>
      </c>
      <c r="J327" s="11">
        <v>35</v>
      </c>
      <c r="K327" s="5" t="s">
        <v>16</v>
      </c>
      <c r="L327" s="5">
        <v>50019</v>
      </c>
      <c r="M327" s="5" t="s">
        <v>17</v>
      </c>
      <c r="N327" s="11" t="str">
        <f t="shared" si="45"/>
        <v>醍50019</v>
      </c>
      <c r="O327" s="11" t="str">
        <f t="shared" si="46"/>
        <v>本</v>
      </c>
      <c r="P327" s="10" t="s">
        <v>2864</v>
      </c>
      <c r="Q327" s="10" t="s">
        <v>1913</v>
      </c>
      <c r="R327" s="10" t="s">
        <v>3520</v>
      </c>
      <c r="S327" s="4">
        <v>16861</v>
      </c>
      <c r="T327" s="4" t="s">
        <v>25</v>
      </c>
      <c r="U327" s="4">
        <v>10507701</v>
      </c>
      <c r="V327" s="4" t="s">
        <v>20</v>
      </c>
      <c r="W327" s="15">
        <v>42477.354166666664</v>
      </c>
      <c r="X327" s="16">
        <v>42467</v>
      </c>
      <c r="Y327" s="18">
        <v>1</v>
      </c>
      <c r="Z327" s="18"/>
      <c r="AA327" s="1" t="str">
        <f t="shared" si="48"/>
        <v>カ</v>
      </c>
      <c r="AB327" s="1">
        <f>J327</f>
        <v>35</v>
      </c>
    </row>
    <row r="328" spans="1:28" ht="21" hidden="1" customHeight="1">
      <c r="A328" s="1">
        <v>0</v>
      </c>
      <c r="B328" s="2" t="str">
        <f>VLOOKUP(VALUE(MID(N328,2,2)),Sheet1!$A$1:$B$6,2,FALSE)</f>
        <v>点在</v>
      </c>
      <c r="C328" s="9" t="str">
        <f t="shared" si="47"/>
        <v/>
      </c>
      <c r="D328" s="10" t="s">
        <v>2270</v>
      </c>
      <c r="E328" s="4" t="s">
        <v>2271</v>
      </c>
      <c r="F328" s="4" t="str">
        <f t="shared" si="43"/>
        <v>ｶﾜﾄ ﾏｻﾋｺ</v>
      </c>
      <c r="G328" s="10" t="str">
        <f t="shared" si="44"/>
        <v>ｶﾜﾄ ﾏｻﾋｺ</v>
      </c>
      <c r="H328" s="11" t="s">
        <v>15</v>
      </c>
      <c r="I328" s="12">
        <v>28884</v>
      </c>
      <c r="J328" s="11">
        <v>38</v>
      </c>
      <c r="K328" s="5" t="s">
        <v>16</v>
      </c>
      <c r="L328" s="5">
        <v>50183</v>
      </c>
      <c r="M328" s="5" t="s">
        <v>17</v>
      </c>
      <c r="N328" s="11" t="str">
        <f t="shared" si="45"/>
        <v>醍50183</v>
      </c>
      <c r="O328" s="11" t="str">
        <f t="shared" si="46"/>
        <v>本</v>
      </c>
      <c r="P328" s="10" t="s">
        <v>2945</v>
      </c>
      <c r="Q328" s="10" t="s">
        <v>28</v>
      </c>
      <c r="R328" s="10" t="s">
        <v>2272</v>
      </c>
      <c r="S328" s="4">
        <v>9716050</v>
      </c>
      <c r="T328" s="4" t="s">
        <v>25</v>
      </c>
      <c r="U328" s="4">
        <v>980206901</v>
      </c>
      <c r="V328" s="4" t="s">
        <v>20</v>
      </c>
      <c r="W328" s="13"/>
      <c r="X328" s="13" t="s">
        <v>2971</v>
      </c>
      <c r="Y328" s="18" t="s">
        <v>3356</v>
      </c>
      <c r="Z328" s="18" t="s">
        <v>2973</v>
      </c>
      <c r="AA328" s="1" t="str">
        <f t="shared" si="48"/>
        <v>カ</v>
      </c>
    </row>
    <row r="329" spans="1:28" ht="21" hidden="1" customHeight="1">
      <c r="A329" s="1">
        <v>0</v>
      </c>
      <c r="B329" s="2" t="str">
        <f>VLOOKUP(VALUE(MID(N329,2,2)),Sheet1!$A$1:$B$6,2,FALSE)</f>
        <v>石田</v>
      </c>
      <c r="C329" s="9" t="str">
        <f t="shared" si="47"/>
        <v/>
      </c>
      <c r="D329" s="10" t="s">
        <v>81</v>
      </c>
      <c r="E329" s="4" t="s">
        <v>82</v>
      </c>
      <c r="F329" s="4" t="str">
        <f t="shared" si="43"/>
        <v>ｶﾜﾉ ｻﾄｼ</v>
      </c>
      <c r="G329" s="10" t="str">
        <f t="shared" si="44"/>
        <v>ｶﾜﾉ ｻﾄｼ</v>
      </c>
      <c r="H329" s="11" t="s">
        <v>15</v>
      </c>
      <c r="I329" s="12">
        <v>23483</v>
      </c>
      <c r="J329" s="11">
        <v>52</v>
      </c>
      <c r="K329" s="5" t="s">
        <v>16</v>
      </c>
      <c r="L329" s="5">
        <v>1036</v>
      </c>
      <c r="M329" s="5" t="s">
        <v>17</v>
      </c>
      <c r="N329" s="11" t="str">
        <f t="shared" si="45"/>
        <v>醍01036</v>
      </c>
      <c r="O329" s="11" t="str">
        <f t="shared" si="46"/>
        <v>本</v>
      </c>
      <c r="P329" s="10" t="s">
        <v>2398</v>
      </c>
      <c r="Q329" s="10" t="s">
        <v>83</v>
      </c>
      <c r="R329" s="10" t="s">
        <v>2985</v>
      </c>
      <c r="S329" s="4">
        <v>9206442</v>
      </c>
      <c r="T329" s="4" t="s">
        <v>19</v>
      </c>
      <c r="U329" s="4">
        <v>920715801</v>
      </c>
      <c r="V329" s="4" t="s">
        <v>20</v>
      </c>
      <c r="W329" s="13"/>
      <c r="X329" s="13" t="s">
        <v>2971</v>
      </c>
      <c r="Y329" s="18" t="s">
        <v>3356</v>
      </c>
      <c r="Z329" s="18" t="s">
        <v>2973</v>
      </c>
      <c r="AA329" s="1" t="str">
        <f t="shared" si="48"/>
        <v>カ</v>
      </c>
    </row>
    <row r="330" spans="1:28" ht="21" hidden="1" customHeight="1">
      <c r="A330" s="1">
        <v>0</v>
      </c>
      <c r="B330" s="2" t="str">
        <f>VLOOKUP(VALUE(MID(N330,2,2)),Sheet1!$A$1:$B$6,2,FALSE)</f>
        <v>一言寺</v>
      </c>
      <c r="C330" s="9" t="str">
        <f t="shared" si="47"/>
        <v/>
      </c>
      <c r="D330" s="10" t="s">
        <v>1144</v>
      </c>
      <c r="E330" s="4" t="s">
        <v>1145</v>
      </c>
      <c r="F330" s="4" t="str">
        <f t="shared" si="43"/>
        <v>ｶﾜﾑﾗ ｸﾆﾌｻ</v>
      </c>
      <c r="G330" s="10" t="str">
        <f t="shared" si="44"/>
        <v>ｶﾜﾑﾗ ｸﾆﾌｻ</v>
      </c>
      <c r="H330" s="11" t="s">
        <v>15</v>
      </c>
      <c r="I330" s="12">
        <v>15416</v>
      </c>
      <c r="J330" s="11">
        <v>75</v>
      </c>
      <c r="K330" s="5" t="s">
        <v>16</v>
      </c>
      <c r="L330" s="5">
        <v>4009</v>
      </c>
      <c r="M330" s="5" t="s">
        <v>17</v>
      </c>
      <c r="N330" s="11" t="str">
        <f t="shared" si="45"/>
        <v>醍04009</v>
      </c>
      <c r="O330" s="11" t="str">
        <f t="shared" si="46"/>
        <v>本</v>
      </c>
      <c r="P330" s="10" t="s">
        <v>2667</v>
      </c>
      <c r="Q330" s="10" t="s">
        <v>372</v>
      </c>
      <c r="R330" s="10" t="s">
        <v>3165</v>
      </c>
      <c r="S330" s="4">
        <v>8330221</v>
      </c>
      <c r="T330" s="4" t="s">
        <v>19</v>
      </c>
      <c r="U330" s="4">
        <v>830619401</v>
      </c>
      <c r="V330" s="4" t="s">
        <v>20</v>
      </c>
      <c r="W330" s="13"/>
      <c r="X330" s="13" t="s">
        <v>2971</v>
      </c>
      <c r="Y330" s="18" t="s">
        <v>3356</v>
      </c>
      <c r="Z330" s="18" t="s">
        <v>2973</v>
      </c>
      <c r="AA330" s="1" t="str">
        <f t="shared" si="48"/>
        <v>カ</v>
      </c>
    </row>
    <row r="331" spans="1:28" ht="21" hidden="1" customHeight="1">
      <c r="A331" s="1">
        <v>0</v>
      </c>
      <c r="B331" s="2" t="str">
        <f>VLOOKUP(VALUE(MID(N331,2,2)),Sheet1!$A$1:$B$6,2,FALSE)</f>
        <v>一言寺</v>
      </c>
      <c r="C331" s="9" t="str">
        <f t="shared" si="47"/>
        <v/>
      </c>
      <c r="D331" s="10" t="s">
        <v>1146</v>
      </c>
      <c r="E331" s="4" t="s">
        <v>22</v>
      </c>
      <c r="F331" s="4" t="str">
        <f t="shared" si="43"/>
        <v>ｶﾜﾑﾗ ｸﾆﾌｻ</v>
      </c>
      <c r="G331" s="10" t="str">
        <f t="shared" si="44"/>
        <v xml:space="preserve">ｶﾜﾑﾗ </v>
      </c>
      <c r="H331" s="11" t="s">
        <v>23</v>
      </c>
      <c r="I331" s="12">
        <v>17145</v>
      </c>
      <c r="J331" s="11">
        <v>70</v>
      </c>
      <c r="K331" s="5" t="s">
        <v>16</v>
      </c>
      <c r="L331" s="5">
        <v>4009</v>
      </c>
      <c r="M331" s="5" t="s">
        <v>24</v>
      </c>
      <c r="N331" s="11" t="str">
        <f t="shared" si="45"/>
        <v>醍04009</v>
      </c>
      <c r="O331" s="11" t="str">
        <f t="shared" si="46"/>
        <v>家</v>
      </c>
      <c r="P331" s="10" t="s">
        <v>2667</v>
      </c>
      <c r="Q331" s="10" t="s">
        <v>372</v>
      </c>
      <c r="R331" s="10" t="s">
        <v>3165</v>
      </c>
      <c r="S331" s="4">
        <v>8330221</v>
      </c>
      <c r="T331" s="4" t="s">
        <v>25</v>
      </c>
      <c r="U331" s="4">
        <v>830619402</v>
      </c>
      <c r="V331" s="4" t="s">
        <v>20</v>
      </c>
      <c r="W331" s="13"/>
      <c r="X331" s="13" t="s">
        <v>2971</v>
      </c>
      <c r="Y331" s="18" t="s">
        <v>3356</v>
      </c>
      <c r="Z331" s="18" t="s">
        <v>2973</v>
      </c>
      <c r="AA331" s="1" t="str">
        <f t="shared" si="48"/>
        <v>カ</v>
      </c>
    </row>
    <row r="332" spans="1:28" ht="21" hidden="1" customHeight="1">
      <c r="A332" s="1">
        <v>0</v>
      </c>
      <c r="B332" s="2" t="str">
        <f>VLOOKUP(VALUE(MID(N332,2,2)),Sheet1!$A$1:$B$6,2,FALSE)</f>
        <v>日野</v>
      </c>
      <c r="C332" s="9" t="str">
        <f t="shared" si="47"/>
        <v/>
      </c>
      <c r="D332" s="10" t="s">
        <v>387</v>
      </c>
      <c r="E332" s="4" t="s">
        <v>388</v>
      </c>
      <c r="F332" s="4" t="str">
        <f t="shared" si="43"/>
        <v>ｶﾜﾑﾗ ﾀﾞｲｽｹ</v>
      </c>
      <c r="G332" s="10" t="str">
        <f t="shared" si="44"/>
        <v>ｶﾜﾑﾗ ﾀﾞｲｽｹ</v>
      </c>
      <c r="H332" s="11" t="s">
        <v>15</v>
      </c>
      <c r="I332" s="12">
        <v>27941</v>
      </c>
      <c r="J332" s="11">
        <v>40</v>
      </c>
      <c r="K332" s="5" t="s">
        <v>256</v>
      </c>
      <c r="L332" s="5">
        <v>2047</v>
      </c>
      <c r="M332" s="5" t="s">
        <v>17</v>
      </c>
      <c r="N332" s="11" t="str">
        <f t="shared" si="45"/>
        <v>法02047</v>
      </c>
      <c r="O332" s="11" t="str">
        <f t="shared" si="46"/>
        <v>本</v>
      </c>
      <c r="P332" s="10" t="s">
        <v>2482</v>
      </c>
      <c r="Q332" s="10" t="s">
        <v>389</v>
      </c>
      <c r="R332" s="10" t="s">
        <v>3039</v>
      </c>
      <c r="S332" s="4">
        <v>9911936</v>
      </c>
      <c r="T332" s="4" t="s">
        <v>19</v>
      </c>
      <c r="U332" s="4">
        <v>106001</v>
      </c>
      <c r="V332" s="4" t="s">
        <v>20</v>
      </c>
      <c r="W332" s="13"/>
      <c r="X332" s="13" t="s">
        <v>2971</v>
      </c>
      <c r="Y332" s="18" t="s">
        <v>3356</v>
      </c>
      <c r="Z332" s="18" t="s">
        <v>2973</v>
      </c>
      <c r="AA332" s="1" t="str">
        <f t="shared" si="48"/>
        <v>カ</v>
      </c>
    </row>
    <row r="333" spans="1:28" ht="21" hidden="1" customHeight="1">
      <c r="A333" s="1">
        <v>0</v>
      </c>
      <c r="B333" s="2" t="str">
        <f>VLOOKUP(VALUE(MID(N333,2,2)),Sheet1!$A$1:$B$6,2,FALSE)</f>
        <v>日野</v>
      </c>
      <c r="C333" s="9" t="str">
        <f t="shared" si="47"/>
        <v/>
      </c>
      <c r="D333" s="10" t="s">
        <v>390</v>
      </c>
      <c r="E333" s="4" t="s">
        <v>22</v>
      </c>
      <c r="F333" s="4" t="str">
        <f t="shared" si="43"/>
        <v>ｶﾜﾑﾗ ﾀﾞｲｽｹ</v>
      </c>
      <c r="G333" s="10" t="str">
        <f t="shared" si="44"/>
        <v xml:space="preserve">ｶﾜﾑﾗ </v>
      </c>
      <c r="H333" s="11" t="s">
        <v>23</v>
      </c>
      <c r="I333" s="12">
        <v>27433</v>
      </c>
      <c r="J333" s="11">
        <v>42</v>
      </c>
      <c r="K333" s="5" t="s">
        <v>256</v>
      </c>
      <c r="L333" s="5">
        <v>2047</v>
      </c>
      <c r="M333" s="5" t="s">
        <v>24</v>
      </c>
      <c r="N333" s="11" t="str">
        <f t="shared" si="45"/>
        <v>法02047</v>
      </c>
      <c r="O333" s="11" t="str">
        <f t="shared" si="46"/>
        <v>家</v>
      </c>
      <c r="P333" s="10" t="s">
        <v>2482</v>
      </c>
      <c r="Q333" s="10" t="s">
        <v>389</v>
      </c>
      <c r="R333" s="10" t="s">
        <v>3039</v>
      </c>
      <c r="S333" s="4">
        <v>9911936</v>
      </c>
      <c r="T333" s="4" t="s">
        <v>25</v>
      </c>
      <c r="U333" s="4">
        <v>106002</v>
      </c>
      <c r="V333" s="4" t="s">
        <v>20</v>
      </c>
      <c r="W333" s="13"/>
      <c r="X333" s="13" t="s">
        <v>2971</v>
      </c>
      <c r="Y333" s="18" t="s">
        <v>3356</v>
      </c>
      <c r="Z333" s="18" t="s">
        <v>2973</v>
      </c>
      <c r="AA333" s="1" t="str">
        <f t="shared" si="48"/>
        <v>カ</v>
      </c>
    </row>
    <row r="334" spans="1:28" ht="21" hidden="1" customHeight="1">
      <c r="A334" s="1">
        <v>0</v>
      </c>
      <c r="B334" s="2" t="str">
        <f>VLOOKUP(VALUE(MID(N334,2,2)),Sheet1!$A$1:$B$6,2,FALSE)</f>
        <v>日野</v>
      </c>
      <c r="C334" s="9" t="str">
        <f t="shared" si="47"/>
        <v/>
      </c>
      <c r="D334" s="10" t="s">
        <v>391</v>
      </c>
      <c r="E334" s="4" t="s">
        <v>22</v>
      </c>
      <c r="F334" s="4" t="str">
        <f t="shared" si="43"/>
        <v>ｶﾜﾑﾗ ﾀﾞｲｽｹ</v>
      </c>
      <c r="G334" s="10" t="str">
        <f t="shared" si="44"/>
        <v xml:space="preserve">ｶﾜﾑﾗ </v>
      </c>
      <c r="H334" s="11" t="s">
        <v>15</v>
      </c>
      <c r="I334" s="12">
        <v>36201</v>
      </c>
      <c r="J334" s="11">
        <v>18</v>
      </c>
      <c r="K334" s="5" t="s">
        <v>256</v>
      </c>
      <c r="L334" s="5">
        <v>2047</v>
      </c>
      <c r="M334" s="5" t="s">
        <v>24</v>
      </c>
      <c r="N334" s="11" t="str">
        <f t="shared" si="45"/>
        <v>法02047</v>
      </c>
      <c r="O334" s="11" t="str">
        <f t="shared" si="46"/>
        <v>家</v>
      </c>
      <c r="P334" s="10" t="s">
        <v>2482</v>
      </c>
      <c r="Q334" s="10" t="s">
        <v>389</v>
      </c>
      <c r="R334" s="10" t="s">
        <v>3039</v>
      </c>
      <c r="S334" s="4">
        <v>9911936</v>
      </c>
      <c r="T334" s="4" t="s">
        <v>25</v>
      </c>
      <c r="U334" s="4">
        <v>106003</v>
      </c>
      <c r="V334" s="4" t="s">
        <v>20</v>
      </c>
      <c r="W334" s="13"/>
      <c r="X334" s="13" t="s">
        <v>2971</v>
      </c>
      <c r="Y334" s="18" t="s">
        <v>3356</v>
      </c>
      <c r="Z334" s="18" t="s">
        <v>2973</v>
      </c>
      <c r="AA334" s="1" t="str">
        <f t="shared" si="48"/>
        <v>カ</v>
      </c>
    </row>
    <row r="335" spans="1:28" ht="21" hidden="1" customHeight="1">
      <c r="A335" s="1">
        <v>0</v>
      </c>
      <c r="B335" s="1" t="str">
        <f>VLOOKUP(VALUE(MID(N335,2,2)),Sheet1!$A$1:$B$6,2,FALSE)</f>
        <v>日野</v>
      </c>
      <c r="C335" s="9" t="str">
        <f t="shared" si="47"/>
        <v/>
      </c>
      <c r="D335" s="4" t="s">
        <v>392</v>
      </c>
      <c r="E335" s="4" t="s">
        <v>22</v>
      </c>
      <c r="F335" s="4" t="str">
        <f t="shared" si="43"/>
        <v>ｶﾜﾑﾗ ﾀﾞｲｽｹ</v>
      </c>
      <c r="G335" s="4" t="str">
        <f t="shared" si="44"/>
        <v xml:space="preserve">ｶﾜﾑﾗ </v>
      </c>
      <c r="H335" s="5" t="s">
        <v>15</v>
      </c>
      <c r="I335" s="6">
        <v>37326</v>
      </c>
      <c r="J335" s="5">
        <v>15</v>
      </c>
      <c r="K335" s="5" t="s">
        <v>256</v>
      </c>
      <c r="L335" s="5">
        <v>2047</v>
      </c>
      <c r="M335" s="5" t="s">
        <v>24</v>
      </c>
      <c r="N335" s="5" t="str">
        <f t="shared" si="45"/>
        <v>法02047</v>
      </c>
      <c r="O335" s="5" t="str">
        <f t="shared" si="46"/>
        <v>家</v>
      </c>
      <c r="P335" s="4" t="s">
        <v>2482</v>
      </c>
      <c r="Q335" s="4" t="s">
        <v>389</v>
      </c>
      <c r="R335" s="4" t="s">
        <v>3039</v>
      </c>
      <c r="S335" s="4">
        <v>9911936</v>
      </c>
      <c r="T335" s="4" t="s">
        <v>25</v>
      </c>
      <c r="U335" s="4">
        <v>106004</v>
      </c>
      <c r="V335" s="4" t="s">
        <v>20</v>
      </c>
      <c r="W335" s="7" t="s">
        <v>2970</v>
      </c>
      <c r="X335" s="7" t="s">
        <v>2971</v>
      </c>
      <c r="Y335" s="8" t="s">
        <v>2972</v>
      </c>
      <c r="Z335" s="8" t="s">
        <v>2973</v>
      </c>
      <c r="AA335" s="1" t="str">
        <f t="shared" si="48"/>
        <v>カ</v>
      </c>
    </row>
    <row r="336" spans="1:28" ht="21" hidden="1" customHeight="1">
      <c r="A336" s="1">
        <v>0</v>
      </c>
      <c r="B336" s="1" t="str">
        <f>VLOOKUP(VALUE(MID(N336,2,2)),Sheet1!$A$1:$B$6,2,FALSE)</f>
        <v>日野</v>
      </c>
      <c r="C336" s="9" t="str">
        <f t="shared" si="47"/>
        <v/>
      </c>
      <c r="D336" s="4" t="s">
        <v>393</v>
      </c>
      <c r="E336" s="4" t="s">
        <v>22</v>
      </c>
      <c r="F336" s="4" t="str">
        <f t="shared" si="43"/>
        <v>ｶﾜﾑﾗ ﾀﾞｲｽｹ</v>
      </c>
      <c r="G336" s="4" t="str">
        <f t="shared" si="44"/>
        <v xml:space="preserve">ｶﾜﾑﾗ </v>
      </c>
      <c r="H336" s="5" t="s">
        <v>15</v>
      </c>
      <c r="I336" s="6">
        <v>37326</v>
      </c>
      <c r="J336" s="5">
        <v>15</v>
      </c>
      <c r="K336" s="5" t="s">
        <v>256</v>
      </c>
      <c r="L336" s="5">
        <v>2047</v>
      </c>
      <c r="M336" s="5" t="s">
        <v>24</v>
      </c>
      <c r="N336" s="5" t="str">
        <f t="shared" si="45"/>
        <v>法02047</v>
      </c>
      <c r="O336" s="5" t="str">
        <f t="shared" si="46"/>
        <v>家</v>
      </c>
      <c r="P336" s="4" t="s">
        <v>2482</v>
      </c>
      <c r="Q336" s="4" t="s">
        <v>389</v>
      </c>
      <c r="R336" s="4" t="s">
        <v>3039</v>
      </c>
      <c r="S336" s="4">
        <v>9911936</v>
      </c>
      <c r="T336" s="4" t="s">
        <v>25</v>
      </c>
      <c r="U336" s="4">
        <v>106005</v>
      </c>
      <c r="V336" s="4" t="s">
        <v>20</v>
      </c>
      <c r="W336" s="7" t="s">
        <v>2970</v>
      </c>
      <c r="X336" s="7" t="s">
        <v>2971</v>
      </c>
      <c r="Y336" s="8" t="s">
        <v>2972</v>
      </c>
      <c r="Z336" s="8" t="s">
        <v>2973</v>
      </c>
      <c r="AA336" s="1" t="str">
        <f t="shared" si="48"/>
        <v>カ</v>
      </c>
    </row>
    <row r="337" spans="1:29" ht="21" hidden="1" customHeight="1">
      <c r="A337" s="1">
        <v>0</v>
      </c>
      <c r="B337" s="2" t="str">
        <f>VLOOKUP(VALUE(MID(N337,2,2)),Sheet1!$A$1:$B$6,2,FALSE)</f>
        <v>小栗栖</v>
      </c>
      <c r="C337" s="9" t="str">
        <f t="shared" si="47"/>
        <v/>
      </c>
      <c r="D337" s="10" t="s">
        <v>926</v>
      </c>
      <c r="E337" s="4" t="s">
        <v>927</v>
      </c>
      <c r="F337" s="4" t="str">
        <f t="shared" si="43"/>
        <v>ｶﾜﾑﾗ ﾀｶﾄｼ</v>
      </c>
      <c r="G337" s="10" t="str">
        <f t="shared" si="44"/>
        <v>ｶﾜﾑﾗ ﾀｶﾄｼ</v>
      </c>
      <c r="H337" s="11" t="s">
        <v>15</v>
      </c>
      <c r="I337" s="12">
        <v>19745</v>
      </c>
      <c r="J337" s="11">
        <v>63</v>
      </c>
      <c r="K337" s="5" t="s">
        <v>16</v>
      </c>
      <c r="L337" s="5">
        <v>3221</v>
      </c>
      <c r="M337" s="5" t="s">
        <v>17</v>
      </c>
      <c r="N337" s="11" t="str">
        <f t="shared" si="45"/>
        <v>醍03221</v>
      </c>
      <c r="O337" s="11" t="str">
        <f t="shared" si="46"/>
        <v>本</v>
      </c>
      <c r="P337" s="10" t="s">
        <v>2613</v>
      </c>
      <c r="Q337" s="10" t="s">
        <v>928</v>
      </c>
      <c r="R337" s="10" t="s">
        <v>3133</v>
      </c>
      <c r="S337" s="4">
        <v>608734</v>
      </c>
      <c r="T337" s="4" t="s">
        <v>19</v>
      </c>
      <c r="U337" s="4">
        <v>61107001</v>
      </c>
      <c r="V337" s="4" t="s">
        <v>20</v>
      </c>
      <c r="W337" s="13"/>
      <c r="X337" s="13" t="s">
        <v>2971</v>
      </c>
      <c r="Y337" s="18" t="s">
        <v>3356</v>
      </c>
      <c r="Z337" s="18" t="s">
        <v>2973</v>
      </c>
      <c r="AA337" s="1" t="str">
        <f t="shared" si="48"/>
        <v>カ</v>
      </c>
    </row>
    <row r="338" spans="1:29" ht="21" hidden="1" customHeight="1">
      <c r="A338" s="1">
        <v>0</v>
      </c>
      <c r="B338" s="2" t="str">
        <f>VLOOKUP(VALUE(MID(N338,2,2)),Sheet1!$A$1:$B$6,2,FALSE)</f>
        <v>小栗栖</v>
      </c>
      <c r="C338" s="9" t="str">
        <f t="shared" si="47"/>
        <v/>
      </c>
      <c r="D338" s="10" t="s">
        <v>929</v>
      </c>
      <c r="E338" s="4" t="s">
        <v>22</v>
      </c>
      <c r="F338" s="4" t="str">
        <f t="shared" si="43"/>
        <v>ｶﾜﾑﾗ ﾀｶﾄｼ</v>
      </c>
      <c r="G338" s="10" t="str">
        <f t="shared" si="44"/>
        <v xml:space="preserve">ｶﾜﾑﾗ </v>
      </c>
      <c r="H338" s="11" t="s">
        <v>23</v>
      </c>
      <c r="I338" s="12">
        <v>21665</v>
      </c>
      <c r="J338" s="11">
        <v>57</v>
      </c>
      <c r="K338" s="5" t="s">
        <v>16</v>
      </c>
      <c r="L338" s="5">
        <v>3221</v>
      </c>
      <c r="M338" s="5" t="s">
        <v>24</v>
      </c>
      <c r="N338" s="11" t="str">
        <f t="shared" si="45"/>
        <v>醍03221</v>
      </c>
      <c r="O338" s="11" t="str">
        <f t="shared" si="46"/>
        <v>家</v>
      </c>
      <c r="P338" s="10" t="s">
        <v>2613</v>
      </c>
      <c r="Q338" s="10" t="s">
        <v>928</v>
      </c>
      <c r="R338" s="10" t="s">
        <v>3133</v>
      </c>
      <c r="S338" s="4">
        <v>608734</v>
      </c>
      <c r="T338" s="4" t="s">
        <v>25</v>
      </c>
      <c r="U338" s="4">
        <v>61107002</v>
      </c>
      <c r="V338" s="4" t="s">
        <v>20</v>
      </c>
      <c r="W338" s="13"/>
      <c r="X338" s="13" t="s">
        <v>2971</v>
      </c>
      <c r="Y338" s="18" t="s">
        <v>3356</v>
      </c>
      <c r="Z338" s="18" t="s">
        <v>2973</v>
      </c>
      <c r="AA338" s="1" t="str">
        <f t="shared" si="48"/>
        <v>カ</v>
      </c>
    </row>
    <row r="339" spans="1:29" ht="21" hidden="1" customHeight="1">
      <c r="A339" s="1">
        <v>0</v>
      </c>
      <c r="B339" s="2" t="str">
        <f>VLOOKUP(VALUE(MID(N339,2,2)),Sheet1!$A$1:$B$6,2,FALSE)</f>
        <v>日野</v>
      </c>
      <c r="C339" s="9" t="str">
        <f t="shared" si="47"/>
        <v>ギ</v>
      </c>
      <c r="D339" s="10" t="s">
        <v>423</v>
      </c>
      <c r="E339" s="4" t="s">
        <v>424</v>
      </c>
      <c r="F339" s="4" t="str">
        <f t="shared" si="43"/>
        <v>ｷｼﾓﾄ ｵｻﾑ</v>
      </c>
      <c r="G339" s="10" t="str">
        <f t="shared" si="44"/>
        <v>ｷｼﾓﾄ ｵｻﾑ</v>
      </c>
      <c r="H339" s="11" t="s">
        <v>15</v>
      </c>
      <c r="I339" s="12">
        <v>17829</v>
      </c>
      <c r="J339" s="11">
        <v>68</v>
      </c>
      <c r="K339" s="5" t="s">
        <v>16</v>
      </c>
      <c r="L339" s="5">
        <v>2076</v>
      </c>
      <c r="M339" s="5" t="s">
        <v>17</v>
      </c>
      <c r="N339" s="11" t="str">
        <f t="shared" si="45"/>
        <v>醍02076</v>
      </c>
      <c r="O339" s="11" t="str">
        <f t="shared" si="46"/>
        <v>本</v>
      </c>
      <c r="P339" s="10" t="s">
        <v>2490</v>
      </c>
      <c r="Q339" s="10" t="s">
        <v>425</v>
      </c>
      <c r="R339" s="10" t="s">
        <v>3046</v>
      </c>
      <c r="S339" s="4">
        <v>208230</v>
      </c>
      <c r="T339" s="4" t="s">
        <v>19</v>
      </c>
      <c r="U339" s="4">
        <v>30710601</v>
      </c>
      <c r="V339" s="4" t="s">
        <v>20</v>
      </c>
      <c r="W339" s="13"/>
      <c r="X339" s="13" t="s">
        <v>2971</v>
      </c>
      <c r="Y339" s="18" t="s">
        <v>3356</v>
      </c>
      <c r="Z339" s="18" t="s">
        <v>2973</v>
      </c>
      <c r="AA339" s="1" t="str">
        <f t="shared" si="48"/>
        <v>ギ</v>
      </c>
    </row>
    <row r="340" spans="1:29" ht="21" hidden="1" customHeight="1">
      <c r="A340" s="1">
        <v>0</v>
      </c>
      <c r="B340" s="2" t="str">
        <f>VLOOKUP(VALUE(MID(N340,2,2)),Sheet1!$A$1:$B$6,2,FALSE)</f>
        <v>日野</v>
      </c>
      <c r="C340" s="9" t="str">
        <f t="shared" si="47"/>
        <v>キ</v>
      </c>
      <c r="D340" s="10" t="s">
        <v>426</v>
      </c>
      <c r="E340" s="4" t="s">
        <v>22</v>
      </c>
      <c r="F340" s="4" t="str">
        <f t="shared" si="43"/>
        <v>ｷｼﾓﾄ ｵｻﾑ</v>
      </c>
      <c r="G340" s="10" t="str">
        <f t="shared" si="44"/>
        <v xml:space="preserve">ｷｼﾓﾄ </v>
      </c>
      <c r="H340" s="11" t="s">
        <v>15</v>
      </c>
      <c r="I340" s="12">
        <v>35008</v>
      </c>
      <c r="J340" s="11">
        <v>21</v>
      </c>
      <c r="K340" s="5" t="s">
        <v>16</v>
      </c>
      <c r="L340" s="5">
        <v>2076</v>
      </c>
      <c r="M340" s="5" t="s">
        <v>24</v>
      </c>
      <c r="N340" s="11" t="str">
        <f t="shared" si="45"/>
        <v>醍02076</v>
      </c>
      <c r="O340" s="11" t="str">
        <f t="shared" si="46"/>
        <v>家</v>
      </c>
      <c r="P340" s="10" t="s">
        <v>2490</v>
      </c>
      <c r="Q340" s="10" t="s">
        <v>425</v>
      </c>
      <c r="R340" s="10" t="s">
        <v>3046</v>
      </c>
      <c r="S340" s="4">
        <v>208230</v>
      </c>
      <c r="T340" s="4" t="s">
        <v>25</v>
      </c>
      <c r="U340" s="4">
        <v>30710604</v>
      </c>
      <c r="V340" s="4" t="s">
        <v>20</v>
      </c>
      <c r="W340" s="13"/>
      <c r="X340" s="13" t="s">
        <v>2971</v>
      </c>
      <c r="Y340" s="18" t="s">
        <v>3356</v>
      </c>
      <c r="Z340" s="18" t="s">
        <v>2973</v>
      </c>
      <c r="AA340" s="1" t="str">
        <f t="shared" si="48"/>
        <v>キ</v>
      </c>
    </row>
    <row r="341" spans="1:29" ht="21" hidden="1" customHeight="1">
      <c r="A341" s="1">
        <v>0</v>
      </c>
      <c r="B341" s="2" t="str">
        <f>VLOOKUP(VALUE(MID(N341,2,2)),Sheet1!$A$1:$B$6,2,FALSE)</f>
        <v>日野</v>
      </c>
      <c r="C341" s="9" t="str">
        <f t="shared" si="47"/>
        <v/>
      </c>
      <c r="D341" s="10" t="s">
        <v>427</v>
      </c>
      <c r="E341" s="4" t="s">
        <v>22</v>
      </c>
      <c r="F341" s="4" t="str">
        <f t="shared" si="43"/>
        <v>ｷｼﾓﾄ ｵｻﾑ</v>
      </c>
      <c r="G341" s="10" t="str">
        <f t="shared" si="44"/>
        <v xml:space="preserve">ｷｼﾓﾄ </v>
      </c>
      <c r="H341" s="11" t="s">
        <v>23</v>
      </c>
      <c r="I341" s="12">
        <v>23877</v>
      </c>
      <c r="J341" s="11">
        <v>51</v>
      </c>
      <c r="K341" s="5" t="s">
        <v>16</v>
      </c>
      <c r="L341" s="5">
        <v>2076</v>
      </c>
      <c r="M341" s="5" t="s">
        <v>24</v>
      </c>
      <c r="N341" s="11" t="str">
        <f t="shared" si="45"/>
        <v>醍02076</v>
      </c>
      <c r="O341" s="11" t="str">
        <f t="shared" si="46"/>
        <v>家</v>
      </c>
      <c r="P341" s="10" t="s">
        <v>2490</v>
      </c>
      <c r="Q341" s="10" t="s">
        <v>425</v>
      </c>
      <c r="R341" s="10" t="s">
        <v>3046</v>
      </c>
      <c r="S341" s="4">
        <v>208230</v>
      </c>
      <c r="T341" s="4" t="s">
        <v>25</v>
      </c>
      <c r="U341" s="4">
        <v>30710605</v>
      </c>
      <c r="V341" s="4" t="s">
        <v>20</v>
      </c>
      <c r="W341" s="13"/>
      <c r="X341" s="13" t="s">
        <v>2971</v>
      </c>
      <c r="Y341" s="18" t="s">
        <v>3356</v>
      </c>
      <c r="Z341" s="18" t="s">
        <v>2973</v>
      </c>
      <c r="AA341" s="1" t="str">
        <f t="shared" si="48"/>
        <v>キ</v>
      </c>
    </row>
    <row r="342" spans="1:29" ht="21" hidden="1" customHeight="1">
      <c r="A342" s="1">
        <v>0</v>
      </c>
      <c r="B342" s="2" t="str">
        <f>VLOOKUP(VALUE(MID(N342,2,2)),Sheet1!$A$1:$B$6,2,FALSE)</f>
        <v>石田</v>
      </c>
      <c r="C342" s="9" t="str">
        <f t="shared" si="47"/>
        <v/>
      </c>
      <c r="D342" s="10" t="s">
        <v>149</v>
      </c>
      <c r="E342" s="4" t="s">
        <v>150</v>
      </c>
      <c r="F342" s="4" t="str">
        <f t="shared" si="43"/>
        <v>ｷﾀﾞ ﾌﾐｵ</v>
      </c>
      <c r="G342" s="10" t="str">
        <f t="shared" si="44"/>
        <v>ｷﾀﾞ ﾌﾐｵ</v>
      </c>
      <c r="H342" s="11" t="s">
        <v>15</v>
      </c>
      <c r="I342" s="12">
        <v>21536</v>
      </c>
      <c r="J342" s="11">
        <v>58</v>
      </c>
      <c r="K342" s="5" t="s">
        <v>16</v>
      </c>
      <c r="L342" s="5">
        <v>1084</v>
      </c>
      <c r="M342" s="5" t="s">
        <v>17</v>
      </c>
      <c r="N342" s="11" t="str">
        <f t="shared" si="45"/>
        <v>醍01084</v>
      </c>
      <c r="O342" s="11" t="str">
        <f t="shared" si="46"/>
        <v>本</v>
      </c>
      <c r="P342" s="10" t="s">
        <v>2414</v>
      </c>
      <c r="Q342" s="10" t="s">
        <v>151</v>
      </c>
      <c r="R342" s="10" t="s">
        <v>55</v>
      </c>
      <c r="S342" s="4">
        <v>9127046</v>
      </c>
      <c r="T342" s="4" t="s">
        <v>19</v>
      </c>
      <c r="U342" s="4">
        <v>30604001</v>
      </c>
      <c r="V342" s="4" t="s">
        <v>20</v>
      </c>
      <c r="W342" s="13"/>
      <c r="X342" s="13" t="s">
        <v>2971</v>
      </c>
      <c r="Y342" s="18" t="s">
        <v>3356</v>
      </c>
      <c r="Z342" s="18" t="s">
        <v>2973</v>
      </c>
      <c r="AA342" s="1" t="str">
        <f t="shared" si="48"/>
        <v>キ</v>
      </c>
    </row>
    <row r="343" spans="1:29" ht="21" hidden="1" customHeight="1">
      <c r="A343" s="1">
        <v>0</v>
      </c>
      <c r="B343" s="2" t="str">
        <f>VLOOKUP(VALUE(MID(N343,2,2)),Sheet1!$A$1:$B$6,2,FALSE)</f>
        <v>一言寺</v>
      </c>
      <c r="C343" s="9" t="str">
        <f t="shared" si="47"/>
        <v/>
      </c>
      <c r="D343" s="10" t="s">
        <v>1187</v>
      </c>
      <c r="E343" s="4" t="s">
        <v>1188</v>
      </c>
      <c r="F343" s="4" t="str">
        <f t="shared" si="43"/>
        <v>ｷﾀﾞ ﾏｻﾊﾙ</v>
      </c>
      <c r="G343" s="10" t="str">
        <f t="shared" si="44"/>
        <v>ｷﾀﾞ ﾏｻﾊﾙ</v>
      </c>
      <c r="H343" s="11" t="s">
        <v>15</v>
      </c>
      <c r="I343" s="12">
        <v>18635</v>
      </c>
      <c r="J343" s="11">
        <v>66</v>
      </c>
      <c r="K343" s="5" t="s">
        <v>16</v>
      </c>
      <c r="L343" s="5">
        <v>4024</v>
      </c>
      <c r="M343" s="5" t="s">
        <v>17</v>
      </c>
      <c r="N343" s="11" t="str">
        <f t="shared" si="45"/>
        <v>醍04024</v>
      </c>
      <c r="O343" s="11" t="str">
        <f t="shared" si="46"/>
        <v>本</v>
      </c>
      <c r="P343" s="10" t="s">
        <v>2677</v>
      </c>
      <c r="Q343" s="10" t="s">
        <v>372</v>
      </c>
      <c r="R343" s="10" t="s">
        <v>3173</v>
      </c>
      <c r="S343" s="4">
        <v>8904103</v>
      </c>
      <c r="T343" s="4" t="s">
        <v>19</v>
      </c>
      <c r="U343" s="4">
        <v>890501201</v>
      </c>
      <c r="V343" s="4" t="s">
        <v>20</v>
      </c>
      <c r="W343" s="13"/>
      <c r="X343" s="13" t="s">
        <v>2971</v>
      </c>
      <c r="Y343" s="18" t="s">
        <v>3356</v>
      </c>
      <c r="Z343" s="18" t="s">
        <v>2973</v>
      </c>
      <c r="AA343" s="1" t="str">
        <f t="shared" si="48"/>
        <v>キ</v>
      </c>
    </row>
    <row r="344" spans="1:29" ht="21" hidden="1" customHeight="1">
      <c r="A344" s="1">
        <v>0</v>
      </c>
      <c r="B344" s="2" t="str">
        <f>VLOOKUP(VALUE(MID(N344,2,2)),Sheet1!$A$1:$B$6,2,FALSE)</f>
        <v>一言寺</v>
      </c>
      <c r="C344" s="9" t="str">
        <f t="shared" si="47"/>
        <v/>
      </c>
      <c r="D344" s="10" t="s">
        <v>1189</v>
      </c>
      <c r="E344" s="4" t="s">
        <v>22</v>
      </c>
      <c r="F344" s="4" t="str">
        <f t="shared" si="43"/>
        <v>ｷﾀﾞ ﾏｻﾊﾙ</v>
      </c>
      <c r="G344" s="10" t="str">
        <f t="shared" si="44"/>
        <v xml:space="preserve">ｷﾀﾞ </v>
      </c>
      <c r="H344" s="11" t="s">
        <v>23</v>
      </c>
      <c r="I344" s="12">
        <v>23318</v>
      </c>
      <c r="J344" s="11">
        <v>53</v>
      </c>
      <c r="K344" s="5" t="s">
        <v>16</v>
      </c>
      <c r="L344" s="5">
        <v>4024</v>
      </c>
      <c r="M344" s="5" t="s">
        <v>24</v>
      </c>
      <c r="N344" s="11" t="str">
        <f t="shared" si="45"/>
        <v>醍04024</v>
      </c>
      <c r="O344" s="11" t="str">
        <f t="shared" si="46"/>
        <v>家</v>
      </c>
      <c r="P344" s="10" t="s">
        <v>2677</v>
      </c>
      <c r="Q344" s="10" t="s">
        <v>372</v>
      </c>
      <c r="R344" s="10" t="s">
        <v>3173</v>
      </c>
      <c r="S344" s="4">
        <v>8904103</v>
      </c>
      <c r="T344" s="4" t="s">
        <v>25</v>
      </c>
      <c r="U344" s="4">
        <v>890501203</v>
      </c>
      <c r="V344" s="4" t="s">
        <v>20</v>
      </c>
      <c r="W344" s="13"/>
      <c r="X344" s="13" t="s">
        <v>2971</v>
      </c>
      <c r="Y344" s="18" t="s">
        <v>3356</v>
      </c>
      <c r="Z344" s="18" t="s">
        <v>2973</v>
      </c>
      <c r="AA344" s="1" t="str">
        <f t="shared" si="48"/>
        <v>キ</v>
      </c>
    </row>
    <row r="345" spans="1:29" ht="21" hidden="1" customHeight="1">
      <c r="A345" s="1">
        <v>0</v>
      </c>
      <c r="B345" s="2" t="str">
        <f>VLOOKUP(VALUE(MID(N345,2,2)),Sheet1!$A$1:$B$6,2,FALSE)</f>
        <v>一言寺</v>
      </c>
      <c r="C345" s="9" t="str">
        <f t="shared" si="47"/>
        <v/>
      </c>
      <c r="D345" s="10" t="s">
        <v>1190</v>
      </c>
      <c r="E345" s="4" t="s">
        <v>22</v>
      </c>
      <c r="F345" s="4" t="str">
        <f t="shared" si="43"/>
        <v>ｷﾀﾞ ﾏｻﾊﾙ</v>
      </c>
      <c r="G345" s="10" t="str">
        <f t="shared" si="44"/>
        <v xml:space="preserve">ｷﾀﾞ </v>
      </c>
      <c r="H345" s="11" t="s">
        <v>23</v>
      </c>
      <c r="I345" s="12">
        <v>34299</v>
      </c>
      <c r="J345" s="11">
        <v>23</v>
      </c>
      <c r="K345" s="5" t="s">
        <v>16</v>
      </c>
      <c r="L345" s="5">
        <v>4024</v>
      </c>
      <c r="M345" s="5" t="s">
        <v>24</v>
      </c>
      <c r="N345" s="11" t="str">
        <f t="shared" si="45"/>
        <v>醍04024</v>
      </c>
      <c r="O345" s="11" t="str">
        <f t="shared" si="46"/>
        <v>家</v>
      </c>
      <c r="P345" s="10" t="s">
        <v>2677</v>
      </c>
      <c r="Q345" s="10" t="s">
        <v>372</v>
      </c>
      <c r="R345" s="10" t="s">
        <v>3173</v>
      </c>
      <c r="S345" s="4">
        <v>8904103</v>
      </c>
      <c r="T345" s="4" t="s">
        <v>25</v>
      </c>
      <c r="U345" s="4">
        <v>890501204</v>
      </c>
      <c r="V345" s="4" t="s">
        <v>20</v>
      </c>
      <c r="W345" s="13"/>
      <c r="X345" s="13" t="s">
        <v>2971</v>
      </c>
      <c r="Y345" s="18" t="s">
        <v>3356</v>
      </c>
      <c r="Z345" s="18" t="s">
        <v>2973</v>
      </c>
      <c r="AA345" s="1" t="str">
        <f t="shared" si="48"/>
        <v>キ</v>
      </c>
    </row>
    <row r="346" spans="1:29" ht="21" hidden="1" customHeight="1">
      <c r="A346" s="1">
        <v>0</v>
      </c>
      <c r="B346" s="2" t="str">
        <f>VLOOKUP(VALUE(MID(N346,2,2)),Sheet1!$A$1:$B$6,2,FALSE)</f>
        <v>一言寺</v>
      </c>
      <c r="C346" s="9" t="str">
        <f t="shared" si="47"/>
        <v/>
      </c>
      <c r="D346" s="10" t="s">
        <v>1191</v>
      </c>
      <c r="E346" s="4" t="s">
        <v>22</v>
      </c>
      <c r="F346" s="4" t="str">
        <f t="shared" si="43"/>
        <v>ｷﾀﾞ ﾏｻﾊﾙ</v>
      </c>
      <c r="G346" s="10" t="str">
        <f t="shared" si="44"/>
        <v xml:space="preserve">ｷﾀﾞ </v>
      </c>
      <c r="H346" s="11" t="s">
        <v>15</v>
      </c>
      <c r="I346" s="12">
        <v>35417</v>
      </c>
      <c r="J346" s="11">
        <v>20</v>
      </c>
      <c r="K346" s="5" t="s">
        <v>16</v>
      </c>
      <c r="L346" s="5">
        <v>4024</v>
      </c>
      <c r="M346" s="5" t="s">
        <v>24</v>
      </c>
      <c r="N346" s="11" t="str">
        <f t="shared" si="45"/>
        <v>醍04024</v>
      </c>
      <c r="O346" s="11" t="str">
        <f t="shared" si="46"/>
        <v>家</v>
      </c>
      <c r="P346" s="10" t="s">
        <v>2677</v>
      </c>
      <c r="Q346" s="10" t="s">
        <v>372</v>
      </c>
      <c r="R346" s="10" t="s">
        <v>3173</v>
      </c>
      <c r="S346" s="4">
        <v>8904103</v>
      </c>
      <c r="T346" s="4" t="s">
        <v>25</v>
      </c>
      <c r="U346" s="4">
        <v>890501205</v>
      </c>
      <c r="V346" s="4" t="s">
        <v>20</v>
      </c>
      <c r="W346" s="13"/>
      <c r="X346" s="13" t="s">
        <v>2971</v>
      </c>
      <c r="Y346" s="18" t="s">
        <v>3356</v>
      </c>
      <c r="Z346" s="18" t="s">
        <v>2973</v>
      </c>
      <c r="AA346" s="1" t="str">
        <f t="shared" si="48"/>
        <v>キ</v>
      </c>
    </row>
    <row r="347" spans="1:29" ht="21" hidden="1" customHeight="1">
      <c r="A347" s="1">
        <v>0</v>
      </c>
      <c r="B347" s="2" t="str">
        <f>VLOOKUP(VALUE(MID(N347,2,2)),Sheet1!$A$1:$B$6,2,FALSE)</f>
        <v>石田</v>
      </c>
      <c r="C347" s="9" t="str">
        <f t="shared" si="47"/>
        <v/>
      </c>
      <c r="D347" s="10" t="s">
        <v>190</v>
      </c>
      <c r="E347" s="4" t="s">
        <v>191</v>
      </c>
      <c r="F347" s="4" t="str">
        <f t="shared" si="43"/>
        <v>ｷﾀｵｶ ﾕｳｼﾞ</v>
      </c>
      <c r="G347" s="10" t="str">
        <f t="shared" si="44"/>
        <v>ｷﾀｵｶ ﾕｳｼﾞ</v>
      </c>
      <c r="H347" s="11" t="s">
        <v>15</v>
      </c>
      <c r="I347" s="12">
        <v>23957</v>
      </c>
      <c r="J347" s="11">
        <v>51</v>
      </c>
      <c r="K347" s="5" t="s">
        <v>16</v>
      </c>
      <c r="L347" s="5">
        <v>1169</v>
      </c>
      <c r="M347" s="5" t="s">
        <v>17</v>
      </c>
      <c r="N347" s="11" t="str">
        <f t="shared" si="45"/>
        <v>醍01169</v>
      </c>
      <c r="O347" s="11" t="str">
        <f t="shared" si="46"/>
        <v>本</v>
      </c>
      <c r="P347" s="10" t="s">
        <v>2428</v>
      </c>
      <c r="Q347" s="10" t="s">
        <v>18</v>
      </c>
      <c r="R347" s="10" t="s">
        <v>3002</v>
      </c>
      <c r="S347" s="4">
        <v>9313630</v>
      </c>
      <c r="T347" s="4" t="s">
        <v>19</v>
      </c>
      <c r="U347" s="4">
        <v>931118001</v>
      </c>
      <c r="V347" s="4" t="s">
        <v>20</v>
      </c>
      <c r="W347" s="13"/>
      <c r="X347" s="13" t="s">
        <v>2971</v>
      </c>
      <c r="Y347" s="18" t="s">
        <v>3356</v>
      </c>
      <c r="Z347" s="18" t="s">
        <v>2973</v>
      </c>
      <c r="AA347" s="1" t="str">
        <f t="shared" si="48"/>
        <v>キ</v>
      </c>
    </row>
    <row r="348" spans="1:29" ht="21" hidden="1" customHeight="1">
      <c r="A348" s="1">
        <v>0</v>
      </c>
      <c r="B348" s="2" t="str">
        <f>VLOOKUP(VALUE(MID(N348,2,2)),Sheet1!$A$1:$B$6,2,FALSE)</f>
        <v>点在</v>
      </c>
      <c r="C348" s="9" t="str">
        <f t="shared" si="47"/>
        <v/>
      </c>
      <c r="D348" s="10" t="s">
        <v>2256</v>
      </c>
      <c r="E348" s="4" t="s">
        <v>191</v>
      </c>
      <c r="F348" s="4" t="str">
        <f t="shared" si="43"/>
        <v>ｷﾀｵｶ ﾕｳｼﾞ</v>
      </c>
      <c r="G348" s="10" t="str">
        <f t="shared" si="44"/>
        <v>ｷﾀｵｶ ﾕｳｼﾞ</v>
      </c>
      <c r="H348" s="11" t="s">
        <v>15</v>
      </c>
      <c r="I348" s="12">
        <v>33046</v>
      </c>
      <c r="J348" s="11">
        <v>26</v>
      </c>
      <c r="K348" s="5" t="s">
        <v>256</v>
      </c>
      <c r="L348" s="5">
        <v>50176</v>
      </c>
      <c r="M348" s="5" t="s">
        <v>17</v>
      </c>
      <c r="N348" s="11" t="str">
        <f t="shared" si="45"/>
        <v>法50176</v>
      </c>
      <c r="O348" s="11" t="str">
        <f t="shared" si="46"/>
        <v>本</v>
      </c>
      <c r="P348" s="10" t="s">
        <v>2941</v>
      </c>
      <c r="Q348" s="10" t="s">
        <v>2257</v>
      </c>
      <c r="R348" s="10" t="s">
        <v>3339</v>
      </c>
      <c r="S348" s="4">
        <v>1004719</v>
      </c>
      <c r="T348" s="4" t="s">
        <v>25</v>
      </c>
      <c r="U348" s="4">
        <v>150181901</v>
      </c>
      <c r="V348" s="4" t="s">
        <v>20</v>
      </c>
      <c r="W348" s="13"/>
      <c r="X348" s="13" t="s">
        <v>2971</v>
      </c>
      <c r="Y348" s="18" t="s">
        <v>3356</v>
      </c>
      <c r="Z348" s="18" t="s">
        <v>2973</v>
      </c>
      <c r="AA348" s="1" t="str">
        <f t="shared" si="48"/>
        <v>キ</v>
      </c>
    </row>
    <row r="349" spans="1:29" ht="21" customHeight="1">
      <c r="A349" s="1">
        <v>0</v>
      </c>
      <c r="B349" s="2" t="str">
        <f>VLOOKUP(VALUE(MID(N349,2,2)),Sheet1!$A$1:$B$6,2,FALSE)</f>
        <v>三宝院</v>
      </c>
      <c r="C349" s="9" t="str">
        <f t="shared" si="47"/>
        <v/>
      </c>
      <c r="D349" s="10" t="s">
        <v>1651</v>
      </c>
      <c r="E349" s="4" t="s">
        <v>1652</v>
      </c>
      <c r="F349" s="4" t="str">
        <f t="shared" si="43"/>
        <v>ｷﾀｶﾞﾜ ﾀｶﾋﾛ</v>
      </c>
      <c r="G349" s="10" t="str">
        <f t="shared" si="44"/>
        <v>ｷﾀｶﾞﾜ ﾀｶﾋﾛ</v>
      </c>
      <c r="H349" s="11" t="s">
        <v>15</v>
      </c>
      <c r="I349" s="12">
        <v>26809</v>
      </c>
      <c r="J349" s="11">
        <v>43</v>
      </c>
      <c r="K349" s="5" t="s">
        <v>16</v>
      </c>
      <c r="L349" s="5">
        <v>5182</v>
      </c>
      <c r="M349" s="5" t="s">
        <v>17</v>
      </c>
      <c r="N349" s="11" t="str">
        <f t="shared" si="45"/>
        <v>醍05182</v>
      </c>
      <c r="O349" s="11" t="str">
        <f t="shared" si="46"/>
        <v>本</v>
      </c>
      <c r="P349" s="10" t="s">
        <v>2799</v>
      </c>
      <c r="Q349" s="10" t="s">
        <v>1653</v>
      </c>
      <c r="R349" s="10" t="s">
        <v>3258</v>
      </c>
      <c r="S349" s="4">
        <v>515825</v>
      </c>
      <c r="T349" s="4" t="s">
        <v>19</v>
      </c>
      <c r="U349" s="4">
        <v>60407401</v>
      </c>
      <c r="V349" s="4" t="s">
        <v>20</v>
      </c>
      <c r="W349" s="15">
        <v>42477.333333333336</v>
      </c>
      <c r="X349" s="16">
        <v>42464</v>
      </c>
      <c r="Y349" s="18">
        <v>4</v>
      </c>
      <c r="Z349" s="18">
        <v>4</v>
      </c>
      <c r="AA349" s="1" t="str">
        <f t="shared" si="48"/>
        <v>キ</v>
      </c>
      <c r="AB349" s="1">
        <f t="shared" ref="AB349:AB350" si="49">J349</f>
        <v>43</v>
      </c>
      <c r="AC349" s="1">
        <v>1500</v>
      </c>
    </row>
    <row r="350" spans="1:29" ht="21" customHeight="1">
      <c r="A350" s="1">
        <v>0</v>
      </c>
      <c r="B350" s="2" t="str">
        <f>VLOOKUP(VALUE(MID(N350,2,2)),Sheet1!$A$1:$B$6,2,FALSE)</f>
        <v>三宝院</v>
      </c>
      <c r="C350" s="9" t="str">
        <f t="shared" si="47"/>
        <v/>
      </c>
      <c r="D350" s="10" t="s">
        <v>1654</v>
      </c>
      <c r="E350" s="4" t="s">
        <v>22</v>
      </c>
      <c r="F350" s="4" t="str">
        <f t="shared" si="43"/>
        <v>ｷﾀｶﾞﾜ ﾀｶﾋﾛ</v>
      </c>
      <c r="G350" s="10" t="s">
        <v>3424</v>
      </c>
      <c r="H350" s="11" t="s">
        <v>23</v>
      </c>
      <c r="I350" s="12">
        <v>26912</v>
      </c>
      <c r="J350" s="11">
        <v>43</v>
      </c>
      <c r="K350" s="5" t="s">
        <v>16</v>
      </c>
      <c r="L350" s="5">
        <v>5182</v>
      </c>
      <c r="M350" s="5" t="s">
        <v>24</v>
      </c>
      <c r="N350" s="11" t="str">
        <f t="shared" si="45"/>
        <v>醍05182</v>
      </c>
      <c r="O350" s="11" t="str">
        <f t="shared" si="46"/>
        <v>家</v>
      </c>
      <c r="P350" s="10" t="s">
        <v>2799</v>
      </c>
      <c r="Q350" s="10" t="s">
        <v>1653</v>
      </c>
      <c r="R350" s="10" t="s">
        <v>3258</v>
      </c>
      <c r="S350" s="4">
        <v>515825</v>
      </c>
      <c r="T350" s="4" t="s">
        <v>25</v>
      </c>
      <c r="U350" s="4">
        <v>60407402</v>
      </c>
      <c r="V350" s="4" t="s">
        <v>20</v>
      </c>
      <c r="W350" s="15">
        <v>42477.333333333336</v>
      </c>
      <c r="X350" s="16">
        <v>42464</v>
      </c>
      <c r="Y350" s="18">
        <v>2</v>
      </c>
      <c r="Z350" s="18">
        <v>9</v>
      </c>
      <c r="AA350" s="1" t="str">
        <f t="shared" si="48"/>
        <v>キ</v>
      </c>
      <c r="AB350" s="1">
        <f t="shared" si="49"/>
        <v>43</v>
      </c>
      <c r="AC350" s="1">
        <v>0</v>
      </c>
    </row>
    <row r="351" spans="1:29" ht="21" hidden="1" customHeight="1">
      <c r="A351" s="1">
        <v>0</v>
      </c>
      <c r="B351" s="2" t="str">
        <f>VLOOKUP(VALUE(MID(N351,2,2)),Sheet1!$A$1:$B$6,2,FALSE)</f>
        <v>三宝院</v>
      </c>
      <c r="C351" s="9" t="str">
        <f t="shared" si="47"/>
        <v/>
      </c>
      <c r="D351" s="10" t="s">
        <v>1655</v>
      </c>
      <c r="E351" s="4" t="s">
        <v>22</v>
      </c>
      <c r="F351" s="4" t="str">
        <f t="shared" si="43"/>
        <v>ｷﾀｶﾞﾜ ﾀｶﾋﾛ</v>
      </c>
      <c r="G351" s="10" t="str">
        <f t="shared" si="44"/>
        <v xml:space="preserve">ｷﾀｶﾞﾜ </v>
      </c>
      <c r="H351" s="11" t="s">
        <v>23</v>
      </c>
      <c r="I351" s="12">
        <v>36815</v>
      </c>
      <c r="J351" s="11">
        <v>16</v>
      </c>
      <c r="K351" s="5" t="s">
        <v>16</v>
      </c>
      <c r="L351" s="5">
        <v>5182</v>
      </c>
      <c r="M351" s="5" t="s">
        <v>24</v>
      </c>
      <c r="N351" s="11" t="str">
        <f t="shared" si="45"/>
        <v>醍05182</v>
      </c>
      <c r="O351" s="11" t="str">
        <f t="shared" si="46"/>
        <v>家</v>
      </c>
      <c r="P351" s="10" t="s">
        <v>2799</v>
      </c>
      <c r="Q351" s="10" t="s">
        <v>1653</v>
      </c>
      <c r="R351" s="10" t="s">
        <v>3258</v>
      </c>
      <c r="S351" s="4">
        <v>515825</v>
      </c>
      <c r="T351" s="4" t="s">
        <v>25</v>
      </c>
      <c r="U351" s="4">
        <v>60407403</v>
      </c>
      <c r="V351" s="4" t="s">
        <v>20</v>
      </c>
      <c r="W351" s="13"/>
      <c r="X351" s="13" t="s">
        <v>2971</v>
      </c>
      <c r="Y351" s="18" t="s">
        <v>3356</v>
      </c>
      <c r="Z351" s="18" t="s">
        <v>2973</v>
      </c>
      <c r="AA351" s="1" t="str">
        <f t="shared" si="48"/>
        <v>キ</v>
      </c>
    </row>
    <row r="352" spans="1:29" ht="21" hidden="1" customHeight="1">
      <c r="A352" s="1">
        <v>0</v>
      </c>
      <c r="B352" s="1" t="str">
        <f>VLOOKUP(VALUE(MID(N352,2,2)),Sheet1!$A$1:$B$6,2,FALSE)</f>
        <v>三宝院</v>
      </c>
      <c r="C352" s="9" t="str">
        <f t="shared" si="47"/>
        <v/>
      </c>
      <c r="D352" s="4" t="s">
        <v>1656</v>
      </c>
      <c r="E352" s="4" t="s">
        <v>22</v>
      </c>
      <c r="F352" s="4" t="str">
        <f t="shared" si="43"/>
        <v>ｷﾀｶﾞﾜ ﾀｶﾋﾛ</v>
      </c>
      <c r="G352" s="4" t="str">
        <f t="shared" si="44"/>
        <v xml:space="preserve">ｷﾀｶﾞﾜ </v>
      </c>
      <c r="H352" s="5" t="s">
        <v>23</v>
      </c>
      <c r="I352" s="6">
        <v>37456</v>
      </c>
      <c r="J352" s="5">
        <v>14</v>
      </c>
      <c r="K352" s="5" t="s">
        <v>16</v>
      </c>
      <c r="L352" s="5">
        <v>5182</v>
      </c>
      <c r="M352" s="5" t="s">
        <v>24</v>
      </c>
      <c r="N352" s="5" t="str">
        <f t="shared" si="45"/>
        <v>醍05182</v>
      </c>
      <c r="O352" s="5" t="str">
        <f t="shared" si="46"/>
        <v>家</v>
      </c>
      <c r="P352" s="4" t="s">
        <v>2799</v>
      </c>
      <c r="Q352" s="4" t="s">
        <v>1653</v>
      </c>
      <c r="R352" s="4" t="s">
        <v>3258</v>
      </c>
      <c r="S352" s="4">
        <v>515825</v>
      </c>
      <c r="T352" s="4" t="s">
        <v>25</v>
      </c>
      <c r="U352" s="4">
        <v>60407404</v>
      </c>
      <c r="V352" s="4" t="s">
        <v>20</v>
      </c>
      <c r="W352" s="7" t="s">
        <v>2970</v>
      </c>
      <c r="X352" s="7" t="s">
        <v>2971</v>
      </c>
      <c r="Y352" s="8" t="s">
        <v>2972</v>
      </c>
      <c r="Z352" s="8" t="s">
        <v>2973</v>
      </c>
      <c r="AA352" s="1" t="str">
        <f t="shared" si="48"/>
        <v>キ</v>
      </c>
    </row>
    <row r="353" spans="1:28" ht="21" hidden="1" customHeight="1">
      <c r="A353" s="1">
        <v>0</v>
      </c>
      <c r="B353" s="1" t="str">
        <f>VLOOKUP(VALUE(MID(N353,2,2)),Sheet1!$A$1:$B$6,2,FALSE)</f>
        <v>三宝院</v>
      </c>
      <c r="C353" s="9" t="str">
        <f t="shared" si="47"/>
        <v/>
      </c>
      <c r="D353" s="4" t="s">
        <v>1657</v>
      </c>
      <c r="E353" s="4" t="s">
        <v>22</v>
      </c>
      <c r="F353" s="4" t="str">
        <f t="shared" si="43"/>
        <v>ｷﾀｶﾞﾜ ﾀｶﾋﾛ</v>
      </c>
      <c r="G353" s="4" t="str">
        <f t="shared" si="44"/>
        <v xml:space="preserve">ｷﾀｶﾞﾜ </v>
      </c>
      <c r="H353" s="5" t="s">
        <v>15</v>
      </c>
      <c r="I353" s="6">
        <v>38736</v>
      </c>
      <c r="J353" s="5">
        <v>11</v>
      </c>
      <c r="K353" s="5" t="s">
        <v>16</v>
      </c>
      <c r="L353" s="5">
        <v>5182</v>
      </c>
      <c r="M353" s="5" t="s">
        <v>24</v>
      </c>
      <c r="N353" s="5" t="str">
        <f t="shared" si="45"/>
        <v>醍05182</v>
      </c>
      <c r="O353" s="5" t="str">
        <f t="shared" si="46"/>
        <v>家</v>
      </c>
      <c r="P353" s="4" t="s">
        <v>2799</v>
      </c>
      <c r="Q353" s="4" t="s">
        <v>1653</v>
      </c>
      <c r="R353" s="4" t="s">
        <v>3258</v>
      </c>
      <c r="S353" s="4">
        <v>515825</v>
      </c>
      <c r="T353" s="4" t="s">
        <v>25</v>
      </c>
      <c r="U353" s="4">
        <v>60407405</v>
      </c>
      <c r="V353" s="4" t="s">
        <v>20</v>
      </c>
      <c r="W353" s="7" t="s">
        <v>2970</v>
      </c>
      <c r="X353" s="7" t="s">
        <v>2971</v>
      </c>
      <c r="Y353" s="8" t="s">
        <v>2972</v>
      </c>
      <c r="Z353" s="8" t="s">
        <v>2973</v>
      </c>
      <c r="AA353" s="1" t="str">
        <f t="shared" si="48"/>
        <v>キ</v>
      </c>
    </row>
    <row r="354" spans="1:28" ht="21" hidden="1" customHeight="1">
      <c r="A354" s="1">
        <v>0</v>
      </c>
      <c r="B354" s="2" t="str">
        <f>VLOOKUP(VALUE(MID(N354,2,2)),Sheet1!$A$1:$B$6,2,FALSE)</f>
        <v>一言寺</v>
      </c>
      <c r="C354" s="9" t="str">
        <f t="shared" si="47"/>
        <v/>
      </c>
      <c r="D354" s="10" t="s">
        <v>1324</v>
      </c>
      <c r="E354" s="4" t="s">
        <v>1325</v>
      </c>
      <c r="F354" s="4" t="str">
        <f t="shared" si="43"/>
        <v>ｷﾀｸﾞﾁ ﾄｼﾉﾘ</v>
      </c>
      <c r="G354" s="10" t="str">
        <f t="shared" si="44"/>
        <v>ｷﾀｸﾞﾁ ﾄｼﾉﾘ</v>
      </c>
      <c r="H354" s="11" t="s">
        <v>15</v>
      </c>
      <c r="I354" s="12">
        <v>23698</v>
      </c>
      <c r="J354" s="11">
        <v>52</v>
      </c>
      <c r="K354" s="5" t="s">
        <v>16</v>
      </c>
      <c r="L354" s="5">
        <v>4099</v>
      </c>
      <c r="M354" s="5" t="s">
        <v>17</v>
      </c>
      <c r="N354" s="11" t="str">
        <f t="shared" si="45"/>
        <v>醍04099</v>
      </c>
      <c r="O354" s="11" t="str">
        <f t="shared" si="46"/>
        <v>本</v>
      </c>
      <c r="P354" s="10" t="s">
        <v>2710</v>
      </c>
      <c r="Q354" s="10" t="s">
        <v>1326</v>
      </c>
      <c r="R354" s="10" t="s">
        <v>3196</v>
      </c>
      <c r="S354" s="4">
        <v>307076</v>
      </c>
      <c r="T354" s="4" t="s">
        <v>19</v>
      </c>
      <c r="U354" s="4">
        <v>31106501</v>
      </c>
      <c r="V354" s="4" t="s">
        <v>20</v>
      </c>
      <c r="W354" s="13"/>
      <c r="X354" s="13" t="s">
        <v>2971</v>
      </c>
      <c r="Y354" s="18" t="s">
        <v>3356</v>
      </c>
      <c r="Z354" s="18" t="s">
        <v>2973</v>
      </c>
      <c r="AA354" s="1" t="str">
        <f t="shared" si="48"/>
        <v>キ</v>
      </c>
    </row>
    <row r="355" spans="1:28" ht="21" hidden="1" customHeight="1">
      <c r="A355" s="1">
        <v>0</v>
      </c>
      <c r="B355" s="2" t="str">
        <f>VLOOKUP(VALUE(MID(N355,2,2)),Sheet1!$A$1:$B$6,2,FALSE)</f>
        <v>一言寺</v>
      </c>
      <c r="C355" s="9" t="str">
        <f t="shared" si="47"/>
        <v/>
      </c>
      <c r="D355" s="10" t="s">
        <v>1327</v>
      </c>
      <c r="E355" s="4" t="s">
        <v>22</v>
      </c>
      <c r="F355" s="4" t="str">
        <f t="shared" si="43"/>
        <v>ｷﾀｸﾞﾁ ﾄｼﾉﾘ</v>
      </c>
      <c r="G355" s="10" t="str">
        <f t="shared" si="44"/>
        <v xml:space="preserve">ｷﾀｸﾞﾁ </v>
      </c>
      <c r="H355" s="11" t="s">
        <v>15</v>
      </c>
      <c r="I355" s="12">
        <v>35503</v>
      </c>
      <c r="J355" s="11">
        <v>20</v>
      </c>
      <c r="K355" s="5" t="s">
        <v>16</v>
      </c>
      <c r="L355" s="5">
        <v>4099</v>
      </c>
      <c r="M355" s="5" t="s">
        <v>24</v>
      </c>
      <c r="N355" s="11" t="str">
        <f t="shared" si="45"/>
        <v>醍04099</v>
      </c>
      <c r="O355" s="11" t="str">
        <f t="shared" si="46"/>
        <v>家</v>
      </c>
      <c r="P355" s="10" t="s">
        <v>2710</v>
      </c>
      <c r="Q355" s="10" t="s">
        <v>1326</v>
      </c>
      <c r="R355" s="10" t="s">
        <v>3196</v>
      </c>
      <c r="S355" s="4">
        <v>307076</v>
      </c>
      <c r="T355" s="4" t="s">
        <v>25</v>
      </c>
      <c r="U355" s="4">
        <v>31106504</v>
      </c>
      <c r="V355" s="4" t="s">
        <v>20</v>
      </c>
      <c r="W355" s="13"/>
      <c r="X355" s="13" t="s">
        <v>2971</v>
      </c>
      <c r="Y355" s="18" t="s">
        <v>3356</v>
      </c>
      <c r="Z355" s="18" t="s">
        <v>2973</v>
      </c>
      <c r="AA355" s="1" t="str">
        <f t="shared" si="48"/>
        <v>キ</v>
      </c>
    </row>
    <row r="356" spans="1:28" ht="21" hidden="1" customHeight="1">
      <c r="A356" s="1">
        <v>0</v>
      </c>
      <c r="B356" s="2" t="str">
        <f>VLOOKUP(VALUE(MID(N356,2,2)),Sheet1!$A$1:$B$6,2,FALSE)</f>
        <v>一言寺</v>
      </c>
      <c r="C356" s="9" t="str">
        <f t="shared" si="47"/>
        <v/>
      </c>
      <c r="D356" s="10" t="s">
        <v>1328</v>
      </c>
      <c r="E356" s="4" t="s">
        <v>22</v>
      </c>
      <c r="F356" s="4" t="str">
        <f t="shared" si="43"/>
        <v>ｷﾀｸﾞﾁ ﾄｼﾉﾘ</v>
      </c>
      <c r="G356" s="10" t="str">
        <f t="shared" si="44"/>
        <v xml:space="preserve">ｷﾀｸﾞﾁ </v>
      </c>
      <c r="H356" s="11" t="s">
        <v>23</v>
      </c>
      <c r="I356" s="12">
        <v>36557</v>
      </c>
      <c r="J356" s="11">
        <v>17</v>
      </c>
      <c r="K356" s="5" t="s">
        <v>16</v>
      </c>
      <c r="L356" s="5">
        <v>4099</v>
      </c>
      <c r="M356" s="5" t="s">
        <v>24</v>
      </c>
      <c r="N356" s="11" t="str">
        <f t="shared" si="45"/>
        <v>醍04099</v>
      </c>
      <c r="O356" s="11" t="str">
        <f t="shared" si="46"/>
        <v>家</v>
      </c>
      <c r="P356" s="10" t="s">
        <v>2710</v>
      </c>
      <c r="Q356" s="10" t="s">
        <v>1326</v>
      </c>
      <c r="R356" s="10" t="s">
        <v>3196</v>
      </c>
      <c r="S356" s="4">
        <v>307076</v>
      </c>
      <c r="T356" s="4" t="s">
        <v>25</v>
      </c>
      <c r="U356" s="4">
        <v>31106505</v>
      </c>
      <c r="V356" s="4" t="s">
        <v>20</v>
      </c>
      <c r="W356" s="13"/>
      <c r="X356" s="13" t="s">
        <v>2971</v>
      </c>
      <c r="Y356" s="18" t="s">
        <v>3356</v>
      </c>
      <c r="Z356" s="18" t="s">
        <v>2973</v>
      </c>
      <c r="AA356" s="1" t="str">
        <f t="shared" si="48"/>
        <v>キ</v>
      </c>
    </row>
    <row r="357" spans="1:28" ht="21" hidden="1" customHeight="1">
      <c r="A357" s="1">
        <v>0</v>
      </c>
      <c r="B357" s="2" t="str">
        <f>VLOOKUP(VALUE(MID(N357,2,2)),Sheet1!$A$1:$B$6,2,FALSE)</f>
        <v>日野</v>
      </c>
      <c r="C357" s="9" t="str">
        <f t="shared" si="47"/>
        <v/>
      </c>
      <c r="D357" s="10" t="s">
        <v>533</v>
      </c>
      <c r="E357" s="4" t="s">
        <v>534</v>
      </c>
      <c r="F357" s="4" t="str">
        <f t="shared" si="43"/>
        <v>ｷﾀｼﾞ ﾘﾕｳ</v>
      </c>
      <c r="G357" s="10" t="str">
        <f t="shared" si="44"/>
        <v>ｷﾀｼﾞ ﾘﾕｳ</v>
      </c>
      <c r="H357" s="11" t="s">
        <v>15</v>
      </c>
      <c r="I357" s="12">
        <v>33995</v>
      </c>
      <c r="J357" s="11">
        <v>24</v>
      </c>
      <c r="K357" s="5" t="s">
        <v>16</v>
      </c>
      <c r="L357" s="5">
        <v>2188</v>
      </c>
      <c r="M357" s="5" t="s">
        <v>17</v>
      </c>
      <c r="N357" s="11" t="str">
        <f t="shared" si="45"/>
        <v>醍02188</v>
      </c>
      <c r="O357" s="11" t="str">
        <f t="shared" si="46"/>
        <v>本</v>
      </c>
      <c r="P357" s="10" t="s">
        <v>2515</v>
      </c>
      <c r="Q357" s="10" t="s">
        <v>333</v>
      </c>
      <c r="R357" s="10" t="s">
        <v>3065</v>
      </c>
      <c r="S357" s="4">
        <v>1212826</v>
      </c>
      <c r="T357" s="4" t="s">
        <v>25</v>
      </c>
      <c r="U357" s="4">
        <v>130404001</v>
      </c>
      <c r="V357" s="4" t="s">
        <v>20</v>
      </c>
      <c r="W357" s="13"/>
      <c r="X357" s="13" t="s">
        <v>2971</v>
      </c>
      <c r="Y357" s="18" t="s">
        <v>3356</v>
      </c>
      <c r="Z357" s="18" t="s">
        <v>2973</v>
      </c>
      <c r="AA357" s="1" t="str">
        <f t="shared" si="48"/>
        <v>キ</v>
      </c>
    </row>
    <row r="358" spans="1:28" ht="21" hidden="1" customHeight="1">
      <c r="A358" s="1">
        <v>0</v>
      </c>
      <c r="B358" s="2" t="str">
        <f>VLOOKUP(VALUE(MID(N358,2,2)),Sheet1!$A$1:$B$6,2,FALSE)</f>
        <v>日野</v>
      </c>
      <c r="C358" s="9" t="str">
        <f t="shared" si="47"/>
        <v/>
      </c>
      <c r="D358" s="10" t="s">
        <v>611</v>
      </c>
      <c r="E358" s="4" t="s">
        <v>612</v>
      </c>
      <c r="F358" s="4" t="str">
        <f t="shared" si="43"/>
        <v>ｷﾀｼﾞ ﾘﾖｳｼﾞ</v>
      </c>
      <c r="G358" s="10" t="str">
        <f t="shared" si="44"/>
        <v>ｷﾀｼﾞ ﾘﾖｳｼﾞ</v>
      </c>
      <c r="H358" s="11" t="s">
        <v>15</v>
      </c>
      <c r="I358" s="12">
        <v>23397</v>
      </c>
      <c r="J358" s="11">
        <v>53</v>
      </c>
      <c r="K358" s="5" t="s">
        <v>256</v>
      </c>
      <c r="L358" s="5">
        <v>2227</v>
      </c>
      <c r="M358" s="5" t="s">
        <v>17</v>
      </c>
      <c r="N358" s="11" t="str">
        <f t="shared" si="45"/>
        <v>法02227</v>
      </c>
      <c r="O358" s="11" t="str">
        <f t="shared" si="46"/>
        <v>本</v>
      </c>
      <c r="P358" s="10" t="s">
        <v>2534</v>
      </c>
      <c r="Q358" s="10" t="s">
        <v>291</v>
      </c>
      <c r="R358" s="10" t="s">
        <v>613</v>
      </c>
      <c r="S358" s="4">
        <v>9010017</v>
      </c>
      <c r="T358" s="4" t="s">
        <v>19</v>
      </c>
      <c r="U358" s="4">
        <v>900809701</v>
      </c>
      <c r="V358" s="4" t="s">
        <v>20</v>
      </c>
      <c r="W358" s="13"/>
      <c r="X358" s="13" t="s">
        <v>2971</v>
      </c>
      <c r="Y358" s="18" t="s">
        <v>3356</v>
      </c>
      <c r="Z358" s="18" t="s">
        <v>2973</v>
      </c>
      <c r="AA358" s="1" t="str">
        <f t="shared" si="48"/>
        <v>キ</v>
      </c>
    </row>
    <row r="359" spans="1:28" ht="21" hidden="1" customHeight="1">
      <c r="A359" s="1">
        <v>0</v>
      </c>
      <c r="B359" s="2" t="str">
        <f>VLOOKUP(VALUE(MID(N359,2,2)),Sheet1!$A$1:$B$6,2,FALSE)</f>
        <v>日野</v>
      </c>
      <c r="C359" s="9" t="str">
        <f t="shared" si="47"/>
        <v/>
      </c>
      <c r="D359" s="10" t="s">
        <v>614</v>
      </c>
      <c r="E359" s="4" t="s">
        <v>22</v>
      </c>
      <c r="F359" s="4" t="str">
        <f t="shared" si="43"/>
        <v>ｷﾀｼﾞ ﾘﾖｳｼﾞ</v>
      </c>
      <c r="G359" s="10" t="str">
        <f t="shared" si="44"/>
        <v xml:space="preserve">ｷﾀｼﾞ </v>
      </c>
      <c r="H359" s="11" t="s">
        <v>23</v>
      </c>
      <c r="I359" s="12">
        <v>24905</v>
      </c>
      <c r="J359" s="11">
        <v>49</v>
      </c>
      <c r="K359" s="5" t="s">
        <v>256</v>
      </c>
      <c r="L359" s="5">
        <v>2227</v>
      </c>
      <c r="M359" s="5" t="s">
        <v>24</v>
      </c>
      <c r="N359" s="11" t="str">
        <f t="shared" si="45"/>
        <v>法02227</v>
      </c>
      <c r="O359" s="11" t="str">
        <f t="shared" si="46"/>
        <v>家</v>
      </c>
      <c r="P359" s="10" t="s">
        <v>2534</v>
      </c>
      <c r="Q359" s="10" t="s">
        <v>291</v>
      </c>
      <c r="R359" s="10" t="s">
        <v>613</v>
      </c>
      <c r="S359" s="4">
        <v>9010017</v>
      </c>
      <c r="T359" s="4" t="s">
        <v>25</v>
      </c>
      <c r="U359" s="4">
        <v>900809707</v>
      </c>
      <c r="V359" s="4" t="s">
        <v>20</v>
      </c>
      <c r="W359" s="13"/>
      <c r="X359" s="13" t="s">
        <v>2971</v>
      </c>
      <c r="Y359" s="18" t="s">
        <v>3356</v>
      </c>
      <c r="Z359" s="18" t="s">
        <v>2973</v>
      </c>
      <c r="AA359" s="1" t="str">
        <f t="shared" si="48"/>
        <v>キ</v>
      </c>
    </row>
    <row r="360" spans="1:28" ht="21" hidden="1" customHeight="1">
      <c r="A360" s="1">
        <v>0</v>
      </c>
      <c r="B360" s="2" t="str">
        <f>VLOOKUP(VALUE(MID(N360,2,2)),Sheet1!$A$1:$B$6,2,FALSE)</f>
        <v>石田</v>
      </c>
      <c r="C360" s="9" t="str">
        <f t="shared" si="47"/>
        <v/>
      </c>
      <c r="D360" s="10" t="s">
        <v>287</v>
      </c>
      <c r="E360" s="4" t="s">
        <v>288</v>
      </c>
      <c r="F360" s="4" t="str">
        <f t="shared" si="43"/>
        <v>ｷﾀﾃﾞ ｻﾄｼ</v>
      </c>
      <c r="G360" s="10" t="str">
        <f t="shared" si="44"/>
        <v>ｷﾀﾃﾞ ｻﾄｼ</v>
      </c>
      <c r="H360" s="11" t="s">
        <v>15</v>
      </c>
      <c r="I360" s="12">
        <v>29914</v>
      </c>
      <c r="J360" s="11">
        <v>35</v>
      </c>
      <c r="K360" s="5" t="s">
        <v>16</v>
      </c>
      <c r="L360" s="5">
        <v>1223</v>
      </c>
      <c r="M360" s="5" t="s">
        <v>17</v>
      </c>
      <c r="N360" s="11" t="str">
        <f t="shared" si="45"/>
        <v>醍01223</v>
      </c>
      <c r="O360" s="11" t="str">
        <f t="shared" si="46"/>
        <v>本</v>
      </c>
      <c r="P360" s="10" t="s">
        <v>2451</v>
      </c>
      <c r="Q360" s="10" t="s">
        <v>101</v>
      </c>
      <c r="R360" s="10" t="s">
        <v>3015</v>
      </c>
      <c r="S360" s="4">
        <v>406104</v>
      </c>
      <c r="T360" s="4" t="s">
        <v>25</v>
      </c>
      <c r="U360" s="4">
        <v>40905001</v>
      </c>
      <c r="V360" s="4" t="s">
        <v>20</v>
      </c>
      <c r="W360" s="13"/>
      <c r="X360" s="13" t="s">
        <v>2971</v>
      </c>
      <c r="Y360" s="18" t="s">
        <v>3356</v>
      </c>
      <c r="Z360" s="18" t="s">
        <v>2973</v>
      </c>
      <c r="AA360" s="1" t="str">
        <f t="shared" si="48"/>
        <v>キ</v>
      </c>
    </row>
    <row r="361" spans="1:28" ht="21" hidden="1" customHeight="1">
      <c r="A361" s="1">
        <v>0</v>
      </c>
      <c r="B361" s="2" t="str">
        <f>VLOOKUP(VALUE(MID(N361,2,2)),Sheet1!$A$1:$B$6,2,FALSE)</f>
        <v>点在</v>
      </c>
      <c r="C361" s="9" t="str">
        <f t="shared" si="47"/>
        <v/>
      </c>
      <c r="D361" s="10" t="s">
        <v>1919</v>
      </c>
      <c r="E361" s="4" t="s">
        <v>1920</v>
      </c>
      <c r="F361" s="4" t="str">
        <f t="shared" si="43"/>
        <v>ｷﾀﾑﾗ ﾔｽｷﾖ</v>
      </c>
      <c r="G361" s="10" t="str">
        <f t="shared" si="44"/>
        <v>ｷﾀﾑﾗ ﾔｽｷﾖ</v>
      </c>
      <c r="H361" s="11" t="s">
        <v>15</v>
      </c>
      <c r="I361" s="12">
        <v>20182</v>
      </c>
      <c r="J361" s="11">
        <v>61</v>
      </c>
      <c r="K361" s="5" t="s">
        <v>16</v>
      </c>
      <c r="L361" s="5">
        <v>50021</v>
      </c>
      <c r="M361" s="5" t="s">
        <v>17</v>
      </c>
      <c r="N361" s="11" t="str">
        <f t="shared" si="45"/>
        <v>醍50021</v>
      </c>
      <c r="O361" s="11" t="str">
        <f t="shared" si="46"/>
        <v>本</v>
      </c>
      <c r="P361" s="10" t="s">
        <v>2866</v>
      </c>
      <c r="Q361" s="10" t="s">
        <v>1921</v>
      </c>
      <c r="R361" s="10" t="s">
        <v>1922</v>
      </c>
      <c r="S361" s="4">
        <v>1031</v>
      </c>
      <c r="T361" s="4" t="s">
        <v>19</v>
      </c>
      <c r="U361" s="4">
        <v>509801</v>
      </c>
      <c r="V361" s="4" t="s">
        <v>20</v>
      </c>
      <c r="W361" s="13"/>
      <c r="X361" s="13" t="s">
        <v>2971</v>
      </c>
      <c r="Y361" s="18" t="s">
        <v>3356</v>
      </c>
      <c r="Z361" s="18" t="s">
        <v>2973</v>
      </c>
      <c r="AA361" s="1" t="str">
        <f t="shared" si="48"/>
        <v>キ</v>
      </c>
    </row>
    <row r="362" spans="1:28" ht="21" hidden="1" customHeight="1">
      <c r="A362" s="1">
        <v>0</v>
      </c>
      <c r="B362" s="2" t="str">
        <f>VLOOKUP(VALUE(MID(N362,2,2)),Sheet1!$A$1:$B$6,2,FALSE)</f>
        <v>点在</v>
      </c>
      <c r="C362" s="9" t="str">
        <f t="shared" si="47"/>
        <v/>
      </c>
      <c r="D362" s="10" t="s">
        <v>1923</v>
      </c>
      <c r="E362" s="4" t="s">
        <v>22</v>
      </c>
      <c r="F362" s="4" t="str">
        <f t="shared" si="43"/>
        <v>ｷﾀﾑﾗ ﾔｽｷﾖ</v>
      </c>
      <c r="G362" s="10" t="str">
        <f t="shared" si="44"/>
        <v xml:space="preserve">ｷﾀﾑﾗ </v>
      </c>
      <c r="H362" s="11" t="s">
        <v>23</v>
      </c>
      <c r="I362" s="12">
        <v>20322</v>
      </c>
      <c r="J362" s="11">
        <v>61</v>
      </c>
      <c r="K362" s="5" t="s">
        <v>16</v>
      </c>
      <c r="L362" s="5">
        <v>50021</v>
      </c>
      <c r="M362" s="5" t="s">
        <v>24</v>
      </c>
      <c r="N362" s="11" t="str">
        <f t="shared" si="45"/>
        <v>醍50021</v>
      </c>
      <c r="O362" s="11" t="str">
        <f t="shared" si="46"/>
        <v>家</v>
      </c>
      <c r="P362" s="10" t="s">
        <v>2866</v>
      </c>
      <c r="Q362" s="10" t="s">
        <v>1921</v>
      </c>
      <c r="R362" s="10" t="s">
        <v>1922</v>
      </c>
      <c r="S362" s="4">
        <v>1031</v>
      </c>
      <c r="T362" s="4" t="s">
        <v>25</v>
      </c>
      <c r="U362" s="4">
        <v>509802</v>
      </c>
      <c r="V362" s="4" t="s">
        <v>20</v>
      </c>
      <c r="W362" s="13"/>
      <c r="X362" s="13" t="s">
        <v>2971</v>
      </c>
      <c r="Y362" s="18" t="s">
        <v>3356</v>
      </c>
      <c r="Z362" s="18" t="s">
        <v>2973</v>
      </c>
      <c r="AA362" s="1" t="str">
        <f t="shared" si="48"/>
        <v>キ</v>
      </c>
    </row>
    <row r="363" spans="1:28" ht="21" hidden="1" customHeight="1">
      <c r="A363" s="1">
        <v>0</v>
      </c>
      <c r="B363" s="2" t="str">
        <f>VLOOKUP(VALUE(MID(N363,2,2)),Sheet1!$A$1:$B$6,2,FALSE)</f>
        <v>点在</v>
      </c>
      <c r="C363" s="9" t="str">
        <f t="shared" si="47"/>
        <v/>
      </c>
      <c r="D363" s="10" t="s">
        <v>1924</v>
      </c>
      <c r="E363" s="4" t="s">
        <v>22</v>
      </c>
      <c r="F363" s="4" t="str">
        <f t="shared" si="43"/>
        <v>ｷﾀﾑﾗ ﾔｽｷﾖ</v>
      </c>
      <c r="G363" s="10" t="str">
        <f t="shared" si="44"/>
        <v xml:space="preserve">ｷﾀﾑﾗ </v>
      </c>
      <c r="H363" s="11" t="s">
        <v>15</v>
      </c>
      <c r="I363" s="12">
        <v>28900</v>
      </c>
      <c r="J363" s="11">
        <v>38</v>
      </c>
      <c r="K363" s="5" t="s">
        <v>16</v>
      </c>
      <c r="L363" s="5">
        <v>50021</v>
      </c>
      <c r="M363" s="5" t="s">
        <v>24</v>
      </c>
      <c r="N363" s="11" t="str">
        <f t="shared" si="45"/>
        <v>醍50021</v>
      </c>
      <c r="O363" s="11" t="str">
        <f t="shared" si="46"/>
        <v>家</v>
      </c>
      <c r="P363" s="10" t="s">
        <v>2866</v>
      </c>
      <c r="Q363" s="10" t="s">
        <v>1921</v>
      </c>
      <c r="R363" s="10" t="s">
        <v>1922</v>
      </c>
      <c r="S363" s="4">
        <v>1031</v>
      </c>
      <c r="T363" s="4" t="s">
        <v>25</v>
      </c>
      <c r="U363" s="4">
        <v>509803</v>
      </c>
      <c r="V363" s="4" t="s">
        <v>20</v>
      </c>
      <c r="W363" s="13"/>
      <c r="X363" s="13" t="s">
        <v>2971</v>
      </c>
      <c r="Y363" s="18" t="s">
        <v>3356</v>
      </c>
      <c r="Z363" s="18" t="s">
        <v>2973</v>
      </c>
      <c r="AA363" s="1" t="str">
        <f t="shared" si="48"/>
        <v>キ</v>
      </c>
    </row>
    <row r="364" spans="1:28" ht="21" customHeight="1">
      <c r="A364" s="1">
        <v>0</v>
      </c>
      <c r="B364" s="2" t="str">
        <f>VLOOKUP(VALUE(MID(N364,2,2)),Sheet1!$A$1:$B$6,2,FALSE)</f>
        <v>日野</v>
      </c>
      <c r="C364" s="9" t="str">
        <f t="shared" si="47"/>
        <v/>
      </c>
      <c r="D364" s="10" t="s">
        <v>340</v>
      </c>
      <c r="E364" s="4" t="s">
        <v>341</v>
      </c>
      <c r="F364" s="4" t="str">
        <f t="shared" si="43"/>
        <v>ｷﾇｶﾞﾜ ﾏｺﾄ</v>
      </c>
      <c r="G364" s="10" t="str">
        <f t="shared" si="44"/>
        <v>ｷﾇｶﾞﾜ ﾏｺﾄ</v>
      </c>
      <c r="H364" s="11" t="s">
        <v>15</v>
      </c>
      <c r="I364" s="12">
        <v>23787</v>
      </c>
      <c r="J364" s="11">
        <v>52</v>
      </c>
      <c r="K364" s="5" t="s">
        <v>16</v>
      </c>
      <c r="L364" s="5">
        <v>2016</v>
      </c>
      <c r="M364" s="5" t="s">
        <v>17</v>
      </c>
      <c r="N364" s="11" t="str">
        <f t="shared" si="45"/>
        <v>醍02016</v>
      </c>
      <c r="O364" s="11" t="str">
        <f t="shared" si="46"/>
        <v>本</v>
      </c>
      <c r="P364" s="10" t="s">
        <v>2467</v>
      </c>
      <c r="Q364" s="10" t="s">
        <v>18</v>
      </c>
      <c r="R364" s="10" t="s">
        <v>3026</v>
      </c>
      <c r="S364" s="4">
        <v>8911321</v>
      </c>
      <c r="T364" s="4" t="s">
        <v>19</v>
      </c>
      <c r="U364" s="4">
        <v>891114001</v>
      </c>
      <c r="V364" s="4" t="s">
        <v>20</v>
      </c>
      <c r="W364" s="15">
        <v>42477.354166666664</v>
      </c>
      <c r="X364" s="16">
        <v>42467</v>
      </c>
      <c r="Y364" s="18">
        <v>4</v>
      </c>
      <c r="Z364" s="18"/>
      <c r="AA364" s="1" t="str">
        <f t="shared" si="48"/>
        <v>キ</v>
      </c>
      <c r="AB364" s="1">
        <f>J364</f>
        <v>52</v>
      </c>
    </row>
    <row r="365" spans="1:28" ht="21" hidden="1" customHeight="1">
      <c r="A365" s="1">
        <v>0</v>
      </c>
      <c r="B365" s="2" t="str">
        <f>VLOOKUP(VALUE(MID(N365,2,2)),Sheet1!$A$1:$B$6,2,FALSE)</f>
        <v>一言寺</v>
      </c>
      <c r="C365" s="9" t="str">
        <f t="shared" si="47"/>
        <v/>
      </c>
      <c r="D365" s="10" t="s">
        <v>1180</v>
      </c>
      <c r="E365" s="4" t="s">
        <v>1181</v>
      </c>
      <c r="F365" s="4" t="str">
        <f t="shared" si="43"/>
        <v>ｷﾉｼﾀ ﾏｻﾋﾛ</v>
      </c>
      <c r="G365" s="10" t="str">
        <f t="shared" si="44"/>
        <v>ｷﾉｼﾀ ﾏｻﾋﾛ</v>
      </c>
      <c r="H365" s="11" t="s">
        <v>15</v>
      </c>
      <c r="I365" s="12">
        <v>18254</v>
      </c>
      <c r="J365" s="11">
        <v>67</v>
      </c>
      <c r="K365" s="5" t="s">
        <v>16</v>
      </c>
      <c r="L365" s="5">
        <v>4021</v>
      </c>
      <c r="M365" s="5" t="s">
        <v>17</v>
      </c>
      <c r="N365" s="11" t="str">
        <f t="shared" si="45"/>
        <v>醍04021</v>
      </c>
      <c r="O365" s="11" t="str">
        <f t="shared" si="46"/>
        <v>本</v>
      </c>
      <c r="P365" s="10" t="s">
        <v>2675</v>
      </c>
      <c r="Q365" s="10" t="s">
        <v>1182</v>
      </c>
      <c r="R365" s="10" t="s">
        <v>3171</v>
      </c>
      <c r="S365" s="4">
        <v>8913285</v>
      </c>
      <c r="T365" s="4" t="s">
        <v>19</v>
      </c>
      <c r="U365" s="4">
        <v>891210801</v>
      </c>
      <c r="V365" s="4" t="s">
        <v>20</v>
      </c>
      <c r="W365" s="13"/>
      <c r="X365" s="13" t="s">
        <v>2971</v>
      </c>
      <c r="Y365" s="18" t="s">
        <v>3356</v>
      </c>
      <c r="Z365" s="18" t="s">
        <v>2973</v>
      </c>
      <c r="AA365" s="1" t="str">
        <f t="shared" si="48"/>
        <v>キ</v>
      </c>
    </row>
    <row r="366" spans="1:28" ht="21" hidden="1" customHeight="1">
      <c r="A366" s="1">
        <v>0</v>
      </c>
      <c r="B366" s="2" t="str">
        <f>VLOOKUP(VALUE(MID(N366,2,2)),Sheet1!$A$1:$B$6,2,FALSE)</f>
        <v>一言寺</v>
      </c>
      <c r="C366" s="9" t="str">
        <f t="shared" si="47"/>
        <v/>
      </c>
      <c r="D366" s="10" t="s">
        <v>1183</v>
      </c>
      <c r="E366" s="4" t="s">
        <v>22</v>
      </c>
      <c r="F366" s="4" t="str">
        <f t="shared" si="43"/>
        <v>ｷﾉｼﾀ ﾏｻﾋﾛ</v>
      </c>
      <c r="G366" s="10" t="str">
        <f t="shared" si="44"/>
        <v xml:space="preserve">ｷﾉｼﾀ </v>
      </c>
      <c r="H366" s="11" t="s">
        <v>23</v>
      </c>
      <c r="I366" s="12">
        <v>17836</v>
      </c>
      <c r="J366" s="11">
        <v>68</v>
      </c>
      <c r="K366" s="5" t="s">
        <v>16</v>
      </c>
      <c r="L366" s="5">
        <v>4021</v>
      </c>
      <c r="M366" s="5" t="s">
        <v>24</v>
      </c>
      <c r="N366" s="11" t="str">
        <f t="shared" si="45"/>
        <v>醍04021</v>
      </c>
      <c r="O366" s="11" t="str">
        <f t="shared" si="46"/>
        <v>家</v>
      </c>
      <c r="P366" s="10" t="s">
        <v>2675</v>
      </c>
      <c r="Q366" s="10" t="s">
        <v>1182</v>
      </c>
      <c r="R366" s="10" t="s">
        <v>3171</v>
      </c>
      <c r="S366" s="4">
        <v>8913285</v>
      </c>
      <c r="T366" s="4" t="s">
        <v>25</v>
      </c>
      <c r="U366" s="4">
        <v>891210802</v>
      </c>
      <c r="V366" s="4" t="s">
        <v>20</v>
      </c>
      <c r="W366" s="13"/>
      <c r="X366" s="13" t="s">
        <v>2971</v>
      </c>
      <c r="Y366" s="18" t="s">
        <v>3356</v>
      </c>
      <c r="Z366" s="18" t="s">
        <v>2973</v>
      </c>
      <c r="AA366" s="1" t="str">
        <f t="shared" si="48"/>
        <v>キ</v>
      </c>
    </row>
    <row r="367" spans="1:28" ht="21" customHeight="1">
      <c r="A367" s="1">
        <v>0</v>
      </c>
      <c r="B367" s="2" t="str">
        <f>VLOOKUP(VALUE(MID(N367,2,2)),Sheet1!$A$1:$B$6,2,FALSE)</f>
        <v>小栗栖</v>
      </c>
      <c r="C367" s="9" t="str">
        <f t="shared" si="47"/>
        <v/>
      </c>
      <c r="D367" s="10" t="s">
        <v>785</v>
      </c>
      <c r="E367" s="4" t="s">
        <v>786</v>
      </c>
      <c r="F367" s="4" t="str">
        <f t="shared" si="43"/>
        <v>ｷﾑﾗ ﾊﾙﾋｺ</v>
      </c>
      <c r="G367" s="10" t="str">
        <f t="shared" si="44"/>
        <v>ｷﾑﾗ ﾊﾙﾋｺ</v>
      </c>
      <c r="H367" s="11" t="s">
        <v>15</v>
      </c>
      <c r="I367" s="12">
        <v>24952</v>
      </c>
      <c r="J367" s="11">
        <v>48</v>
      </c>
      <c r="K367" s="5" t="s">
        <v>16</v>
      </c>
      <c r="L367" s="5">
        <v>3074</v>
      </c>
      <c r="M367" s="5" t="s">
        <v>17</v>
      </c>
      <c r="N367" s="11" t="str">
        <f t="shared" si="45"/>
        <v>醍03074</v>
      </c>
      <c r="O367" s="11" t="str">
        <f t="shared" si="46"/>
        <v>本</v>
      </c>
      <c r="P367" s="10" t="s">
        <v>2578</v>
      </c>
      <c r="Q367" s="10" t="s">
        <v>787</v>
      </c>
      <c r="R367" s="10" t="s">
        <v>3110</v>
      </c>
      <c r="S367" s="4">
        <v>9221697</v>
      </c>
      <c r="T367" s="4" t="s">
        <v>19</v>
      </c>
      <c r="U367" s="4">
        <v>930111501</v>
      </c>
      <c r="V367" s="4" t="s">
        <v>20</v>
      </c>
      <c r="W367" s="15">
        <v>42477.416666666664</v>
      </c>
      <c r="X367" s="16">
        <v>42465</v>
      </c>
      <c r="Y367" s="18">
        <v>4</v>
      </c>
      <c r="Z367" s="18"/>
      <c r="AA367" s="1" t="str">
        <f t="shared" si="48"/>
        <v>キ</v>
      </c>
      <c r="AB367" s="1">
        <f t="shared" ref="AB367:AB368" si="50">J367</f>
        <v>48</v>
      </c>
    </row>
    <row r="368" spans="1:28" ht="21" customHeight="1">
      <c r="A368" s="1">
        <v>0</v>
      </c>
      <c r="B368" s="2" t="str">
        <f>VLOOKUP(VALUE(MID(N368,2,2)),Sheet1!$A$1:$B$6,2,FALSE)</f>
        <v>小栗栖</v>
      </c>
      <c r="C368" s="9" t="str">
        <f t="shared" si="47"/>
        <v/>
      </c>
      <c r="D368" s="10" t="s">
        <v>788</v>
      </c>
      <c r="E368" s="4" t="s">
        <v>22</v>
      </c>
      <c r="F368" s="4" t="str">
        <f t="shared" si="43"/>
        <v>ｷﾑﾗ ﾊﾙﾋｺ</v>
      </c>
      <c r="G368" s="10" t="s">
        <v>3446</v>
      </c>
      <c r="H368" s="11" t="s">
        <v>23</v>
      </c>
      <c r="I368" s="12">
        <v>25299</v>
      </c>
      <c r="J368" s="11">
        <v>47</v>
      </c>
      <c r="K368" s="5" t="s">
        <v>16</v>
      </c>
      <c r="L368" s="5">
        <v>3074</v>
      </c>
      <c r="M368" s="5" t="s">
        <v>24</v>
      </c>
      <c r="N368" s="11" t="str">
        <f t="shared" si="45"/>
        <v>醍03074</v>
      </c>
      <c r="O368" s="11" t="str">
        <f t="shared" si="46"/>
        <v>家</v>
      </c>
      <c r="P368" s="10" t="s">
        <v>2578</v>
      </c>
      <c r="Q368" s="10" t="s">
        <v>787</v>
      </c>
      <c r="R368" s="10" t="s">
        <v>3110</v>
      </c>
      <c r="S368" s="4">
        <v>9221697</v>
      </c>
      <c r="T368" s="4" t="s">
        <v>25</v>
      </c>
      <c r="U368" s="4">
        <v>930111502</v>
      </c>
      <c r="V368" s="4" t="s">
        <v>20</v>
      </c>
      <c r="W368" s="15">
        <v>42477.416666666664</v>
      </c>
      <c r="X368" s="16">
        <v>42465</v>
      </c>
      <c r="Y368" s="18">
        <v>2</v>
      </c>
      <c r="Z368" s="18"/>
      <c r="AA368" s="1" t="str">
        <f t="shared" si="48"/>
        <v>キ</v>
      </c>
      <c r="AB368" s="1">
        <f t="shared" si="50"/>
        <v>47</v>
      </c>
    </row>
    <row r="369" spans="1:28" ht="21" hidden="1" customHeight="1">
      <c r="A369" s="1">
        <v>0</v>
      </c>
      <c r="B369" s="2" t="str">
        <f>VLOOKUP(VALUE(MID(N369,2,2)),Sheet1!$A$1:$B$6,2,FALSE)</f>
        <v>小栗栖</v>
      </c>
      <c r="C369" s="9" t="str">
        <f t="shared" si="47"/>
        <v/>
      </c>
      <c r="D369" s="10" t="s">
        <v>789</v>
      </c>
      <c r="E369" s="4" t="s">
        <v>22</v>
      </c>
      <c r="F369" s="4" t="str">
        <f t="shared" si="43"/>
        <v>ｷﾑﾗ ﾊﾙﾋｺ</v>
      </c>
      <c r="G369" s="10" t="str">
        <f t="shared" si="44"/>
        <v xml:space="preserve">ｷﾑﾗ </v>
      </c>
      <c r="H369" s="11" t="s">
        <v>15</v>
      </c>
      <c r="I369" s="12">
        <v>36669</v>
      </c>
      <c r="J369" s="11">
        <v>16</v>
      </c>
      <c r="K369" s="5" t="s">
        <v>16</v>
      </c>
      <c r="L369" s="5">
        <v>3074</v>
      </c>
      <c r="M369" s="5" t="s">
        <v>24</v>
      </c>
      <c r="N369" s="11" t="str">
        <f t="shared" si="45"/>
        <v>醍03074</v>
      </c>
      <c r="O369" s="11" t="str">
        <f t="shared" si="46"/>
        <v>家</v>
      </c>
      <c r="P369" s="10" t="s">
        <v>2578</v>
      </c>
      <c r="Q369" s="10" t="s">
        <v>787</v>
      </c>
      <c r="R369" s="10" t="s">
        <v>3110</v>
      </c>
      <c r="S369" s="4">
        <v>9221697</v>
      </c>
      <c r="T369" s="4" t="s">
        <v>25</v>
      </c>
      <c r="U369" s="4">
        <v>930111505</v>
      </c>
      <c r="V369" s="4" t="s">
        <v>20</v>
      </c>
      <c r="W369" s="13"/>
      <c r="X369" s="13" t="s">
        <v>2971</v>
      </c>
      <c r="Y369" s="18" t="s">
        <v>3356</v>
      </c>
      <c r="Z369" s="18" t="s">
        <v>2973</v>
      </c>
      <c r="AA369" s="1" t="str">
        <f t="shared" si="48"/>
        <v>キ</v>
      </c>
    </row>
    <row r="370" spans="1:28" ht="21" customHeight="1">
      <c r="A370" s="1">
        <v>0</v>
      </c>
      <c r="B370" s="2" t="str">
        <f>VLOOKUP(VALUE(MID(N370,2,2)),Sheet1!$A$1:$B$6,2,FALSE)</f>
        <v>三宝院</v>
      </c>
      <c r="C370" s="9" t="str">
        <f t="shared" si="47"/>
        <v/>
      </c>
      <c r="D370" s="10" t="s">
        <v>1616</v>
      </c>
      <c r="E370" s="4" t="s">
        <v>1617</v>
      </c>
      <c r="F370" s="4" t="str">
        <f t="shared" si="43"/>
        <v>ｷﾑﾗ ﾏｻﾋｺ</v>
      </c>
      <c r="G370" s="10" t="str">
        <f t="shared" si="44"/>
        <v>ｷﾑﾗ ﾏｻﾋｺ</v>
      </c>
      <c r="H370" s="11" t="s">
        <v>15</v>
      </c>
      <c r="I370" s="12">
        <v>26681</v>
      </c>
      <c r="J370" s="11">
        <v>44</v>
      </c>
      <c r="K370" s="5" t="s">
        <v>16</v>
      </c>
      <c r="L370" s="5">
        <v>5120</v>
      </c>
      <c r="M370" s="5" t="s">
        <v>17</v>
      </c>
      <c r="N370" s="11" t="str">
        <f t="shared" si="45"/>
        <v>醍05120</v>
      </c>
      <c r="O370" s="11" t="str">
        <f t="shared" si="46"/>
        <v>本</v>
      </c>
      <c r="P370" s="10" t="s">
        <v>2790</v>
      </c>
      <c r="Q370" s="10" t="s">
        <v>1618</v>
      </c>
      <c r="R370" s="10" t="s">
        <v>3250</v>
      </c>
      <c r="S370" s="4">
        <v>9805532</v>
      </c>
      <c r="T370" s="4" t="s">
        <v>19</v>
      </c>
      <c r="U370" s="4">
        <v>980803601</v>
      </c>
      <c r="V370" s="4" t="s">
        <v>20</v>
      </c>
      <c r="W370" s="15">
        <v>42477.395833333336</v>
      </c>
      <c r="X370" s="16">
        <v>42464</v>
      </c>
      <c r="Y370" s="18">
        <v>2</v>
      </c>
      <c r="Z370" s="18"/>
      <c r="AA370" s="1" t="str">
        <f t="shared" si="48"/>
        <v>キ</v>
      </c>
      <c r="AB370" s="1">
        <f>J370</f>
        <v>44</v>
      </c>
    </row>
    <row r="371" spans="1:28" ht="21" hidden="1" customHeight="1">
      <c r="A371" s="1">
        <v>0</v>
      </c>
      <c r="B371" s="2" t="str">
        <f>VLOOKUP(VALUE(MID(N371,2,2)),Sheet1!$A$1:$B$6,2,FALSE)</f>
        <v>三宝院</v>
      </c>
      <c r="C371" s="9" t="str">
        <f t="shared" si="47"/>
        <v/>
      </c>
      <c r="D371" s="10" t="s">
        <v>1694</v>
      </c>
      <c r="E371" s="4" t="s">
        <v>1695</v>
      </c>
      <c r="F371" s="4" t="str">
        <f t="shared" si="43"/>
        <v>ｷﾖﾊﾗ ｱｷｺ</v>
      </c>
      <c r="G371" s="10" t="str">
        <f t="shared" si="44"/>
        <v>ｷﾖﾊﾗ ｱｷｺ</v>
      </c>
      <c r="H371" s="11" t="s">
        <v>23</v>
      </c>
      <c r="I371" s="12">
        <v>19567</v>
      </c>
      <c r="J371" s="11">
        <v>63</v>
      </c>
      <c r="K371" s="5" t="s">
        <v>16</v>
      </c>
      <c r="L371" s="5">
        <v>5228</v>
      </c>
      <c r="M371" s="5" t="s">
        <v>17</v>
      </c>
      <c r="N371" s="11" t="str">
        <f t="shared" si="45"/>
        <v>醍05228</v>
      </c>
      <c r="O371" s="11" t="str">
        <f t="shared" si="46"/>
        <v>本</v>
      </c>
      <c r="P371" s="10" t="s">
        <v>2810</v>
      </c>
      <c r="Q371" s="10" t="s">
        <v>1696</v>
      </c>
      <c r="R371" s="10" t="s">
        <v>1697</v>
      </c>
      <c r="S371" s="4">
        <v>803120</v>
      </c>
      <c r="T371" s="4" t="s">
        <v>19</v>
      </c>
      <c r="U371" s="4">
        <v>80704401</v>
      </c>
      <c r="V371" s="4" t="s">
        <v>20</v>
      </c>
      <c r="W371" s="13"/>
      <c r="X371" s="13" t="s">
        <v>2971</v>
      </c>
      <c r="Y371" s="18" t="s">
        <v>3356</v>
      </c>
      <c r="Z371" s="18" t="s">
        <v>2973</v>
      </c>
      <c r="AA371" s="1" t="str">
        <f t="shared" si="48"/>
        <v>キ</v>
      </c>
    </row>
    <row r="372" spans="1:28" ht="21" hidden="1" customHeight="1">
      <c r="A372" s="1">
        <v>0</v>
      </c>
      <c r="B372" s="2" t="str">
        <f>VLOOKUP(VALUE(MID(N372,2,2)),Sheet1!$A$1:$B$6,2,FALSE)</f>
        <v>日野</v>
      </c>
      <c r="C372" s="9" t="str">
        <f t="shared" si="47"/>
        <v/>
      </c>
      <c r="D372" s="10" t="s">
        <v>660</v>
      </c>
      <c r="E372" s="4" t="s">
        <v>661</v>
      </c>
      <c r="F372" s="4" t="str">
        <f t="shared" si="43"/>
        <v>ｷﾘﾊﾀ ｷﾖｳﾔ</v>
      </c>
      <c r="G372" s="10" t="str">
        <f t="shared" si="44"/>
        <v>ｷﾘﾊﾀ ｷﾖｳﾔ</v>
      </c>
      <c r="H372" s="11" t="s">
        <v>15</v>
      </c>
      <c r="I372" s="12">
        <v>35489</v>
      </c>
      <c r="J372" s="11">
        <v>20</v>
      </c>
      <c r="K372" s="5" t="s">
        <v>256</v>
      </c>
      <c r="L372" s="5">
        <v>2241</v>
      </c>
      <c r="M372" s="5" t="s">
        <v>17</v>
      </c>
      <c r="N372" s="11" t="str">
        <f t="shared" si="45"/>
        <v>法02241</v>
      </c>
      <c r="O372" s="11" t="str">
        <f t="shared" si="46"/>
        <v>本</v>
      </c>
      <c r="P372" s="10" t="s">
        <v>2545</v>
      </c>
      <c r="Q372" s="10" t="s">
        <v>451</v>
      </c>
      <c r="R372" s="10" t="s">
        <v>662</v>
      </c>
      <c r="S372" s="4">
        <v>1503634</v>
      </c>
      <c r="T372" s="4" t="s">
        <v>25</v>
      </c>
      <c r="U372" s="4">
        <v>150783201</v>
      </c>
      <c r="V372" s="4" t="s">
        <v>20</v>
      </c>
      <c r="W372" s="13"/>
      <c r="X372" s="13" t="s">
        <v>2971</v>
      </c>
      <c r="Y372" s="18" t="s">
        <v>3356</v>
      </c>
      <c r="Z372" s="18" t="s">
        <v>2973</v>
      </c>
      <c r="AA372" s="1" t="str">
        <f t="shared" si="48"/>
        <v>キ</v>
      </c>
    </row>
    <row r="373" spans="1:28" ht="21" hidden="1" customHeight="1">
      <c r="A373" s="1">
        <v>0</v>
      </c>
      <c r="B373" s="2" t="str">
        <f>VLOOKUP(VALUE(MID(N373,2,2)),Sheet1!$A$1:$B$6,2,FALSE)</f>
        <v>日野</v>
      </c>
      <c r="C373" s="9" t="str">
        <f t="shared" si="47"/>
        <v/>
      </c>
      <c r="D373" s="10" t="s">
        <v>663</v>
      </c>
      <c r="E373" s="4" t="s">
        <v>22</v>
      </c>
      <c r="F373" s="4" t="str">
        <f t="shared" si="43"/>
        <v>ｷﾘﾊﾀ ｷﾖｳﾔ</v>
      </c>
      <c r="G373" s="10" t="str">
        <f t="shared" si="44"/>
        <v xml:space="preserve">ｷﾘﾊﾀ </v>
      </c>
      <c r="H373" s="11" t="s">
        <v>23</v>
      </c>
      <c r="I373" s="12">
        <v>35405</v>
      </c>
      <c r="J373" s="11">
        <v>20</v>
      </c>
      <c r="K373" s="5" t="s">
        <v>256</v>
      </c>
      <c r="L373" s="5">
        <v>2241</v>
      </c>
      <c r="M373" s="5" t="s">
        <v>24</v>
      </c>
      <c r="N373" s="11" t="str">
        <f t="shared" si="45"/>
        <v>法02241</v>
      </c>
      <c r="O373" s="11" t="str">
        <f t="shared" si="46"/>
        <v>家</v>
      </c>
      <c r="P373" s="10" t="s">
        <v>2545</v>
      </c>
      <c r="Q373" s="10" t="s">
        <v>451</v>
      </c>
      <c r="R373" s="10" t="s">
        <v>662</v>
      </c>
      <c r="S373" s="4">
        <v>1503634</v>
      </c>
      <c r="T373" s="4" t="s">
        <v>25</v>
      </c>
      <c r="U373" s="4">
        <v>150783202</v>
      </c>
      <c r="V373" s="4" t="s">
        <v>20</v>
      </c>
      <c r="W373" s="13"/>
      <c r="X373" s="13" t="s">
        <v>2971</v>
      </c>
      <c r="Y373" s="18" t="s">
        <v>3356</v>
      </c>
      <c r="Z373" s="18" t="s">
        <v>2973</v>
      </c>
      <c r="AA373" s="1" t="str">
        <f t="shared" si="48"/>
        <v>キ</v>
      </c>
    </row>
    <row r="374" spans="1:28" ht="21" hidden="1" customHeight="1">
      <c r="A374" s="1">
        <v>0</v>
      </c>
      <c r="B374" s="1" t="str">
        <f>VLOOKUP(VALUE(MID(N374,2,2)),Sheet1!$A$1:$B$6,2,FALSE)</f>
        <v>日野</v>
      </c>
      <c r="C374" s="9" t="str">
        <f t="shared" si="47"/>
        <v/>
      </c>
      <c r="D374" s="4" t="s">
        <v>664</v>
      </c>
      <c r="E374" s="4" t="s">
        <v>22</v>
      </c>
      <c r="F374" s="4" t="str">
        <f t="shared" si="43"/>
        <v>ｷﾘﾊﾀ ｷﾖｳﾔ</v>
      </c>
      <c r="G374" s="4" t="str">
        <f t="shared" si="44"/>
        <v xml:space="preserve">ｷﾘﾊﾀ </v>
      </c>
      <c r="H374" s="5" t="s">
        <v>15</v>
      </c>
      <c r="I374" s="6">
        <v>42363</v>
      </c>
      <c r="J374" s="5">
        <v>1</v>
      </c>
      <c r="K374" s="5" t="s">
        <v>256</v>
      </c>
      <c r="L374" s="5">
        <v>2241</v>
      </c>
      <c r="M374" s="5" t="s">
        <v>24</v>
      </c>
      <c r="N374" s="5" t="str">
        <f t="shared" si="45"/>
        <v>法02241</v>
      </c>
      <c r="O374" s="5" t="str">
        <f t="shared" si="46"/>
        <v>家</v>
      </c>
      <c r="P374" s="4" t="s">
        <v>2545</v>
      </c>
      <c r="Q374" s="4" t="s">
        <v>451</v>
      </c>
      <c r="R374" s="4" t="s">
        <v>662</v>
      </c>
      <c r="S374" s="4">
        <v>1503634</v>
      </c>
      <c r="T374" s="4" t="s">
        <v>25</v>
      </c>
      <c r="U374" s="4">
        <v>150783203</v>
      </c>
      <c r="V374" s="4" t="s">
        <v>20</v>
      </c>
      <c r="W374" s="7" t="s">
        <v>2970</v>
      </c>
      <c r="X374" s="7" t="s">
        <v>2971</v>
      </c>
      <c r="Y374" s="8" t="s">
        <v>2972</v>
      </c>
      <c r="Z374" s="8" t="s">
        <v>2973</v>
      </c>
      <c r="AA374" s="1" t="str">
        <f t="shared" si="48"/>
        <v>キ</v>
      </c>
    </row>
    <row r="375" spans="1:28" ht="21" hidden="1" customHeight="1">
      <c r="A375" s="1">
        <v>0</v>
      </c>
      <c r="B375" s="2" t="str">
        <f>VLOOKUP(VALUE(MID(N375,2,2)),Sheet1!$A$1:$B$6,2,FALSE)</f>
        <v>一言寺</v>
      </c>
      <c r="C375" s="9" t="str">
        <f t="shared" si="47"/>
        <v/>
      </c>
      <c r="D375" s="10" t="s">
        <v>1509</v>
      </c>
      <c r="E375" s="4" t="s">
        <v>1510</v>
      </c>
      <c r="F375" s="4" t="str">
        <f t="shared" si="43"/>
        <v>ｷﾝｼﾞﾖｳ ﾀｶｼ</v>
      </c>
      <c r="G375" s="10" t="str">
        <f t="shared" si="44"/>
        <v>ｷﾝｼﾞﾖｳ ﾀｶｼ</v>
      </c>
      <c r="H375" s="11" t="s">
        <v>15</v>
      </c>
      <c r="I375" s="12">
        <v>23313</v>
      </c>
      <c r="J375" s="11">
        <v>53</v>
      </c>
      <c r="K375" s="5" t="s">
        <v>16</v>
      </c>
      <c r="L375" s="5">
        <v>4246</v>
      </c>
      <c r="M375" s="5" t="s">
        <v>17</v>
      </c>
      <c r="N375" s="11" t="str">
        <f t="shared" si="45"/>
        <v>醍04246</v>
      </c>
      <c r="O375" s="11" t="str">
        <f t="shared" si="46"/>
        <v>本</v>
      </c>
      <c r="P375" s="10" t="s">
        <v>2760</v>
      </c>
      <c r="Q375" s="10" t="s">
        <v>1357</v>
      </c>
      <c r="R375" s="10" t="s">
        <v>1511</v>
      </c>
      <c r="S375" s="4">
        <v>9416404</v>
      </c>
      <c r="T375" s="4" t="s">
        <v>19</v>
      </c>
      <c r="U375" s="4">
        <v>950108901</v>
      </c>
      <c r="V375" s="4" t="s">
        <v>20</v>
      </c>
      <c r="W375" s="13"/>
      <c r="X375" s="13" t="s">
        <v>2971</v>
      </c>
      <c r="Y375" s="18" t="s">
        <v>3356</v>
      </c>
      <c r="Z375" s="18" t="s">
        <v>2973</v>
      </c>
      <c r="AA375" s="1" t="str">
        <f t="shared" si="48"/>
        <v>キ</v>
      </c>
    </row>
    <row r="376" spans="1:28" ht="21" hidden="1" customHeight="1">
      <c r="A376" s="1">
        <v>0</v>
      </c>
      <c r="B376" s="2" t="str">
        <f>VLOOKUP(VALUE(MID(N376,2,2)),Sheet1!$A$1:$B$6,2,FALSE)</f>
        <v>点在</v>
      </c>
      <c r="C376" s="9" t="str">
        <f t="shared" si="47"/>
        <v/>
      </c>
      <c r="D376" s="10" t="s">
        <v>2227</v>
      </c>
      <c r="E376" s="4" t="s">
        <v>2228</v>
      </c>
      <c r="F376" s="4" t="str">
        <f t="shared" si="43"/>
        <v>ｷﾝｼﾞﾖｳ ﾃﾙｱｷ</v>
      </c>
      <c r="G376" s="10" t="str">
        <f t="shared" si="44"/>
        <v>ｷﾝｼﾞﾖｳ ﾃﾙｱｷ</v>
      </c>
      <c r="H376" s="11" t="s">
        <v>15</v>
      </c>
      <c r="I376" s="12">
        <v>27498</v>
      </c>
      <c r="J376" s="11">
        <v>41</v>
      </c>
      <c r="K376" s="5" t="s">
        <v>256</v>
      </c>
      <c r="L376" s="5">
        <v>50166</v>
      </c>
      <c r="M376" s="5" t="s">
        <v>17</v>
      </c>
      <c r="N376" s="11" t="str">
        <f t="shared" si="45"/>
        <v>法50166</v>
      </c>
      <c r="O376" s="11" t="str">
        <f t="shared" si="46"/>
        <v>本</v>
      </c>
      <c r="P376" s="10" t="s">
        <v>2934</v>
      </c>
      <c r="Q376" s="10" t="s">
        <v>2229</v>
      </c>
      <c r="R376" s="10" t="s">
        <v>2230</v>
      </c>
      <c r="S376" s="4">
        <v>1404695</v>
      </c>
      <c r="T376" s="4" t="s">
        <v>19</v>
      </c>
      <c r="U376" s="4">
        <v>140881801</v>
      </c>
      <c r="V376" s="4" t="s">
        <v>20</v>
      </c>
      <c r="W376" s="13"/>
      <c r="X376" s="13" t="s">
        <v>2971</v>
      </c>
      <c r="Y376" s="18" t="s">
        <v>3356</v>
      </c>
      <c r="Z376" s="18" t="s">
        <v>2973</v>
      </c>
      <c r="AA376" s="1" t="str">
        <f t="shared" si="48"/>
        <v>キ</v>
      </c>
    </row>
    <row r="377" spans="1:28" ht="21" hidden="1" customHeight="1">
      <c r="A377" s="1">
        <v>0</v>
      </c>
      <c r="B377" s="2" t="str">
        <f>VLOOKUP(VALUE(MID(N377,2,2)),Sheet1!$A$1:$B$6,2,FALSE)</f>
        <v>小栗栖</v>
      </c>
      <c r="C377" s="9" t="str">
        <f t="shared" si="47"/>
        <v>ク</v>
      </c>
      <c r="D377" s="10" t="s">
        <v>904</v>
      </c>
      <c r="E377" s="4" t="s">
        <v>905</v>
      </c>
      <c r="F377" s="4" t="str">
        <f t="shared" si="43"/>
        <v>ｸｻｶ ﾏｻｷ</v>
      </c>
      <c r="G377" s="10" t="str">
        <f t="shared" si="44"/>
        <v>ｸｻｶ ﾏｻｷ</v>
      </c>
      <c r="H377" s="11" t="s">
        <v>15</v>
      </c>
      <c r="I377" s="12">
        <v>25971</v>
      </c>
      <c r="J377" s="11">
        <v>46</v>
      </c>
      <c r="K377" s="5" t="s">
        <v>16</v>
      </c>
      <c r="L377" s="5">
        <v>3211</v>
      </c>
      <c r="M377" s="5" t="s">
        <v>17</v>
      </c>
      <c r="N377" s="11" t="str">
        <f t="shared" si="45"/>
        <v>醍03211</v>
      </c>
      <c r="O377" s="11" t="str">
        <f t="shared" si="46"/>
        <v>本</v>
      </c>
      <c r="P377" s="10" t="s">
        <v>2609</v>
      </c>
      <c r="Q377" s="10" t="s">
        <v>28</v>
      </c>
      <c r="R377" s="10" t="s">
        <v>906</v>
      </c>
      <c r="S377" s="4">
        <v>906212</v>
      </c>
      <c r="T377" s="4" t="s">
        <v>19</v>
      </c>
      <c r="U377" s="4">
        <v>91104001</v>
      </c>
      <c r="V377" s="4" t="s">
        <v>20</v>
      </c>
      <c r="W377" s="13"/>
      <c r="X377" s="13" t="s">
        <v>2971</v>
      </c>
      <c r="Y377" s="18" t="s">
        <v>3356</v>
      </c>
      <c r="Z377" s="18" t="s">
        <v>2973</v>
      </c>
      <c r="AA377" s="1" t="str">
        <f t="shared" si="48"/>
        <v>ク</v>
      </c>
    </row>
    <row r="378" spans="1:28" ht="21" customHeight="1">
      <c r="A378" s="1">
        <v>0</v>
      </c>
      <c r="B378" s="2" t="str">
        <f>VLOOKUP(VALUE(MID(N378,2,2)),Sheet1!$A$1:$B$6,2,FALSE)</f>
        <v>日野</v>
      </c>
      <c r="C378" s="9" t="str">
        <f t="shared" si="47"/>
        <v/>
      </c>
      <c r="D378" s="10" t="s">
        <v>657</v>
      </c>
      <c r="E378" s="4" t="s">
        <v>658</v>
      </c>
      <c r="F378" s="4" t="str">
        <f t="shared" si="43"/>
        <v>ｸﾎﾞﾀ ｱｷﾓﾘ</v>
      </c>
      <c r="G378" s="10" t="str">
        <f t="shared" si="44"/>
        <v>ｸﾎﾞﾀ ｱｷﾓﾘ</v>
      </c>
      <c r="H378" s="11" t="s">
        <v>15</v>
      </c>
      <c r="I378" s="12">
        <v>23656</v>
      </c>
      <c r="J378" s="11">
        <v>52</v>
      </c>
      <c r="K378" s="5" t="s">
        <v>16</v>
      </c>
      <c r="L378" s="5">
        <v>2240</v>
      </c>
      <c r="M378" s="5" t="s">
        <v>17</v>
      </c>
      <c r="N378" s="11" t="str">
        <f t="shared" si="45"/>
        <v>醍02240</v>
      </c>
      <c r="O378" s="11" t="str">
        <f t="shared" si="46"/>
        <v>本</v>
      </c>
      <c r="P378" s="10" t="s">
        <v>2544</v>
      </c>
      <c r="Q378" s="10" t="s">
        <v>659</v>
      </c>
      <c r="R378" s="10" t="s">
        <v>3470</v>
      </c>
      <c r="S378" s="4">
        <v>1503049</v>
      </c>
      <c r="T378" s="4" t="s">
        <v>19</v>
      </c>
      <c r="U378" s="4">
        <v>150702201</v>
      </c>
      <c r="V378" s="4" t="s">
        <v>20</v>
      </c>
      <c r="W378" s="15">
        <v>42477.375</v>
      </c>
      <c r="X378" s="16">
        <v>42466</v>
      </c>
      <c r="Y378" s="18">
        <v>4</v>
      </c>
      <c r="Z378" s="18"/>
      <c r="AA378" s="1" t="str">
        <f t="shared" si="48"/>
        <v>ク</v>
      </c>
      <c r="AB378" s="1">
        <f>J378</f>
        <v>52</v>
      </c>
    </row>
    <row r="379" spans="1:28" ht="21" hidden="1" customHeight="1">
      <c r="A379" s="1">
        <v>0</v>
      </c>
      <c r="B379" s="2" t="str">
        <f>VLOOKUP(VALUE(MID(N379,2,2)),Sheet1!$A$1:$B$6,2,FALSE)</f>
        <v>点在</v>
      </c>
      <c r="C379" s="9" t="str">
        <f t="shared" si="47"/>
        <v/>
      </c>
      <c r="D379" s="10" t="s">
        <v>2127</v>
      </c>
      <c r="E379" s="4" t="s">
        <v>2128</v>
      </c>
      <c r="F379" s="4" t="str">
        <f t="shared" si="43"/>
        <v>ｸﾎﾞﾀ ﾖｼﾕｷ</v>
      </c>
      <c r="G379" s="10" t="str">
        <f t="shared" si="44"/>
        <v>ｸﾎﾞﾀ ﾖｼﾕｷ</v>
      </c>
      <c r="H379" s="11" t="s">
        <v>15</v>
      </c>
      <c r="I379" s="12">
        <v>22126</v>
      </c>
      <c r="J379" s="11">
        <v>56</v>
      </c>
      <c r="K379" s="5" t="s">
        <v>256</v>
      </c>
      <c r="L379" s="5">
        <v>50132</v>
      </c>
      <c r="M379" s="5" t="s">
        <v>17</v>
      </c>
      <c r="N379" s="11" t="str">
        <f t="shared" si="45"/>
        <v>法50132</v>
      </c>
      <c r="O379" s="11" t="str">
        <f t="shared" si="46"/>
        <v>本</v>
      </c>
      <c r="P379" s="10" t="s">
        <v>2911</v>
      </c>
      <c r="Q379" s="10" t="s">
        <v>2129</v>
      </c>
      <c r="R379" s="10" t="s">
        <v>3320</v>
      </c>
      <c r="S379" s="4">
        <v>1101501</v>
      </c>
      <c r="T379" s="4" t="s">
        <v>19</v>
      </c>
      <c r="U379" s="4">
        <v>110583101</v>
      </c>
      <c r="V379" s="4" t="s">
        <v>20</v>
      </c>
      <c r="W379" s="13"/>
      <c r="X379" s="13" t="s">
        <v>2971</v>
      </c>
      <c r="Y379" s="18" t="s">
        <v>3356</v>
      </c>
      <c r="Z379" s="18" t="s">
        <v>2973</v>
      </c>
      <c r="AA379" s="1" t="str">
        <f t="shared" si="48"/>
        <v>ク</v>
      </c>
    </row>
    <row r="380" spans="1:28" ht="21" hidden="1" customHeight="1">
      <c r="A380" s="1">
        <v>0</v>
      </c>
      <c r="B380" s="2" t="str">
        <f>VLOOKUP(VALUE(MID(N380,2,2)),Sheet1!$A$1:$B$6,2,FALSE)</f>
        <v>点在</v>
      </c>
      <c r="C380" s="9" t="str">
        <f t="shared" si="47"/>
        <v/>
      </c>
      <c r="D380" s="10" t="s">
        <v>2130</v>
      </c>
      <c r="E380" s="4" t="s">
        <v>22</v>
      </c>
      <c r="F380" s="4" t="str">
        <f t="shared" si="43"/>
        <v>ｸﾎﾞﾀ ﾖｼﾕｷ</v>
      </c>
      <c r="G380" s="10" t="str">
        <f t="shared" si="44"/>
        <v xml:space="preserve">ｸﾎﾞﾀ </v>
      </c>
      <c r="H380" s="11" t="s">
        <v>23</v>
      </c>
      <c r="I380" s="12">
        <v>23163</v>
      </c>
      <c r="J380" s="11">
        <v>53</v>
      </c>
      <c r="K380" s="5" t="s">
        <v>256</v>
      </c>
      <c r="L380" s="5">
        <v>50132</v>
      </c>
      <c r="M380" s="5" t="s">
        <v>24</v>
      </c>
      <c r="N380" s="11" t="str">
        <f t="shared" si="45"/>
        <v>法50132</v>
      </c>
      <c r="O380" s="11" t="str">
        <f t="shared" si="46"/>
        <v>家</v>
      </c>
      <c r="P380" s="10" t="s">
        <v>2911</v>
      </c>
      <c r="Q380" s="10" t="s">
        <v>2129</v>
      </c>
      <c r="R380" s="10" t="s">
        <v>3320</v>
      </c>
      <c r="S380" s="4">
        <v>1101501</v>
      </c>
      <c r="T380" s="4" t="s">
        <v>25</v>
      </c>
      <c r="U380" s="4">
        <v>110583102</v>
      </c>
      <c r="V380" s="4" t="s">
        <v>20</v>
      </c>
      <c r="W380" s="13"/>
      <c r="X380" s="13" t="s">
        <v>2971</v>
      </c>
      <c r="Y380" s="18" t="s">
        <v>3356</v>
      </c>
      <c r="Z380" s="18" t="s">
        <v>2973</v>
      </c>
      <c r="AA380" s="1" t="str">
        <f t="shared" si="48"/>
        <v>ク</v>
      </c>
    </row>
    <row r="381" spans="1:28" ht="21" hidden="1" customHeight="1">
      <c r="A381" s="1">
        <v>0</v>
      </c>
      <c r="B381" s="2" t="str">
        <f>VLOOKUP(VALUE(MID(N381,2,2)),Sheet1!$A$1:$B$6,2,FALSE)</f>
        <v>日野</v>
      </c>
      <c r="C381" s="9" t="str">
        <f t="shared" si="47"/>
        <v/>
      </c>
      <c r="D381" s="10" t="s">
        <v>494</v>
      </c>
      <c r="E381" s="4" t="s">
        <v>495</v>
      </c>
      <c r="F381" s="4" t="str">
        <f t="shared" si="43"/>
        <v>ｸﾗﾊｼ ﾓﾘﾔ</v>
      </c>
      <c r="G381" s="10" t="str">
        <f t="shared" si="44"/>
        <v>ｸﾗﾊｼ ﾓﾘﾔ</v>
      </c>
      <c r="H381" s="11" t="s">
        <v>15</v>
      </c>
      <c r="I381" s="12">
        <v>16733</v>
      </c>
      <c r="J381" s="11">
        <v>71</v>
      </c>
      <c r="K381" s="5" t="s">
        <v>16</v>
      </c>
      <c r="L381" s="5">
        <v>2173</v>
      </c>
      <c r="M381" s="5" t="s">
        <v>17</v>
      </c>
      <c r="N381" s="11" t="str">
        <f t="shared" si="45"/>
        <v>醍02173</v>
      </c>
      <c r="O381" s="11" t="str">
        <f t="shared" si="46"/>
        <v>本</v>
      </c>
      <c r="P381" s="10" t="s">
        <v>2507</v>
      </c>
      <c r="Q381" s="10" t="s">
        <v>326</v>
      </c>
      <c r="R381" s="10" t="s">
        <v>3059</v>
      </c>
      <c r="S381" s="4">
        <v>1104551</v>
      </c>
      <c r="T381" s="4" t="s">
        <v>19</v>
      </c>
      <c r="U381" s="4">
        <v>111002401</v>
      </c>
      <c r="V381" s="4" t="s">
        <v>20</v>
      </c>
      <c r="W381" s="13"/>
      <c r="X381" s="13" t="s">
        <v>2971</v>
      </c>
      <c r="Y381" s="18" t="s">
        <v>3356</v>
      </c>
      <c r="Z381" s="18" t="s">
        <v>2973</v>
      </c>
      <c r="AA381" s="1" t="str">
        <f t="shared" si="48"/>
        <v>ク</v>
      </c>
    </row>
    <row r="382" spans="1:28" ht="21" hidden="1" customHeight="1">
      <c r="A382" s="1">
        <v>0</v>
      </c>
      <c r="B382" s="2" t="str">
        <f>VLOOKUP(VALUE(MID(N382,2,2)),Sheet1!$A$1:$B$6,2,FALSE)</f>
        <v>日野</v>
      </c>
      <c r="C382" s="9" t="str">
        <f t="shared" si="47"/>
        <v/>
      </c>
      <c r="D382" s="10" t="s">
        <v>496</v>
      </c>
      <c r="E382" s="4" t="s">
        <v>22</v>
      </c>
      <c r="F382" s="4" t="str">
        <f t="shared" si="43"/>
        <v>ｸﾗﾊｼ ﾓﾘﾔ</v>
      </c>
      <c r="G382" s="10" t="str">
        <f t="shared" si="44"/>
        <v xml:space="preserve">ｸﾗﾊｼ </v>
      </c>
      <c r="H382" s="11" t="s">
        <v>23</v>
      </c>
      <c r="I382" s="12">
        <v>17570</v>
      </c>
      <c r="J382" s="11">
        <v>69</v>
      </c>
      <c r="K382" s="5" t="s">
        <v>16</v>
      </c>
      <c r="L382" s="5">
        <v>2173</v>
      </c>
      <c r="M382" s="5" t="s">
        <v>24</v>
      </c>
      <c r="N382" s="11" t="str">
        <f t="shared" si="45"/>
        <v>醍02173</v>
      </c>
      <c r="O382" s="11" t="str">
        <f t="shared" si="46"/>
        <v>家</v>
      </c>
      <c r="P382" s="10" t="s">
        <v>2507</v>
      </c>
      <c r="Q382" s="10" t="s">
        <v>326</v>
      </c>
      <c r="R382" s="10" t="s">
        <v>3059</v>
      </c>
      <c r="S382" s="4">
        <v>1104551</v>
      </c>
      <c r="T382" s="4" t="s">
        <v>25</v>
      </c>
      <c r="U382" s="4">
        <v>111002402</v>
      </c>
      <c r="V382" s="4" t="s">
        <v>20</v>
      </c>
      <c r="W382" s="13"/>
      <c r="X382" s="13" t="s">
        <v>2971</v>
      </c>
      <c r="Y382" s="18" t="s">
        <v>3356</v>
      </c>
      <c r="Z382" s="18" t="s">
        <v>2973</v>
      </c>
      <c r="AA382" s="1" t="str">
        <f t="shared" si="48"/>
        <v>ク</v>
      </c>
    </row>
    <row r="383" spans="1:28" ht="21" hidden="1" customHeight="1">
      <c r="A383" s="1">
        <v>0</v>
      </c>
      <c r="B383" s="2" t="str">
        <f>VLOOKUP(VALUE(MID(N383,2,2)),Sheet1!$A$1:$B$6,2,FALSE)</f>
        <v>一言寺</v>
      </c>
      <c r="C383" s="9" t="str">
        <f t="shared" si="47"/>
        <v/>
      </c>
      <c r="D383" s="10" t="s">
        <v>1192</v>
      </c>
      <c r="E383" s="4" t="s">
        <v>1193</v>
      </c>
      <c r="F383" s="4" t="str">
        <f t="shared" si="43"/>
        <v>ｸﾛｷ ﾋﾛﾕｷ</v>
      </c>
      <c r="G383" s="10" t="str">
        <f t="shared" si="44"/>
        <v>ｸﾛｷ ﾋﾛﾕｷ</v>
      </c>
      <c r="H383" s="11" t="s">
        <v>15</v>
      </c>
      <c r="I383" s="12">
        <v>27355</v>
      </c>
      <c r="J383" s="11">
        <v>42</v>
      </c>
      <c r="K383" s="5" t="s">
        <v>16</v>
      </c>
      <c r="L383" s="5">
        <v>4025</v>
      </c>
      <c r="M383" s="5" t="s">
        <v>17</v>
      </c>
      <c r="N383" s="11" t="str">
        <f t="shared" si="45"/>
        <v>醍04025</v>
      </c>
      <c r="O383" s="11" t="str">
        <f t="shared" si="46"/>
        <v>本</v>
      </c>
      <c r="P383" s="10" t="s">
        <v>2678</v>
      </c>
      <c r="Q383" s="10" t="s">
        <v>161</v>
      </c>
      <c r="R383" s="10" t="s">
        <v>3174</v>
      </c>
      <c r="S383" s="4">
        <v>9012443</v>
      </c>
      <c r="T383" s="4" t="s">
        <v>19</v>
      </c>
      <c r="U383" s="4">
        <v>901007801</v>
      </c>
      <c r="V383" s="4" t="s">
        <v>20</v>
      </c>
      <c r="W383" s="13"/>
      <c r="X383" s="13" t="s">
        <v>2971</v>
      </c>
      <c r="Y383" s="18" t="s">
        <v>3356</v>
      </c>
      <c r="Z383" s="18" t="s">
        <v>2973</v>
      </c>
      <c r="AA383" s="1" t="str">
        <f t="shared" si="48"/>
        <v>ク</v>
      </c>
    </row>
    <row r="384" spans="1:28" ht="21" hidden="1" customHeight="1">
      <c r="A384" s="1">
        <v>0</v>
      </c>
      <c r="B384" s="2" t="str">
        <f>VLOOKUP(VALUE(MID(N384,2,2)),Sheet1!$A$1:$B$6,2,FALSE)</f>
        <v>一言寺</v>
      </c>
      <c r="C384" s="9" t="str">
        <f t="shared" si="47"/>
        <v/>
      </c>
      <c r="D384" s="10" t="s">
        <v>1194</v>
      </c>
      <c r="E384" s="4" t="s">
        <v>22</v>
      </c>
      <c r="F384" s="4" t="str">
        <f t="shared" si="43"/>
        <v>ｸﾛｷ ﾋﾛﾕｷ</v>
      </c>
      <c r="G384" s="10" t="str">
        <f t="shared" si="44"/>
        <v xml:space="preserve">ｸﾛｷ </v>
      </c>
      <c r="H384" s="11" t="s">
        <v>23</v>
      </c>
      <c r="I384" s="12">
        <v>27292</v>
      </c>
      <c r="J384" s="11">
        <v>42</v>
      </c>
      <c r="K384" s="5" t="s">
        <v>16</v>
      </c>
      <c r="L384" s="5">
        <v>4025</v>
      </c>
      <c r="M384" s="5" t="s">
        <v>24</v>
      </c>
      <c r="N384" s="11" t="str">
        <f t="shared" si="45"/>
        <v>醍04025</v>
      </c>
      <c r="O384" s="11" t="str">
        <f t="shared" si="46"/>
        <v>家</v>
      </c>
      <c r="P384" s="10" t="s">
        <v>2678</v>
      </c>
      <c r="Q384" s="10" t="s">
        <v>161</v>
      </c>
      <c r="R384" s="10" t="s">
        <v>3174</v>
      </c>
      <c r="S384" s="4">
        <v>9012443</v>
      </c>
      <c r="T384" s="4" t="s">
        <v>25</v>
      </c>
      <c r="U384" s="4">
        <v>901007802</v>
      </c>
      <c r="V384" s="4" t="s">
        <v>20</v>
      </c>
      <c r="W384" s="13"/>
      <c r="X384" s="13" t="s">
        <v>2971</v>
      </c>
      <c r="Y384" s="18" t="s">
        <v>3356</v>
      </c>
      <c r="Z384" s="18" t="s">
        <v>2973</v>
      </c>
      <c r="AA384" s="1" t="str">
        <f t="shared" si="48"/>
        <v>ク</v>
      </c>
    </row>
    <row r="385" spans="1:28" ht="21" hidden="1" customHeight="1">
      <c r="A385" s="1">
        <v>0</v>
      </c>
      <c r="B385" s="2" t="str">
        <f>VLOOKUP(VALUE(MID(N385,2,2)),Sheet1!$A$1:$B$6,2,FALSE)</f>
        <v>一言寺</v>
      </c>
      <c r="C385" s="9" t="str">
        <f t="shared" si="47"/>
        <v/>
      </c>
      <c r="D385" s="10" t="s">
        <v>1195</v>
      </c>
      <c r="E385" s="4" t="s">
        <v>22</v>
      </c>
      <c r="F385" s="4" t="str">
        <f t="shared" si="43"/>
        <v>ｸﾛｷ ﾋﾛﾕｷ</v>
      </c>
      <c r="G385" s="10" t="str">
        <f t="shared" si="44"/>
        <v xml:space="preserve">ｸﾛｷ </v>
      </c>
      <c r="H385" s="11" t="s">
        <v>23</v>
      </c>
      <c r="I385" s="12">
        <v>35410</v>
      </c>
      <c r="J385" s="11">
        <v>20</v>
      </c>
      <c r="K385" s="5" t="s">
        <v>16</v>
      </c>
      <c r="L385" s="5">
        <v>4025</v>
      </c>
      <c r="M385" s="5" t="s">
        <v>24</v>
      </c>
      <c r="N385" s="11" t="str">
        <f t="shared" si="45"/>
        <v>醍04025</v>
      </c>
      <c r="O385" s="11" t="str">
        <f t="shared" si="46"/>
        <v>家</v>
      </c>
      <c r="P385" s="10" t="s">
        <v>2678</v>
      </c>
      <c r="Q385" s="10" t="s">
        <v>161</v>
      </c>
      <c r="R385" s="10" t="s">
        <v>3174</v>
      </c>
      <c r="S385" s="4">
        <v>9012443</v>
      </c>
      <c r="T385" s="4" t="s">
        <v>25</v>
      </c>
      <c r="U385" s="4">
        <v>901007803</v>
      </c>
      <c r="V385" s="4" t="s">
        <v>20</v>
      </c>
      <c r="W385" s="13"/>
      <c r="X385" s="13" t="s">
        <v>2971</v>
      </c>
      <c r="Y385" s="18" t="s">
        <v>3356</v>
      </c>
      <c r="Z385" s="18" t="s">
        <v>2973</v>
      </c>
      <c r="AA385" s="1" t="str">
        <f t="shared" si="48"/>
        <v>ク</v>
      </c>
    </row>
    <row r="386" spans="1:28" ht="21" hidden="1" customHeight="1">
      <c r="A386" s="1">
        <v>0</v>
      </c>
      <c r="B386" s="2" t="str">
        <f>VLOOKUP(VALUE(MID(N386,2,2)),Sheet1!$A$1:$B$6,2,FALSE)</f>
        <v>一言寺</v>
      </c>
      <c r="C386" s="9" t="str">
        <f t="shared" si="47"/>
        <v/>
      </c>
      <c r="D386" s="10" t="s">
        <v>1196</v>
      </c>
      <c r="E386" s="4" t="s">
        <v>22</v>
      </c>
      <c r="F386" s="4" t="str">
        <f t="shared" ref="F386:F449" si="51">IF(L386=L385,F385,E386)</f>
        <v>ｸﾛｷ ﾋﾛﾕｷ</v>
      </c>
      <c r="G386" s="10" t="str">
        <f t="shared" ref="G386:G449" si="52">IF(L386=L385,LEFT(G385,FIND(" ",G385)),E386)</f>
        <v xml:space="preserve">ｸﾛｷ </v>
      </c>
      <c r="H386" s="11" t="s">
        <v>23</v>
      </c>
      <c r="I386" s="12">
        <v>36764</v>
      </c>
      <c r="J386" s="11">
        <v>16</v>
      </c>
      <c r="K386" s="5" t="s">
        <v>16</v>
      </c>
      <c r="L386" s="5">
        <v>4025</v>
      </c>
      <c r="M386" s="5" t="s">
        <v>24</v>
      </c>
      <c r="N386" s="11" t="str">
        <f t="shared" ref="N386:N449" si="53">MID(K386,4,1)&amp;TEXT(L386,"00000")</f>
        <v>醍04025</v>
      </c>
      <c r="O386" s="11" t="str">
        <f t="shared" ref="O386:O449" si="54">LEFT(M386,1)</f>
        <v>家</v>
      </c>
      <c r="P386" s="10" t="s">
        <v>2678</v>
      </c>
      <c r="Q386" s="10" t="s">
        <v>161</v>
      </c>
      <c r="R386" s="10" t="s">
        <v>3174</v>
      </c>
      <c r="S386" s="4">
        <v>9012443</v>
      </c>
      <c r="T386" s="4" t="s">
        <v>25</v>
      </c>
      <c r="U386" s="4">
        <v>901007804</v>
      </c>
      <c r="V386" s="4" t="s">
        <v>20</v>
      </c>
      <c r="W386" s="13"/>
      <c r="X386" s="13" t="s">
        <v>2971</v>
      </c>
      <c r="Y386" s="18" t="s">
        <v>3356</v>
      </c>
      <c r="Z386" s="18" t="s">
        <v>2973</v>
      </c>
      <c r="AA386" s="1" t="str">
        <f t="shared" si="48"/>
        <v>ク</v>
      </c>
    </row>
    <row r="387" spans="1:28" ht="21" hidden="1" customHeight="1">
      <c r="A387" s="1">
        <v>0</v>
      </c>
      <c r="B387" s="1" t="str">
        <f>VLOOKUP(VALUE(MID(N387,2,2)),Sheet1!$A$1:$B$6,2,FALSE)</f>
        <v>一言寺</v>
      </c>
      <c r="C387" s="9" t="str">
        <f t="shared" ref="C387:C450" si="55">IF(AA387=AA386,"",AA387)</f>
        <v/>
      </c>
      <c r="D387" s="4" t="s">
        <v>1197</v>
      </c>
      <c r="E387" s="4" t="s">
        <v>22</v>
      </c>
      <c r="F387" s="4" t="str">
        <f t="shared" si="51"/>
        <v>ｸﾛｷ ﾋﾛﾕｷ</v>
      </c>
      <c r="G387" s="4" t="str">
        <f t="shared" si="52"/>
        <v xml:space="preserve">ｸﾛｷ </v>
      </c>
      <c r="H387" s="5" t="s">
        <v>23</v>
      </c>
      <c r="I387" s="6">
        <v>37279</v>
      </c>
      <c r="J387" s="5">
        <v>15</v>
      </c>
      <c r="K387" s="5" t="s">
        <v>16</v>
      </c>
      <c r="L387" s="5">
        <v>4025</v>
      </c>
      <c r="M387" s="5" t="s">
        <v>24</v>
      </c>
      <c r="N387" s="5" t="str">
        <f t="shared" si="53"/>
        <v>醍04025</v>
      </c>
      <c r="O387" s="5" t="str">
        <f t="shared" si="54"/>
        <v>家</v>
      </c>
      <c r="P387" s="4" t="s">
        <v>2678</v>
      </c>
      <c r="Q387" s="4" t="s">
        <v>161</v>
      </c>
      <c r="R387" s="4" t="s">
        <v>3174</v>
      </c>
      <c r="S387" s="4">
        <v>9012443</v>
      </c>
      <c r="T387" s="4" t="s">
        <v>25</v>
      </c>
      <c r="U387" s="4">
        <v>901007805</v>
      </c>
      <c r="V387" s="4" t="s">
        <v>20</v>
      </c>
      <c r="W387" s="7" t="s">
        <v>2970</v>
      </c>
      <c r="X387" s="7" t="s">
        <v>2971</v>
      </c>
      <c r="Y387" s="8" t="s">
        <v>2972</v>
      </c>
      <c r="Z387" s="8" t="s">
        <v>2973</v>
      </c>
      <c r="AA387" s="1" t="str">
        <f t="shared" ref="AA387:AA450" si="56">DBCS(LEFT(G387,1))</f>
        <v>ク</v>
      </c>
    </row>
    <row r="388" spans="1:28" ht="21" hidden="1" customHeight="1">
      <c r="A388" s="1">
        <v>0</v>
      </c>
      <c r="B388" s="2" t="str">
        <f>VLOOKUP(VALUE(MID(N388,2,2)),Sheet1!$A$1:$B$6,2,FALSE)</f>
        <v>一言寺</v>
      </c>
      <c r="C388" s="9" t="str">
        <f t="shared" si="55"/>
        <v/>
      </c>
      <c r="D388" s="10" t="s">
        <v>1142</v>
      </c>
      <c r="E388" s="4" t="s">
        <v>1143</v>
      </c>
      <c r="F388" s="4" t="str">
        <f t="shared" si="51"/>
        <v>ｸﾛｷ ﾖｼﾕｷ</v>
      </c>
      <c r="G388" s="10" t="str">
        <f t="shared" si="52"/>
        <v>ｸﾛｷ ﾖｼﾕｷ</v>
      </c>
      <c r="H388" s="11" t="s">
        <v>15</v>
      </c>
      <c r="I388" s="12">
        <v>16667</v>
      </c>
      <c r="J388" s="11">
        <v>71</v>
      </c>
      <c r="K388" s="5" t="s">
        <v>16</v>
      </c>
      <c r="L388" s="5">
        <v>4002</v>
      </c>
      <c r="M388" s="5" t="s">
        <v>17</v>
      </c>
      <c r="N388" s="11" t="str">
        <f t="shared" si="53"/>
        <v>醍04002</v>
      </c>
      <c r="O388" s="11" t="str">
        <f t="shared" si="54"/>
        <v>本</v>
      </c>
      <c r="P388" s="10" t="s">
        <v>2666</v>
      </c>
      <c r="Q388" s="10" t="s">
        <v>372</v>
      </c>
      <c r="R388" s="10" t="s">
        <v>3164</v>
      </c>
      <c r="S388" s="4">
        <v>8329907</v>
      </c>
      <c r="T388" s="4" t="s">
        <v>19</v>
      </c>
      <c r="U388" s="4">
        <v>830613701</v>
      </c>
      <c r="V388" s="4" t="s">
        <v>20</v>
      </c>
      <c r="W388" s="13"/>
      <c r="X388" s="13" t="s">
        <v>2971</v>
      </c>
      <c r="Y388" s="18" t="s">
        <v>3356</v>
      </c>
      <c r="Z388" s="18" t="s">
        <v>2973</v>
      </c>
      <c r="AA388" s="1" t="str">
        <f t="shared" si="56"/>
        <v>ク</v>
      </c>
    </row>
    <row r="389" spans="1:28" ht="21" hidden="1" customHeight="1">
      <c r="A389" s="1">
        <v>0</v>
      </c>
      <c r="B389" s="2" t="str">
        <f>VLOOKUP(VALUE(MID(N389,2,2)),Sheet1!$A$1:$B$6,2,FALSE)</f>
        <v>小栗栖</v>
      </c>
      <c r="C389" s="9" t="str">
        <f t="shared" si="55"/>
        <v/>
      </c>
      <c r="D389" s="10" t="s">
        <v>1113</v>
      </c>
      <c r="E389" s="4" t="s">
        <v>1114</v>
      </c>
      <c r="F389" s="4" t="str">
        <f t="shared" si="51"/>
        <v>ｸﾛｷ ﾘﾖｳﾍｲ</v>
      </c>
      <c r="G389" s="10" t="str">
        <f t="shared" si="52"/>
        <v>ｸﾛｷ ﾘﾖｳﾍｲ</v>
      </c>
      <c r="H389" s="11" t="s">
        <v>15</v>
      </c>
      <c r="I389" s="12">
        <v>26446</v>
      </c>
      <c r="J389" s="11">
        <v>44</v>
      </c>
      <c r="K389" s="5" t="s">
        <v>16</v>
      </c>
      <c r="L389" s="5">
        <v>3289</v>
      </c>
      <c r="M389" s="5" t="s">
        <v>17</v>
      </c>
      <c r="N389" s="11" t="str">
        <f t="shared" si="53"/>
        <v>醍03289</v>
      </c>
      <c r="O389" s="11" t="str">
        <f t="shared" si="54"/>
        <v>本</v>
      </c>
      <c r="P389" s="10" t="s">
        <v>2658</v>
      </c>
      <c r="Q389" s="10" t="s">
        <v>1037</v>
      </c>
      <c r="R389" s="10" t="s">
        <v>1115</v>
      </c>
      <c r="S389" s="4">
        <v>9418423</v>
      </c>
      <c r="T389" s="4" t="s">
        <v>19</v>
      </c>
      <c r="U389" s="4">
        <v>950205701</v>
      </c>
      <c r="V389" s="4" t="s">
        <v>20</v>
      </c>
      <c r="W389" s="13"/>
      <c r="X389" s="13" t="s">
        <v>2971</v>
      </c>
      <c r="Y389" s="18" t="s">
        <v>3356</v>
      </c>
      <c r="Z389" s="18" t="s">
        <v>2973</v>
      </c>
      <c r="AA389" s="1" t="str">
        <f t="shared" si="56"/>
        <v>ク</v>
      </c>
    </row>
    <row r="390" spans="1:28" ht="21" hidden="1" customHeight="1">
      <c r="A390" s="1">
        <v>0</v>
      </c>
      <c r="B390" s="2" t="str">
        <f>VLOOKUP(VALUE(MID(N390,2,2)),Sheet1!$A$1:$B$6,2,FALSE)</f>
        <v>一言寺</v>
      </c>
      <c r="C390" s="9" t="str">
        <f t="shared" si="55"/>
        <v/>
      </c>
      <c r="D390" s="10" t="s">
        <v>1250</v>
      </c>
      <c r="E390" s="4" t="s">
        <v>1251</v>
      </c>
      <c r="F390" s="4" t="str">
        <f t="shared" si="51"/>
        <v>ｸﾛﾀﾞ ﾀｹﾄ</v>
      </c>
      <c r="G390" s="10" t="str">
        <f t="shared" si="52"/>
        <v>ｸﾛﾀﾞ ﾀｹﾄ</v>
      </c>
      <c r="H390" s="11" t="s">
        <v>15</v>
      </c>
      <c r="I390" s="12">
        <v>26638</v>
      </c>
      <c r="J390" s="11">
        <v>44</v>
      </c>
      <c r="K390" s="5" t="s">
        <v>16</v>
      </c>
      <c r="L390" s="5">
        <v>4056</v>
      </c>
      <c r="M390" s="5" t="s">
        <v>17</v>
      </c>
      <c r="N390" s="11" t="str">
        <f t="shared" si="53"/>
        <v>醍04056</v>
      </c>
      <c r="O390" s="11" t="str">
        <f t="shared" si="54"/>
        <v>本</v>
      </c>
      <c r="P390" s="10" t="s">
        <v>2692</v>
      </c>
      <c r="Q390" s="10" t="s">
        <v>1252</v>
      </c>
      <c r="R390" s="10" t="s">
        <v>1253</v>
      </c>
      <c r="S390" s="4">
        <v>9702016</v>
      </c>
      <c r="T390" s="4" t="s">
        <v>19</v>
      </c>
      <c r="U390" s="4">
        <v>970511401</v>
      </c>
      <c r="V390" s="4" t="s">
        <v>20</v>
      </c>
      <c r="W390" s="13"/>
      <c r="X390" s="13" t="s">
        <v>2971</v>
      </c>
      <c r="Y390" s="18" t="s">
        <v>3356</v>
      </c>
      <c r="Z390" s="18" t="s">
        <v>2973</v>
      </c>
      <c r="AA390" s="1" t="str">
        <f t="shared" si="56"/>
        <v>ク</v>
      </c>
    </row>
    <row r="391" spans="1:28" ht="21" hidden="1" customHeight="1">
      <c r="A391" s="1">
        <v>0</v>
      </c>
      <c r="B391" s="2" t="str">
        <f>VLOOKUP(VALUE(MID(N391,2,2)),Sheet1!$A$1:$B$6,2,FALSE)</f>
        <v>一言寺</v>
      </c>
      <c r="C391" s="9" t="str">
        <f t="shared" si="55"/>
        <v/>
      </c>
      <c r="D391" s="10" t="s">
        <v>1254</v>
      </c>
      <c r="E391" s="4" t="s">
        <v>22</v>
      </c>
      <c r="F391" s="4" t="str">
        <f t="shared" si="51"/>
        <v>ｸﾛﾀﾞ ﾀｹﾄ</v>
      </c>
      <c r="G391" s="10" t="str">
        <f t="shared" si="52"/>
        <v xml:space="preserve">ｸﾛﾀﾞ </v>
      </c>
      <c r="H391" s="11" t="s">
        <v>23</v>
      </c>
      <c r="I391" s="12">
        <v>27583</v>
      </c>
      <c r="J391" s="11">
        <v>41</v>
      </c>
      <c r="K391" s="5" t="s">
        <v>16</v>
      </c>
      <c r="L391" s="5">
        <v>4056</v>
      </c>
      <c r="M391" s="5" t="s">
        <v>24</v>
      </c>
      <c r="N391" s="11" t="str">
        <f t="shared" si="53"/>
        <v>醍04056</v>
      </c>
      <c r="O391" s="11" t="str">
        <f t="shared" si="54"/>
        <v>家</v>
      </c>
      <c r="P391" s="10" t="s">
        <v>2692</v>
      </c>
      <c r="Q391" s="10" t="s">
        <v>1252</v>
      </c>
      <c r="R391" s="10" t="s">
        <v>1253</v>
      </c>
      <c r="S391" s="4">
        <v>9702016</v>
      </c>
      <c r="T391" s="4" t="s">
        <v>25</v>
      </c>
      <c r="U391" s="4">
        <v>970511402</v>
      </c>
      <c r="V391" s="4" t="s">
        <v>20</v>
      </c>
      <c r="W391" s="13"/>
      <c r="X391" s="13" t="s">
        <v>2971</v>
      </c>
      <c r="Y391" s="18" t="s">
        <v>3356</v>
      </c>
      <c r="Z391" s="18" t="s">
        <v>2973</v>
      </c>
      <c r="AA391" s="1" t="str">
        <f t="shared" si="56"/>
        <v>ク</v>
      </c>
    </row>
    <row r="392" spans="1:28" ht="21" hidden="1" customHeight="1">
      <c r="A392" s="1">
        <v>0</v>
      </c>
      <c r="B392" s="2" t="str">
        <f>VLOOKUP(VALUE(MID(N392,2,2)),Sheet1!$A$1:$B$6,2,FALSE)</f>
        <v>一言寺</v>
      </c>
      <c r="C392" s="9" t="str">
        <f t="shared" si="55"/>
        <v/>
      </c>
      <c r="D392" s="10" t="s">
        <v>1255</v>
      </c>
      <c r="E392" s="4" t="s">
        <v>22</v>
      </c>
      <c r="F392" s="4" t="str">
        <f t="shared" si="51"/>
        <v>ｸﾛﾀﾞ ﾀｹﾄ</v>
      </c>
      <c r="G392" s="10" t="str">
        <f t="shared" si="52"/>
        <v xml:space="preserve">ｸﾛﾀﾞ </v>
      </c>
      <c r="H392" s="11" t="s">
        <v>23</v>
      </c>
      <c r="I392" s="12">
        <v>35510</v>
      </c>
      <c r="J392" s="11">
        <v>20</v>
      </c>
      <c r="K392" s="5" t="s">
        <v>16</v>
      </c>
      <c r="L392" s="5">
        <v>4056</v>
      </c>
      <c r="M392" s="5" t="s">
        <v>24</v>
      </c>
      <c r="N392" s="11" t="str">
        <f t="shared" si="53"/>
        <v>醍04056</v>
      </c>
      <c r="O392" s="11" t="str">
        <f t="shared" si="54"/>
        <v>家</v>
      </c>
      <c r="P392" s="10" t="s">
        <v>2692</v>
      </c>
      <c r="Q392" s="10" t="s">
        <v>1252</v>
      </c>
      <c r="R392" s="10" t="s">
        <v>1253</v>
      </c>
      <c r="S392" s="4">
        <v>9702016</v>
      </c>
      <c r="T392" s="4" t="s">
        <v>25</v>
      </c>
      <c r="U392" s="4">
        <v>970511404</v>
      </c>
      <c r="V392" s="4" t="s">
        <v>20</v>
      </c>
      <c r="W392" s="13"/>
      <c r="X392" s="13" t="s">
        <v>2971</v>
      </c>
      <c r="Y392" s="18" t="s">
        <v>3356</v>
      </c>
      <c r="Z392" s="18" t="s">
        <v>2973</v>
      </c>
      <c r="AA392" s="1" t="str">
        <f t="shared" si="56"/>
        <v>ク</v>
      </c>
    </row>
    <row r="393" spans="1:28" ht="21" customHeight="1">
      <c r="A393" s="1">
        <v>0</v>
      </c>
      <c r="B393" s="2" t="str">
        <f>VLOOKUP(VALUE(MID(N393,2,2)),Sheet1!$A$1:$B$6,2,FALSE)</f>
        <v>三宝院</v>
      </c>
      <c r="C393" s="9" t="str">
        <f t="shared" si="55"/>
        <v>ケ</v>
      </c>
      <c r="D393" s="10" t="s">
        <v>1816</v>
      </c>
      <c r="E393" s="4" t="s">
        <v>1817</v>
      </c>
      <c r="F393" s="4" t="str">
        <f t="shared" si="51"/>
        <v>ｹﾝﾉ ﾕｳｷ</v>
      </c>
      <c r="G393" s="10" t="str">
        <f t="shared" si="52"/>
        <v>ｹﾝﾉ ﾕｳｷ</v>
      </c>
      <c r="H393" s="11" t="s">
        <v>15</v>
      </c>
      <c r="I393" s="12">
        <v>33902</v>
      </c>
      <c r="J393" s="11">
        <v>24</v>
      </c>
      <c r="K393" s="5" t="s">
        <v>16</v>
      </c>
      <c r="L393" s="5">
        <v>5310</v>
      </c>
      <c r="M393" s="5" t="s">
        <v>17</v>
      </c>
      <c r="N393" s="11" t="str">
        <f t="shared" si="53"/>
        <v>醍05310</v>
      </c>
      <c r="O393" s="11" t="str">
        <f t="shared" si="54"/>
        <v>本</v>
      </c>
      <c r="P393" s="10" t="s">
        <v>2840</v>
      </c>
      <c r="Q393" s="10" t="s">
        <v>1618</v>
      </c>
      <c r="R393" s="10" t="s">
        <v>1818</v>
      </c>
      <c r="S393" s="4">
        <v>1204564</v>
      </c>
      <c r="T393" s="4" t="s">
        <v>25</v>
      </c>
      <c r="U393" s="4">
        <v>120901201</v>
      </c>
      <c r="V393" s="4" t="s">
        <v>20</v>
      </c>
      <c r="W393" s="15">
        <v>42477.354166666664</v>
      </c>
      <c r="X393" s="16">
        <v>42472</v>
      </c>
      <c r="Y393" s="18">
        <v>1</v>
      </c>
      <c r="Z393" s="18"/>
      <c r="AA393" s="1" t="str">
        <f t="shared" si="56"/>
        <v>ケ</v>
      </c>
      <c r="AB393" s="1">
        <f>J393</f>
        <v>24</v>
      </c>
    </row>
    <row r="394" spans="1:28" ht="21" hidden="1" customHeight="1">
      <c r="A394" s="1">
        <v>0</v>
      </c>
      <c r="B394" s="2" t="str">
        <f>VLOOKUP(VALUE(MID(N394,2,2)),Sheet1!$A$1:$B$6,2,FALSE)</f>
        <v>三宝院</v>
      </c>
      <c r="C394" s="9" t="str">
        <f t="shared" si="55"/>
        <v/>
      </c>
      <c r="D394" s="10" t="s">
        <v>1819</v>
      </c>
      <c r="E394" s="4" t="s">
        <v>22</v>
      </c>
      <c r="F394" s="4" t="str">
        <f t="shared" si="51"/>
        <v>ｹﾝﾉ ﾕｳｷ</v>
      </c>
      <c r="G394" s="10" t="str">
        <f t="shared" si="52"/>
        <v xml:space="preserve">ｹﾝﾉ </v>
      </c>
      <c r="H394" s="11" t="s">
        <v>23</v>
      </c>
      <c r="I394" s="12">
        <v>32907</v>
      </c>
      <c r="J394" s="11">
        <v>27</v>
      </c>
      <c r="K394" s="5" t="s">
        <v>16</v>
      </c>
      <c r="L394" s="5">
        <v>5310</v>
      </c>
      <c r="M394" s="5" t="s">
        <v>24</v>
      </c>
      <c r="N394" s="11" t="str">
        <f t="shared" si="53"/>
        <v>醍05310</v>
      </c>
      <c r="O394" s="11" t="str">
        <f t="shared" si="54"/>
        <v>家</v>
      </c>
      <c r="P394" s="10" t="s">
        <v>2840</v>
      </c>
      <c r="Q394" s="10" t="s">
        <v>1618</v>
      </c>
      <c r="R394" s="10" t="s">
        <v>1818</v>
      </c>
      <c r="S394" s="4">
        <v>1204564</v>
      </c>
      <c r="T394" s="4" t="s">
        <v>25</v>
      </c>
      <c r="U394" s="4">
        <v>120901202</v>
      </c>
      <c r="V394" s="4" t="s">
        <v>20</v>
      </c>
      <c r="W394" s="13"/>
      <c r="X394" s="13" t="s">
        <v>2971</v>
      </c>
      <c r="Y394" s="18" t="s">
        <v>3356</v>
      </c>
      <c r="Z394" s="18" t="s">
        <v>2973</v>
      </c>
      <c r="AA394" s="1" t="str">
        <f t="shared" si="56"/>
        <v>ケ</v>
      </c>
    </row>
    <row r="395" spans="1:28" ht="21" hidden="1" customHeight="1">
      <c r="A395" s="1">
        <v>0</v>
      </c>
      <c r="B395" s="1" t="str">
        <f>VLOOKUP(VALUE(MID(N395,2,2)),Sheet1!$A$1:$B$6,2,FALSE)</f>
        <v>三宝院</v>
      </c>
      <c r="C395" s="9" t="str">
        <f t="shared" si="55"/>
        <v/>
      </c>
      <c r="D395" s="4" t="s">
        <v>1820</v>
      </c>
      <c r="E395" s="4" t="s">
        <v>22</v>
      </c>
      <c r="F395" s="4" t="str">
        <f t="shared" si="51"/>
        <v>ｹﾝﾉ ﾕｳｷ</v>
      </c>
      <c r="G395" s="4" t="str">
        <f t="shared" si="52"/>
        <v xml:space="preserve">ｹﾝﾉ </v>
      </c>
      <c r="H395" s="5" t="s">
        <v>23</v>
      </c>
      <c r="I395" s="6">
        <v>41310</v>
      </c>
      <c r="J395" s="5">
        <v>4</v>
      </c>
      <c r="K395" s="5" t="s">
        <v>16</v>
      </c>
      <c r="L395" s="5">
        <v>5310</v>
      </c>
      <c r="M395" s="5" t="s">
        <v>24</v>
      </c>
      <c r="N395" s="5" t="str">
        <f t="shared" si="53"/>
        <v>醍05310</v>
      </c>
      <c r="O395" s="5" t="str">
        <f t="shared" si="54"/>
        <v>家</v>
      </c>
      <c r="P395" s="4" t="s">
        <v>2840</v>
      </c>
      <c r="Q395" s="4" t="s">
        <v>1618</v>
      </c>
      <c r="R395" s="4" t="s">
        <v>1818</v>
      </c>
      <c r="S395" s="4">
        <v>1204564</v>
      </c>
      <c r="T395" s="4" t="s">
        <v>25</v>
      </c>
      <c r="U395" s="4">
        <v>120901203</v>
      </c>
      <c r="V395" s="4" t="s">
        <v>20</v>
      </c>
      <c r="W395" s="7" t="s">
        <v>2970</v>
      </c>
      <c r="X395" s="7" t="s">
        <v>2971</v>
      </c>
      <c r="Y395" s="8" t="s">
        <v>2972</v>
      </c>
      <c r="Z395" s="8" t="s">
        <v>2973</v>
      </c>
      <c r="AA395" s="1" t="str">
        <f t="shared" si="56"/>
        <v>ケ</v>
      </c>
    </row>
    <row r="396" spans="1:28" ht="21" hidden="1" customHeight="1">
      <c r="A396" s="1">
        <v>0</v>
      </c>
      <c r="B396" s="2" t="str">
        <f>VLOOKUP(VALUE(MID(N396,2,2)),Sheet1!$A$1:$B$6,2,FALSE)</f>
        <v>石田</v>
      </c>
      <c r="C396" s="9" t="str">
        <f t="shared" si="55"/>
        <v>コ</v>
      </c>
      <c r="D396" s="10" t="s">
        <v>159</v>
      </c>
      <c r="E396" s="4" t="s">
        <v>160</v>
      </c>
      <c r="F396" s="4" t="str">
        <f t="shared" si="51"/>
        <v>ｺｲﾃﾞ ｷﾖｼ</v>
      </c>
      <c r="G396" s="10" t="str">
        <f t="shared" si="52"/>
        <v>ｺｲﾃﾞ ｷﾖｼ</v>
      </c>
      <c r="H396" s="11" t="s">
        <v>15</v>
      </c>
      <c r="I396" s="12">
        <v>26208</v>
      </c>
      <c r="J396" s="11">
        <v>45</v>
      </c>
      <c r="K396" s="5" t="s">
        <v>16</v>
      </c>
      <c r="L396" s="5">
        <v>1097</v>
      </c>
      <c r="M396" s="5" t="s">
        <v>17</v>
      </c>
      <c r="N396" s="11" t="str">
        <f t="shared" si="53"/>
        <v>醍01097</v>
      </c>
      <c r="O396" s="11" t="str">
        <f t="shared" si="54"/>
        <v>本</v>
      </c>
      <c r="P396" s="10" t="s">
        <v>2418</v>
      </c>
      <c r="Q396" s="10" t="s">
        <v>161</v>
      </c>
      <c r="R396" s="10" t="s">
        <v>2996</v>
      </c>
      <c r="S396" s="4">
        <v>9006834</v>
      </c>
      <c r="T396" s="4" t="s">
        <v>19</v>
      </c>
      <c r="U396" s="4">
        <v>900607301</v>
      </c>
      <c r="V396" s="4" t="s">
        <v>20</v>
      </c>
      <c r="W396" s="13"/>
      <c r="X396" s="13" t="s">
        <v>2971</v>
      </c>
      <c r="Y396" s="18" t="s">
        <v>3356</v>
      </c>
      <c r="Z396" s="18" t="s">
        <v>2973</v>
      </c>
      <c r="AA396" s="1" t="str">
        <f t="shared" si="56"/>
        <v>コ</v>
      </c>
    </row>
    <row r="397" spans="1:28" ht="21" hidden="1" customHeight="1">
      <c r="A397" s="1">
        <v>0</v>
      </c>
      <c r="B397" s="2" t="str">
        <f>VLOOKUP(VALUE(MID(N397,2,2)),Sheet1!$A$1:$B$6,2,FALSE)</f>
        <v>石田</v>
      </c>
      <c r="C397" s="9" t="str">
        <f t="shared" si="55"/>
        <v/>
      </c>
      <c r="D397" s="10" t="s">
        <v>162</v>
      </c>
      <c r="E397" s="4" t="s">
        <v>22</v>
      </c>
      <c r="F397" s="4" t="str">
        <f t="shared" si="51"/>
        <v>ｺｲﾃﾞ ｷﾖｼ</v>
      </c>
      <c r="G397" s="10" t="str">
        <f t="shared" si="52"/>
        <v xml:space="preserve">ｺｲﾃﾞ </v>
      </c>
      <c r="H397" s="11" t="s">
        <v>23</v>
      </c>
      <c r="I397" s="12">
        <v>16877</v>
      </c>
      <c r="J397" s="11">
        <v>71</v>
      </c>
      <c r="K397" s="5" t="s">
        <v>16</v>
      </c>
      <c r="L397" s="5">
        <v>1097</v>
      </c>
      <c r="M397" s="5" t="s">
        <v>24</v>
      </c>
      <c r="N397" s="11" t="str">
        <f t="shared" si="53"/>
        <v>醍01097</v>
      </c>
      <c r="O397" s="11" t="str">
        <f t="shared" si="54"/>
        <v>家</v>
      </c>
      <c r="P397" s="10" t="s">
        <v>2418</v>
      </c>
      <c r="Q397" s="10" t="s">
        <v>161</v>
      </c>
      <c r="R397" s="10" t="s">
        <v>2996</v>
      </c>
      <c r="S397" s="4">
        <v>9006834</v>
      </c>
      <c r="T397" s="4" t="s">
        <v>25</v>
      </c>
      <c r="U397" s="4">
        <v>900607302</v>
      </c>
      <c r="V397" s="4" t="s">
        <v>20</v>
      </c>
      <c r="W397" s="13"/>
      <c r="X397" s="13" t="s">
        <v>2971</v>
      </c>
      <c r="Y397" s="18" t="s">
        <v>3356</v>
      </c>
      <c r="Z397" s="18" t="s">
        <v>2973</v>
      </c>
      <c r="AA397" s="1" t="str">
        <f t="shared" si="56"/>
        <v>コ</v>
      </c>
    </row>
    <row r="398" spans="1:28" ht="21" hidden="1" customHeight="1">
      <c r="A398" s="1">
        <v>0</v>
      </c>
      <c r="B398" s="2" t="str">
        <f>VLOOKUP(VALUE(MID(N398,2,2)),Sheet1!$A$1:$B$6,2,FALSE)</f>
        <v>一言寺</v>
      </c>
      <c r="C398" s="9" t="str">
        <f t="shared" si="55"/>
        <v/>
      </c>
      <c r="D398" s="10" t="s">
        <v>1305</v>
      </c>
      <c r="E398" s="4" t="s">
        <v>1306</v>
      </c>
      <c r="F398" s="4" t="str">
        <f t="shared" si="51"/>
        <v>ｺｳﾘﾝ ｵｻﾑ</v>
      </c>
      <c r="G398" s="10" t="str">
        <f t="shared" si="52"/>
        <v>ｺｳﾘﾝ ｵｻﾑ</v>
      </c>
      <c r="H398" s="11" t="s">
        <v>15</v>
      </c>
      <c r="I398" s="12">
        <v>18351</v>
      </c>
      <c r="J398" s="11">
        <v>67</v>
      </c>
      <c r="K398" s="5" t="s">
        <v>16</v>
      </c>
      <c r="L398" s="5">
        <v>4086</v>
      </c>
      <c r="M398" s="5" t="s">
        <v>17</v>
      </c>
      <c r="N398" s="11" t="str">
        <f t="shared" si="53"/>
        <v>醍04086</v>
      </c>
      <c r="O398" s="11" t="str">
        <f t="shared" si="54"/>
        <v>本</v>
      </c>
      <c r="P398" s="10" t="s">
        <v>2705</v>
      </c>
      <c r="Q398" s="10" t="s">
        <v>1307</v>
      </c>
      <c r="R398" s="10" t="s">
        <v>3192</v>
      </c>
      <c r="S398" s="4">
        <v>114669</v>
      </c>
      <c r="T398" s="4" t="s">
        <v>19</v>
      </c>
      <c r="U398" s="4">
        <v>20409801</v>
      </c>
      <c r="V398" s="4" t="s">
        <v>20</v>
      </c>
      <c r="W398" s="13"/>
      <c r="X398" s="13" t="s">
        <v>2971</v>
      </c>
      <c r="Y398" s="18" t="s">
        <v>3356</v>
      </c>
      <c r="Z398" s="18" t="s">
        <v>2973</v>
      </c>
      <c r="AA398" s="1" t="str">
        <f t="shared" si="56"/>
        <v>コ</v>
      </c>
    </row>
    <row r="399" spans="1:28" ht="21" hidden="1" customHeight="1">
      <c r="A399" s="1">
        <v>0</v>
      </c>
      <c r="B399" s="2" t="str">
        <f>VLOOKUP(VALUE(MID(N399,2,2)),Sheet1!$A$1:$B$6,2,FALSE)</f>
        <v>点在</v>
      </c>
      <c r="C399" s="9" t="str">
        <f t="shared" si="55"/>
        <v/>
      </c>
      <c r="D399" s="10" t="s">
        <v>1951</v>
      </c>
      <c r="E399" s="4" t="s">
        <v>1952</v>
      </c>
      <c r="F399" s="4" t="str">
        <f t="shared" si="51"/>
        <v>ｺｻﾞｷ ﾏﾅﾌﾞ</v>
      </c>
      <c r="G399" s="10" t="str">
        <f t="shared" si="52"/>
        <v>ｺｻﾞｷ ﾏﾅﾌﾞ</v>
      </c>
      <c r="H399" s="11" t="s">
        <v>15</v>
      </c>
      <c r="I399" s="12">
        <v>23055</v>
      </c>
      <c r="J399" s="11">
        <v>54</v>
      </c>
      <c r="K399" s="5" t="s">
        <v>16</v>
      </c>
      <c r="L399" s="5">
        <v>50063</v>
      </c>
      <c r="M399" s="5" t="s">
        <v>17</v>
      </c>
      <c r="N399" s="11" t="str">
        <f t="shared" si="53"/>
        <v>醍50063</v>
      </c>
      <c r="O399" s="11" t="str">
        <f t="shared" si="54"/>
        <v>本</v>
      </c>
      <c r="P399" s="10" t="s">
        <v>2874</v>
      </c>
      <c r="Q399" s="10" t="s">
        <v>1953</v>
      </c>
      <c r="R399" s="10" t="s">
        <v>1954</v>
      </c>
      <c r="S399" s="4">
        <v>808245</v>
      </c>
      <c r="T399" s="4" t="s">
        <v>19</v>
      </c>
      <c r="U399" s="4">
        <v>81109901</v>
      </c>
      <c r="V399" s="4" t="s">
        <v>20</v>
      </c>
      <c r="W399" s="13"/>
      <c r="X399" s="13" t="s">
        <v>2971</v>
      </c>
      <c r="Y399" s="18" t="s">
        <v>3356</v>
      </c>
      <c r="Z399" s="18" t="s">
        <v>2973</v>
      </c>
      <c r="AA399" s="1" t="str">
        <f t="shared" si="56"/>
        <v>コ</v>
      </c>
    </row>
    <row r="400" spans="1:28" ht="21" hidden="1" customHeight="1">
      <c r="A400" s="1">
        <v>0</v>
      </c>
      <c r="B400" s="2" t="str">
        <f>VLOOKUP(VALUE(MID(N400,2,2)),Sheet1!$A$1:$B$6,2,FALSE)</f>
        <v>三宝院</v>
      </c>
      <c r="C400" s="9" t="str">
        <f t="shared" si="55"/>
        <v/>
      </c>
      <c r="D400" s="10" t="s">
        <v>1844</v>
      </c>
      <c r="E400" s="4" t="s">
        <v>1845</v>
      </c>
      <c r="F400" s="4" t="str">
        <f t="shared" si="51"/>
        <v>ｺｼﾞﾏ ｼﾝﾔ</v>
      </c>
      <c r="G400" s="10" t="str">
        <f t="shared" si="52"/>
        <v>ｺｼﾞﾏ ｼﾝﾔ</v>
      </c>
      <c r="H400" s="11" t="s">
        <v>15</v>
      </c>
      <c r="I400" s="12">
        <v>27206</v>
      </c>
      <c r="J400" s="11">
        <v>42</v>
      </c>
      <c r="K400" s="5" t="s">
        <v>16</v>
      </c>
      <c r="L400" s="5">
        <v>5319</v>
      </c>
      <c r="M400" s="5" t="s">
        <v>17</v>
      </c>
      <c r="N400" s="11" t="str">
        <f t="shared" si="53"/>
        <v>醍05319</v>
      </c>
      <c r="O400" s="11" t="str">
        <f t="shared" si="54"/>
        <v>本</v>
      </c>
      <c r="P400" s="10" t="s">
        <v>2848</v>
      </c>
      <c r="Q400" s="10" t="s">
        <v>1825</v>
      </c>
      <c r="R400" s="10" t="s">
        <v>3292</v>
      </c>
      <c r="S400" s="4">
        <v>1503057</v>
      </c>
      <c r="T400" s="4" t="s">
        <v>19</v>
      </c>
      <c r="U400" s="4">
        <v>150702301</v>
      </c>
      <c r="V400" s="4" t="s">
        <v>20</v>
      </c>
      <c r="W400" s="13"/>
      <c r="X400" s="13" t="s">
        <v>2971</v>
      </c>
      <c r="Y400" s="18" t="s">
        <v>3356</v>
      </c>
      <c r="Z400" s="18" t="s">
        <v>2973</v>
      </c>
      <c r="AA400" s="1" t="str">
        <f t="shared" si="56"/>
        <v>コ</v>
      </c>
    </row>
    <row r="401" spans="1:28" ht="21" hidden="1" customHeight="1">
      <c r="A401" s="1">
        <v>0</v>
      </c>
      <c r="B401" s="2" t="str">
        <f>VLOOKUP(VALUE(MID(N401,2,2)),Sheet1!$A$1:$B$6,2,FALSE)</f>
        <v>小栗栖</v>
      </c>
      <c r="C401" s="9" t="str">
        <f t="shared" si="55"/>
        <v/>
      </c>
      <c r="D401" s="10" t="s">
        <v>1123</v>
      </c>
      <c r="E401" s="4" t="s">
        <v>1124</v>
      </c>
      <c r="F401" s="4" t="str">
        <f t="shared" si="51"/>
        <v>ｺｼﾞﾏ ﾄｼﾋﾛ</v>
      </c>
      <c r="G401" s="10" t="str">
        <f t="shared" si="52"/>
        <v>ｺｼﾞﾏ ﾄｼﾋﾛ</v>
      </c>
      <c r="H401" s="11" t="s">
        <v>15</v>
      </c>
      <c r="I401" s="12">
        <v>21567</v>
      </c>
      <c r="J401" s="11">
        <v>58</v>
      </c>
      <c r="K401" s="5" t="s">
        <v>16</v>
      </c>
      <c r="L401" s="5">
        <v>3292</v>
      </c>
      <c r="M401" s="5" t="s">
        <v>17</v>
      </c>
      <c r="N401" s="11" t="str">
        <f t="shared" si="53"/>
        <v>醍03292</v>
      </c>
      <c r="O401" s="11" t="str">
        <f t="shared" si="54"/>
        <v>本</v>
      </c>
      <c r="P401" s="10" t="s">
        <v>2661</v>
      </c>
      <c r="Q401" s="10" t="s">
        <v>161</v>
      </c>
      <c r="R401" s="10" t="s">
        <v>1125</v>
      </c>
      <c r="S401" s="4">
        <v>8318131</v>
      </c>
      <c r="T401" s="4" t="s">
        <v>19</v>
      </c>
      <c r="U401" s="4">
        <v>830385101</v>
      </c>
      <c r="V401" s="4" t="s">
        <v>20</v>
      </c>
      <c r="W401" s="13"/>
      <c r="X401" s="13" t="s">
        <v>2971</v>
      </c>
      <c r="Y401" s="18" t="s">
        <v>3356</v>
      </c>
      <c r="Z401" s="18" t="s">
        <v>2973</v>
      </c>
      <c r="AA401" s="1" t="str">
        <f t="shared" si="56"/>
        <v>コ</v>
      </c>
    </row>
    <row r="402" spans="1:28" ht="21" customHeight="1">
      <c r="A402" s="1">
        <v>0</v>
      </c>
      <c r="B402" s="2" t="str">
        <f>VLOOKUP(VALUE(MID(N402,2,2)),Sheet1!$A$1:$B$6,2,FALSE)</f>
        <v>石田</v>
      </c>
      <c r="C402" s="9" t="str">
        <f t="shared" si="55"/>
        <v/>
      </c>
      <c r="D402" s="10" t="s">
        <v>289</v>
      </c>
      <c r="E402" s="4" t="s">
        <v>290</v>
      </c>
      <c r="F402" s="4" t="str">
        <f t="shared" si="51"/>
        <v>ｺｼﾞﾏ ﾄﾓ</v>
      </c>
      <c r="G402" s="10" t="str">
        <f t="shared" si="52"/>
        <v>ｺｼﾞﾏ ﾄﾓ</v>
      </c>
      <c r="H402" s="11" t="s">
        <v>15</v>
      </c>
      <c r="I402" s="12">
        <v>30039</v>
      </c>
      <c r="J402" s="11">
        <v>35</v>
      </c>
      <c r="K402" s="5" t="s">
        <v>16</v>
      </c>
      <c r="L402" s="5">
        <v>1224</v>
      </c>
      <c r="M402" s="5" t="s">
        <v>17</v>
      </c>
      <c r="N402" s="11" t="str">
        <f t="shared" si="53"/>
        <v>醍01224</v>
      </c>
      <c r="O402" s="11" t="str">
        <f t="shared" si="54"/>
        <v>本</v>
      </c>
      <c r="P402" s="10" t="s">
        <v>2452</v>
      </c>
      <c r="Q402" s="10" t="s">
        <v>291</v>
      </c>
      <c r="R402" s="10" t="s">
        <v>3589</v>
      </c>
      <c r="S402" s="4">
        <v>1402498</v>
      </c>
      <c r="T402" s="4" t="s">
        <v>25</v>
      </c>
      <c r="U402" s="4">
        <v>140701801</v>
      </c>
      <c r="V402" s="4" t="s">
        <v>20</v>
      </c>
      <c r="W402" s="15">
        <v>42500.364583333336</v>
      </c>
      <c r="X402" s="16">
        <v>42475</v>
      </c>
      <c r="Y402" s="18">
        <v>1</v>
      </c>
      <c r="Z402" s="18"/>
      <c r="AA402" s="1" t="str">
        <f t="shared" si="56"/>
        <v>コ</v>
      </c>
    </row>
    <row r="403" spans="1:28" ht="21" hidden="1" customHeight="1">
      <c r="A403" s="1">
        <v>0</v>
      </c>
      <c r="B403" s="2" t="str">
        <f>VLOOKUP(VALUE(MID(N403,2,2)),Sheet1!$A$1:$B$6,2,FALSE)</f>
        <v>点在</v>
      </c>
      <c r="C403" s="9" t="str">
        <f t="shared" si="55"/>
        <v/>
      </c>
      <c r="D403" s="10" t="s">
        <v>1892</v>
      </c>
      <c r="E403" s="4" t="s">
        <v>1893</v>
      </c>
      <c r="F403" s="4" t="str">
        <f t="shared" si="51"/>
        <v>ｺﾀｹ ｱｷﾋﾛ</v>
      </c>
      <c r="G403" s="10" t="str">
        <f t="shared" si="52"/>
        <v>ｺﾀｹ ｱｷﾋﾛ</v>
      </c>
      <c r="H403" s="11" t="s">
        <v>15</v>
      </c>
      <c r="I403" s="12">
        <v>26379</v>
      </c>
      <c r="J403" s="11">
        <v>45</v>
      </c>
      <c r="K403" s="5" t="s">
        <v>16</v>
      </c>
      <c r="L403" s="5">
        <v>50007</v>
      </c>
      <c r="M403" s="5" t="s">
        <v>17</v>
      </c>
      <c r="N403" s="11" t="str">
        <f t="shared" si="53"/>
        <v>醍50007</v>
      </c>
      <c r="O403" s="11" t="str">
        <f t="shared" si="54"/>
        <v>本</v>
      </c>
      <c r="P403" s="10" t="s">
        <v>2861</v>
      </c>
      <c r="Q403" s="10" t="s">
        <v>768</v>
      </c>
      <c r="R403" s="10" t="s">
        <v>3298</v>
      </c>
      <c r="S403" s="4">
        <v>9405909</v>
      </c>
      <c r="T403" s="4" t="s">
        <v>19</v>
      </c>
      <c r="U403" s="4">
        <v>940709801</v>
      </c>
      <c r="V403" s="4" t="s">
        <v>20</v>
      </c>
      <c r="W403" s="13"/>
      <c r="X403" s="13" t="s">
        <v>2971</v>
      </c>
      <c r="Y403" s="18" t="s">
        <v>3356</v>
      </c>
      <c r="Z403" s="18" t="s">
        <v>2973</v>
      </c>
      <c r="AA403" s="1" t="str">
        <f t="shared" si="56"/>
        <v>コ</v>
      </c>
    </row>
    <row r="404" spans="1:28" ht="21" hidden="1" customHeight="1">
      <c r="A404" s="1">
        <v>0</v>
      </c>
      <c r="B404" s="2" t="str">
        <f>VLOOKUP(VALUE(MID(N404,2,2)),Sheet1!$A$1:$B$6,2,FALSE)</f>
        <v>点在</v>
      </c>
      <c r="C404" s="9" t="str">
        <f t="shared" si="55"/>
        <v/>
      </c>
      <c r="D404" s="10" t="s">
        <v>1894</v>
      </c>
      <c r="E404" s="4" t="s">
        <v>22</v>
      </c>
      <c r="F404" s="4" t="str">
        <f t="shared" si="51"/>
        <v>ｺﾀｹ ｱｷﾋﾛ</v>
      </c>
      <c r="G404" s="10" t="str">
        <f t="shared" si="52"/>
        <v xml:space="preserve">ｺﾀｹ </v>
      </c>
      <c r="H404" s="11" t="s">
        <v>23</v>
      </c>
      <c r="I404" s="12">
        <v>26216</v>
      </c>
      <c r="J404" s="11">
        <v>45</v>
      </c>
      <c r="K404" s="5" t="s">
        <v>16</v>
      </c>
      <c r="L404" s="5">
        <v>50007</v>
      </c>
      <c r="M404" s="5" t="s">
        <v>24</v>
      </c>
      <c r="N404" s="11" t="str">
        <f t="shared" si="53"/>
        <v>醍50007</v>
      </c>
      <c r="O404" s="11" t="str">
        <f t="shared" si="54"/>
        <v>家</v>
      </c>
      <c r="P404" s="10" t="s">
        <v>2861</v>
      </c>
      <c r="Q404" s="10" t="s">
        <v>768</v>
      </c>
      <c r="R404" s="10" t="s">
        <v>3298</v>
      </c>
      <c r="S404" s="4">
        <v>9405909</v>
      </c>
      <c r="T404" s="4" t="s">
        <v>25</v>
      </c>
      <c r="U404" s="4">
        <v>940709802</v>
      </c>
      <c r="V404" s="4" t="s">
        <v>20</v>
      </c>
      <c r="W404" s="13"/>
      <c r="X404" s="13" t="s">
        <v>2971</v>
      </c>
      <c r="Y404" s="18" t="s">
        <v>3356</v>
      </c>
      <c r="Z404" s="18" t="s">
        <v>2973</v>
      </c>
      <c r="AA404" s="1" t="str">
        <f t="shared" si="56"/>
        <v>コ</v>
      </c>
    </row>
    <row r="405" spans="1:28" ht="21" hidden="1" customHeight="1">
      <c r="A405" s="1">
        <v>0</v>
      </c>
      <c r="B405" s="1" t="str">
        <f>VLOOKUP(VALUE(MID(N405,2,2)),Sheet1!$A$1:$B$6,2,FALSE)</f>
        <v>点在</v>
      </c>
      <c r="C405" s="9" t="str">
        <f t="shared" si="55"/>
        <v/>
      </c>
      <c r="D405" s="4" t="s">
        <v>1895</v>
      </c>
      <c r="E405" s="4" t="s">
        <v>22</v>
      </c>
      <c r="F405" s="4" t="str">
        <f t="shared" si="51"/>
        <v>ｺﾀｹ ｱｷﾋﾛ</v>
      </c>
      <c r="G405" s="4" t="str">
        <f t="shared" si="52"/>
        <v xml:space="preserve">ｺﾀｹ </v>
      </c>
      <c r="H405" s="5" t="s">
        <v>15</v>
      </c>
      <c r="I405" s="6">
        <v>37000</v>
      </c>
      <c r="J405" s="5">
        <v>15</v>
      </c>
      <c r="K405" s="5" t="s">
        <v>16</v>
      </c>
      <c r="L405" s="5">
        <v>50007</v>
      </c>
      <c r="M405" s="5" t="s">
        <v>24</v>
      </c>
      <c r="N405" s="5" t="str">
        <f t="shared" si="53"/>
        <v>醍50007</v>
      </c>
      <c r="O405" s="5" t="str">
        <f t="shared" si="54"/>
        <v>家</v>
      </c>
      <c r="P405" s="4" t="s">
        <v>2861</v>
      </c>
      <c r="Q405" s="4" t="s">
        <v>768</v>
      </c>
      <c r="R405" s="4" t="s">
        <v>3298</v>
      </c>
      <c r="S405" s="4">
        <v>9405909</v>
      </c>
      <c r="T405" s="4" t="s">
        <v>25</v>
      </c>
      <c r="U405" s="4">
        <v>940709803</v>
      </c>
      <c r="V405" s="4" t="s">
        <v>20</v>
      </c>
      <c r="W405" s="7" t="s">
        <v>2970</v>
      </c>
      <c r="X405" s="7" t="s">
        <v>2971</v>
      </c>
      <c r="Y405" s="8" t="s">
        <v>2972</v>
      </c>
      <c r="Z405" s="8" t="s">
        <v>2973</v>
      </c>
      <c r="AA405" s="1" t="str">
        <f t="shared" si="56"/>
        <v>コ</v>
      </c>
    </row>
    <row r="406" spans="1:28" ht="21" hidden="1" customHeight="1">
      <c r="A406" s="1">
        <v>0</v>
      </c>
      <c r="B406" s="1" t="str">
        <f>VLOOKUP(VALUE(MID(N406,2,2)),Sheet1!$A$1:$B$6,2,FALSE)</f>
        <v>点在</v>
      </c>
      <c r="C406" s="9" t="str">
        <f t="shared" si="55"/>
        <v/>
      </c>
      <c r="D406" s="4" t="s">
        <v>1896</v>
      </c>
      <c r="E406" s="4" t="s">
        <v>22</v>
      </c>
      <c r="F406" s="4" t="str">
        <f t="shared" si="51"/>
        <v>ｺﾀｹ ｱｷﾋﾛ</v>
      </c>
      <c r="G406" s="4" t="str">
        <f t="shared" si="52"/>
        <v xml:space="preserve">ｺﾀｹ </v>
      </c>
      <c r="H406" s="5" t="s">
        <v>23</v>
      </c>
      <c r="I406" s="6">
        <v>38115</v>
      </c>
      <c r="J406" s="5">
        <v>12</v>
      </c>
      <c r="K406" s="5" t="s">
        <v>16</v>
      </c>
      <c r="L406" s="5">
        <v>50007</v>
      </c>
      <c r="M406" s="5" t="s">
        <v>24</v>
      </c>
      <c r="N406" s="5" t="str">
        <f t="shared" si="53"/>
        <v>醍50007</v>
      </c>
      <c r="O406" s="5" t="str">
        <f t="shared" si="54"/>
        <v>家</v>
      </c>
      <c r="P406" s="4" t="s">
        <v>2861</v>
      </c>
      <c r="Q406" s="4" t="s">
        <v>768</v>
      </c>
      <c r="R406" s="4" t="s">
        <v>3298</v>
      </c>
      <c r="S406" s="4">
        <v>9405909</v>
      </c>
      <c r="T406" s="4" t="s">
        <v>25</v>
      </c>
      <c r="U406" s="4">
        <v>940709804</v>
      </c>
      <c r="V406" s="4" t="s">
        <v>20</v>
      </c>
      <c r="W406" s="7" t="s">
        <v>2970</v>
      </c>
      <c r="X406" s="7" t="s">
        <v>2971</v>
      </c>
      <c r="Y406" s="8" t="s">
        <v>2972</v>
      </c>
      <c r="Z406" s="8" t="s">
        <v>2973</v>
      </c>
      <c r="AA406" s="1" t="str">
        <f t="shared" si="56"/>
        <v>コ</v>
      </c>
    </row>
    <row r="407" spans="1:28" ht="21" hidden="1" customHeight="1">
      <c r="A407" s="1">
        <v>0</v>
      </c>
      <c r="B407" s="2" t="str">
        <f>VLOOKUP(VALUE(MID(N407,2,2)),Sheet1!$A$1:$B$6,2,FALSE)</f>
        <v>点在</v>
      </c>
      <c r="C407" s="9" t="str">
        <f t="shared" si="55"/>
        <v/>
      </c>
      <c r="D407" s="10" t="s">
        <v>2144</v>
      </c>
      <c r="E407" s="4" t="s">
        <v>2145</v>
      </c>
      <c r="F407" s="4" t="str">
        <f t="shared" si="51"/>
        <v>ｺﾀｹ ｼﾕﾝﾍﾟｲ</v>
      </c>
      <c r="G407" s="10" t="str">
        <f t="shared" si="52"/>
        <v>ｺﾀｹ ｼﾕﾝﾍﾟｲ</v>
      </c>
      <c r="H407" s="11" t="s">
        <v>15</v>
      </c>
      <c r="I407" s="12">
        <v>28009</v>
      </c>
      <c r="J407" s="11">
        <v>40</v>
      </c>
      <c r="K407" s="5" t="s">
        <v>256</v>
      </c>
      <c r="L407" s="5">
        <v>50138</v>
      </c>
      <c r="M407" s="5" t="s">
        <v>17</v>
      </c>
      <c r="N407" s="11" t="str">
        <f t="shared" si="53"/>
        <v>法50138</v>
      </c>
      <c r="O407" s="11" t="str">
        <f t="shared" si="54"/>
        <v>本</v>
      </c>
      <c r="P407" s="10" t="s">
        <v>2916</v>
      </c>
      <c r="Q407" s="10" t="s">
        <v>2146</v>
      </c>
      <c r="R407" s="10" t="s">
        <v>3324</v>
      </c>
      <c r="S407" s="4">
        <v>206105</v>
      </c>
      <c r="T407" s="4" t="s">
        <v>19</v>
      </c>
      <c r="U407" s="4">
        <v>20906301</v>
      </c>
      <c r="V407" s="4" t="s">
        <v>20</v>
      </c>
      <c r="W407" s="13"/>
      <c r="X407" s="13" t="s">
        <v>2971</v>
      </c>
      <c r="Y407" s="18" t="s">
        <v>3356</v>
      </c>
      <c r="Z407" s="18" t="s">
        <v>2973</v>
      </c>
      <c r="AA407" s="1" t="str">
        <f t="shared" si="56"/>
        <v>コ</v>
      </c>
    </row>
    <row r="408" spans="1:28" ht="21" hidden="1" customHeight="1">
      <c r="A408" s="1">
        <v>0</v>
      </c>
      <c r="B408" s="2" t="str">
        <f>VLOOKUP(VALUE(MID(N408,2,2)),Sheet1!$A$1:$B$6,2,FALSE)</f>
        <v>点在</v>
      </c>
      <c r="C408" s="9" t="str">
        <f t="shared" si="55"/>
        <v/>
      </c>
      <c r="D408" s="10" t="s">
        <v>2147</v>
      </c>
      <c r="E408" s="4" t="s">
        <v>22</v>
      </c>
      <c r="F408" s="4" t="str">
        <f t="shared" si="51"/>
        <v>ｺﾀｹ ｼﾕﾝﾍﾟｲ</v>
      </c>
      <c r="G408" s="10" t="str">
        <f t="shared" si="52"/>
        <v xml:space="preserve">ｺﾀｹ </v>
      </c>
      <c r="H408" s="11" t="s">
        <v>23</v>
      </c>
      <c r="I408" s="12">
        <v>27473</v>
      </c>
      <c r="J408" s="11">
        <v>42</v>
      </c>
      <c r="K408" s="5" t="s">
        <v>256</v>
      </c>
      <c r="L408" s="5">
        <v>50138</v>
      </c>
      <c r="M408" s="5" t="s">
        <v>24</v>
      </c>
      <c r="N408" s="11" t="str">
        <f t="shared" si="53"/>
        <v>法50138</v>
      </c>
      <c r="O408" s="11" t="str">
        <f t="shared" si="54"/>
        <v>家</v>
      </c>
      <c r="P408" s="10" t="s">
        <v>2916</v>
      </c>
      <c r="Q408" s="10" t="s">
        <v>2146</v>
      </c>
      <c r="R408" s="10" t="s">
        <v>3324</v>
      </c>
      <c r="S408" s="4">
        <v>206105</v>
      </c>
      <c r="T408" s="4" t="s">
        <v>25</v>
      </c>
      <c r="U408" s="4">
        <v>20906302</v>
      </c>
      <c r="V408" s="4" t="s">
        <v>20</v>
      </c>
      <c r="W408" s="13"/>
      <c r="X408" s="13" t="s">
        <v>2971</v>
      </c>
      <c r="Y408" s="18" t="s">
        <v>3356</v>
      </c>
      <c r="Z408" s="18" t="s">
        <v>2973</v>
      </c>
      <c r="AA408" s="1" t="str">
        <f t="shared" si="56"/>
        <v>コ</v>
      </c>
    </row>
    <row r="409" spans="1:28" ht="21" hidden="1" customHeight="1">
      <c r="A409" s="1">
        <v>0</v>
      </c>
      <c r="B409" s="1" t="str">
        <f>VLOOKUP(VALUE(MID(N409,2,2)),Sheet1!$A$1:$B$6,2,FALSE)</f>
        <v>点在</v>
      </c>
      <c r="C409" s="9" t="str">
        <f t="shared" si="55"/>
        <v/>
      </c>
      <c r="D409" s="4" t="s">
        <v>2148</v>
      </c>
      <c r="E409" s="4" t="s">
        <v>22</v>
      </c>
      <c r="F409" s="4" t="str">
        <f t="shared" si="51"/>
        <v>ｺﾀｹ ｼﾕﾝﾍﾟｲ</v>
      </c>
      <c r="G409" s="4" t="str">
        <f t="shared" si="52"/>
        <v xml:space="preserve">ｺﾀｹ </v>
      </c>
      <c r="H409" s="5" t="s">
        <v>15</v>
      </c>
      <c r="I409" s="6">
        <v>38785</v>
      </c>
      <c r="J409" s="5">
        <v>11</v>
      </c>
      <c r="K409" s="5" t="s">
        <v>256</v>
      </c>
      <c r="L409" s="5">
        <v>50138</v>
      </c>
      <c r="M409" s="5" t="s">
        <v>24</v>
      </c>
      <c r="N409" s="5" t="str">
        <f t="shared" si="53"/>
        <v>法50138</v>
      </c>
      <c r="O409" s="5" t="str">
        <f t="shared" si="54"/>
        <v>家</v>
      </c>
      <c r="P409" s="4" t="s">
        <v>2916</v>
      </c>
      <c r="Q409" s="4" t="s">
        <v>2146</v>
      </c>
      <c r="R409" s="4" t="s">
        <v>3324</v>
      </c>
      <c r="S409" s="4">
        <v>206105</v>
      </c>
      <c r="T409" s="4" t="s">
        <v>25</v>
      </c>
      <c r="U409" s="4">
        <v>20906303</v>
      </c>
      <c r="V409" s="4" t="s">
        <v>20</v>
      </c>
      <c r="W409" s="7" t="s">
        <v>2970</v>
      </c>
      <c r="X409" s="7" t="s">
        <v>2971</v>
      </c>
      <c r="Y409" s="8" t="s">
        <v>2972</v>
      </c>
      <c r="Z409" s="8" t="s">
        <v>2973</v>
      </c>
      <c r="AA409" s="1" t="str">
        <f t="shared" si="56"/>
        <v>コ</v>
      </c>
    </row>
    <row r="410" spans="1:28" ht="21" hidden="1" customHeight="1">
      <c r="A410" s="1">
        <v>0</v>
      </c>
      <c r="B410" s="1" t="str">
        <f>VLOOKUP(VALUE(MID(N410,2,2)),Sheet1!$A$1:$B$6,2,FALSE)</f>
        <v>点在</v>
      </c>
      <c r="C410" s="9" t="str">
        <f t="shared" si="55"/>
        <v/>
      </c>
      <c r="D410" s="4" t="s">
        <v>2149</v>
      </c>
      <c r="E410" s="4" t="s">
        <v>22</v>
      </c>
      <c r="F410" s="4" t="str">
        <f t="shared" si="51"/>
        <v>ｺﾀｹ ｼﾕﾝﾍﾟｲ</v>
      </c>
      <c r="G410" s="4" t="str">
        <f t="shared" si="52"/>
        <v xml:space="preserve">ｺﾀｹ </v>
      </c>
      <c r="H410" s="5" t="s">
        <v>23</v>
      </c>
      <c r="I410" s="6">
        <v>38785</v>
      </c>
      <c r="J410" s="5">
        <v>11</v>
      </c>
      <c r="K410" s="5" t="s">
        <v>256</v>
      </c>
      <c r="L410" s="5">
        <v>50138</v>
      </c>
      <c r="M410" s="5" t="s">
        <v>24</v>
      </c>
      <c r="N410" s="5" t="str">
        <f t="shared" si="53"/>
        <v>法50138</v>
      </c>
      <c r="O410" s="5" t="str">
        <f t="shared" si="54"/>
        <v>家</v>
      </c>
      <c r="P410" s="4" t="s">
        <v>2916</v>
      </c>
      <c r="Q410" s="4" t="s">
        <v>2146</v>
      </c>
      <c r="R410" s="4" t="s">
        <v>3324</v>
      </c>
      <c r="S410" s="4">
        <v>206105</v>
      </c>
      <c r="T410" s="4" t="s">
        <v>25</v>
      </c>
      <c r="U410" s="4">
        <v>20906304</v>
      </c>
      <c r="V410" s="4" t="s">
        <v>20</v>
      </c>
      <c r="W410" s="7" t="s">
        <v>2970</v>
      </c>
      <c r="X410" s="7" t="s">
        <v>2971</v>
      </c>
      <c r="Y410" s="8" t="s">
        <v>2972</v>
      </c>
      <c r="Z410" s="8" t="s">
        <v>2973</v>
      </c>
      <c r="AA410" s="1" t="str">
        <f t="shared" si="56"/>
        <v>コ</v>
      </c>
    </row>
    <row r="411" spans="1:28" ht="21" hidden="1" customHeight="1">
      <c r="A411" s="1">
        <v>0</v>
      </c>
      <c r="B411" s="2" t="str">
        <f>VLOOKUP(VALUE(MID(N411,2,2)),Sheet1!$A$1:$B$6,2,FALSE)</f>
        <v>点在</v>
      </c>
      <c r="C411" s="9" t="str">
        <f t="shared" si="55"/>
        <v/>
      </c>
      <c r="D411" s="10" t="s">
        <v>1889</v>
      </c>
      <c r="E411" s="4" t="s">
        <v>1890</v>
      </c>
      <c r="F411" s="4" t="str">
        <f t="shared" si="51"/>
        <v>ｺﾀｹ ﾄｼﾋﾛ</v>
      </c>
      <c r="G411" s="10" t="str">
        <f t="shared" si="52"/>
        <v>ｺﾀｹ ﾄｼﾋﾛ</v>
      </c>
      <c r="H411" s="11" t="s">
        <v>15</v>
      </c>
      <c r="I411" s="12">
        <v>15757</v>
      </c>
      <c r="J411" s="11">
        <v>74</v>
      </c>
      <c r="K411" s="5" t="s">
        <v>16</v>
      </c>
      <c r="L411" s="5">
        <v>50006</v>
      </c>
      <c r="M411" s="5" t="s">
        <v>17</v>
      </c>
      <c r="N411" s="11" t="str">
        <f t="shared" si="53"/>
        <v>醍50006</v>
      </c>
      <c r="O411" s="11" t="str">
        <f t="shared" si="54"/>
        <v>本</v>
      </c>
      <c r="P411" s="10" t="s">
        <v>2860</v>
      </c>
      <c r="Q411" s="10" t="s">
        <v>1891</v>
      </c>
      <c r="R411" s="10" t="s">
        <v>3297</v>
      </c>
      <c r="S411" s="4">
        <v>9405038</v>
      </c>
      <c r="T411" s="4" t="s">
        <v>19</v>
      </c>
      <c r="U411" s="4">
        <v>940709901</v>
      </c>
      <c r="V411" s="4" t="s">
        <v>20</v>
      </c>
      <c r="W411" s="13"/>
      <c r="X411" s="13" t="s">
        <v>2971</v>
      </c>
      <c r="Y411" s="18" t="s">
        <v>3356</v>
      </c>
      <c r="Z411" s="18" t="s">
        <v>2973</v>
      </c>
      <c r="AA411" s="1" t="str">
        <f t="shared" si="56"/>
        <v>コ</v>
      </c>
    </row>
    <row r="412" spans="1:28" ht="21" customHeight="1">
      <c r="A412" s="1">
        <v>0</v>
      </c>
      <c r="B412" s="2" t="str">
        <f>VLOOKUP(VALUE(MID(N412,2,2)),Sheet1!$A$1:$B$6,2,FALSE)</f>
        <v>小栗栖</v>
      </c>
      <c r="C412" s="9" t="str">
        <f t="shared" si="55"/>
        <v/>
      </c>
      <c r="D412" s="10" t="s">
        <v>1035</v>
      </c>
      <c r="E412" s="4" t="s">
        <v>1036</v>
      </c>
      <c r="F412" s="4" t="str">
        <f t="shared" si="51"/>
        <v>ｺﾀﾆ ｶｽﾞｵ</v>
      </c>
      <c r="G412" s="10" t="str">
        <f t="shared" si="52"/>
        <v>ｺﾀﾆ ｶｽﾞｵ</v>
      </c>
      <c r="H412" s="11" t="s">
        <v>15</v>
      </c>
      <c r="I412" s="12">
        <v>18717</v>
      </c>
      <c r="J412" s="11">
        <v>66</v>
      </c>
      <c r="K412" s="5" t="s">
        <v>16</v>
      </c>
      <c r="L412" s="5">
        <v>3263</v>
      </c>
      <c r="M412" s="5" t="s">
        <v>17</v>
      </c>
      <c r="N412" s="11" t="str">
        <f t="shared" si="53"/>
        <v>醍03263</v>
      </c>
      <c r="O412" s="11" t="str">
        <f t="shared" si="54"/>
        <v>本</v>
      </c>
      <c r="P412" s="10" t="s">
        <v>2638</v>
      </c>
      <c r="Q412" s="10" t="s">
        <v>1037</v>
      </c>
      <c r="R412" s="10" t="s">
        <v>1038</v>
      </c>
      <c r="S412" s="4">
        <v>1310852</v>
      </c>
      <c r="T412" s="4" t="s">
        <v>19</v>
      </c>
      <c r="U412" s="4">
        <v>140101601</v>
      </c>
      <c r="V412" s="4" t="s">
        <v>20</v>
      </c>
      <c r="W412" s="15">
        <v>42477.395833333336</v>
      </c>
      <c r="X412" s="16">
        <v>42467</v>
      </c>
      <c r="Y412" s="18">
        <v>2</v>
      </c>
      <c r="Z412" s="18"/>
      <c r="AA412" s="1" t="str">
        <f t="shared" si="56"/>
        <v>コ</v>
      </c>
      <c r="AB412" s="1">
        <f>J412</f>
        <v>66</v>
      </c>
    </row>
    <row r="413" spans="1:28" ht="21" hidden="1" customHeight="1">
      <c r="A413" s="1">
        <v>0</v>
      </c>
      <c r="B413" s="2" t="str">
        <f>VLOOKUP(VALUE(MID(N413,2,2)),Sheet1!$A$1:$B$6,2,FALSE)</f>
        <v>小栗栖</v>
      </c>
      <c r="C413" s="9" t="str">
        <f t="shared" si="55"/>
        <v/>
      </c>
      <c r="D413" s="10" t="s">
        <v>1039</v>
      </c>
      <c r="E413" s="4" t="s">
        <v>22</v>
      </c>
      <c r="F413" s="4" t="str">
        <f t="shared" si="51"/>
        <v>ｺﾀﾆ ｶｽﾞｵ</v>
      </c>
      <c r="G413" s="10" t="str">
        <f t="shared" si="52"/>
        <v xml:space="preserve">ｺﾀﾆ </v>
      </c>
      <c r="H413" s="11" t="s">
        <v>23</v>
      </c>
      <c r="I413" s="12">
        <v>22339</v>
      </c>
      <c r="J413" s="11">
        <v>56</v>
      </c>
      <c r="K413" s="5" t="s">
        <v>16</v>
      </c>
      <c r="L413" s="5">
        <v>3263</v>
      </c>
      <c r="M413" s="5" t="s">
        <v>24</v>
      </c>
      <c r="N413" s="11" t="str">
        <f t="shared" si="53"/>
        <v>醍03263</v>
      </c>
      <c r="O413" s="11" t="str">
        <f t="shared" si="54"/>
        <v>家</v>
      </c>
      <c r="P413" s="10" t="s">
        <v>2638</v>
      </c>
      <c r="Q413" s="10" t="s">
        <v>1037</v>
      </c>
      <c r="R413" s="10" t="s">
        <v>1038</v>
      </c>
      <c r="S413" s="4">
        <v>1310852</v>
      </c>
      <c r="T413" s="4" t="s">
        <v>25</v>
      </c>
      <c r="U413" s="4">
        <v>140101602</v>
      </c>
      <c r="V413" s="4" t="s">
        <v>20</v>
      </c>
      <c r="W413" s="13"/>
      <c r="X413" s="13" t="s">
        <v>2971</v>
      </c>
      <c r="Y413" s="18" t="s">
        <v>3356</v>
      </c>
      <c r="Z413" s="18" t="s">
        <v>2973</v>
      </c>
      <c r="AA413" s="1" t="str">
        <f t="shared" si="56"/>
        <v>コ</v>
      </c>
    </row>
    <row r="414" spans="1:28" ht="21" hidden="1" customHeight="1">
      <c r="A414" s="1">
        <v>0</v>
      </c>
      <c r="B414" s="2" t="str">
        <f>VLOOKUP(VALUE(MID(N414,2,2)),Sheet1!$A$1:$B$6,2,FALSE)</f>
        <v>石田</v>
      </c>
      <c r="C414" s="9" t="str">
        <f t="shared" si="55"/>
        <v/>
      </c>
      <c r="D414" s="10" t="s">
        <v>178</v>
      </c>
      <c r="E414" s="4" t="s">
        <v>179</v>
      </c>
      <c r="F414" s="4" t="str">
        <f t="shared" si="51"/>
        <v>ｺﾀﾞﾏ ｶﾂｷ</v>
      </c>
      <c r="G414" s="10" t="str">
        <f t="shared" si="52"/>
        <v>ｺﾀﾞﾏ ｶﾂｷ</v>
      </c>
      <c r="H414" s="11" t="s">
        <v>15</v>
      </c>
      <c r="I414" s="12">
        <v>28231</v>
      </c>
      <c r="J414" s="11">
        <v>39</v>
      </c>
      <c r="K414" s="5" t="s">
        <v>16</v>
      </c>
      <c r="L414" s="5">
        <v>1134</v>
      </c>
      <c r="M414" s="5" t="s">
        <v>17</v>
      </c>
      <c r="N414" s="11" t="str">
        <f t="shared" si="53"/>
        <v>醍01134</v>
      </c>
      <c r="O414" s="11" t="str">
        <f t="shared" si="54"/>
        <v>本</v>
      </c>
      <c r="P414" s="10" t="s">
        <v>2424</v>
      </c>
      <c r="Q414" s="10" t="s">
        <v>62</v>
      </c>
      <c r="R414" s="10" t="s">
        <v>2999</v>
      </c>
      <c r="S414" s="4">
        <v>701297</v>
      </c>
      <c r="T414" s="4" t="s">
        <v>25</v>
      </c>
      <c r="U414" s="4">
        <v>70509601</v>
      </c>
      <c r="V414" s="4" t="s">
        <v>20</v>
      </c>
      <c r="W414" s="13"/>
      <c r="X414" s="13" t="s">
        <v>2971</v>
      </c>
      <c r="Y414" s="18" t="s">
        <v>3356</v>
      </c>
      <c r="Z414" s="18" t="s">
        <v>2973</v>
      </c>
      <c r="AA414" s="1" t="str">
        <f t="shared" si="56"/>
        <v>コ</v>
      </c>
    </row>
    <row r="415" spans="1:28" ht="21" hidden="1" customHeight="1">
      <c r="A415" s="1">
        <v>0</v>
      </c>
      <c r="B415" s="2" t="str">
        <f>VLOOKUP(VALUE(MID(N415,2,2)),Sheet1!$A$1:$B$6,2,FALSE)</f>
        <v>石田</v>
      </c>
      <c r="C415" s="9" t="str">
        <f t="shared" si="55"/>
        <v/>
      </c>
      <c r="D415" s="10" t="s">
        <v>195</v>
      </c>
      <c r="E415" s="4" t="s">
        <v>196</v>
      </c>
      <c r="F415" s="4" t="str">
        <f t="shared" si="51"/>
        <v>ｺﾀﾞﾏ ｸﾐｺ</v>
      </c>
      <c r="G415" s="10" t="str">
        <f t="shared" si="52"/>
        <v>ｺﾀﾞﾏ ｸﾐｺ</v>
      </c>
      <c r="H415" s="11" t="s">
        <v>23</v>
      </c>
      <c r="I415" s="12">
        <v>20734</v>
      </c>
      <c r="J415" s="11">
        <v>60</v>
      </c>
      <c r="K415" s="5" t="s">
        <v>16</v>
      </c>
      <c r="L415" s="5">
        <v>1172</v>
      </c>
      <c r="M415" s="5" t="s">
        <v>17</v>
      </c>
      <c r="N415" s="11" t="str">
        <f t="shared" si="53"/>
        <v>醍01172</v>
      </c>
      <c r="O415" s="11" t="str">
        <f t="shared" si="54"/>
        <v>本</v>
      </c>
      <c r="P415" s="10" t="s">
        <v>2424</v>
      </c>
      <c r="Q415" s="10" t="s">
        <v>62</v>
      </c>
      <c r="R415" s="10" t="s">
        <v>2999</v>
      </c>
      <c r="S415" s="4">
        <v>911810</v>
      </c>
      <c r="T415" s="4" t="s">
        <v>19</v>
      </c>
      <c r="U415" s="4">
        <v>100204001</v>
      </c>
      <c r="V415" s="4" t="s">
        <v>20</v>
      </c>
      <c r="W415" s="13"/>
      <c r="X415" s="13" t="s">
        <v>2971</v>
      </c>
      <c r="Y415" s="18" t="s">
        <v>3356</v>
      </c>
      <c r="Z415" s="18" t="s">
        <v>2973</v>
      </c>
      <c r="AA415" s="1" t="str">
        <f t="shared" si="56"/>
        <v>コ</v>
      </c>
    </row>
    <row r="416" spans="1:28" ht="21" hidden="1" customHeight="1">
      <c r="A416" s="1">
        <v>0</v>
      </c>
      <c r="B416" s="2" t="str">
        <f>VLOOKUP(VALUE(MID(N416,2,2)),Sheet1!$A$1:$B$6,2,FALSE)</f>
        <v>石田</v>
      </c>
      <c r="C416" s="9" t="str">
        <f t="shared" si="55"/>
        <v/>
      </c>
      <c r="D416" s="10" t="s">
        <v>221</v>
      </c>
      <c r="E416" s="4" t="s">
        <v>222</v>
      </c>
      <c r="F416" s="4" t="str">
        <f t="shared" si="51"/>
        <v>ｺﾀﾞﾏ ﾏｻｶｽﾞ</v>
      </c>
      <c r="G416" s="10" t="str">
        <f t="shared" si="52"/>
        <v>ｺﾀﾞﾏ ﾏｻｶｽﾞ</v>
      </c>
      <c r="H416" s="11" t="s">
        <v>15</v>
      </c>
      <c r="I416" s="12">
        <v>32189</v>
      </c>
      <c r="J416" s="11">
        <v>29</v>
      </c>
      <c r="K416" s="5" t="s">
        <v>16</v>
      </c>
      <c r="L416" s="5">
        <v>1199</v>
      </c>
      <c r="M416" s="5" t="s">
        <v>17</v>
      </c>
      <c r="N416" s="11" t="str">
        <f t="shared" si="53"/>
        <v>醍01199</v>
      </c>
      <c r="O416" s="11" t="str">
        <f t="shared" si="54"/>
        <v>本</v>
      </c>
      <c r="P416" s="10" t="s">
        <v>2424</v>
      </c>
      <c r="Q416" s="10" t="s">
        <v>62</v>
      </c>
      <c r="R416" s="10" t="s">
        <v>2999</v>
      </c>
      <c r="S416" s="4">
        <v>1206435</v>
      </c>
      <c r="T416" s="4" t="s">
        <v>25</v>
      </c>
      <c r="U416" s="4">
        <v>121007201</v>
      </c>
      <c r="V416" s="4" t="s">
        <v>20</v>
      </c>
      <c r="W416" s="13"/>
      <c r="X416" s="13" t="s">
        <v>2971</v>
      </c>
      <c r="Y416" s="18" t="s">
        <v>3356</v>
      </c>
      <c r="Z416" s="18" t="s">
        <v>2973</v>
      </c>
      <c r="AA416" s="1" t="str">
        <f t="shared" si="56"/>
        <v>コ</v>
      </c>
    </row>
    <row r="417" spans="1:28" ht="21" hidden="1" customHeight="1">
      <c r="A417" s="1">
        <v>0</v>
      </c>
      <c r="B417" s="2" t="str">
        <f>VLOOKUP(VALUE(MID(N417,2,2)),Sheet1!$A$1:$B$6,2,FALSE)</f>
        <v>一言寺</v>
      </c>
      <c r="C417" s="9" t="str">
        <f t="shared" si="55"/>
        <v/>
      </c>
      <c r="D417" s="10" t="s">
        <v>1198</v>
      </c>
      <c r="E417" s="4" t="s">
        <v>1199</v>
      </c>
      <c r="F417" s="4" t="str">
        <f t="shared" si="51"/>
        <v>ｺﾆｼ ｶﾂﾋﾛ</v>
      </c>
      <c r="G417" s="10" t="str">
        <f t="shared" si="52"/>
        <v>ｺﾆｼ ｶﾂﾋﾛ</v>
      </c>
      <c r="H417" s="11" t="s">
        <v>15</v>
      </c>
      <c r="I417" s="12">
        <v>23297</v>
      </c>
      <c r="J417" s="11">
        <v>53</v>
      </c>
      <c r="K417" s="5" t="s">
        <v>16</v>
      </c>
      <c r="L417" s="5">
        <v>4029</v>
      </c>
      <c r="M417" s="5" t="s">
        <v>17</v>
      </c>
      <c r="N417" s="11" t="str">
        <f t="shared" si="53"/>
        <v>醍04029</v>
      </c>
      <c r="O417" s="11" t="str">
        <f t="shared" si="54"/>
        <v>本</v>
      </c>
      <c r="P417" s="10" t="s">
        <v>2679</v>
      </c>
      <c r="Q417" s="10" t="s">
        <v>1200</v>
      </c>
      <c r="R417" s="10" t="s">
        <v>3175</v>
      </c>
      <c r="S417" s="4">
        <v>9118756</v>
      </c>
      <c r="T417" s="4" t="s">
        <v>19</v>
      </c>
      <c r="U417" s="4">
        <v>911229901</v>
      </c>
      <c r="V417" s="4" t="s">
        <v>20</v>
      </c>
      <c r="W417" s="13"/>
      <c r="X417" s="13" t="s">
        <v>2971</v>
      </c>
      <c r="Y417" s="18" t="s">
        <v>3356</v>
      </c>
      <c r="Z417" s="18" t="s">
        <v>2973</v>
      </c>
      <c r="AA417" s="1" t="str">
        <f t="shared" si="56"/>
        <v>コ</v>
      </c>
    </row>
    <row r="418" spans="1:28" ht="21" hidden="1" customHeight="1">
      <c r="A418" s="1">
        <v>0</v>
      </c>
      <c r="B418" s="2" t="str">
        <f>VLOOKUP(VALUE(MID(N418,2,2)),Sheet1!$A$1:$B$6,2,FALSE)</f>
        <v>一言寺</v>
      </c>
      <c r="C418" s="9" t="str">
        <f t="shared" si="55"/>
        <v/>
      </c>
      <c r="D418" s="10" t="s">
        <v>1201</v>
      </c>
      <c r="E418" s="4" t="s">
        <v>22</v>
      </c>
      <c r="F418" s="4" t="str">
        <f t="shared" si="51"/>
        <v>ｺﾆｼ ｶﾂﾋﾛ</v>
      </c>
      <c r="G418" s="10" t="str">
        <f t="shared" si="52"/>
        <v xml:space="preserve">ｺﾆｼ </v>
      </c>
      <c r="H418" s="11" t="s">
        <v>23</v>
      </c>
      <c r="I418" s="12">
        <v>36980</v>
      </c>
      <c r="J418" s="11">
        <v>16</v>
      </c>
      <c r="K418" s="5" t="s">
        <v>16</v>
      </c>
      <c r="L418" s="5">
        <v>4029</v>
      </c>
      <c r="M418" s="5" t="s">
        <v>24</v>
      </c>
      <c r="N418" s="11" t="str">
        <f t="shared" si="53"/>
        <v>醍04029</v>
      </c>
      <c r="O418" s="11" t="str">
        <f t="shared" si="54"/>
        <v>家</v>
      </c>
      <c r="P418" s="10" t="s">
        <v>2679</v>
      </c>
      <c r="Q418" s="10" t="s">
        <v>1200</v>
      </c>
      <c r="R418" s="10" t="s">
        <v>3175</v>
      </c>
      <c r="S418" s="4">
        <v>9118756</v>
      </c>
      <c r="T418" s="4" t="s">
        <v>25</v>
      </c>
      <c r="U418" s="4">
        <v>911229903</v>
      </c>
      <c r="V418" s="4" t="s">
        <v>20</v>
      </c>
      <c r="W418" s="13"/>
      <c r="X418" s="13" t="s">
        <v>2971</v>
      </c>
      <c r="Y418" s="18" t="s">
        <v>3356</v>
      </c>
      <c r="Z418" s="18" t="s">
        <v>2973</v>
      </c>
      <c r="AA418" s="1" t="str">
        <f t="shared" si="56"/>
        <v>コ</v>
      </c>
    </row>
    <row r="419" spans="1:28" ht="21" hidden="1" customHeight="1">
      <c r="A419" s="1">
        <v>0</v>
      </c>
      <c r="B419" s="2" t="str">
        <f>VLOOKUP(VALUE(MID(N419,2,2)),Sheet1!$A$1:$B$6,2,FALSE)</f>
        <v>一言寺</v>
      </c>
      <c r="C419" s="9" t="str">
        <f t="shared" si="55"/>
        <v/>
      </c>
      <c r="D419" s="10" t="s">
        <v>1365</v>
      </c>
      <c r="E419" s="4" t="s">
        <v>1366</v>
      </c>
      <c r="F419" s="4" t="str">
        <f t="shared" si="51"/>
        <v>ｺﾆｼ ﾁﾖ</v>
      </c>
      <c r="G419" s="10" t="str">
        <f t="shared" si="52"/>
        <v>ｺﾆｼ ﾁﾖ</v>
      </c>
      <c r="H419" s="11" t="s">
        <v>23</v>
      </c>
      <c r="I419" s="12">
        <v>25161</v>
      </c>
      <c r="J419" s="11">
        <v>48</v>
      </c>
      <c r="K419" s="5" t="s">
        <v>16</v>
      </c>
      <c r="L419" s="5">
        <v>4179</v>
      </c>
      <c r="M419" s="5" t="s">
        <v>17</v>
      </c>
      <c r="N419" s="11" t="str">
        <f t="shared" si="53"/>
        <v>醍04179</v>
      </c>
      <c r="O419" s="11" t="str">
        <f t="shared" si="54"/>
        <v>本</v>
      </c>
      <c r="P419" s="10" t="s">
        <v>2721</v>
      </c>
      <c r="Q419" s="10" t="s">
        <v>463</v>
      </c>
      <c r="R419" s="10" t="s">
        <v>3175</v>
      </c>
      <c r="S419" s="4">
        <v>902012</v>
      </c>
      <c r="T419" s="4" t="s">
        <v>19</v>
      </c>
      <c r="U419" s="4">
        <v>90682501</v>
      </c>
      <c r="V419" s="4" t="s">
        <v>20</v>
      </c>
      <c r="W419" s="13"/>
      <c r="X419" s="13" t="s">
        <v>2971</v>
      </c>
      <c r="Y419" s="18" t="s">
        <v>3356</v>
      </c>
      <c r="Z419" s="18" t="s">
        <v>2973</v>
      </c>
      <c r="AA419" s="1" t="str">
        <f t="shared" si="56"/>
        <v>コ</v>
      </c>
    </row>
    <row r="420" spans="1:28" ht="21" customHeight="1">
      <c r="A420" s="1">
        <v>0</v>
      </c>
      <c r="B420" s="2" t="str">
        <f>VLOOKUP(VALUE(MID(N420,2,2)),Sheet1!$A$1:$B$6,2,FALSE)</f>
        <v>点在</v>
      </c>
      <c r="C420" s="9" t="str">
        <f t="shared" si="55"/>
        <v/>
      </c>
      <c r="D420" s="10" t="s">
        <v>1959</v>
      </c>
      <c r="E420" s="4" t="s">
        <v>1960</v>
      </c>
      <c r="F420" s="4" t="str">
        <f t="shared" si="51"/>
        <v>ｺﾊﾞﾔｼ ｶﾂﾐ</v>
      </c>
      <c r="G420" s="10" t="str">
        <f t="shared" si="52"/>
        <v>ｺﾊﾞﾔｼ ｶﾂﾐ</v>
      </c>
      <c r="H420" s="11" t="s">
        <v>15</v>
      </c>
      <c r="I420" s="12">
        <v>17613</v>
      </c>
      <c r="J420" s="11">
        <v>69</v>
      </c>
      <c r="K420" s="5" t="s">
        <v>16</v>
      </c>
      <c r="L420" s="5">
        <v>50069</v>
      </c>
      <c r="M420" s="5" t="s">
        <v>17</v>
      </c>
      <c r="N420" s="11" t="str">
        <f t="shared" si="53"/>
        <v>醍50069</v>
      </c>
      <c r="O420" s="11" t="str">
        <f t="shared" si="54"/>
        <v>本</v>
      </c>
      <c r="P420" s="10" t="s">
        <v>2876</v>
      </c>
      <c r="Q420" s="10" t="s">
        <v>1961</v>
      </c>
      <c r="R420" s="10" t="s">
        <v>1962</v>
      </c>
      <c r="S420" s="4">
        <v>907944</v>
      </c>
      <c r="T420" s="4" t="s">
        <v>19</v>
      </c>
      <c r="U420" s="4">
        <v>91108301</v>
      </c>
      <c r="V420" s="4" t="s">
        <v>20</v>
      </c>
      <c r="W420" s="15">
        <v>42477.395833333336</v>
      </c>
      <c r="X420" s="16">
        <v>42465</v>
      </c>
      <c r="Y420" s="18">
        <v>4</v>
      </c>
      <c r="Z420" s="18"/>
      <c r="AA420" s="1" t="str">
        <f t="shared" si="56"/>
        <v>コ</v>
      </c>
      <c r="AB420" s="1">
        <f>J420</f>
        <v>69</v>
      </c>
    </row>
    <row r="421" spans="1:28" ht="21" hidden="1" customHeight="1">
      <c r="A421" s="1">
        <v>0</v>
      </c>
      <c r="B421" s="2" t="str">
        <f>VLOOKUP(VALUE(MID(N421,2,2)),Sheet1!$A$1:$B$6,2,FALSE)</f>
        <v>点在</v>
      </c>
      <c r="C421" s="9" t="str">
        <f t="shared" si="55"/>
        <v/>
      </c>
      <c r="D421" s="10" t="s">
        <v>1963</v>
      </c>
      <c r="E421" s="4" t="s">
        <v>22</v>
      </c>
      <c r="F421" s="4" t="str">
        <f t="shared" si="51"/>
        <v>ｺﾊﾞﾔｼ ｶﾂﾐ</v>
      </c>
      <c r="G421" s="10" t="str">
        <f t="shared" si="52"/>
        <v xml:space="preserve">ｺﾊﾞﾔｼ </v>
      </c>
      <c r="H421" s="11" t="s">
        <v>23</v>
      </c>
      <c r="I421" s="12">
        <v>18257</v>
      </c>
      <c r="J421" s="11">
        <v>67</v>
      </c>
      <c r="K421" s="5" t="s">
        <v>16</v>
      </c>
      <c r="L421" s="5">
        <v>50069</v>
      </c>
      <c r="M421" s="5" t="s">
        <v>24</v>
      </c>
      <c r="N421" s="11" t="str">
        <f t="shared" si="53"/>
        <v>醍50069</v>
      </c>
      <c r="O421" s="11" t="str">
        <f t="shared" si="54"/>
        <v>家</v>
      </c>
      <c r="P421" s="10" t="s">
        <v>2876</v>
      </c>
      <c r="Q421" s="10" t="s">
        <v>1961</v>
      </c>
      <c r="R421" s="10" t="s">
        <v>1962</v>
      </c>
      <c r="S421" s="4">
        <v>907944</v>
      </c>
      <c r="T421" s="4" t="s">
        <v>25</v>
      </c>
      <c r="U421" s="4">
        <v>91108302</v>
      </c>
      <c r="V421" s="4" t="s">
        <v>20</v>
      </c>
      <c r="W421" s="13"/>
      <c r="X421" s="13" t="s">
        <v>2971</v>
      </c>
      <c r="Y421" s="18" t="s">
        <v>3356</v>
      </c>
      <c r="Z421" s="18" t="s">
        <v>2973</v>
      </c>
      <c r="AA421" s="1" t="str">
        <f t="shared" si="56"/>
        <v>コ</v>
      </c>
    </row>
    <row r="422" spans="1:28" ht="21" hidden="1" customHeight="1">
      <c r="A422" s="1">
        <v>0</v>
      </c>
      <c r="B422" s="2" t="str">
        <f>VLOOKUP(VALUE(MID(N422,2,2)),Sheet1!$A$1:$B$6,2,FALSE)</f>
        <v>三宝院</v>
      </c>
      <c r="C422" s="9" t="str">
        <f t="shared" si="55"/>
        <v/>
      </c>
      <c r="D422" s="10" t="s">
        <v>1750</v>
      </c>
      <c r="E422" s="4" t="s">
        <v>1751</v>
      </c>
      <c r="F422" s="4" t="str">
        <f t="shared" si="51"/>
        <v>ｺﾏﾂ ﾋﾛｱｷ</v>
      </c>
      <c r="G422" s="10" t="str">
        <f t="shared" si="52"/>
        <v>ｺﾏﾂ ﾋﾛｱｷ</v>
      </c>
      <c r="H422" s="11" t="s">
        <v>15</v>
      </c>
      <c r="I422" s="12">
        <v>28418</v>
      </c>
      <c r="J422" s="11">
        <v>39</v>
      </c>
      <c r="K422" s="5" t="s">
        <v>16</v>
      </c>
      <c r="L422" s="5">
        <v>5270</v>
      </c>
      <c r="M422" s="5" t="s">
        <v>17</v>
      </c>
      <c r="N422" s="11" t="str">
        <f t="shared" si="53"/>
        <v>醍05270</v>
      </c>
      <c r="O422" s="11" t="str">
        <f t="shared" si="54"/>
        <v>本</v>
      </c>
      <c r="P422" s="10" t="s">
        <v>2825</v>
      </c>
      <c r="Q422" s="10" t="s">
        <v>234</v>
      </c>
      <c r="R422" s="10" t="s">
        <v>55</v>
      </c>
      <c r="S422" s="4">
        <v>1004131</v>
      </c>
      <c r="T422" s="4" t="s">
        <v>25</v>
      </c>
      <c r="U422" s="4">
        <v>101002401</v>
      </c>
      <c r="V422" s="4" t="s">
        <v>20</v>
      </c>
      <c r="W422" s="13"/>
      <c r="X422" s="13" t="s">
        <v>2971</v>
      </c>
      <c r="Y422" s="18" t="s">
        <v>3356</v>
      </c>
      <c r="Z422" s="18" t="s">
        <v>2973</v>
      </c>
      <c r="AA422" s="1" t="str">
        <f t="shared" si="56"/>
        <v>コ</v>
      </c>
    </row>
    <row r="423" spans="1:28" ht="21" hidden="1" customHeight="1">
      <c r="A423" s="1">
        <v>0</v>
      </c>
      <c r="B423" s="2" t="str">
        <f>VLOOKUP(VALUE(MID(N423,2,2)),Sheet1!$A$1:$B$6,2,FALSE)</f>
        <v>三宝院</v>
      </c>
      <c r="C423" s="9" t="str">
        <f t="shared" si="55"/>
        <v/>
      </c>
      <c r="D423" s="10" t="s">
        <v>1752</v>
      </c>
      <c r="E423" s="4" t="s">
        <v>22</v>
      </c>
      <c r="F423" s="4" t="str">
        <f t="shared" si="51"/>
        <v>ｺﾏﾂ ﾋﾛｱｷ</v>
      </c>
      <c r="G423" s="10" t="str">
        <f t="shared" si="52"/>
        <v xml:space="preserve">ｺﾏﾂ </v>
      </c>
      <c r="H423" s="11" t="s">
        <v>23</v>
      </c>
      <c r="I423" s="12">
        <v>28408</v>
      </c>
      <c r="J423" s="11">
        <v>39</v>
      </c>
      <c r="K423" s="5" t="s">
        <v>16</v>
      </c>
      <c r="L423" s="5">
        <v>5270</v>
      </c>
      <c r="M423" s="5" t="s">
        <v>24</v>
      </c>
      <c r="N423" s="11" t="str">
        <f t="shared" si="53"/>
        <v>醍05270</v>
      </c>
      <c r="O423" s="11" t="str">
        <f t="shared" si="54"/>
        <v>家</v>
      </c>
      <c r="P423" s="10" t="s">
        <v>2825</v>
      </c>
      <c r="Q423" s="10" t="s">
        <v>234</v>
      </c>
      <c r="R423" s="10" t="s">
        <v>55</v>
      </c>
      <c r="S423" s="4">
        <v>1004131</v>
      </c>
      <c r="T423" s="4" t="s">
        <v>25</v>
      </c>
      <c r="U423" s="4">
        <v>101002402</v>
      </c>
      <c r="V423" s="4" t="s">
        <v>20</v>
      </c>
      <c r="W423" s="13"/>
      <c r="X423" s="13" t="s">
        <v>2971</v>
      </c>
      <c r="Y423" s="18" t="s">
        <v>3356</v>
      </c>
      <c r="Z423" s="18" t="s">
        <v>2973</v>
      </c>
      <c r="AA423" s="1" t="str">
        <f t="shared" si="56"/>
        <v>コ</v>
      </c>
    </row>
    <row r="424" spans="1:28" ht="21" hidden="1" customHeight="1">
      <c r="A424" s="1">
        <v>0</v>
      </c>
      <c r="B424" s="1" t="str">
        <f>VLOOKUP(VALUE(MID(N424,2,2)),Sheet1!$A$1:$B$6,2,FALSE)</f>
        <v>三宝院</v>
      </c>
      <c r="C424" s="9" t="str">
        <f t="shared" si="55"/>
        <v/>
      </c>
      <c r="D424" s="4" t="s">
        <v>1753</v>
      </c>
      <c r="E424" s="4" t="s">
        <v>22</v>
      </c>
      <c r="F424" s="4" t="str">
        <f t="shared" si="51"/>
        <v>ｺﾏﾂ ﾋﾛｱｷ</v>
      </c>
      <c r="G424" s="4" t="str">
        <f t="shared" si="52"/>
        <v xml:space="preserve">ｺﾏﾂ </v>
      </c>
      <c r="H424" s="5" t="s">
        <v>15</v>
      </c>
      <c r="I424" s="6">
        <v>40092</v>
      </c>
      <c r="J424" s="5">
        <v>7</v>
      </c>
      <c r="K424" s="5" t="s">
        <v>16</v>
      </c>
      <c r="L424" s="5">
        <v>5270</v>
      </c>
      <c r="M424" s="5" t="s">
        <v>24</v>
      </c>
      <c r="N424" s="5" t="str">
        <f t="shared" si="53"/>
        <v>醍05270</v>
      </c>
      <c r="O424" s="5" t="str">
        <f t="shared" si="54"/>
        <v>家</v>
      </c>
      <c r="P424" s="4" t="s">
        <v>2825</v>
      </c>
      <c r="Q424" s="4" t="s">
        <v>234</v>
      </c>
      <c r="R424" s="4" t="s">
        <v>55</v>
      </c>
      <c r="S424" s="4">
        <v>1004131</v>
      </c>
      <c r="T424" s="4" t="s">
        <v>25</v>
      </c>
      <c r="U424" s="4">
        <v>101002403</v>
      </c>
      <c r="V424" s="4" t="s">
        <v>20</v>
      </c>
      <c r="W424" s="7" t="s">
        <v>2970</v>
      </c>
      <c r="X424" s="7" t="s">
        <v>2971</v>
      </c>
      <c r="Y424" s="8" t="s">
        <v>2972</v>
      </c>
      <c r="Z424" s="8" t="s">
        <v>2973</v>
      </c>
      <c r="AA424" s="1" t="str">
        <f t="shared" si="56"/>
        <v>コ</v>
      </c>
    </row>
    <row r="425" spans="1:28" ht="21" hidden="1" customHeight="1">
      <c r="A425" s="1">
        <v>0</v>
      </c>
      <c r="B425" s="1" t="str">
        <f>VLOOKUP(VALUE(MID(N425,2,2)),Sheet1!$A$1:$B$6,2,FALSE)</f>
        <v>三宝院</v>
      </c>
      <c r="C425" s="9" t="str">
        <f t="shared" si="55"/>
        <v/>
      </c>
      <c r="D425" s="4" t="s">
        <v>1754</v>
      </c>
      <c r="E425" s="4" t="s">
        <v>22</v>
      </c>
      <c r="F425" s="4" t="str">
        <f t="shared" si="51"/>
        <v>ｺﾏﾂ ﾋﾛｱｷ</v>
      </c>
      <c r="G425" s="4" t="str">
        <f t="shared" si="52"/>
        <v xml:space="preserve">ｺﾏﾂ </v>
      </c>
      <c r="H425" s="5" t="s">
        <v>23</v>
      </c>
      <c r="I425" s="6">
        <v>40928</v>
      </c>
      <c r="J425" s="5">
        <v>5</v>
      </c>
      <c r="K425" s="5" t="s">
        <v>16</v>
      </c>
      <c r="L425" s="5">
        <v>5270</v>
      </c>
      <c r="M425" s="5" t="s">
        <v>24</v>
      </c>
      <c r="N425" s="5" t="str">
        <f t="shared" si="53"/>
        <v>醍05270</v>
      </c>
      <c r="O425" s="5" t="str">
        <f t="shared" si="54"/>
        <v>家</v>
      </c>
      <c r="P425" s="4" t="s">
        <v>2825</v>
      </c>
      <c r="Q425" s="4" t="s">
        <v>234</v>
      </c>
      <c r="R425" s="4" t="s">
        <v>55</v>
      </c>
      <c r="S425" s="4">
        <v>1004131</v>
      </c>
      <c r="T425" s="4" t="s">
        <v>25</v>
      </c>
      <c r="U425" s="4">
        <v>101002404</v>
      </c>
      <c r="V425" s="4" t="s">
        <v>20</v>
      </c>
      <c r="W425" s="7" t="s">
        <v>2970</v>
      </c>
      <c r="X425" s="7" t="s">
        <v>2971</v>
      </c>
      <c r="Y425" s="8" t="s">
        <v>2972</v>
      </c>
      <c r="Z425" s="8" t="s">
        <v>2973</v>
      </c>
      <c r="AA425" s="1" t="str">
        <f t="shared" si="56"/>
        <v>コ</v>
      </c>
    </row>
    <row r="426" spans="1:28" ht="21" hidden="1" customHeight="1">
      <c r="A426" s="1">
        <v>0</v>
      </c>
      <c r="B426" s="2" t="str">
        <f>VLOOKUP(VALUE(MID(N426,2,2)),Sheet1!$A$1:$B$6,2,FALSE)</f>
        <v>小栗栖</v>
      </c>
      <c r="C426" s="9" t="str">
        <f t="shared" si="55"/>
        <v/>
      </c>
      <c r="D426" s="10" t="s">
        <v>998</v>
      </c>
      <c r="E426" s="4" t="s">
        <v>999</v>
      </c>
      <c r="F426" s="4" t="str">
        <f t="shared" si="51"/>
        <v>ｺﾏﾂﾊﾞﾗ ｺｳｲﾁ</v>
      </c>
      <c r="G426" s="10" t="str">
        <f t="shared" si="52"/>
        <v>ｺﾏﾂﾊﾞﾗ ｺｳｲﾁ</v>
      </c>
      <c r="H426" s="11" t="s">
        <v>15</v>
      </c>
      <c r="I426" s="12">
        <v>19192</v>
      </c>
      <c r="J426" s="11">
        <v>64</v>
      </c>
      <c r="K426" s="5" t="s">
        <v>16</v>
      </c>
      <c r="L426" s="5">
        <v>3246</v>
      </c>
      <c r="M426" s="5" t="s">
        <v>17</v>
      </c>
      <c r="N426" s="11" t="str">
        <f t="shared" si="53"/>
        <v>醍03246</v>
      </c>
      <c r="O426" s="11" t="str">
        <f t="shared" si="54"/>
        <v>本</v>
      </c>
      <c r="P426" s="10" t="s">
        <v>2629</v>
      </c>
      <c r="Q426" s="10" t="s">
        <v>710</v>
      </c>
      <c r="R426" s="10" t="s">
        <v>3144</v>
      </c>
      <c r="S426" s="4">
        <v>513512</v>
      </c>
      <c r="T426" s="4" t="s">
        <v>19</v>
      </c>
      <c r="U426" s="4">
        <v>891008701</v>
      </c>
      <c r="V426" s="4" t="s">
        <v>20</v>
      </c>
      <c r="W426" s="13"/>
      <c r="X426" s="13" t="s">
        <v>2971</v>
      </c>
      <c r="Y426" s="18" t="s">
        <v>3356</v>
      </c>
      <c r="Z426" s="18" t="s">
        <v>2973</v>
      </c>
      <c r="AA426" s="1" t="str">
        <f t="shared" si="56"/>
        <v>コ</v>
      </c>
    </row>
    <row r="427" spans="1:28" ht="21" hidden="1" customHeight="1">
      <c r="A427" s="1">
        <v>0</v>
      </c>
      <c r="B427" s="2" t="str">
        <f>VLOOKUP(VALUE(MID(N427,2,2)),Sheet1!$A$1:$B$6,2,FALSE)</f>
        <v>三宝院</v>
      </c>
      <c r="C427" s="9" t="str">
        <f t="shared" si="55"/>
        <v/>
      </c>
      <c r="D427" s="10" t="s">
        <v>1536</v>
      </c>
      <c r="E427" s="4" t="s">
        <v>1537</v>
      </c>
      <c r="F427" s="4" t="str">
        <f t="shared" si="51"/>
        <v>ｺﾔﾏ ｼｹﾞｵ</v>
      </c>
      <c r="G427" s="10" t="str">
        <f t="shared" si="52"/>
        <v>ｺﾔﾏ ｼｹﾞｵ</v>
      </c>
      <c r="H427" s="11" t="s">
        <v>15</v>
      </c>
      <c r="I427" s="12">
        <v>20506</v>
      </c>
      <c r="J427" s="11">
        <v>61</v>
      </c>
      <c r="K427" s="5" t="s">
        <v>16</v>
      </c>
      <c r="L427" s="5">
        <v>5017</v>
      </c>
      <c r="M427" s="5" t="s">
        <v>17</v>
      </c>
      <c r="N427" s="11" t="str">
        <f t="shared" si="53"/>
        <v>醍05017</v>
      </c>
      <c r="O427" s="11" t="str">
        <f t="shared" si="54"/>
        <v>本</v>
      </c>
      <c r="P427" s="10" t="s">
        <v>2768</v>
      </c>
      <c r="Q427" s="10" t="s">
        <v>1538</v>
      </c>
      <c r="R427" s="10" t="s">
        <v>1539</v>
      </c>
      <c r="S427" s="4">
        <v>8706964</v>
      </c>
      <c r="T427" s="4" t="s">
        <v>19</v>
      </c>
      <c r="U427" s="4">
        <v>871209701</v>
      </c>
      <c r="V427" s="4" t="s">
        <v>20</v>
      </c>
      <c r="W427" s="13"/>
      <c r="X427" s="13" t="s">
        <v>2971</v>
      </c>
      <c r="Y427" s="18" t="s">
        <v>3356</v>
      </c>
      <c r="Z427" s="18" t="s">
        <v>2973</v>
      </c>
      <c r="AA427" s="1" t="str">
        <f t="shared" si="56"/>
        <v>コ</v>
      </c>
    </row>
    <row r="428" spans="1:28" ht="21" hidden="1" customHeight="1">
      <c r="A428" s="1">
        <v>0</v>
      </c>
      <c r="B428" s="2" t="str">
        <f>VLOOKUP(VALUE(MID(N428,2,2)),Sheet1!$A$1:$B$6,2,FALSE)</f>
        <v>三宝院</v>
      </c>
      <c r="C428" s="9" t="str">
        <f t="shared" si="55"/>
        <v/>
      </c>
      <c r="D428" s="10" t="s">
        <v>1540</v>
      </c>
      <c r="E428" s="4" t="s">
        <v>22</v>
      </c>
      <c r="F428" s="4" t="str">
        <f t="shared" si="51"/>
        <v>ｺﾔﾏ ｼｹﾞｵ</v>
      </c>
      <c r="G428" s="10" t="str">
        <f t="shared" si="52"/>
        <v xml:space="preserve">ｺﾔﾏ </v>
      </c>
      <c r="H428" s="11" t="s">
        <v>23</v>
      </c>
      <c r="I428" s="12">
        <v>20324</v>
      </c>
      <c r="J428" s="11">
        <v>61</v>
      </c>
      <c r="K428" s="5" t="s">
        <v>16</v>
      </c>
      <c r="L428" s="5">
        <v>5017</v>
      </c>
      <c r="M428" s="5" t="s">
        <v>24</v>
      </c>
      <c r="N428" s="11" t="str">
        <f t="shared" si="53"/>
        <v>醍05017</v>
      </c>
      <c r="O428" s="11" t="str">
        <f t="shared" si="54"/>
        <v>家</v>
      </c>
      <c r="P428" s="10" t="s">
        <v>2768</v>
      </c>
      <c r="Q428" s="10" t="s">
        <v>1538</v>
      </c>
      <c r="R428" s="10" t="s">
        <v>1539</v>
      </c>
      <c r="S428" s="4">
        <v>8706964</v>
      </c>
      <c r="T428" s="4" t="s">
        <v>25</v>
      </c>
      <c r="U428" s="4">
        <v>871209702</v>
      </c>
      <c r="V428" s="4" t="s">
        <v>20</v>
      </c>
      <c r="W428" s="13"/>
      <c r="X428" s="13" t="s">
        <v>2971</v>
      </c>
      <c r="Y428" s="18" t="s">
        <v>3356</v>
      </c>
      <c r="Z428" s="18" t="s">
        <v>2973</v>
      </c>
      <c r="AA428" s="1" t="str">
        <f t="shared" si="56"/>
        <v>コ</v>
      </c>
    </row>
    <row r="429" spans="1:28" ht="21" customHeight="1">
      <c r="A429" s="1">
        <v>0</v>
      </c>
      <c r="B429" s="2" t="str">
        <f>VLOOKUP(VALUE(MID(N429,2,2)),Sheet1!$A$1:$B$6,2,FALSE)</f>
        <v>石田</v>
      </c>
      <c r="C429" s="9" t="str">
        <f t="shared" si="55"/>
        <v/>
      </c>
      <c r="D429" s="10" t="s">
        <v>279</v>
      </c>
      <c r="E429" s="4" t="s">
        <v>280</v>
      </c>
      <c r="F429" s="4" t="str">
        <f t="shared" si="51"/>
        <v>ｺﾔﾏ ﾏｽｵ</v>
      </c>
      <c r="G429" s="10" t="str">
        <f t="shared" si="52"/>
        <v>ｺﾔﾏ ﾏｽｵ</v>
      </c>
      <c r="H429" s="11" t="s">
        <v>15</v>
      </c>
      <c r="I429" s="12">
        <v>19316</v>
      </c>
      <c r="J429" s="11">
        <v>64</v>
      </c>
      <c r="K429" s="5" t="s">
        <v>16</v>
      </c>
      <c r="L429" s="5">
        <v>1221</v>
      </c>
      <c r="M429" s="5" t="s">
        <v>17</v>
      </c>
      <c r="N429" s="11" t="str">
        <f t="shared" si="53"/>
        <v>醍01221</v>
      </c>
      <c r="O429" s="11" t="str">
        <f t="shared" si="54"/>
        <v>本</v>
      </c>
      <c r="P429" s="10" t="s">
        <v>2449</v>
      </c>
      <c r="Q429" s="10" t="s">
        <v>151</v>
      </c>
      <c r="R429" s="10" t="s">
        <v>3013</v>
      </c>
      <c r="S429" s="4">
        <v>1312871</v>
      </c>
      <c r="T429" s="4" t="s">
        <v>19</v>
      </c>
      <c r="U429" s="4">
        <v>140403401</v>
      </c>
      <c r="V429" s="4" t="s">
        <v>20</v>
      </c>
      <c r="W429" s="15">
        <v>42485.364583333336</v>
      </c>
      <c r="X429" s="16">
        <v>42467</v>
      </c>
      <c r="Y429" s="18">
        <v>2</v>
      </c>
      <c r="Z429" s="18"/>
      <c r="AA429" s="1" t="str">
        <f t="shared" si="56"/>
        <v>コ</v>
      </c>
      <c r="AB429" s="1">
        <f>J429</f>
        <v>64</v>
      </c>
    </row>
    <row r="430" spans="1:28" ht="21" hidden="1" customHeight="1">
      <c r="A430" s="1">
        <v>0</v>
      </c>
      <c r="B430" s="2" t="str">
        <f>VLOOKUP(VALUE(MID(N430,2,2)),Sheet1!$A$1:$B$6,2,FALSE)</f>
        <v>日野</v>
      </c>
      <c r="C430" s="9" t="str">
        <f t="shared" si="55"/>
        <v/>
      </c>
      <c r="D430" s="10" t="s">
        <v>530</v>
      </c>
      <c r="E430" s="4" t="s">
        <v>531</v>
      </c>
      <c r="F430" s="4" t="str">
        <f t="shared" si="51"/>
        <v>ｺﾝ ﾀﾓﾂ</v>
      </c>
      <c r="G430" s="10" t="str">
        <f t="shared" si="52"/>
        <v>ｺﾝ ﾀﾓﾂ</v>
      </c>
      <c r="H430" s="11" t="s">
        <v>15</v>
      </c>
      <c r="I430" s="12">
        <v>19238</v>
      </c>
      <c r="J430" s="11">
        <v>64</v>
      </c>
      <c r="K430" s="5" t="s">
        <v>16</v>
      </c>
      <c r="L430" s="5">
        <v>2185</v>
      </c>
      <c r="M430" s="5" t="s">
        <v>17</v>
      </c>
      <c r="N430" s="11" t="str">
        <f t="shared" si="53"/>
        <v>醍02185</v>
      </c>
      <c r="O430" s="11" t="str">
        <f t="shared" si="54"/>
        <v>本</v>
      </c>
      <c r="P430" s="10" t="s">
        <v>2514</v>
      </c>
      <c r="Q430" s="10" t="s">
        <v>326</v>
      </c>
      <c r="R430" s="10" t="s">
        <v>3064</v>
      </c>
      <c r="S430" s="4">
        <v>8901333</v>
      </c>
      <c r="T430" s="4" t="s">
        <v>19</v>
      </c>
      <c r="U430" s="4">
        <v>890203601</v>
      </c>
      <c r="V430" s="4" t="s">
        <v>20</v>
      </c>
      <c r="W430" s="13"/>
      <c r="X430" s="13" t="s">
        <v>2971</v>
      </c>
      <c r="Y430" s="18" t="s">
        <v>3356</v>
      </c>
      <c r="Z430" s="18" t="s">
        <v>2973</v>
      </c>
      <c r="AA430" s="1" t="str">
        <f t="shared" si="56"/>
        <v>コ</v>
      </c>
    </row>
    <row r="431" spans="1:28" ht="21" hidden="1" customHeight="1">
      <c r="A431" s="1">
        <v>0</v>
      </c>
      <c r="B431" s="2" t="str">
        <f>VLOOKUP(VALUE(MID(N431,2,2)),Sheet1!$A$1:$B$6,2,FALSE)</f>
        <v>日野</v>
      </c>
      <c r="C431" s="9" t="str">
        <f t="shared" si="55"/>
        <v/>
      </c>
      <c r="D431" s="10" t="s">
        <v>532</v>
      </c>
      <c r="E431" s="4" t="s">
        <v>22</v>
      </c>
      <c r="F431" s="4" t="str">
        <f t="shared" si="51"/>
        <v>ｺﾝ ﾀﾓﾂ</v>
      </c>
      <c r="G431" s="10" t="str">
        <f t="shared" si="52"/>
        <v xml:space="preserve">ｺﾝ </v>
      </c>
      <c r="H431" s="11" t="s">
        <v>23</v>
      </c>
      <c r="I431" s="12">
        <v>20968</v>
      </c>
      <c r="J431" s="11">
        <v>59</v>
      </c>
      <c r="K431" s="5" t="s">
        <v>16</v>
      </c>
      <c r="L431" s="5">
        <v>2185</v>
      </c>
      <c r="M431" s="5" t="s">
        <v>24</v>
      </c>
      <c r="N431" s="11" t="str">
        <f t="shared" si="53"/>
        <v>醍02185</v>
      </c>
      <c r="O431" s="11" t="str">
        <f t="shared" si="54"/>
        <v>家</v>
      </c>
      <c r="P431" s="10" t="s">
        <v>2514</v>
      </c>
      <c r="Q431" s="10" t="s">
        <v>326</v>
      </c>
      <c r="R431" s="10" t="s">
        <v>3064</v>
      </c>
      <c r="S431" s="4">
        <v>8901333</v>
      </c>
      <c r="T431" s="4" t="s">
        <v>25</v>
      </c>
      <c r="U431" s="4">
        <v>890203602</v>
      </c>
      <c r="V431" s="4" t="s">
        <v>20</v>
      </c>
      <c r="W431" s="13"/>
      <c r="X431" s="13" t="s">
        <v>2971</v>
      </c>
      <c r="Y431" s="18" t="s">
        <v>3356</v>
      </c>
      <c r="Z431" s="18" t="s">
        <v>2973</v>
      </c>
      <c r="AA431" s="1" t="str">
        <f t="shared" si="56"/>
        <v>コ</v>
      </c>
    </row>
    <row r="432" spans="1:28" ht="21" hidden="1" customHeight="1">
      <c r="A432" s="1">
        <v>0</v>
      </c>
      <c r="B432" s="2" t="str">
        <f>VLOOKUP(VALUE(MID(N432,2,2)),Sheet1!$A$1:$B$6,2,FALSE)</f>
        <v>三宝院</v>
      </c>
      <c r="C432" s="9" t="str">
        <f t="shared" si="55"/>
        <v>サ</v>
      </c>
      <c r="D432" s="10" t="s">
        <v>1784</v>
      </c>
      <c r="E432" s="4" t="s">
        <v>1785</v>
      </c>
      <c r="F432" s="4" t="str">
        <f t="shared" si="51"/>
        <v>ｻｲｷ ﾃﾂｵ</v>
      </c>
      <c r="G432" s="10" t="str">
        <f t="shared" si="52"/>
        <v>ｻｲｷ ﾃﾂｵ</v>
      </c>
      <c r="H432" s="11" t="s">
        <v>15</v>
      </c>
      <c r="I432" s="12">
        <v>27248</v>
      </c>
      <c r="J432" s="11">
        <v>42</v>
      </c>
      <c r="K432" s="5" t="s">
        <v>256</v>
      </c>
      <c r="L432" s="5">
        <v>5302</v>
      </c>
      <c r="M432" s="5" t="s">
        <v>17</v>
      </c>
      <c r="N432" s="11" t="str">
        <f t="shared" si="53"/>
        <v>法05302</v>
      </c>
      <c r="O432" s="11" t="str">
        <f t="shared" si="54"/>
        <v>本</v>
      </c>
      <c r="P432" s="10" t="s">
        <v>2833</v>
      </c>
      <c r="Q432" s="10" t="s">
        <v>1786</v>
      </c>
      <c r="R432" s="10" t="s">
        <v>1787</v>
      </c>
      <c r="S432" s="4">
        <v>909483</v>
      </c>
      <c r="T432" s="4" t="s">
        <v>19</v>
      </c>
      <c r="U432" s="4">
        <v>91203901</v>
      </c>
      <c r="V432" s="4" t="s">
        <v>20</v>
      </c>
      <c r="W432" s="13"/>
      <c r="X432" s="13" t="s">
        <v>2971</v>
      </c>
      <c r="Y432" s="18" t="s">
        <v>3356</v>
      </c>
      <c r="Z432" s="18" t="s">
        <v>2973</v>
      </c>
      <c r="AA432" s="1" t="str">
        <f t="shared" si="56"/>
        <v>サ</v>
      </c>
    </row>
    <row r="433" spans="1:27" ht="21" hidden="1" customHeight="1">
      <c r="A433" s="1">
        <v>0</v>
      </c>
      <c r="B433" s="2" t="str">
        <f>VLOOKUP(VALUE(MID(N433,2,2)),Sheet1!$A$1:$B$6,2,FALSE)</f>
        <v>三宝院</v>
      </c>
      <c r="C433" s="9" t="str">
        <f t="shared" si="55"/>
        <v/>
      </c>
      <c r="D433" s="10" t="s">
        <v>1788</v>
      </c>
      <c r="E433" s="4" t="s">
        <v>22</v>
      </c>
      <c r="F433" s="4" t="str">
        <f t="shared" si="51"/>
        <v>ｻｲｷ ﾃﾂｵ</v>
      </c>
      <c r="G433" s="10" t="str">
        <f t="shared" si="52"/>
        <v xml:space="preserve">ｻｲｷ </v>
      </c>
      <c r="H433" s="11" t="s">
        <v>23</v>
      </c>
      <c r="I433" s="12">
        <v>31283</v>
      </c>
      <c r="J433" s="11">
        <v>31</v>
      </c>
      <c r="K433" s="5" t="s">
        <v>256</v>
      </c>
      <c r="L433" s="5">
        <v>5302</v>
      </c>
      <c r="M433" s="5" t="s">
        <v>24</v>
      </c>
      <c r="N433" s="11" t="str">
        <f t="shared" si="53"/>
        <v>法05302</v>
      </c>
      <c r="O433" s="11" t="str">
        <f t="shared" si="54"/>
        <v>家</v>
      </c>
      <c r="P433" s="10" t="s">
        <v>2833</v>
      </c>
      <c r="Q433" s="10" t="s">
        <v>1786</v>
      </c>
      <c r="R433" s="10" t="s">
        <v>1787</v>
      </c>
      <c r="S433" s="4">
        <v>909483</v>
      </c>
      <c r="T433" s="4" t="s">
        <v>25</v>
      </c>
      <c r="U433" s="4">
        <v>91203902</v>
      </c>
      <c r="V433" s="4" t="s">
        <v>20</v>
      </c>
      <c r="W433" s="13"/>
      <c r="X433" s="13" t="s">
        <v>2971</v>
      </c>
      <c r="Y433" s="18" t="s">
        <v>3356</v>
      </c>
      <c r="Z433" s="18" t="s">
        <v>2973</v>
      </c>
      <c r="AA433" s="1" t="str">
        <f t="shared" si="56"/>
        <v>サ</v>
      </c>
    </row>
    <row r="434" spans="1:27" ht="21" hidden="1" customHeight="1">
      <c r="A434" s="1">
        <v>0</v>
      </c>
      <c r="B434" s="1" t="str">
        <f>VLOOKUP(VALUE(MID(N434,2,2)),Sheet1!$A$1:$B$6,2,FALSE)</f>
        <v>三宝院</v>
      </c>
      <c r="C434" s="9" t="str">
        <f t="shared" si="55"/>
        <v/>
      </c>
      <c r="D434" s="4" t="s">
        <v>1789</v>
      </c>
      <c r="E434" s="4" t="s">
        <v>22</v>
      </c>
      <c r="F434" s="4" t="str">
        <f t="shared" si="51"/>
        <v>ｻｲｷ ﾃﾂｵ</v>
      </c>
      <c r="G434" s="4" t="str">
        <f t="shared" si="52"/>
        <v xml:space="preserve">ｻｲｷ </v>
      </c>
      <c r="H434" s="5" t="s">
        <v>23</v>
      </c>
      <c r="I434" s="6">
        <v>41345</v>
      </c>
      <c r="J434" s="5">
        <v>4</v>
      </c>
      <c r="K434" s="5" t="s">
        <v>256</v>
      </c>
      <c r="L434" s="5">
        <v>5302</v>
      </c>
      <c r="M434" s="5" t="s">
        <v>24</v>
      </c>
      <c r="N434" s="5" t="str">
        <f t="shared" si="53"/>
        <v>法05302</v>
      </c>
      <c r="O434" s="5" t="str">
        <f t="shared" si="54"/>
        <v>家</v>
      </c>
      <c r="P434" s="4" t="s">
        <v>2833</v>
      </c>
      <c r="Q434" s="4" t="s">
        <v>1786</v>
      </c>
      <c r="R434" s="4" t="s">
        <v>1787</v>
      </c>
      <c r="S434" s="4">
        <v>909483</v>
      </c>
      <c r="T434" s="4" t="s">
        <v>25</v>
      </c>
      <c r="U434" s="4">
        <v>91203903</v>
      </c>
      <c r="V434" s="4" t="s">
        <v>20</v>
      </c>
      <c r="W434" s="7" t="s">
        <v>2970</v>
      </c>
      <c r="X434" s="7" t="s">
        <v>2971</v>
      </c>
      <c r="Y434" s="8" t="s">
        <v>2972</v>
      </c>
      <c r="Z434" s="8" t="s">
        <v>2973</v>
      </c>
      <c r="AA434" s="1" t="str">
        <f t="shared" si="56"/>
        <v>サ</v>
      </c>
    </row>
    <row r="435" spans="1:27" ht="21" hidden="1" customHeight="1">
      <c r="A435" s="1">
        <v>0</v>
      </c>
      <c r="B435" s="1" t="str">
        <f>VLOOKUP(VALUE(MID(N435,2,2)),Sheet1!$A$1:$B$6,2,FALSE)</f>
        <v>三宝院</v>
      </c>
      <c r="C435" s="9" t="str">
        <f t="shared" si="55"/>
        <v/>
      </c>
      <c r="D435" s="4" t="s">
        <v>1790</v>
      </c>
      <c r="E435" s="4" t="s">
        <v>22</v>
      </c>
      <c r="F435" s="4" t="str">
        <f t="shared" si="51"/>
        <v>ｻｲｷ ﾃﾂｵ</v>
      </c>
      <c r="G435" s="4" t="str">
        <f t="shared" si="52"/>
        <v xml:space="preserve">ｻｲｷ </v>
      </c>
      <c r="H435" s="5" t="s">
        <v>23</v>
      </c>
      <c r="I435" s="6">
        <v>42073</v>
      </c>
      <c r="J435" s="5">
        <v>2</v>
      </c>
      <c r="K435" s="5" t="s">
        <v>256</v>
      </c>
      <c r="L435" s="5">
        <v>5302</v>
      </c>
      <c r="M435" s="5" t="s">
        <v>24</v>
      </c>
      <c r="N435" s="5" t="str">
        <f t="shared" si="53"/>
        <v>法05302</v>
      </c>
      <c r="O435" s="5" t="str">
        <f t="shared" si="54"/>
        <v>家</v>
      </c>
      <c r="P435" s="4" t="s">
        <v>2833</v>
      </c>
      <c r="Q435" s="4" t="s">
        <v>1786</v>
      </c>
      <c r="R435" s="4" t="s">
        <v>1787</v>
      </c>
      <c r="S435" s="4">
        <v>909483</v>
      </c>
      <c r="T435" s="4" t="s">
        <v>25</v>
      </c>
      <c r="U435" s="4">
        <v>91203904</v>
      </c>
      <c r="V435" s="4" t="s">
        <v>20</v>
      </c>
      <c r="W435" s="7" t="s">
        <v>2970</v>
      </c>
      <c r="X435" s="7" t="s">
        <v>2971</v>
      </c>
      <c r="Y435" s="8" t="s">
        <v>2972</v>
      </c>
      <c r="Z435" s="8" t="s">
        <v>2973</v>
      </c>
      <c r="AA435" s="1" t="str">
        <f t="shared" si="56"/>
        <v>サ</v>
      </c>
    </row>
    <row r="436" spans="1:27" ht="21" hidden="1" customHeight="1">
      <c r="A436" s="1">
        <v>0</v>
      </c>
      <c r="B436" s="2" t="str">
        <f>VLOOKUP(VALUE(MID(N436,2,2)),Sheet1!$A$1:$B$6,2,FALSE)</f>
        <v>点在</v>
      </c>
      <c r="C436" s="9" t="str">
        <f t="shared" si="55"/>
        <v/>
      </c>
      <c r="D436" s="10" t="s">
        <v>2057</v>
      </c>
      <c r="E436" s="4" t="s">
        <v>2058</v>
      </c>
      <c r="F436" s="4" t="str">
        <f t="shared" si="51"/>
        <v>ｻｲﾄｳ ｻﾄｼ</v>
      </c>
      <c r="G436" s="10" t="str">
        <f t="shared" si="52"/>
        <v>ｻｲﾄｳ ｻﾄｼ</v>
      </c>
      <c r="H436" s="11" t="s">
        <v>15</v>
      </c>
      <c r="I436" s="12">
        <v>23214</v>
      </c>
      <c r="J436" s="11">
        <v>53</v>
      </c>
      <c r="K436" s="5" t="s">
        <v>256</v>
      </c>
      <c r="L436" s="5">
        <v>50112</v>
      </c>
      <c r="M436" s="5" t="s">
        <v>17</v>
      </c>
      <c r="N436" s="11" t="str">
        <f t="shared" si="53"/>
        <v>法50112</v>
      </c>
      <c r="O436" s="11" t="str">
        <f t="shared" si="54"/>
        <v>本</v>
      </c>
      <c r="P436" s="10" t="s">
        <v>2895</v>
      </c>
      <c r="Q436" s="10" t="s">
        <v>2059</v>
      </c>
      <c r="R436" s="10" t="s">
        <v>3309</v>
      </c>
      <c r="S436" s="4">
        <v>310131</v>
      </c>
      <c r="T436" s="4" t="s">
        <v>19</v>
      </c>
      <c r="U436" s="4">
        <v>31206101</v>
      </c>
      <c r="V436" s="4" t="s">
        <v>20</v>
      </c>
      <c r="W436" s="13"/>
      <c r="X436" s="13" t="s">
        <v>2971</v>
      </c>
      <c r="Y436" s="18" t="s">
        <v>3356</v>
      </c>
      <c r="Z436" s="18" t="s">
        <v>2973</v>
      </c>
      <c r="AA436" s="1" t="str">
        <f t="shared" si="56"/>
        <v>サ</v>
      </c>
    </row>
    <row r="437" spans="1:27" ht="21" hidden="1" customHeight="1">
      <c r="A437" s="1">
        <v>0</v>
      </c>
      <c r="B437" s="2" t="str">
        <f>VLOOKUP(VALUE(MID(N437,2,2)),Sheet1!$A$1:$B$6,2,FALSE)</f>
        <v>点在</v>
      </c>
      <c r="C437" s="9" t="str">
        <f t="shared" si="55"/>
        <v/>
      </c>
      <c r="D437" s="10" t="s">
        <v>2060</v>
      </c>
      <c r="E437" s="4" t="s">
        <v>22</v>
      </c>
      <c r="F437" s="4" t="str">
        <f t="shared" si="51"/>
        <v>ｻｲﾄｳ ｻﾄｼ</v>
      </c>
      <c r="G437" s="10" t="str">
        <f t="shared" si="52"/>
        <v xml:space="preserve">ｻｲﾄｳ </v>
      </c>
      <c r="H437" s="11" t="s">
        <v>23</v>
      </c>
      <c r="I437" s="12">
        <v>27123</v>
      </c>
      <c r="J437" s="11">
        <v>42</v>
      </c>
      <c r="K437" s="5" t="s">
        <v>256</v>
      </c>
      <c r="L437" s="5">
        <v>50112</v>
      </c>
      <c r="M437" s="5" t="s">
        <v>24</v>
      </c>
      <c r="N437" s="11" t="str">
        <f t="shared" si="53"/>
        <v>法50112</v>
      </c>
      <c r="O437" s="11" t="str">
        <f t="shared" si="54"/>
        <v>家</v>
      </c>
      <c r="P437" s="10" t="s">
        <v>2895</v>
      </c>
      <c r="Q437" s="10" t="s">
        <v>2059</v>
      </c>
      <c r="R437" s="10" t="s">
        <v>3309</v>
      </c>
      <c r="S437" s="4">
        <v>310131</v>
      </c>
      <c r="T437" s="4" t="s">
        <v>25</v>
      </c>
      <c r="U437" s="4">
        <v>31206102</v>
      </c>
      <c r="V437" s="4" t="s">
        <v>20</v>
      </c>
      <c r="W437" s="13"/>
      <c r="X437" s="13" t="s">
        <v>2971</v>
      </c>
      <c r="Y437" s="18" t="s">
        <v>3356</v>
      </c>
      <c r="Z437" s="18" t="s">
        <v>2973</v>
      </c>
      <c r="AA437" s="1" t="str">
        <f t="shared" si="56"/>
        <v>サ</v>
      </c>
    </row>
    <row r="438" spans="1:27" ht="21" hidden="1" customHeight="1">
      <c r="A438" s="1">
        <v>0</v>
      </c>
      <c r="B438" s="2" t="str">
        <f>VLOOKUP(VALUE(MID(N438,2,2)),Sheet1!$A$1:$B$6,2,FALSE)</f>
        <v>三宝院</v>
      </c>
      <c r="C438" s="9" t="str">
        <f t="shared" si="55"/>
        <v/>
      </c>
      <c r="D438" s="10" t="s">
        <v>1579</v>
      </c>
      <c r="E438" s="4" t="s">
        <v>1580</v>
      </c>
      <c r="F438" s="4" t="str">
        <f t="shared" si="51"/>
        <v>ｻｲﾄｳ ｼﾉﾌﾞ</v>
      </c>
      <c r="G438" s="10" t="str">
        <f t="shared" si="52"/>
        <v>ｻｲﾄｳ ｼﾉﾌﾞ</v>
      </c>
      <c r="H438" s="11" t="s">
        <v>15</v>
      </c>
      <c r="I438" s="12">
        <v>26462</v>
      </c>
      <c r="J438" s="11">
        <v>44</v>
      </c>
      <c r="K438" s="5" t="s">
        <v>16</v>
      </c>
      <c r="L438" s="5">
        <v>5050</v>
      </c>
      <c r="M438" s="5" t="s">
        <v>17</v>
      </c>
      <c r="N438" s="11" t="str">
        <f t="shared" si="53"/>
        <v>醍05050</v>
      </c>
      <c r="O438" s="11" t="str">
        <f t="shared" si="54"/>
        <v>本</v>
      </c>
      <c r="P438" s="10" t="s">
        <v>2779</v>
      </c>
      <c r="Q438" s="10" t="s">
        <v>1581</v>
      </c>
      <c r="R438" s="10" t="s">
        <v>3241</v>
      </c>
      <c r="S438" s="4">
        <v>9713115</v>
      </c>
      <c r="T438" s="4" t="s">
        <v>19</v>
      </c>
      <c r="U438" s="4">
        <v>971215801</v>
      </c>
      <c r="V438" s="4" t="s">
        <v>20</v>
      </c>
      <c r="W438" s="13"/>
      <c r="X438" s="13" t="s">
        <v>2971</v>
      </c>
      <c r="Y438" s="18" t="s">
        <v>3356</v>
      </c>
      <c r="Z438" s="18" t="s">
        <v>2973</v>
      </c>
      <c r="AA438" s="1" t="str">
        <f t="shared" si="56"/>
        <v>サ</v>
      </c>
    </row>
    <row r="439" spans="1:27" ht="21" hidden="1" customHeight="1">
      <c r="A439" s="1">
        <v>0</v>
      </c>
      <c r="B439" s="2" t="str">
        <f>VLOOKUP(VALUE(MID(N439,2,2)),Sheet1!$A$1:$B$6,2,FALSE)</f>
        <v>日野</v>
      </c>
      <c r="C439" s="9" t="str">
        <f t="shared" si="55"/>
        <v/>
      </c>
      <c r="D439" s="10" t="s">
        <v>342</v>
      </c>
      <c r="E439" s="4" t="s">
        <v>343</v>
      </c>
      <c r="F439" s="4" t="str">
        <f t="shared" si="51"/>
        <v>ｻｲﾄｳ ﾁｶｵ</v>
      </c>
      <c r="G439" s="10" t="str">
        <f t="shared" si="52"/>
        <v>ｻｲﾄｳ ﾁｶｵ</v>
      </c>
      <c r="H439" s="11" t="s">
        <v>15</v>
      </c>
      <c r="I439" s="12">
        <v>16346</v>
      </c>
      <c r="J439" s="11">
        <v>72</v>
      </c>
      <c r="K439" s="5" t="s">
        <v>16</v>
      </c>
      <c r="L439" s="5">
        <v>2017</v>
      </c>
      <c r="M439" s="5" t="s">
        <v>17</v>
      </c>
      <c r="N439" s="11" t="str">
        <f t="shared" si="53"/>
        <v>醍02017</v>
      </c>
      <c r="O439" s="11" t="str">
        <f t="shared" si="54"/>
        <v>本</v>
      </c>
      <c r="P439" s="10" t="s">
        <v>2468</v>
      </c>
      <c r="Q439" s="10" t="s">
        <v>18</v>
      </c>
      <c r="R439" s="10" t="s">
        <v>3027</v>
      </c>
      <c r="S439" s="4">
        <v>8315345</v>
      </c>
      <c r="T439" s="4" t="s">
        <v>19</v>
      </c>
      <c r="U439" s="4">
        <v>830343001</v>
      </c>
      <c r="V439" s="4" t="s">
        <v>20</v>
      </c>
      <c r="W439" s="13"/>
      <c r="X439" s="13" t="s">
        <v>2971</v>
      </c>
      <c r="Y439" s="18" t="s">
        <v>3356</v>
      </c>
      <c r="Z439" s="18" t="s">
        <v>2973</v>
      </c>
      <c r="AA439" s="1" t="str">
        <f t="shared" si="56"/>
        <v>サ</v>
      </c>
    </row>
    <row r="440" spans="1:27" ht="21" hidden="1" customHeight="1">
      <c r="A440" s="1">
        <v>0</v>
      </c>
      <c r="B440" s="2" t="str">
        <f>VLOOKUP(VALUE(MID(N440,2,2)),Sheet1!$A$1:$B$6,2,FALSE)</f>
        <v>日野</v>
      </c>
      <c r="C440" s="9" t="str">
        <f t="shared" si="55"/>
        <v/>
      </c>
      <c r="D440" s="10" t="s">
        <v>344</v>
      </c>
      <c r="E440" s="4" t="s">
        <v>22</v>
      </c>
      <c r="F440" s="4" t="str">
        <f t="shared" si="51"/>
        <v>ｻｲﾄｳ ﾁｶｵ</v>
      </c>
      <c r="G440" s="10" t="str">
        <f t="shared" si="52"/>
        <v xml:space="preserve">ｻｲﾄｳ </v>
      </c>
      <c r="H440" s="11" t="s">
        <v>23</v>
      </c>
      <c r="I440" s="12">
        <v>17615</v>
      </c>
      <c r="J440" s="11">
        <v>69</v>
      </c>
      <c r="K440" s="5" t="s">
        <v>16</v>
      </c>
      <c r="L440" s="5">
        <v>2017</v>
      </c>
      <c r="M440" s="5" t="s">
        <v>24</v>
      </c>
      <c r="N440" s="11" t="str">
        <f t="shared" si="53"/>
        <v>醍02017</v>
      </c>
      <c r="O440" s="11" t="str">
        <f t="shared" si="54"/>
        <v>家</v>
      </c>
      <c r="P440" s="10" t="s">
        <v>2468</v>
      </c>
      <c r="Q440" s="10" t="s">
        <v>18</v>
      </c>
      <c r="R440" s="10" t="s">
        <v>3027</v>
      </c>
      <c r="S440" s="4">
        <v>8315345</v>
      </c>
      <c r="T440" s="4" t="s">
        <v>25</v>
      </c>
      <c r="U440" s="4">
        <v>830343003</v>
      </c>
      <c r="V440" s="4" t="s">
        <v>20</v>
      </c>
      <c r="W440" s="13"/>
      <c r="X440" s="13" t="s">
        <v>2971</v>
      </c>
      <c r="Y440" s="18" t="s">
        <v>3356</v>
      </c>
      <c r="Z440" s="18" t="s">
        <v>2973</v>
      </c>
      <c r="AA440" s="1" t="str">
        <f t="shared" si="56"/>
        <v>サ</v>
      </c>
    </row>
    <row r="441" spans="1:27" ht="21" hidden="1" customHeight="1">
      <c r="A441" s="1">
        <v>0</v>
      </c>
      <c r="B441" s="2" t="str">
        <f>VLOOKUP(VALUE(MID(N441,2,2)),Sheet1!$A$1:$B$6,2,FALSE)</f>
        <v>一言寺</v>
      </c>
      <c r="C441" s="9" t="str">
        <f t="shared" si="55"/>
        <v/>
      </c>
      <c r="D441" s="10" t="s">
        <v>1256</v>
      </c>
      <c r="E441" s="4" t="s">
        <v>1257</v>
      </c>
      <c r="F441" s="4" t="str">
        <f t="shared" si="51"/>
        <v>ｻｲﾄｳ ﾌﾐﾋｺ</v>
      </c>
      <c r="G441" s="10" t="str">
        <f t="shared" si="52"/>
        <v>ｻｲﾄｳ ﾌﾐﾋｺ</v>
      </c>
      <c r="H441" s="11" t="s">
        <v>15</v>
      </c>
      <c r="I441" s="12">
        <v>21954</v>
      </c>
      <c r="J441" s="11">
        <v>57</v>
      </c>
      <c r="K441" s="5" t="s">
        <v>16</v>
      </c>
      <c r="L441" s="5">
        <v>4057</v>
      </c>
      <c r="M441" s="5" t="s">
        <v>17</v>
      </c>
      <c r="N441" s="11" t="str">
        <f t="shared" si="53"/>
        <v>醍04057</v>
      </c>
      <c r="O441" s="11" t="str">
        <f t="shared" si="54"/>
        <v>本</v>
      </c>
      <c r="P441" s="10" t="s">
        <v>2693</v>
      </c>
      <c r="Q441" s="10" t="s">
        <v>1258</v>
      </c>
      <c r="R441" s="10" t="s">
        <v>3185</v>
      </c>
      <c r="S441" s="4">
        <v>8338248</v>
      </c>
      <c r="T441" s="4" t="s">
        <v>19</v>
      </c>
      <c r="U441" s="4">
        <v>830738401</v>
      </c>
      <c r="V441" s="4" t="s">
        <v>20</v>
      </c>
      <c r="W441" s="13"/>
      <c r="X441" s="13" t="s">
        <v>2971</v>
      </c>
      <c r="Y441" s="18" t="s">
        <v>3356</v>
      </c>
      <c r="Z441" s="18" t="s">
        <v>2973</v>
      </c>
      <c r="AA441" s="1" t="str">
        <f t="shared" si="56"/>
        <v>サ</v>
      </c>
    </row>
    <row r="442" spans="1:27" ht="21" hidden="1" customHeight="1">
      <c r="A442" s="1">
        <v>0</v>
      </c>
      <c r="B442" s="2" t="str">
        <f>VLOOKUP(VALUE(MID(N442,2,2)),Sheet1!$A$1:$B$6,2,FALSE)</f>
        <v>一言寺</v>
      </c>
      <c r="C442" s="9" t="str">
        <f t="shared" si="55"/>
        <v/>
      </c>
      <c r="D442" s="10" t="s">
        <v>1259</v>
      </c>
      <c r="E442" s="4" t="s">
        <v>22</v>
      </c>
      <c r="F442" s="4" t="str">
        <f t="shared" si="51"/>
        <v>ｻｲﾄｳ ﾌﾐﾋｺ</v>
      </c>
      <c r="G442" s="10" t="str">
        <f t="shared" si="52"/>
        <v xml:space="preserve">ｻｲﾄｳ </v>
      </c>
      <c r="H442" s="11" t="s">
        <v>23</v>
      </c>
      <c r="I442" s="12">
        <v>21869</v>
      </c>
      <c r="J442" s="11">
        <v>57</v>
      </c>
      <c r="K442" s="5" t="s">
        <v>16</v>
      </c>
      <c r="L442" s="5">
        <v>4057</v>
      </c>
      <c r="M442" s="5" t="s">
        <v>24</v>
      </c>
      <c r="N442" s="11" t="str">
        <f t="shared" si="53"/>
        <v>醍04057</v>
      </c>
      <c r="O442" s="11" t="str">
        <f t="shared" si="54"/>
        <v>家</v>
      </c>
      <c r="P442" s="10" t="s">
        <v>2693</v>
      </c>
      <c r="Q442" s="10" t="s">
        <v>1258</v>
      </c>
      <c r="R442" s="10" t="s">
        <v>3185</v>
      </c>
      <c r="S442" s="4">
        <v>8338248</v>
      </c>
      <c r="T442" s="4" t="s">
        <v>25</v>
      </c>
      <c r="U442" s="4">
        <v>830738403</v>
      </c>
      <c r="V442" s="4" t="s">
        <v>20</v>
      </c>
      <c r="W442" s="13"/>
      <c r="X442" s="13" t="s">
        <v>2971</v>
      </c>
      <c r="Y442" s="18" t="s">
        <v>3356</v>
      </c>
      <c r="Z442" s="18" t="s">
        <v>2973</v>
      </c>
      <c r="AA442" s="1" t="str">
        <f t="shared" si="56"/>
        <v>サ</v>
      </c>
    </row>
    <row r="443" spans="1:27" ht="21" hidden="1" customHeight="1">
      <c r="A443" s="1">
        <v>0</v>
      </c>
      <c r="B443" s="2" t="str">
        <f>VLOOKUP(VALUE(MID(N443,2,2)),Sheet1!$A$1:$B$6,2,FALSE)</f>
        <v>三宝院</v>
      </c>
      <c r="C443" s="9" t="str">
        <f t="shared" si="55"/>
        <v/>
      </c>
      <c r="D443" s="10" t="s">
        <v>1755</v>
      </c>
      <c r="E443" s="4" t="s">
        <v>1756</v>
      </c>
      <c r="F443" s="4" t="str">
        <f t="shared" si="51"/>
        <v>ｻｲﾄｳ ﾏｻｵ</v>
      </c>
      <c r="G443" s="10" t="str">
        <f t="shared" si="52"/>
        <v>ｻｲﾄｳ ﾏｻｵ</v>
      </c>
      <c r="H443" s="11" t="s">
        <v>15</v>
      </c>
      <c r="I443" s="12">
        <v>17437</v>
      </c>
      <c r="J443" s="11">
        <v>69</v>
      </c>
      <c r="K443" s="5" t="s">
        <v>16</v>
      </c>
      <c r="L443" s="5">
        <v>5274</v>
      </c>
      <c r="M443" s="5" t="s">
        <v>17</v>
      </c>
      <c r="N443" s="11" t="str">
        <f t="shared" si="53"/>
        <v>醍05274</v>
      </c>
      <c r="O443" s="11" t="str">
        <f t="shared" si="54"/>
        <v>本</v>
      </c>
      <c r="P443" s="10" t="s">
        <v>2826</v>
      </c>
      <c r="Q443" s="10" t="s">
        <v>1614</v>
      </c>
      <c r="R443" s="10" t="s">
        <v>3278</v>
      </c>
      <c r="S443" s="4">
        <v>9322639</v>
      </c>
      <c r="T443" s="4" t="s">
        <v>19</v>
      </c>
      <c r="U443" s="4">
        <v>110403201</v>
      </c>
      <c r="V443" s="4" t="s">
        <v>20</v>
      </c>
      <c r="W443" s="13"/>
      <c r="X443" s="13" t="s">
        <v>2971</v>
      </c>
      <c r="Y443" s="18" t="s">
        <v>3356</v>
      </c>
      <c r="Z443" s="18" t="s">
        <v>2973</v>
      </c>
      <c r="AA443" s="1" t="str">
        <f t="shared" si="56"/>
        <v>サ</v>
      </c>
    </row>
    <row r="444" spans="1:27" ht="21" hidden="1" customHeight="1">
      <c r="A444" s="1">
        <v>0</v>
      </c>
      <c r="B444" s="2" t="str">
        <f>VLOOKUP(VALUE(MID(N444,2,2)),Sheet1!$A$1:$B$6,2,FALSE)</f>
        <v>三宝院</v>
      </c>
      <c r="C444" s="9" t="str">
        <f t="shared" si="55"/>
        <v/>
      </c>
      <c r="D444" s="10" t="s">
        <v>1757</v>
      </c>
      <c r="E444" s="4" t="s">
        <v>22</v>
      </c>
      <c r="F444" s="4" t="str">
        <f t="shared" si="51"/>
        <v>ｻｲﾄｳ ﾏｻｵ</v>
      </c>
      <c r="G444" s="10" t="str">
        <f t="shared" si="52"/>
        <v xml:space="preserve">ｻｲﾄｳ </v>
      </c>
      <c r="H444" s="11" t="s">
        <v>23</v>
      </c>
      <c r="I444" s="12">
        <v>16320</v>
      </c>
      <c r="J444" s="11">
        <v>72</v>
      </c>
      <c r="K444" s="5" t="s">
        <v>16</v>
      </c>
      <c r="L444" s="5">
        <v>5274</v>
      </c>
      <c r="M444" s="5" t="s">
        <v>24</v>
      </c>
      <c r="N444" s="11" t="str">
        <f t="shared" si="53"/>
        <v>醍05274</v>
      </c>
      <c r="O444" s="11" t="str">
        <f t="shared" si="54"/>
        <v>家</v>
      </c>
      <c r="P444" s="10" t="s">
        <v>2826</v>
      </c>
      <c r="Q444" s="10" t="s">
        <v>1614</v>
      </c>
      <c r="R444" s="10" t="s">
        <v>3278</v>
      </c>
      <c r="S444" s="4">
        <v>9322639</v>
      </c>
      <c r="T444" s="4" t="s">
        <v>25</v>
      </c>
      <c r="U444" s="4">
        <v>110403202</v>
      </c>
      <c r="V444" s="4" t="s">
        <v>20</v>
      </c>
      <c r="W444" s="13"/>
      <c r="X444" s="13" t="s">
        <v>2971</v>
      </c>
      <c r="Y444" s="18" t="s">
        <v>3356</v>
      </c>
      <c r="Z444" s="18" t="s">
        <v>2973</v>
      </c>
      <c r="AA444" s="1" t="str">
        <f t="shared" si="56"/>
        <v>サ</v>
      </c>
    </row>
    <row r="445" spans="1:27" ht="21" hidden="1" customHeight="1">
      <c r="A445" s="1">
        <v>0</v>
      </c>
      <c r="B445" s="2" t="str">
        <f>VLOOKUP(VALUE(MID(N445,2,2)),Sheet1!$A$1:$B$6,2,FALSE)</f>
        <v>点在</v>
      </c>
      <c r="C445" s="9" t="str">
        <f t="shared" si="55"/>
        <v/>
      </c>
      <c r="D445" s="10" t="s">
        <v>2086</v>
      </c>
      <c r="E445" s="4" t="s">
        <v>2087</v>
      </c>
      <c r="F445" s="4" t="str">
        <f t="shared" si="51"/>
        <v>ｻｶﾓﾄ ｺｳｲﾁ</v>
      </c>
      <c r="G445" s="10" t="str">
        <f t="shared" si="52"/>
        <v>ｻｶﾓﾄ ｺｳｲﾁ</v>
      </c>
      <c r="H445" s="11" t="s">
        <v>15</v>
      </c>
      <c r="I445" s="12">
        <v>18967</v>
      </c>
      <c r="J445" s="11">
        <v>65</v>
      </c>
      <c r="K445" s="5" t="s">
        <v>256</v>
      </c>
      <c r="L445" s="5">
        <v>50122</v>
      </c>
      <c r="M445" s="5" t="s">
        <v>17</v>
      </c>
      <c r="N445" s="11" t="str">
        <f t="shared" si="53"/>
        <v>法50122</v>
      </c>
      <c r="O445" s="11" t="str">
        <f t="shared" si="54"/>
        <v>本</v>
      </c>
      <c r="P445" s="10" t="s">
        <v>2902</v>
      </c>
      <c r="Q445" s="10" t="s">
        <v>1283</v>
      </c>
      <c r="R445" s="10" t="s">
        <v>3316</v>
      </c>
      <c r="S445" s="4">
        <v>301787</v>
      </c>
      <c r="T445" s="4" t="s">
        <v>19</v>
      </c>
      <c r="U445" s="4">
        <v>30513901</v>
      </c>
      <c r="V445" s="4" t="s">
        <v>20</v>
      </c>
      <c r="W445" s="13"/>
      <c r="X445" s="13" t="s">
        <v>2971</v>
      </c>
      <c r="Y445" s="18" t="s">
        <v>3356</v>
      </c>
      <c r="Z445" s="18" t="s">
        <v>2973</v>
      </c>
      <c r="AA445" s="1" t="str">
        <f t="shared" si="56"/>
        <v>サ</v>
      </c>
    </row>
    <row r="446" spans="1:27" ht="21" hidden="1" customHeight="1">
      <c r="A446" s="1">
        <v>0</v>
      </c>
      <c r="B446" s="2" t="str">
        <f>VLOOKUP(VALUE(MID(N446,2,2)),Sheet1!$A$1:$B$6,2,FALSE)</f>
        <v>三宝院</v>
      </c>
      <c r="C446" s="9" t="str">
        <f t="shared" si="55"/>
        <v/>
      </c>
      <c r="D446" s="10" t="s">
        <v>1719</v>
      </c>
      <c r="E446" s="4" t="s">
        <v>1720</v>
      </c>
      <c r="F446" s="4" t="str">
        <f t="shared" si="51"/>
        <v>ｻｶﾓﾄ ｼﾖｳﾀ</v>
      </c>
      <c r="G446" s="10" t="str">
        <f t="shared" si="52"/>
        <v>ｻｶﾓﾄ ｼﾖｳﾀ</v>
      </c>
      <c r="H446" s="11" t="s">
        <v>15</v>
      </c>
      <c r="I446" s="12">
        <v>31888</v>
      </c>
      <c r="J446" s="11">
        <v>29</v>
      </c>
      <c r="K446" s="5" t="s">
        <v>16</v>
      </c>
      <c r="L446" s="5">
        <v>5257</v>
      </c>
      <c r="M446" s="5" t="s">
        <v>17</v>
      </c>
      <c r="N446" s="11" t="str">
        <f t="shared" si="53"/>
        <v>醍05257</v>
      </c>
      <c r="O446" s="11" t="str">
        <f t="shared" si="54"/>
        <v>本</v>
      </c>
      <c r="P446" s="10" t="s">
        <v>2817</v>
      </c>
      <c r="Q446" s="10" t="s">
        <v>1649</v>
      </c>
      <c r="R446" s="10" t="s">
        <v>1721</v>
      </c>
      <c r="S446" s="4">
        <v>806153</v>
      </c>
      <c r="T446" s="4" t="s">
        <v>25</v>
      </c>
      <c r="U446" s="4">
        <v>81004801</v>
      </c>
      <c r="V446" s="4" t="s">
        <v>20</v>
      </c>
      <c r="W446" s="13"/>
      <c r="X446" s="13" t="s">
        <v>2971</v>
      </c>
      <c r="Y446" s="18" t="s">
        <v>3356</v>
      </c>
      <c r="Z446" s="18" t="s">
        <v>2973</v>
      </c>
      <c r="AA446" s="1" t="str">
        <f t="shared" si="56"/>
        <v>サ</v>
      </c>
    </row>
    <row r="447" spans="1:27" ht="21" hidden="1" customHeight="1">
      <c r="A447" s="1">
        <v>0</v>
      </c>
      <c r="B447" s="2" t="str">
        <f>VLOOKUP(VALUE(MID(N447,2,2)),Sheet1!$A$1:$B$6,2,FALSE)</f>
        <v>三宝院</v>
      </c>
      <c r="C447" s="9" t="str">
        <f t="shared" si="55"/>
        <v/>
      </c>
      <c r="D447" s="10" t="s">
        <v>1722</v>
      </c>
      <c r="E447" s="4" t="s">
        <v>22</v>
      </c>
      <c r="F447" s="4" t="str">
        <f t="shared" si="51"/>
        <v>ｻｶﾓﾄ ｼﾖｳﾀ</v>
      </c>
      <c r="G447" s="10" t="str">
        <f t="shared" si="52"/>
        <v xml:space="preserve">ｻｶﾓﾄ </v>
      </c>
      <c r="H447" s="11" t="s">
        <v>23</v>
      </c>
      <c r="I447" s="12">
        <v>29501</v>
      </c>
      <c r="J447" s="11">
        <v>36</v>
      </c>
      <c r="K447" s="5" t="s">
        <v>16</v>
      </c>
      <c r="L447" s="5">
        <v>5257</v>
      </c>
      <c r="M447" s="5" t="s">
        <v>24</v>
      </c>
      <c r="N447" s="11" t="str">
        <f t="shared" si="53"/>
        <v>醍05257</v>
      </c>
      <c r="O447" s="11" t="str">
        <f t="shared" si="54"/>
        <v>家</v>
      </c>
      <c r="P447" s="10" t="s">
        <v>2817</v>
      </c>
      <c r="Q447" s="10" t="s">
        <v>1649</v>
      </c>
      <c r="R447" s="10" t="s">
        <v>1721</v>
      </c>
      <c r="S447" s="4">
        <v>806153</v>
      </c>
      <c r="T447" s="4" t="s">
        <v>25</v>
      </c>
      <c r="U447" s="4">
        <v>81004802</v>
      </c>
      <c r="V447" s="4" t="s">
        <v>20</v>
      </c>
      <c r="W447" s="13"/>
      <c r="X447" s="13" t="s">
        <v>2971</v>
      </c>
      <c r="Y447" s="18" t="s">
        <v>3356</v>
      </c>
      <c r="Z447" s="18" t="s">
        <v>2973</v>
      </c>
      <c r="AA447" s="1" t="str">
        <f t="shared" si="56"/>
        <v>サ</v>
      </c>
    </row>
    <row r="448" spans="1:27" ht="21" hidden="1" customHeight="1">
      <c r="A448" s="1">
        <v>0</v>
      </c>
      <c r="B448" s="1" t="str">
        <f>VLOOKUP(VALUE(MID(N448,2,2)),Sheet1!$A$1:$B$6,2,FALSE)</f>
        <v>三宝院</v>
      </c>
      <c r="C448" s="9" t="str">
        <f t="shared" si="55"/>
        <v/>
      </c>
      <c r="D448" s="4" t="s">
        <v>1723</v>
      </c>
      <c r="E448" s="4" t="s">
        <v>22</v>
      </c>
      <c r="F448" s="4" t="str">
        <f t="shared" si="51"/>
        <v>ｻｶﾓﾄ ｼﾖｳﾀ</v>
      </c>
      <c r="G448" s="4" t="str">
        <f t="shared" si="52"/>
        <v xml:space="preserve">ｻｶﾓﾄ </v>
      </c>
      <c r="H448" s="5" t="s">
        <v>15</v>
      </c>
      <c r="I448" s="6">
        <v>39869</v>
      </c>
      <c r="J448" s="5">
        <v>8</v>
      </c>
      <c r="K448" s="5" t="s">
        <v>16</v>
      </c>
      <c r="L448" s="5">
        <v>5257</v>
      </c>
      <c r="M448" s="5" t="s">
        <v>24</v>
      </c>
      <c r="N448" s="5" t="str">
        <f t="shared" si="53"/>
        <v>醍05257</v>
      </c>
      <c r="O448" s="5" t="str">
        <f t="shared" si="54"/>
        <v>家</v>
      </c>
      <c r="P448" s="4" t="s">
        <v>2817</v>
      </c>
      <c r="Q448" s="4" t="s">
        <v>1649</v>
      </c>
      <c r="R448" s="4" t="s">
        <v>1721</v>
      </c>
      <c r="S448" s="4">
        <v>806153</v>
      </c>
      <c r="T448" s="4" t="s">
        <v>25</v>
      </c>
      <c r="U448" s="4">
        <v>81004803</v>
      </c>
      <c r="V448" s="4" t="s">
        <v>20</v>
      </c>
      <c r="W448" s="7" t="s">
        <v>2970</v>
      </c>
      <c r="X448" s="7" t="s">
        <v>2971</v>
      </c>
      <c r="Y448" s="8" t="s">
        <v>2972</v>
      </c>
      <c r="Z448" s="8" t="s">
        <v>2973</v>
      </c>
      <c r="AA448" s="1" t="str">
        <f t="shared" si="56"/>
        <v>サ</v>
      </c>
    </row>
    <row r="449" spans="1:28" ht="21" hidden="1" customHeight="1">
      <c r="A449" s="1">
        <v>0</v>
      </c>
      <c r="B449" s="1" t="str">
        <f>VLOOKUP(VALUE(MID(N449,2,2)),Sheet1!$A$1:$B$6,2,FALSE)</f>
        <v>三宝院</v>
      </c>
      <c r="C449" s="9" t="str">
        <f t="shared" si="55"/>
        <v/>
      </c>
      <c r="D449" s="4" t="s">
        <v>1724</v>
      </c>
      <c r="E449" s="4" t="s">
        <v>22</v>
      </c>
      <c r="F449" s="4" t="str">
        <f t="shared" si="51"/>
        <v>ｻｶﾓﾄ ｼﾖｳﾀ</v>
      </c>
      <c r="G449" s="4" t="str">
        <f t="shared" si="52"/>
        <v xml:space="preserve">ｻｶﾓﾄ </v>
      </c>
      <c r="H449" s="5" t="s">
        <v>15</v>
      </c>
      <c r="I449" s="6">
        <v>41145</v>
      </c>
      <c r="J449" s="5">
        <v>4</v>
      </c>
      <c r="K449" s="5" t="s">
        <v>16</v>
      </c>
      <c r="L449" s="5">
        <v>5257</v>
      </c>
      <c r="M449" s="5" t="s">
        <v>24</v>
      </c>
      <c r="N449" s="5" t="str">
        <f t="shared" si="53"/>
        <v>醍05257</v>
      </c>
      <c r="O449" s="5" t="str">
        <f t="shared" si="54"/>
        <v>家</v>
      </c>
      <c r="P449" s="4" t="s">
        <v>2817</v>
      </c>
      <c r="Q449" s="4" t="s">
        <v>1649</v>
      </c>
      <c r="R449" s="4" t="s">
        <v>1721</v>
      </c>
      <c r="S449" s="4">
        <v>806153</v>
      </c>
      <c r="T449" s="4" t="s">
        <v>25</v>
      </c>
      <c r="U449" s="4">
        <v>81004804</v>
      </c>
      <c r="V449" s="4" t="s">
        <v>20</v>
      </c>
      <c r="W449" s="7" t="s">
        <v>2970</v>
      </c>
      <c r="X449" s="7" t="s">
        <v>2971</v>
      </c>
      <c r="Y449" s="8" t="s">
        <v>2972</v>
      </c>
      <c r="Z449" s="8" t="s">
        <v>2973</v>
      </c>
      <c r="AA449" s="1" t="str">
        <f t="shared" si="56"/>
        <v>サ</v>
      </c>
    </row>
    <row r="450" spans="1:28" ht="21" hidden="1" customHeight="1">
      <c r="A450" s="1">
        <v>0</v>
      </c>
      <c r="B450" s="1" t="str">
        <f>VLOOKUP(VALUE(MID(N450,2,2)),Sheet1!$A$1:$B$6,2,FALSE)</f>
        <v>三宝院</v>
      </c>
      <c r="C450" s="9" t="str">
        <f t="shared" si="55"/>
        <v/>
      </c>
      <c r="D450" s="4" t="s">
        <v>1725</v>
      </c>
      <c r="E450" s="4" t="s">
        <v>22</v>
      </c>
      <c r="F450" s="4" t="str">
        <f t="shared" ref="F450:F513" si="57">IF(L450=L449,F449,E450)</f>
        <v>ｻｶﾓﾄ ｼﾖｳﾀ</v>
      </c>
      <c r="G450" s="4" t="str">
        <f t="shared" ref="G450:G513" si="58">IF(L450=L449,LEFT(G449,FIND(" ",G449)),E450)</f>
        <v xml:space="preserve">ｻｶﾓﾄ </v>
      </c>
      <c r="H450" s="5" t="s">
        <v>23</v>
      </c>
      <c r="I450" s="6">
        <v>42117</v>
      </c>
      <c r="J450" s="5">
        <v>1</v>
      </c>
      <c r="K450" s="5" t="s">
        <v>16</v>
      </c>
      <c r="L450" s="5">
        <v>5257</v>
      </c>
      <c r="M450" s="5" t="s">
        <v>24</v>
      </c>
      <c r="N450" s="5" t="str">
        <f t="shared" ref="N450:N513" si="59">MID(K450,4,1)&amp;TEXT(L450,"00000")</f>
        <v>醍05257</v>
      </c>
      <c r="O450" s="5" t="str">
        <f t="shared" ref="O450:O513" si="60">LEFT(M450,1)</f>
        <v>家</v>
      </c>
      <c r="P450" s="4" t="s">
        <v>2817</v>
      </c>
      <c r="Q450" s="4" t="s">
        <v>1649</v>
      </c>
      <c r="R450" s="4" t="s">
        <v>1721</v>
      </c>
      <c r="S450" s="4">
        <v>806153</v>
      </c>
      <c r="T450" s="4" t="s">
        <v>25</v>
      </c>
      <c r="U450" s="4">
        <v>81004805</v>
      </c>
      <c r="V450" s="4" t="s">
        <v>20</v>
      </c>
      <c r="W450" s="7" t="s">
        <v>2970</v>
      </c>
      <c r="X450" s="7" t="s">
        <v>2971</v>
      </c>
      <c r="Y450" s="8" t="s">
        <v>2972</v>
      </c>
      <c r="Z450" s="8" t="s">
        <v>2973</v>
      </c>
      <c r="AA450" s="1" t="str">
        <f t="shared" si="56"/>
        <v>サ</v>
      </c>
    </row>
    <row r="451" spans="1:28" ht="21" customHeight="1">
      <c r="A451" s="1">
        <v>0</v>
      </c>
      <c r="B451" s="2" t="str">
        <f>VLOOKUP(VALUE(MID(N451,2,2)),Sheet1!$A$1:$B$6,2,FALSE)</f>
        <v>小栗栖</v>
      </c>
      <c r="C451" s="9" t="str">
        <f t="shared" ref="C451:C514" si="61">IF(AA451=AA450,"",AA451)</f>
        <v/>
      </c>
      <c r="D451" s="10" t="s">
        <v>817</v>
      </c>
      <c r="E451" s="4" t="s">
        <v>818</v>
      </c>
      <c r="F451" s="4" t="str">
        <f t="shared" si="57"/>
        <v>ｻｶﾓﾄ ﾀﾛｳ</v>
      </c>
      <c r="G451" s="10" t="str">
        <f t="shared" si="58"/>
        <v>ｻｶﾓﾄ ﾀﾛｳ</v>
      </c>
      <c r="H451" s="11" t="s">
        <v>15</v>
      </c>
      <c r="I451" s="12">
        <v>27076</v>
      </c>
      <c r="J451" s="11">
        <v>43</v>
      </c>
      <c r="K451" s="5" t="s">
        <v>16</v>
      </c>
      <c r="L451" s="5">
        <v>3091</v>
      </c>
      <c r="M451" s="5" t="s">
        <v>17</v>
      </c>
      <c r="N451" s="11" t="str">
        <f t="shared" si="59"/>
        <v>醍03091</v>
      </c>
      <c r="O451" s="11" t="str">
        <f t="shared" si="60"/>
        <v>本</v>
      </c>
      <c r="P451" s="10" t="s">
        <v>2586</v>
      </c>
      <c r="Q451" s="10" t="s">
        <v>161</v>
      </c>
      <c r="R451" s="10" t="s">
        <v>3116</v>
      </c>
      <c r="S451" s="4">
        <v>9708561</v>
      </c>
      <c r="T451" s="4" t="s">
        <v>19</v>
      </c>
      <c r="U451" s="4">
        <v>971010101</v>
      </c>
      <c r="V451" s="4" t="s">
        <v>20</v>
      </c>
      <c r="W451" s="15">
        <v>42477.354166666664</v>
      </c>
      <c r="X451" s="16">
        <v>42471</v>
      </c>
      <c r="Y451" s="18">
        <v>4</v>
      </c>
      <c r="Z451" s="18"/>
      <c r="AA451" s="1" t="str">
        <f t="shared" ref="AA451:AA514" si="62">DBCS(LEFT(G451,1))</f>
        <v>サ</v>
      </c>
      <c r="AB451" s="1">
        <f t="shared" ref="AB451:AB453" si="63">J451</f>
        <v>43</v>
      </c>
    </row>
    <row r="452" spans="1:28" ht="21" customHeight="1">
      <c r="A452" s="1">
        <v>0</v>
      </c>
      <c r="B452" s="2" t="str">
        <f>VLOOKUP(VALUE(MID(N452,2,2)),Sheet1!$A$1:$B$6,2,FALSE)</f>
        <v>小栗栖</v>
      </c>
      <c r="C452" s="9" t="str">
        <f t="shared" si="61"/>
        <v/>
      </c>
      <c r="D452" s="10" t="s">
        <v>819</v>
      </c>
      <c r="E452" s="4" t="s">
        <v>22</v>
      </c>
      <c r="F452" s="4" t="str">
        <f t="shared" si="57"/>
        <v>ｻｶﾓﾄ ﾀﾛｳ</v>
      </c>
      <c r="G452" s="10" t="s">
        <v>3558</v>
      </c>
      <c r="H452" s="11" t="s">
        <v>23</v>
      </c>
      <c r="I452" s="12">
        <v>36303</v>
      </c>
      <c r="J452" s="11">
        <v>17</v>
      </c>
      <c r="K452" s="5" t="s">
        <v>16</v>
      </c>
      <c r="L452" s="5">
        <v>3091</v>
      </c>
      <c r="M452" s="5" t="s">
        <v>24</v>
      </c>
      <c r="N452" s="11" t="str">
        <f t="shared" si="59"/>
        <v>醍03091</v>
      </c>
      <c r="O452" s="11" t="str">
        <f t="shared" si="60"/>
        <v>家</v>
      </c>
      <c r="P452" s="10" t="s">
        <v>2586</v>
      </c>
      <c r="Q452" s="10" t="s">
        <v>161</v>
      </c>
      <c r="R452" s="10" t="s">
        <v>3116</v>
      </c>
      <c r="S452" s="4">
        <v>9708561</v>
      </c>
      <c r="T452" s="4" t="s">
        <v>25</v>
      </c>
      <c r="U452" s="4">
        <v>971010102</v>
      </c>
      <c r="V452" s="4" t="s">
        <v>20</v>
      </c>
      <c r="W452" s="15">
        <v>42477.354166666664</v>
      </c>
      <c r="X452" s="16">
        <v>42471</v>
      </c>
      <c r="Y452" s="18">
        <v>1</v>
      </c>
      <c r="Z452" s="18"/>
      <c r="AA452" s="1" t="str">
        <f t="shared" si="62"/>
        <v>サ</v>
      </c>
      <c r="AB452" s="1">
        <f t="shared" si="63"/>
        <v>17</v>
      </c>
    </row>
    <row r="453" spans="1:28" ht="21" customHeight="1">
      <c r="A453" s="1">
        <v>0</v>
      </c>
      <c r="B453" s="2" t="str">
        <f>VLOOKUP(VALUE(MID(N453,2,2)),Sheet1!$A$1:$B$6,2,FALSE)</f>
        <v>小栗栖</v>
      </c>
      <c r="C453" s="9" t="str">
        <f t="shared" si="61"/>
        <v/>
      </c>
      <c r="D453" s="10" t="s">
        <v>820</v>
      </c>
      <c r="E453" s="4" t="s">
        <v>22</v>
      </c>
      <c r="F453" s="4" t="str">
        <f t="shared" si="57"/>
        <v>ｻｶﾓﾄ ﾀﾛｳ</v>
      </c>
      <c r="G453" s="10" t="s">
        <v>3559</v>
      </c>
      <c r="H453" s="11" t="s">
        <v>23</v>
      </c>
      <c r="I453" s="12">
        <v>28464</v>
      </c>
      <c r="J453" s="11">
        <v>39</v>
      </c>
      <c r="K453" s="5" t="s">
        <v>16</v>
      </c>
      <c r="L453" s="5">
        <v>3091</v>
      </c>
      <c r="M453" s="5" t="s">
        <v>24</v>
      </c>
      <c r="N453" s="11" t="str">
        <f t="shared" si="59"/>
        <v>醍03091</v>
      </c>
      <c r="O453" s="11" t="str">
        <f t="shared" si="60"/>
        <v>家</v>
      </c>
      <c r="P453" s="10" t="s">
        <v>2586</v>
      </c>
      <c r="Q453" s="10" t="s">
        <v>161</v>
      </c>
      <c r="R453" s="10" t="s">
        <v>3116</v>
      </c>
      <c r="S453" s="4">
        <v>9708561</v>
      </c>
      <c r="T453" s="4" t="s">
        <v>25</v>
      </c>
      <c r="U453" s="4">
        <v>971010103</v>
      </c>
      <c r="V453" s="4" t="s">
        <v>20</v>
      </c>
      <c r="W453" s="15">
        <v>42477.354166666664</v>
      </c>
      <c r="X453" s="16">
        <v>42471</v>
      </c>
      <c r="Y453" s="18">
        <v>1</v>
      </c>
      <c r="Z453" s="18"/>
      <c r="AA453" s="1" t="str">
        <f t="shared" si="62"/>
        <v>サ</v>
      </c>
      <c r="AB453" s="1">
        <f t="shared" si="63"/>
        <v>39</v>
      </c>
    </row>
    <row r="454" spans="1:28" ht="21" hidden="1" customHeight="1">
      <c r="A454" s="1">
        <v>0</v>
      </c>
      <c r="B454" s="1" t="str">
        <f>VLOOKUP(VALUE(MID(N454,2,2)),Sheet1!$A$1:$B$6,2,FALSE)</f>
        <v>小栗栖</v>
      </c>
      <c r="C454" s="9" t="str">
        <f t="shared" si="61"/>
        <v/>
      </c>
      <c r="D454" s="4" t="s">
        <v>821</v>
      </c>
      <c r="E454" s="4" t="s">
        <v>22</v>
      </c>
      <c r="F454" s="4" t="str">
        <f t="shared" si="57"/>
        <v>ｻｶﾓﾄ ﾀﾛｳ</v>
      </c>
      <c r="G454" s="4" t="str">
        <f t="shared" si="58"/>
        <v xml:space="preserve">ｻｶﾓﾄ </v>
      </c>
      <c r="H454" s="5" t="s">
        <v>23</v>
      </c>
      <c r="I454" s="6">
        <v>38600</v>
      </c>
      <c r="J454" s="5">
        <v>11</v>
      </c>
      <c r="K454" s="5" t="s">
        <v>16</v>
      </c>
      <c r="L454" s="5">
        <v>3091</v>
      </c>
      <c r="M454" s="5" t="s">
        <v>24</v>
      </c>
      <c r="N454" s="5" t="str">
        <f t="shared" si="59"/>
        <v>醍03091</v>
      </c>
      <c r="O454" s="5" t="str">
        <f t="shared" si="60"/>
        <v>家</v>
      </c>
      <c r="P454" s="4" t="s">
        <v>2586</v>
      </c>
      <c r="Q454" s="4" t="s">
        <v>161</v>
      </c>
      <c r="R454" s="4" t="s">
        <v>3116</v>
      </c>
      <c r="S454" s="4">
        <v>9708561</v>
      </c>
      <c r="T454" s="4" t="s">
        <v>25</v>
      </c>
      <c r="U454" s="4">
        <v>971010104</v>
      </c>
      <c r="V454" s="4" t="s">
        <v>20</v>
      </c>
      <c r="W454" s="7" t="s">
        <v>2970</v>
      </c>
      <c r="X454" s="7" t="s">
        <v>2971</v>
      </c>
      <c r="Y454" s="8" t="s">
        <v>2972</v>
      </c>
      <c r="Z454" s="8" t="s">
        <v>2973</v>
      </c>
      <c r="AA454" s="1" t="str">
        <f t="shared" si="62"/>
        <v>サ</v>
      </c>
    </row>
    <row r="455" spans="1:28" ht="21" hidden="1" customHeight="1">
      <c r="A455" s="1">
        <v>0</v>
      </c>
      <c r="B455" s="2" t="str">
        <f>VLOOKUP(VALUE(MID(N455,2,2)),Sheet1!$A$1:$B$6,2,FALSE)</f>
        <v>小栗栖</v>
      </c>
      <c r="C455" s="9" t="str">
        <f t="shared" si="61"/>
        <v/>
      </c>
      <c r="D455" s="10" t="s">
        <v>1040</v>
      </c>
      <c r="E455" s="4" t="s">
        <v>1041</v>
      </c>
      <c r="F455" s="4" t="str">
        <f t="shared" si="57"/>
        <v>ｻｶﾓﾄ ﾏｺﾄ</v>
      </c>
      <c r="G455" s="10" t="str">
        <f t="shared" si="58"/>
        <v>ｻｶﾓﾄ ﾏｺﾄ</v>
      </c>
      <c r="H455" s="11" t="s">
        <v>15</v>
      </c>
      <c r="I455" s="12">
        <v>22333</v>
      </c>
      <c r="J455" s="11">
        <v>56</v>
      </c>
      <c r="K455" s="5" t="s">
        <v>256</v>
      </c>
      <c r="L455" s="5">
        <v>3265</v>
      </c>
      <c r="M455" s="5" t="s">
        <v>17</v>
      </c>
      <c r="N455" s="11" t="str">
        <f t="shared" si="59"/>
        <v>法03265</v>
      </c>
      <c r="O455" s="11" t="str">
        <f t="shared" si="60"/>
        <v>本</v>
      </c>
      <c r="P455" s="10" t="s">
        <v>2639</v>
      </c>
      <c r="Q455" s="10" t="s">
        <v>764</v>
      </c>
      <c r="R455" s="10" t="s">
        <v>3149</v>
      </c>
      <c r="S455" s="4">
        <v>6670</v>
      </c>
      <c r="T455" s="4" t="s">
        <v>19</v>
      </c>
      <c r="U455" s="4">
        <v>1008001</v>
      </c>
      <c r="V455" s="4" t="s">
        <v>20</v>
      </c>
      <c r="W455" s="13"/>
      <c r="X455" s="13" t="s">
        <v>2971</v>
      </c>
      <c r="Y455" s="18" t="s">
        <v>3356</v>
      </c>
      <c r="Z455" s="18" t="s">
        <v>2973</v>
      </c>
      <c r="AA455" s="1" t="str">
        <f t="shared" si="62"/>
        <v>サ</v>
      </c>
    </row>
    <row r="456" spans="1:28" ht="21" hidden="1" customHeight="1">
      <c r="A456" s="1">
        <v>0</v>
      </c>
      <c r="B456" s="2" t="str">
        <f>VLOOKUP(VALUE(MID(N456,2,2)),Sheet1!$A$1:$B$6,2,FALSE)</f>
        <v>小栗栖</v>
      </c>
      <c r="C456" s="9" t="str">
        <f t="shared" si="61"/>
        <v/>
      </c>
      <c r="D456" s="10" t="s">
        <v>1042</v>
      </c>
      <c r="E456" s="4" t="s">
        <v>22</v>
      </c>
      <c r="F456" s="4" t="str">
        <f t="shared" si="57"/>
        <v>ｻｶﾓﾄ ﾏｺﾄ</v>
      </c>
      <c r="G456" s="10" t="str">
        <f t="shared" si="58"/>
        <v xml:space="preserve">ｻｶﾓﾄ </v>
      </c>
      <c r="H456" s="11" t="s">
        <v>23</v>
      </c>
      <c r="I456" s="12">
        <v>23019</v>
      </c>
      <c r="J456" s="11">
        <v>54</v>
      </c>
      <c r="K456" s="5" t="s">
        <v>256</v>
      </c>
      <c r="L456" s="5">
        <v>3265</v>
      </c>
      <c r="M456" s="5" t="s">
        <v>24</v>
      </c>
      <c r="N456" s="11" t="str">
        <f t="shared" si="59"/>
        <v>法03265</v>
      </c>
      <c r="O456" s="11" t="str">
        <f t="shared" si="60"/>
        <v>家</v>
      </c>
      <c r="P456" s="10" t="s">
        <v>2639</v>
      </c>
      <c r="Q456" s="10" t="s">
        <v>764</v>
      </c>
      <c r="R456" s="10" t="s">
        <v>3149</v>
      </c>
      <c r="S456" s="4">
        <v>6670</v>
      </c>
      <c r="T456" s="4" t="s">
        <v>25</v>
      </c>
      <c r="U456" s="4">
        <v>1008002</v>
      </c>
      <c r="V456" s="4" t="s">
        <v>20</v>
      </c>
      <c r="W456" s="13"/>
      <c r="X456" s="13" t="s">
        <v>2971</v>
      </c>
      <c r="Y456" s="18" t="s">
        <v>3356</v>
      </c>
      <c r="Z456" s="18" t="s">
        <v>2973</v>
      </c>
      <c r="AA456" s="1" t="str">
        <f t="shared" si="62"/>
        <v>サ</v>
      </c>
    </row>
    <row r="457" spans="1:28" ht="21" hidden="1" customHeight="1">
      <c r="A457" s="1">
        <v>0</v>
      </c>
      <c r="B457" s="2" t="str">
        <f>VLOOKUP(VALUE(MID(N457,2,2)),Sheet1!$A$1:$B$6,2,FALSE)</f>
        <v>小栗栖</v>
      </c>
      <c r="C457" s="9" t="str">
        <f t="shared" si="61"/>
        <v/>
      </c>
      <c r="D457" s="10" t="s">
        <v>1043</v>
      </c>
      <c r="E457" s="4" t="s">
        <v>22</v>
      </c>
      <c r="F457" s="4" t="str">
        <f t="shared" si="57"/>
        <v>ｻｶﾓﾄ ﾏｺﾄ</v>
      </c>
      <c r="G457" s="10" t="str">
        <f t="shared" si="58"/>
        <v xml:space="preserve">ｻｶﾓﾄ </v>
      </c>
      <c r="H457" s="11" t="s">
        <v>23</v>
      </c>
      <c r="I457" s="12">
        <v>33444</v>
      </c>
      <c r="J457" s="11">
        <v>25</v>
      </c>
      <c r="K457" s="5" t="s">
        <v>256</v>
      </c>
      <c r="L457" s="5">
        <v>3265</v>
      </c>
      <c r="M457" s="5" t="s">
        <v>24</v>
      </c>
      <c r="N457" s="11" t="str">
        <f t="shared" si="59"/>
        <v>法03265</v>
      </c>
      <c r="O457" s="11" t="str">
        <f t="shared" si="60"/>
        <v>家</v>
      </c>
      <c r="P457" s="10" t="s">
        <v>2639</v>
      </c>
      <c r="Q457" s="10" t="s">
        <v>764</v>
      </c>
      <c r="R457" s="10" t="s">
        <v>3149</v>
      </c>
      <c r="S457" s="4">
        <v>6670</v>
      </c>
      <c r="T457" s="4" t="s">
        <v>25</v>
      </c>
      <c r="U457" s="4">
        <v>1008004</v>
      </c>
      <c r="V457" s="4" t="s">
        <v>20</v>
      </c>
      <c r="W457" s="13"/>
      <c r="X457" s="13" t="s">
        <v>2971</v>
      </c>
      <c r="Y457" s="18" t="s">
        <v>3356</v>
      </c>
      <c r="Z457" s="18" t="s">
        <v>2973</v>
      </c>
      <c r="AA457" s="1" t="str">
        <f t="shared" si="62"/>
        <v>サ</v>
      </c>
    </row>
    <row r="458" spans="1:28" ht="21" hidden="1" customHeight="1">
      <c r="A458" s="1">
        <v>0</v>
      </c>
      <c r="B458" s="2" t="str">
        <f>VLOOKUP(VALUE(MID(N458,2,2)),Sheet1!$A$1:$B$6,2,FALSE)</f>
        <v>小栗栖</v>
      </c>
      <c r="C458" s="9" t="str">
        <f t="shared" si="61"/>
        <v/>
      </c>
      <c r="D458" s="10" t="s">
        <v>1013</v>
      </c>
      <c r="E458" s="4" t="s">
        <v>1014</v>
      </c>
      <c r="F458" s="4" t="str">
        <f t="shared" si="57"/>
        <v>ｻｶﾓﾄ ﾖｼﾋﾛ</v>
      </c>
      <c r="G458" s="10" t="str">
        <f t="shared" si="58"/>
        <v>ｻｶﾓﾄ ﾖｼﾋﾛ</v>
      </c>
      <c r="H458" s="11" t="s">
        <v>15</v>
      </c>
      <c r="I458" s="12">
        <v>19804</v>
      </c>
      <c r="J458" s="11">
        <v>63</v>
      </c>
      <c r="K458" s="5" t="s">
        <v>16</v>
      </c>
      <c r="L458" s="5">
        <v>3255</v>
      </c>
      <c r="M458" s="5" t="s">
        <v>17</v>
      </c>
      <c r="N458" s="11" t="str">
        <f t="shared" si="59"/>
        <v>醍03255</v>
      </c>
      <c r="O458" s="11" t="str">
        <f t="shared" si="60"/>
        <v>本</v>
      </c>
      <c r="P458" s="10" t="s">
        <v>2633</v>
      </c>
      <c r="Q458" s="10" t="s">
        <v>62</v>
      </c>
      <c r="R458" s="10" t="s">
        <v>3148</v>
      </c>
      <c r="S458" s="4">
        <v>9127852</v>
      </c>
      <c r="T458" s="4" t="s">
        <v>19</v>
      </c>
      <c r="U458" s="4">
        <v>920416601</v>
      </c>
      <c r="V458" s="4" t="s">
        <v>20</v>
      </c>
      <c r="W458" s="13"/>
      <c r="X458" s="13" t="s">
        <v>2971</v>
      </c>
      <c r="Y458" s="18" t="s">
        <v>3356</v>
      </c>
      <c r="Z458" s="18" t="s">
        <v>2973</v>
      </c>
      <c r="AA458" s="1" t="str">
        <f t="shared" si="62"/>
        <v>サ</v>
      </c>
    </row>
    <row r="459" spans="1:28" ht="21" hidden="1" customHeight="1">
      <c r="A459" s="1">
        <v>0</v>
      </c>
      <c r="B459" s="2" t="str">
        <f>VLOOKUP(VALUE(MID(N459,2,2)),Sheet1!$A$1:$B$6,2,FALSE)</f>
        <v>石田</v>
      </c>
      <c r="C459" s="9" t="str">
        <f t="shared" si="61"/>
        <v/>
      </c>
      <c r="D459" s="10" t="s">
        <v>71</v>
      </c>
      <c r="E459" s="4" t="s">
        <v>72</v>
      </c>
      <c r="F459" s="4" t="str">
        <f t="shared" si="57"/>
        <v>ｻｸﾗｷﾞ ﾖｼﾋｻ</v>
      </c>
      <c r="G459" s="10" t="str">
        <f t="shared" si="58"/>
        <v>ｻｸﾗｷﾞ ﾖｼﾋｻ</v>
      </c>
      <c r="H459" s="11" t="s">
        <v>15</v>
      </c>
      <c r="I459" s="12">
        <v>16195</v>
      </c>
      <c r="J459" s="11">
        <v>72</v>
      </c>
      <c r="K459" s="5" t="s">
        <v>16</v>
      </c>
      <c r="L459" s="5">
        <v>1022</v>
      </c>
      <c r="M459" s="5" t="s">
        <v>17</v>
      </c>
      <c r="N459" s="11" t="str">
        <f t="shared" si="59"/>
        <v>醍01022</v>
      </c>
      <c r="O459" s="11" t="str">
        <f t="shared" si="60"/>
        <v>本</v>
      </c>
      <c r="P459" s="10" t="s">
        <v>2395</v>
      </c>
      <c r="Q459" s="10" t="s">
        <v>73</v>
      </c>
      <c r="R459" s="10" t="s">
        <v>2983</v>
      </c>
      <c r="S459" s="4">
        <v>8803421</v>
      </c>
      <c r="T459" s="4" t="s">
        <v>19</v>
      </c>
      <c r="U459" s="4">
        <v>880508301</v>
      </c>
      <c r="V459" s="4" t="s">
        <v>20</v>
      </c>
      <c r="W459" s="13"/>
      <c r="X459" s="13" t="s">
        <v>2971</v>
      </c>
      <c r="Y459" s="18" t="s">
        <v>3356</v>
      </c>
      <c r="Z459" s="18" t="s">
        <v>2973</v>
      </c>
      <c r="AA459" s="1" t="str">
        <f t="shared" si="62"/>
        <v>サ</v>
      </c>
    </row>
    <row r="460" spans="1:28" ht="21" hidden="1" customHeight="1">
      <c r="A460" s="1">
        <v>0</v>
      </c>
      <c r="B460" s="2" t="str">
        <f>VLOOKUP(VALUE(MID(N460,2,2)),Sheet1!$A$1:$B$6,2,FALSE)</f>
        <v>石田</v>
      </c>
      <c r="C460" s="9" t="str">
        <f t="shared" si="61"/>
        <v/>
      </c>
      <c r="D460" s="10" t="s">
        <v>74</v>
      </c>
      <c r="E460" s="4" t="s">
        <v>22</v>
      </c>
      <c r="F460" s="4" t="str">
        <f t="shared" si="57"/>
        <v>ｻｸﾗｷﾞ ﾖｼﾋｻ</v>
      </c>
      <c r="G460" s="10" t="str">
        <f t="shared" si="58"/>
        <v xml:space="preserve">ｻｸﾗｷﾞ </v>
      </c>
      <c r="H460" s="11" t="s">
        <v>23</v>
      </c>
      <c r="I460" s="12">
        <v>17259</v>
      </c>
      <c r="J460" s="11">
        <v>69</v>
      </c>
      <c r="K460" s="5" t="s">
        <v>16</v>
      </c>
      <c r="L460" s="5">
        <v>1022</v>
      </c>
      <c r="M460" s="5" t="s">
        <v>24</v>
      </c>
      <c r="N460" s="11" t="str">
        <f t="shared" si="59"/>
        <v>醍01022</v>
      </c>
      <c r="O460" s="11" t="str">
        <f t="shared" si="60"/>
        <v>家</v>
      </c>
      <c r="P460" s="10" t="s">
        <v>2395</v>
      </c>
      <c r="Q460" s="10" t="s">
        <v>73</v>
      </c>
      <c r="R460" s="10" t="s">
        <v>2983</v>
      </c>
      <c r="S460" s="4">
        <v>8803421</v>
      </c>
      <c r="T460" s="4" t="s">
        <v>25</v>
      </c>
      <c r="U460" s="4">
        <v>880508302</v>
      </c>
      <c r="V460" s="4" t="s">
        <v>20</v>
      </c>
      <c r="W460" s="13"/>
      <c r="X460" s="13" t="s">
        <v>2971</v>
      </c>
      <c r="Y460" s="18" t="s">
        <v>3356</v>
      </c>
      <c r="Z460" s="18" t="s">
        <v>2973</v>
      </c>
      <c r="AA460" s="1" t="str">
        <f t="shared" si="62"/>
        <v>サ</v>
      </c>
    </row>
    <row r="461" spans="1:28" ht="21" hidden="1" customHeight="1">
      <c r="A461" s="1">
        <v>0</v>
      </c>
      <c r="B461" s="2" t="str">
        <f>VLOOKUP(VALUE(MID(N461,2,2)),Sheet1!$A$1:$B$6,2,FALSE)</f>
        <v>小栗栖</v>
      </c>
      <c r="C461" s="9" t="str">
        <f t="shared" si="61"/>
        <v/>
      </c>
      <c r="D461" s="10" t="s">
        <v>935</v>
      </c>
      <c r="E461" s="4" t="s">
        <v>936</v>
      </c>
      <c r="F461" s="4" t="str">
        <f t="shared" si="57"/>
        <v>ｻｻｲ ｺｳｼﾞ</v>
      </c>
      <c r="G461" s="10" t="str">
        <f t="shared" si="58"/>
        <v>ｻｻｲ ｺｳｼﾞ</v>
      </c>
      <c r="H461" s="11" t="s">
        <v>15</v>
      </c>
      <c r="I461" s="12">
        <v>33031</v>
      </c>
      <c r="J461" s="11">
        <v>26</v>
      </c>
      <c r="K461" s="5" t="s">
        <v>16</v>
      </c>
      <c r="L461" s="5">
        <v>3224</v>
      </c>
      <c r="M461" s="5" t="s">
        <v>17</v>
      </c>
      <c r="N461" s="11" t="str">
        <f t="shared" si="59"/>
        <v>醍03224</v>
      </c>
      <c r="O461" s="11" t="str">
        <f t="shared" si="60"/>
        <v>本</v>
      </c>
      <c r="P461" s="10" t="s">
        <v>2616</v>
      </c>
      <c r="Q461" s="10" t="s">
        <v>934</v>
      </c>
      <c r="R461" s="10" t="s">
        <v>937</v>
      </c>
      <c r="S461" s="4">
        <v>1004778</v>
      </c>
      <c r="T461" s="4" t="s">
        <v>25</v>
      </c>
      <c r="U461" s="4">
        <v>101004701</v>
      </c>
      <c r="V461" s="4" t="s">
        <v>20</v>
      </c>
      <c r="W461" s="13"/>
      <c r="X461" s="13" t="s">
        <v>2971</v>
      </c>
      <c r="Y461" s="18" t="s">
        <v>3356</v>
      </c>
      <c r="Z461" s="18" t="s">
        <v>2973</v>
      </c>
      <c r="AA461" s="1" t="str">
        <f t="shared" si="62"/>
        <v>サ</v>
      </c>
    </row>
    <row r="462" spans="1:28" ht="21" hidden="1" customHeight="1">
      <c r="A462" s="1">
        <v>0</v>
      </c>
      <c r="B462" s="2" t="str">
        <f>VLOOKUP(VALUE(MID(N462,2,2)),Sheet1!$A$1:$B$6,2,FALSE)</f>
        <v>小栗栖</v>
      </c>
      <c r="C462" s="9" t="str">
        <f t="shared" si="61"/>
        <v/>
      </c>
      <c r="D462" s="10" t="s">
        <v>932</v>
      </c>
      <c r="E462" s="4" t="s">
        <v>933</v>
      </c>
      <c r="F462" s="4" t="str">
        <f t="shared" si="57"/>
        <v>ｻｻｲ ﾖｼﾐﾂ</v>
      </c>
      <c r="G462" s="10" t="str">
        <f t="shared" si="58"/>
        <v>ｻｻｲ ﾖｼﾐﾂ</v>
      </c>
      <c r="H462" s="11" t="s">
        <v>15</v>
      </c>
      <c r="I462" s="12">
        <v>32197</v>
      </c>
      <c r="J462" s="11">
        <v>29</v>
      </c>
      <c r="K462" s="5" t="s">
        <v>16</v>
      </c>
      <c r="L462" s="5">
        <v>3223</v>
      </c>
      <c r="M462" s="5" t="s">
        <v>17</v>
      </c>
      <c r="N462" s="11" t="str">
        <f t="shared" si="59"/>
        <v>醍03223</v>
      </c>
      <c r="O462" s="11" t="str">
        <f t="shared" si="60"/>
        <v>本</v>
      </c>
      <c r="P462" s="10" t="s">
        <v>2615</v>
      </c>
      <c r="Q462" s="10" t="s">
        <v>934</v>
      </c>
      <c r="R462" s="10" t="s">
        <v>3135</v>
      </c>
      <c r="S462" s="4">
        <v>810703</v>
      </c>
      <c r="T462" s="4" t="s">
        <v>25</v>
      </c>
      <c r="U462" s="4">
        <v>101004601</v>
      </c>
      <c r="V462" s="4" t="s">
        <v>20</v>
      </c>
      <c r="W462" s="13"/>
      <c r="X462" s="13" t="s">
        <v>2971</v>
      </c>
      <c r="Y462" s="18" t="s">
        <v>3356</v>
      </c>
      <c r="Z462" s="18" t="s">
        <v>2973</v>
      </c>
      <c r="AA462" s="1" t="str">
        <f t="shared" si="62"/>
        <v>サ</v>
      </c>
    </row>
    <row r="463" spans="1:28" ht="21" customHeight="1">
      <c r="A463" s="1">
        <v>0</v>
      </c>
      <c r="B463" s="2" t="str">
        <f>VLOOKUP(VALUE(MID(N463,2,2)),Sheet1!$A$1:$B$6,2,FALSE)</f>
        <v>日野</v>
      </c>
      <c r="C463" s="9" t="str">
        <f t="shared" si="61"/>
        <v/>
      </c>
      <c r="D463" s="10" t="s">
        <v>553</v>
      </c>
      <c r="E463" s="4" t="s">
        <v>554</v>
      </c>
      <c r="F463" s="4" t="str">
        <f t="shared" si="57"/>
        <v>ｻｻｴ ｻﾀﾞｵ</v>
      </c>
      <c r="G463" s="10" t="str">
        <f t="shared" si="58"/>
        <v>ｻｻｴ ｻﾀﾞｵ</v>
      </c>
      <c r="H463" s="11" t="s">
        <v>15</v>
      </c>
      <c r="I463" s="12">
        <v>17307</v>
      </c>
      <c r="J463" s="11">
        <v>69</v>
      </c>
      <c r="K463" s="5" t="s">
        <v>16</v>
      </c>
      <c r="L463" s="5">
        <v>2194</v>
      </c>
      <c r="M463" s="5" t="s">
        <v>17</v>
      </c>
      <c r="N463" s="11" t="str">
        <f t="shared" si="59"/>
        <v>醍02194</v>
      </c>
      <c r="O463" s="11" t="str">
        <f t="shared" si="60"/>
        <v>本</v>
      </c>
      <c r="P463" s="10" t="s">
        <v>2519</v>
      </c>
      <c r="Q463" s="10" t="s">
        <v>326</v>
      </c>
      <c r="R463" s="10" t="s">
        <v>3068</v>
      </c>
      <c r="S463" s="4">
        <v>8602735</v>
      </c>
      <c r="T463" s="4" t="s">
        <v>19</v>
      </c>
      <c r="U463" s="4">
        <v>860502801</v>
      </c>
      <c r="V463" s="4" t="s">
        <v>20</v>
      </c>
      <c r="W463" s="15">
        <v>42477.333333333336</v>
      </c>
      <c r="X463" s="16">
        <v>42464</v>
      </c>
      <c r="Y463" s="18">
        <v>2</v>
      </c>
      <c r="Z463" s="18"/>
      <c r="AA463" s="1" t="str">
        <f t="shared" si="62"/>
        <v>サ</v>
      </c>
      <c r="AB463" s="1">
        <f>J463</f>
        <v>69</v>
      </c>
    </row>
    <row r="464" spans="1:28" ht="21" hidden="1" customHeight="1">
      <c r="A464" s="1">
        <v>0</v>
      </c>
      <c r="B464" s="2" t="str">
        <f>VLOOKUP(VALUE(MID(N464,2,2)),Sheet1!$A$1:$B$6,2,FALSE)</f>
        <v>日野</v>
      </c>
      <c r="C464" s="9" t="str">
        <f t="shared" si="61"/>
        <v/>
      </c>
      <c r="D464" s="10" t="s">
        <v>555</v>
      </c>
      <c r="E464" s="4" t="s">
        <v>22</v>
      </c>
      <c r="F464" s="4" t="str">
        <f t="shared" si="57"/>
        <v>ｻｻｴ ｻﾀﾞｵ</v>
      </c>
      <c r="G464" s="10" t="str">
        <f t="shared" si="58"/>
        <v xml:space="preserve">ｻｻｴ </v>
      </c>
      <c r="H464" s="11" t="s">
        <v>23</v>
      </c>
      <c r="I464" s="12">
        <v>18319</v>
      </c>
      <c r="J464" s="11">
        <v>67</v>
      </c>
      <c r="K464" s="5" t="s">
        <v>16</v>
      </c>
      <c r="L464" s="5">
        <v>2194</v>
      </c>
      <c r="M464" s="5" t="s">
        <v>24</v>
      </c>
      <c r="N464" s="11" t="str">
        <f t="shared" si="59"/>
        <v>醍02194</v>
      </c>
      <c r="O464" s="11" t="str">
        <f t="shared" si="60"/>
        <v>家</v>
      </c>
      <c r="P464" s="10" t="s">
        <v>2519</v>
      </c>
      <c r="Q464" s="10" t="s">
        <v>326</v>
      </c>
      <c r="R464" s="10" t="s">
        <v>3068</v>
      </c>
      <c r="S464" s="4">
        <v>8602735</v>
      </c>
      <c r="T464" s="4" t="s">
        <v>25</v>
      </c>
      <c r="U464" s="4">
        <v>860502802</v>
      </c>
      <c r="V464" s="4" t="s">
        <v>20</v>
      </c>
      <c r="W464" s="13"/>
      <c r="X464" s="13" t="s">
        <v>2971</v>
      </c>
      <c r="Y464" s="18" t="s">
        <v>3356</v>
      </c>
      <c r="Z464" s="18" t="s">
        <v>2973</v>
      </c>
      <c r="AA464" s="1" t="str">
        <f t="shared" si="62"/>
        <v>サ</v>
      </c>
    </row>
    <row r="465" spans="1:28" ht="21" customHeight="1">
      <c r="A465" s="1">
        <v>0</v>
      </c>
      <c r="B465" s="2" t="str">
        <f>VLOOKUP(VALUE(MID(N465,2,2)),Sheet1!$A$1:$B$6,2,FALSE)</f>
        <v>日野</v>
      </c>
      <c r="C465" s="9" t="str">
        <f t="shared" si="61"/>
        <v/>
      </c>
      <c r="D465" s="10" t="s">
        <v>556</v>
      </c>
      <c r="E465" s="4" t="s">
        <v>557</v>
      </c>
      <c r="F465" s="4" t="str">
        <f t="shared" si="57"/>
        <v>ｻｻｴ ﾓﾄﾌﾐ</v>
      </c>
      <c r="G465" s="10" t="str">
        <f t="shared" si="58"/>
        <v>ｻｻｴ ﾓﾄﾌﾐ</v>
      </c>
      <c r="H465" s="11" t="s">
        <v>15</v>
      </c>
      <c r="I465" s="12">
        <v>26631</v>
      </c>
      <c r="J465" s="11">
        <v>44</v>
      </c>
      <c r="K465" s="5" t="s">
        <v>16</v>
      </c>
      <c r="L465" s="5">
        <v>2195</v>
      </c>
      <c r="M465" s="5" t="s">
        <v>17</v>
      </c>
      <c r="N465" s="11" t="str">
        <f t="shared" si="59"/>
        <v>醍02195</v>
      </c>
      <c r="O465" s="11" t="str">
        <f t="shared" si="60"/>
        <v>本</v>
      </c>
      <c r="P465" s="10" t="s">
        <v>2519</v>
      </c>
      <c r="Q465" s="10" t="s">
        <v>326</v>
      </c>
      <c r="R465" s="10" t="s">
        <v>3068</v>
      </c>
      <c r="S465" s="4">
        <v>9810731</v>
      </c>
      <c r="T465" s="4" t="s">
        <v>19</v>
      </c>
      <c r="U465" s="4">
        <v>11210201</v>
      </c>
      <c r="V465" s="4" t="s">
        <v>20</v>
      </c>
      <c r="W465" s="15">
        <v>42477.333333333336</v>
      </c>
      <c r="X465" s="16">
        <v>42464</v>
      </c>
      <c r="Y465" s="18">
        <v>2</v>
      </c>
      <c r="Z465" s="18"/>
      <c r="AA465" s="1" t="str">
        <f t="shared" si="62"/>
        <v>サ</v>
      </c>
      <c r="AB465" s="1">
        <f>J465</f>
        <v>44</v>
      </c>
    </row>
    <row r="466" spans="1:28" ht="21" hidden="1" customHeight="1">
      <c r="A466" s="1">
        <v>0</v>
      </c>
      <c r="B466" s="2" t="str">
        <f>VLOOKUP(VALUE(MID(N466,2,2)),Sheet1!$A$1:$B$6,2,FALSE)</f>
        <v>小栗栖</v>
      </c>
      <c r="C466" s="9" t="str">
        <f t="shared" si="61"/>
        <v/>
      </c>
      <c r="D466" s="10" t="s">
        <v>753</v>
      </c>
      <c r="E466" s="4" t="s">
        <v>754</v>
      </c>
      <c r="F466" s="4" t="str">
        <f t="shared" si="57"/>
        <v>ｻﾄｳ ﾄﾗﾉｽｹ</v>
      </c>
      <c r="G466" s="10" t="str">
        <f t="shared" si="58"/>
        <v>ｻﾄｳ ﾄﾗﾉｽｹ</v>
      </c>
      <c r="H466" s="11" t="s">
        <v>15</v>
      </c>
      <c r="I466" s="12">
        <v>15794</v>
      </c>
      <c r="J466" s="11">
        <v>74</v>
      </c>
      <c r="K466" s="5" t="s">
        <v>16</v>
      </c>
      <c r="L466" s="5">
        <v>3053</v>
      </c>
      <c r="M466" s="5" t="s">
        <v>17</v>
      </c>
      <c r="N466" s="11" t="str">
        <f t="shared" si="59"/>
        <v>醍03053</v>
      </c>
      <c r="O466" s="11" t="str">
        <f t="shared" si="60"/>
        <v>本</v>
      </c>
      <c r="P466" s="10" t="s">
        <v>2569</v>
      </c>
      <c r="Q466" s="10" t="s">
        <v>161</v>
      </c>
      <c r="R466" s="10" t="s">
        <v>3103</v>
      </c>
      <c r="S466" s="4">
        <v>8352062</v>
      </c>
      <c r="T466" s="4" t="s">
        <v>19</v>
      </c>
      <c r="U466" s="4">
        <v>830950101</v>
      </c>
      <c r="V466" s="4" t="s">
        <v>20</v>
      </c>
      <c r="W466" s="13"/>
      <c r="X466" s="13" t="s">
        <v>2971</v>
      </c>
      <c r="Y466" s="18" t="s">
        <v>3356</v>
      </c>
      <c r="Z466" s="18" t="s">
        <v>2973</v>
      </c>
      <c r="AA466" s="1" t="str">
        <f t="shared" si="62"/>
        <v>サ</v>
      </c>
    </row>
    <row r="467" spans="1:28" ht="21" hidden="1" customHeight="1">
      <c r="A467" s="1">
        <v>0</v>
      </c>
      <c r="B467" s="2" t="str">
        <f>VLOOKUP(VALUE(MID(N467,2,2)),Sheet1!$A$1:$B$6,2,FALSE)</f>
        <v>小栗栖</v>
      </c>
      <c r="C467" s="9" t="str">
        <f t="shared" si="61"/>
        <v/>
      </c>
      <c r="D467" s="10" t="s">
        <v>755</v>
      </c>
      <c r="E467" s="4" t="s">
        <v>22</v>
      </c>
      <c r="F467" s="4" t="str">
        <f t="shared" si="57"/>
        <v>ｻﾄｳ ﾄﾗﾉｽｹ</v>
      </c>
      <c r="G467" s="10" t="str">
        <f t="shared" si="58"/>
        <v xml:space="preserve">ｻﾄｳ </v>
      </c>
      <c r="H467" s="11" t="s">
        <v>23</v>
      </c>
      <c r="I467" s="12">
        <v>16947</v>
      </c>
      <c r="J467" s="11">
        <v>70</v>
      </c>
      <c r="K467" s="5" t="s">
        <v>16</v>
      </c>
      <c r="L467" s="5">
        <v>3053</v>
      </c>
      <c r="M467" s="5" t="s">
        <v>24</v>
      </c>
      <c r="N467" s="11" t="str">
        <f t="shared" si="59"/>
        <v>醍03053</v>
      </c>
      <c r="O467" s="11" t="str">
        <f t="shared" si="60"/>
        <v>家</v>
      </c>
      <c r="P467" s="10" t="s">
        <v>2569</v>
      </c>
      <c r="Q467" s="10" t="s">
        <v>161</v>
      </c>
      <c r="R467" s="10" t="s">
        <v>3103</v>
      </c>
      <c r="S467" s="4">
        <v>8352062</v>
      </c>
      <c r="T467" s="4" t="s">
        <v>25</v>
      </c>
      <c r="U467" s="4">
        <v>830950102</v>
      </c>
      <c r="V467" s="4" t="s">
        <v>20</v>
      </c>
      <c r="W467" s="13"/>
      <c r="X467" s="13" t="s">
        <v>2971</v>
      </c>
      <c r="Y467" s="18" t="s">
        <v>3356</v>
      </c>
      <c r="Z467" s="18" t="s">
        <v>2973</v>
      </c>
      <c r="AA467" s="1" t="str">
        <f t="shared" si="62"/>
        <v>サ</v>
      </c>
    </row>
    <row r="468" spans="1:28" ht="21" customHeight="1">
      <c r="A468" s="1">
        <v>0</v>
      </c>
      <c r="B468" s="2" t="str">
        <f>VLOOKUP(VALUE(MID(N468,2,2)),Sheet1!$A$1:$B$6,2,FALSE)</f>
        <v>日野</v>
      </c>
      <c r="C468" s="9" t="str">
        <f t="shared" si="61"/>
        <v/>
      </c>
      <c r="D468" s="10" t="s">
        <v>347</v>
      </c>
      <c r="E468" s="4" t="s">
        <v>348</v>
      </c>
      <c r="F468" s="4" t="str">
        <f t="shared" si="57"/>
        <v>ｻﾜｲ ｺｳｼﾞ</v>
      </c>
      <c r="G468" s="10" t="str">
        <f t="shared" si="58"/>
        <v>ｻﾜｲ ｺｳｼﾞ</v>
      </c>
      <c r="H468" s="11" t="s">
        <v>15</v>
      </c>
      <c r="I468" s="12">
        <v>25361</v>
      </c>
      <c r="J468" s="11">
        <v>47</v>
      </c>
      <c r="K468" s="5" t="s">
        <v>16</v>
      </c>
      <c r="L468" s="5">
        <v>2024</v>
      </c>
      <c r="M468" s="5" t="s">
        <v>17</v>
      </c>
      <c r="N468" s="11" t="str">
        <f t="shared" si="59"/>
        <v>醍02024</v>
      </c>
      <c r="O468" s="11" t="str">
        <f t="shared" si="60"/>
        <v>本</v>
      </c>
      <c r="P468" s="10" t="s">
        <v>2470</v>
      </c>
      <c r="Q468" s="10" t="s">
        <v>349</v>
      </c>
      <c r="R468" s="10" t="s">
        <v>3029</v>
      </c>
      <c r="S468" s="4">
        <v>9205012</v>
      </c>
      <c r="T468" s="4" t="s">
        <v>19</v>
      </c>
      <c r="U468" s="4">
        <v>920715601</v>
      </c>
      <c r="V468" s="4" t="s">
        <v>20</v>
      </c>
      <c r="W468" s="15">
        <v>42477.354166666664</v>
      </c>
      <c r="X468" s="16">
        <v>42473</v>
      </c>
      <c r="Y468" s="18">
        <v>2</v>
      </c>
      <c r="Z468" s="18"/>
      <c r="AA468" s="1" t="str">
        <f t="shared" si="62"/>
        <v>サ</v>
      </c>
      <c r="AB468" s="1">
        <f>J468</f>
        <v>47</v>
      </c>
    </row>
    <row r="469" spans="1:28" ht="21" hidden="1" customHeight="1">
      <c r="A469" s="1">
        <v>0</v>
      </c>
      <c r="B469" s="2" t="str">
        <f>VLOOKUP(VALUE(MID(N469,2,2)),Sheet1!$A$1:$B$6,2,FALSE)</f>
        <v>石田</v>
      </c>
      <c r="C469" s="9" t="str">
        <f t="shared" si="61"/>
        <v/>
      </c>
      <c r="D469" s="10" t="s">
        <v>157</v>
      </c>
      <c r="E469" s="4" t="s">
        <v>158</v>
      </c>
      <c r="F469" s="4" t="str">
        <f t="shared" si="57"/>
        <v>ｻﾜｲ ｼﾝｺﾞ</v>
      </c>
      <c r="G469" s="10" t="str">
        <f t="shared" si="58"/>
        <v>ｻﾜｲ ｼﾝｺﾞ</v>
      </c>
      <c r="H469" s="11" t="s">
        <v>15</v>
      </c>
      <c r="I469" s="12">
        <v>30550</v>
      </c>
      <c r="J469" s="11">
        <v>33</v>
      </c>
      <c r="K469" s="5" t="s">
        <v>16</v>
      </c>
      <c r="L469" s="5">
        <v>1096</v>
      </c>
      <c r="M469" s="5" t="s">
        <v>17</v>
      </c>
      <c r="N469" s="11" t="str">
        <f t="shared" si="59"/>
        <v>醍01096</v>
      </c>
      <c r="O469" s="11" t="str">
        <f t="shared" si="60"/>
        <v>本</v>
      </c>
      <c r="P469" s="10" t="s">
        <v>2417</v>
      </c>
      <c r="Q469" s="10" t="s">
        <v>28</v>
      </c>
      <c r="R469" s="10" t="s">
        <v>2995</v>
      </c>
      <c r="S469" s="4">
        <v>406601</v>
      </c>
      <c r="T469" s="4" t="s">
        <v>25</v>
      </c>
      <c r="U469" s="4">
        <v>41006401</v>
      </c>
      <c r="V469" s="4" t="s">
        <v>20</v>
      </c>
      <c r="W469" s="13"/>
      <c r="X469" s="13" t="s">
        <v>2971</v>
      </c>
      <c r="Y469" s="18" t="s">
        <v>3356</v>
      </c>
      <c r="Z469" s="18" t="s">
        <v>2973</v>
      </c>
      <c r="AA469" s="1" t="str">
        <f t="shared" si="62"/>
        <v>サ</v>
      </c>
    </row>
    <row r="470" spans="1:28" ht="21" hidden="1" customHeight="1">
      <c r="A470" s="1">
        <v>0</v>
      </c>
      <c r="B470" s="2" t="str">
        <f>VLOOKUP(VALUE(MID(N470,2,2)),Sheet1!$A$1:$B$6,2,FALSE)</f>
        <v>三宝院</v>
      </c>
      <c r="C470" s="9" t="str">
        <f t="shared" si="61"/>
        <v/>
      </c>
      <c r="D470" s="10" t="s">
        <v>1554</v>
      </c>
      <c r="E470" s="4" t="s">
        <v>1555</v>
      </c>
      <c r="F470" s="4" t="str">
        <f t="shared" si="57"/>
        <v>ｻﾜｲ ﾀﾀﾞｼ</v>
      </c>
      <c r="G470" s="10" t="str">
        <f t="shared" si="58"/>
        <v>ｻﾜｲ ﾀﾀﾞｼ</v>
      </c>
      <c r="H470" s="11" t="s">
        <v>15</v>
      </c>
      <c r="I470" s="12">
        <v>15106</v>
      </c>
      <c r="J470" s="11">
        <v>75</v>
      </c>
      <c r="K470" s="5" t="s">
        <v>16</v>
      </c>
      <c r="L470" s="5">
        <v>5024</v>
      </c>
      <c r="M470" s="5" t="s">
        <v>17</v>
      </c>
      <c r="N470" s="11" t="str">
        <f t="shared" si="59"/>
        <v>醍05024</v>
      </c>
      <c r="O470" s="11" t="str">
        <f t="shared" si="60"/>
        <v>本</v>
      </c>
      <c r="P470" s="10" t="s">
        <v>2772</v>
      </c>
      <c r="Q470" s="10" t="s">
        <v>1556</v>
      </c>
      <c r="R470" s="10" t="s">
        <v>3235</v>
      </c>
      <c r="S470" s="4">
        <v>8329877</v>
      </c>
      <c r="T470" s="4" t="s">
        <v>19</v>
      </c>
      <c r="U470" s="4">
        <v>830613201</v>
      </c>
      <c r="V470" s="4" t="s">
        <v>20</v>
      </c>
      <c r="W470" s="13"/>
      <c r="X470" s="13" t="s">
        <v>2971</v>
      </c>
      <c r="Y470" s="18" t="s">
        <v>3356</v>
      </c>
      <c r="Z470" s="18" t="s">
        <v>2973</v>
      </c>
      <c r="AA470" s="1" t="str">
        <f t="shared" si="62"/>
        <v>サ</v>
      </c>
    </row>
    <row r="471" spans="1:28" ht="21" hidden="1" customHeight="1">
      <c r="A471" s="1">
        <v>0</v>
      </c>
      <c r="B471" s="2" t="str">
        <f>VLOOKUP(VALUE(MID(N471,2,2)),Sheet1!$A$1:$B$6,2,FALSE)</f>
        <v>三宝院</v>
      </c>
      <c r="C471" s="9" t="str">
        <f t="shared" si="61"/>
        <v/>
      </c>
      <c r="D471" s="10" t="s">
        <v>1557</v>
      </c>
      <c r="E471" s="4" t="s">
        <v>22</v>
      </c>
      <c r="F471" s="4" t="str">
        <f t="shared" si="57"/>
        <v>ｻﾜｲ ﾀﾀﾞｼ</v>
      </c>
      <c r="G471" s="10" t="str">
        <f t="shared" si="58"/>
        <v xml:space="preserve">ｻﾜｲ </v>
      </c>
      <c r="H471" s="11" t="s">
        <v>23</v>
      </c>
      <c r="I471" s="12">
        <v>15972</v>
      </c>
      <c r="J471" s="11">
        <v>73</v>
      </c>
      <c r="K471" s="5" t="s">
        <v>16</v>
      </c>
      <c r="L471" s="5">
        <v>5024</v>
      </c>
      <c r="M471" s="5" t="s">
        <v>24</v>
      </c>
      <c r="N471" s="11" t="str">
        <f t="shared" si="59"/>
        <v>醍05024</v>
      </c>
      <c r="O471" s="11" t="str">
        <f t="shared" si="60"/>
        <v>家</v>
      </c>
      <c r="P471" s="10" t="s">
        <v>2772</v>
      </c>
      <c r="Q471" s="10" t="s">
        <v>1556</v>
      </c>
      <c r="R471" s="10" t="s">
        <v>3235</v>
      </c>
      <c r="S471" s="4">
        <v>8329877</v>
      </c>
      <c r="T471" s="4" t="s">
        <v>25</v>
      </c>
      <c r="U471" s="4">
        <v>830613204</v>
      </c>
      <c r="V471" s="4" t="s">
        <v>20</v>
      </c>
      <c r="W471" s="13"/>
      <c r="X471" s="13" t="s">
        <v>2971</v>
      </c>
      <c r="Y471" s="18" t="s">
        <v>3356</v>
      </c>
      <c r="Z471" s="18" t="s">
        <v>2973</v>
      </c>
      <c r="AA471" s="1" t="str">
        <f t="shared" si="62"/>
        <v>サ</v>
      </c>
    </row>
    <row r="472" spans="1:28" ht="21" hidden="1" customHeight="1">
      <c r="A472" s="1">
        <v>0</v>
      </c>
      <c r="B472" s="2" t="str">
        <f>VLOOKUP(VALUE(MID(N472,2,2)),Sheet1!$A$1:$B$6,2,FALSE)</f>
        <v>日野</v>
      </c>
      <c r="C472" s="9" t="str">
        <f t="shared" si="61"/>
        <v/>
      </c>
      <c r="D472" s="10" t="s">
        <v>702</v>
      </c>
      <c r="E472" s="4" t="s">
        <v>703</v>
      </c>
      <c r="F472" s="4" t="str">
        <f t="shared" si="57"/>
        <v>ｻﾜｲ ﾄｼﾀｶ</v>
      </c>
      <c r="G472" s="10" t="str">
        <f t="shared" si="58"/>
        <v>ｻﾜｲ ﾄｼﾀｶ</v>
      </c>
      <c r="H472" s="11" t="s">
        <v>15</v>
      </c>
      <c r="I472" s="12">
        <v>17712</v>
      </c>
      <c r="J472" s="11">
        <v>68</v>
      </c>
      <c r="K472" s="5" t="s">
        <v>16</v>
      </c>
      <c r="L472" s="5">
        <v>2251</v>
      </c>
      <c r="M472" s="5" t="s">
        <v>17</v>
      </c>
      <c r="N472" s="11" t="str">
        <f t="shared" si="59"/>
        <v>醍02251</v>
      </c>
      <c r="O472" s="11" t="str">
        <f t="shared" si="60"/>
        <v>本</v>
      </c>
      <c r="P472" s="10" t="s">
        <v>2555</v>
      </c>
      <c r="Q472" s="10" t="s">
        <v>380</v>
      </c>
      <c r="R472" s="10" t="s">
        <v>3090</v>
      </c>
      <c r="S472" s="4">
        <v>907154</v>
      </c>
      <c r="T472" s="4" t="s">
        <v>19</v>
      </c>
      <c r="U472" s="4">
        <v>91108101</v>
      </c>
      <c r="V472" s="4" t="s">
        <v>20</v>
      </c>
      <c r="W472" s="13"/>
      <c r="X472" s="13" t="s">
        <v>2971</v>
      </c>
      <c r="Y472" s="18" t="s">
        <v>3356</v>
      </c>
      <c r="Z472" s="18" t="s">
        <v>2973</v>
      </c>
      <c r="AA472" s="1" t="str">
        <f t="shared" si="62"/>
        <v>サ</v>
      </c>
    </row>
    <row r="473" spans="1:28" ht="21" hidden="1" customHeight="1">
      <c r="A473" s="1">
        <v>0</v>
      </c>
      <c r="B473" s="2" t="str">
        <f>VLOOKUP(VALUE(MID(N473,2,2)),Sheet1!$A$1:$B$6,2,FALSE)</f>
        <v>日野</v>
      </c>
      <c r="C473" s="9" t="str">
        <f t="shared" si="61"/>
        <v/>
      </c>
      <c r="D473" s="10" t="s">
        <v>478</v>
      </c>
      <c r="E473" s="4" t="s">
        <v>479</v>
      </c>
      <c r="F473" s="4" t="str">
        <f t="shared" si="57"/>
        <v>ｻﾜｲ ﾖｼｵ</v>
      </c>
      <c r="G473" s="10" t="str">
        <f t="shared" si="58"/>
        <v>ｻﾜｲ ﾖｼｵ</v>
      </c>
      <c r="H473" s="11" t="s">
        <v>15</v>
      </c>
      <c r="I473" s="12">
        <v>17885</v>
      </c>
      <c r="J473" s="11">
        <v>68</v>
      </c>
      <c r="K473" s="5" t="s">
        <v>16</v>
      </c>
      <c r="L473" s="5">
        <v>2135</v>
      </c>
      <c r="M473" s="5" t="s">
        <v>17</v>
      </c>
      <c r="N473" s="11" t="str">
        <f t="shared" si="59"/>
        <v>醍02135</v>
      </c>
      <c r="O473" s="11" t="str">
        <f t="shared" si="60"/>
        <v>本</v>
      </c>
      <c r="P473" s="10" t="s">
        <v>2504</v>
      </c>
      <c r="Q473" s="10" t="s">
        <v>319</v>
      </c>
      <c r="R473" s="10" t="s">
        <v>3057</v>
      </c>
      <c r="S473" s="4">
        <v>702072</v>
      </c>
      <c r="T473" s="4" t="s">
        <v>19</v>
      </c>
      <c r="U473" s="4">
        <v>70602501</v>
      </c>
      <c r="V473" s="4" t="s">
        <v>20</v>
      </c>
      <c r="W473" s="13"/>
      <c r="X473" s="13" t="s">
        <v>2971</v>
      </c>
      <c r="Y473" s="18" t="s">
        <v>3356</v>
      </c>
      <c r="Z473" s="18" t="s">
        <v>2973</v>
      </c>
      <c r="AA473" s="1" t="str">
        <f t="shared" si="62"/>
        <v>サ</v>
      </c>
    </row>
    <row r="474" spans="1:28" ht="21" hidden="1" customHeight="1">
      <c r="A474" s="1">
        <v>0</v>
      </c>
      <c r="B474" s="2" t="str">
        <f>VLOOKUP(VALUE(MID(N474,2,2)),Sheet1!$A$1:$B$6,2,FALSE)</f>
        <v>日野</v>
      </c>
      <c r="C474" s="9" t="str">
        <f t="shared" si="61"/>
        <v/>
      </c>
      <c r="D474" s="10" t="s">
        <v>480</v>
      </c>
      <c r="E474" s="4" t="s">
        <v>22</v>
      </c>
      <c r="F474" s="4" t="str">
        <f t="shared" si="57"/>
        <v>ｻﾜｲ ﾖｼｵ</v>
      </c>
      <c r="G474" s="10" t="str">
        <f t="shared" si="58"/>
        <v xml:space="preserve">ｻﾜｲ </v>
      </c>
      <c r="H474" s="11" t="s">
        <v>23</v>
      </c>
      <c r="I474" s="12">
        <v>18013</v>
      </c>
      <c r="J474" s="11">
        <v>67</v>
      </c>
      <c r="K474" s="5" t="s">
        <v>16</v>
      </c>
      <c r="L474" s="5">
        <v>2135</v>
      </c>
      <c r="M474" s="5" t="s">
        <v>24</v>
      </c>
      <c r="N474" s="11" t="str">
        <f t="shared" si="59"/>
        <v>醍02135</v>
      </c>
      <c r="O474" s="11" t="str">
        <f t="shared" si="60"/>
        <v>家</v>
      </c>
      <c r="P474" s="10" t="s">
        <v>2504</v>
      </c>
      <c r="Q474" s="10" t="s">
        <v>319</v>
      </c>
      <c r="R474" s="10" t="s">
        <v>3057</v>
      </c>
      <c r="S474" s="4">
        <v>702072</v>
      </c>
      <c r="T474" s="4" t="s">
        <v>25</v>
      </c>
      <c r="U474" s="4">
        <v>70602502</v>
      </c>
      <c r="V474" s="4" t="s">
        <v>20</v>
      </c>
      <c r="W474" s="13"/>
      <c r="X474" s="13" t="s">
        <v>2971</v>
      </c>
      <c r="Y474" s="18" t="s">
        <v>3356</v>
      </c>
      <c r="Z474" s="18" t="s">
        <v>2973</v>
      </c>
      <c r="AA474" s="1" t="str">
        <f t="shared" si="62"/>
        <v>サ</v>
      </c>
    </row>
    <row r="475" spans="1:28" ht="21" hidden="1" customHeight="1">
      <c r="A475" s="1">
        <v>0</v>
      </c>
      <c r="B475" s="2" t="str">
        <f>VLOOKUP(VALUE(MID(N475,2,2)),Sheet1!$A$1:$B$6,2,FALSE)</f>
        <v>三宝院</v>
      </c>
      <c r="C475" s="9" t="str">
        <f t="shared" si="61"/>
        <v/>
      </c>
      <c r="D475" s="10" t="s">
        <v>1612</v>
      </c>
      <c r="E475" s="4" t="s">
        <v>1613</v>
      </c>
      <c r="F475" s="4" t="str">
        <f t="shared" si="57"/>
        <v>ｻﾜﾀﾞ ｹﾝｼﾞ</v>
      </c>
      <c r="G475" s="10" t="str">
        <f t="shared" si="58"/>
        <v>ｻﾜﾀﾞ ｹﾝｼﾞ</v>
      </c>
      <c r="H475" s="11" t="s">
        <v>15</v>
      </c>
      <c r="I475" s="12">
        <v>25326</v>
      </c>
      <c r="J475" s="11">
        <v>47</v>
      </c>
      <c r="K475" s="5" t="s">
        <v>16</v>
      </c>
      <c r="L475" s="5">
        <v>5103</v>
      </c>
      <c r="M475" s="5" t="s">
        <v>17</v>
      </c>
      <c r="N475" s="11" t="str">
        <f t="shared" si="59"/>
        <v>醍05103</v>
      </c>
      <c r="O475" s="11" t="str">
        <f t="shared" si="60"/>
        <v>本</v>
      </c>
      <c r="P475" s="10" t="s">
        <v>2789</v>
      </c>
      <c r="Q475" s="10" t="s">
        <v>1614</v>
      </c>
      <c r="R475" s="10" t="s">
        <v>3249</v>
      </c>
      <c r="S475" s="4">
        <v>9006800</v>
      </c>
      <c r="T475" s="4" t="s">
        <v>19</v>
      </c>
      <c r="U475" s="4">
        <v>30904401</v>
      </c>
      <c r="V475" s="4" t="s">
        <v>20</v>
      </c>
      <c r="W475" s="13"/>
      <c r="X475" s="13" t="s">
        <v>2971</v>
      </c>
      <c r="Y475" s="18" t="s">
        <v>3356</v>
      </c>
      <c r="Z475" s="18" t="s">
        <v>2973</v>
      </c>
      <c r="AA475" s="1" t="str">
        <f t="shared" si="62"/>
        <v>サ</v>
      </c>
    </row>
    <row r="476" spans="1:28" ht="21" hidden="1" customHeight="1">
      <c r="A476" s="1">
        <v>0</v>
      </c>
      <c r="B476" s="2" t="str">
        <f>VLOOKUP(VALUE(MID(N476,2,2)),Sheet1!$A$1:$B$6,2,FALSE)</f>
        <v>三宝院</v>
      </c>
      <c r="C476" s="9" t="str">
        <f t="shared" si="61"/>
        <v/>
      </c>
      <c r="D476" s="10" t="s">
        <v>1615</v>
      </c>
      <c r="E476" s="4" t="s">
        <v>22</v>
      </c>
      <c r="F476" s="4" t="str">
        <f t="shared" si="57"/>
        <v>ｻﾜﾀﾞ ｹﾝｼﾞ</v>
      </c>
      <c r="G476" s="10" t="str">
        <f t="shared" si="58"/>
        <v xml:space="preserve">ｻﾜﾀﾞ </v>
      </c>
      <c r="H476" s="11" t="s">
        <v>23</v>
      </c>
      <c r="I476" s="12">
        <v>28069</v>
      </c>
      <c r="J476" s="11">
        <v>40</v>
      </c>
      <c r="K476" s="5" t="s">
        <v>16</v>
      </c>
      <c r="L476" s="5">
        <v>5103</v>
      </c>
      <c r="M476" s="5" t="s">
        <v>24</v>
      </c>
      <c r="N476" s="11" t="str">
        <f t="shared" si="59"/>
        <v>醍05103</v>
      </c>
      <c r="O476" s="11" t="str">
        <f t="shared" si="60"/>
        <v>家</v>
      </c>
      <c r="P476" s="10" t="s">
        <v>2789</v>
      </c>
      <c r="Q476" s="10" t="s">
        <v>1614</v>
      </c>
      <c r="R476" s="10" t="s">
        <v>3249</v>
      </c>
      <c r="S476" s="4">
        <v>9006800</v>
      </c>
      <c r="T476" s="4" t="s">
        <v>25</v>
      </c>
      <c r="U476" s="4">
        <v>30904402</v>
      </c>
      <c r="V476" s="4" t="s">
        <v>20</v>
      </c>
      <c r="W476" s="13"/>
      <c r="X476" s="13" t="s">
        <v>2971</v>
      </c>
      <c r="Y476" s="18" t="s">
        <v>3356</v>
      </c>
      <c r="Z476" s="18" t="s">
        <v>2973</v>
      </c>
      <c r="AA476" s="1" t="str">
        <f t="shared" si="62"/>
        <v>サ</v>
      </c>
    </row>
    <row r="477" spans="1:28" ht="21" hidden="1" customHeight="1">
      <c r="A477" s="1">
        <v>0</v>
      </c>
      <c r="B477" s="2" t="str">
        <f>VLOOKUP(VALUE(MID(N477,2,2)),Sheet1!$A$1:$B$6,2,FALSE)</f>
        <v>小栗栖</v>
      </c>
      <c r="C477" s="9" t="str">
        <f t="shared" si="61"/>
        <v/>
      </c>
      <c r="D477" s="10" t="s">
        <v>835</v>
      </c>
      <c r="E477" s="4" t="s">
        <v>836</v>
      </c>
      <c r="F477" s="4" t="str">
        <f t="shared" si="57"/>
        <v>ｻﾜﾀﾞ ﾉﾘｶｽﾞ</v>
      </c>
      <c r="G477" s="10" t="str">
        <f t="shared" si="58"/>
        <v>ｻﾜﾀﾞ ﾉﾘｶｽﾞ</v>
      </c>
      <c r="H477" s="11" t="s">
        <v>15</v>
      </c>
      <c r="I477" s="12">
        <v>26482</v>
      </c>
      <c r="J477" s="11">
        <v>44</v>
      </c>
      <c r="K477" s="5" t="s">
        <v>16</v>
      </c>
      <c r="L477" s="5">
        <v>3110</v>
      </c>
      <c r="M477" s="5" t="s">
        <v>17</v>
      </c>
      <c r="N477" s="11" t="str">
        <f t="shared" si="59"/>
        <v>醍03110</v>
      </c>
      <c r="O477" s="11" t="str">
        <f t="shared" si="60"/>
        <v>本</v>
      </c>
      <c r="P477" s="10" t="s">
        <v>2591</v>
      </c>
      <c r="Q477" s="10" t="s">
        <v>54</v>
      </c>
      <c r="R477" s="10" t="s">
        <v>3120</v>
      </c>
      <c r="S477" s="4">
        <v>302708</v>
      </c>
      <c r="T477" s="4" t="s">
        <v>19</v>
      </c>
      <c r="U477" s="4">
        <v>30608401</v>
      </c>
      <c r="V477" s="4" t="s">
        <v>20</v>
      </c>
      <c r="W477" s="13"/>
      <c r="X477" s="13" t="s">
        <v>2971</v>
      </c>
      <c r="Y477" s="18" t="s">
        <v>3356</v>
      </c>
      <c r="Z477" s="18" t="s">
        <v>2973</v>
      </c>
      <c r="AA477" s="1" t="str">
        <f t="shared" si="62"/>
        <v>サ</v>
      </c>
    </row>
    <row r="478" spans="1:28" ht="21" hidden="1" customHeight="1">
      <c r="A478" s="1">
        <v>0</v>
      </c>
      <c r="B478" s="2" t="str">
        <f>VLOOKUP(VALUE(MID(N478,2,2)),Sheet1!$A$1:$B$6,2,FALSE)</f>
        <v>小栗栖</v>
      </c>
      <c r="C478" s="9" t="str">
        <f t="shared" si="61"/>
        <v/>
      </c>
      <c r="D478" s="10" t="s">
        <v>800</v>
      </c>
      <c r="E478" s="4" t="s">
        <v>801</v>
      </c>
      <c r="F478" s="4" t="str">
        <f t="shared" si="57"/>
        <v>ｻﾜﾀﾆ ﾄｼﾊﾙ</v>
      </c>
      <c r="G478" s="10" t="str">
        <f t="shared" si="58"/>
        <v>ｻﾜﾀﾆ ﾄｼﾊﾙ</v>
      </c>
      <c r="H478" s="11" t="s">
        <v>15</v>
      </c>
      <c r="I478" s="12">
        <v>18025</v>
      </c>
      <c r="J478" s="11">
        <v>67</v>
      </c>
      <c r="K478" s="5" t="s">
        <v>16</v>
      </c>
      <c r="L478" s="5">
        <v>3082</v>
      </c>
      <c r="M478" s="5" t="s">
        <v>17</v>
      </c>
      <c r="N478" s="11" t="str">
        <f t="shared" si="59"/>
        <v>醍03082</v>
      </c>
      <c r="O478" s="11" t="str">
        <f t="shared" si="60"/>
        <v>本</v>
      </c>
      <c r="P478" s="10" t="s">
        <v>2581</v>
      </c>
      <c r="Q478" s="10" t="s">
        <v>751</v>
      </c>
      <c r="R478" s="10" t="s">
        <v>3111</v>
      </c>
      <c r="S478" s="4">
        <v>9813519</v>
      </c>
      <c r="T478" s="4" t="s">
        <v>19</v>
      </c>
      <c r="U478" s="4">
        <v>990204301</v>
      </c>
      <c r="V478" s="4" t="s">
        <v>20</v>
      </c>
      <c r="W478" s="13"/>
      <c r="X478" s="13" t="s">
        <v>2971</v>
      </c>
      <c r="Y478" s="18" t="s">
        <v>3356</v>
      </c>
      <c r="Z478" s="18" t="s">
        <v>2973</v>
      </c>
      <c r="AA478" s="1" t="str">
        <f t="shared" si="62"/>
        <v>サ</v>
      </c>
    </row>
    <row r="479" spans="1:28" ht="21" hidden="1" customHeight="1">
      <c r="A479" s="1">
        <v>0</v>
      </c>
      <c r="B479" s="2" t="str">
        <f>VLOOKUP(VALUE(MID(N479,2,2)),Sheet1!$A$1:$B$6,2,FALSE)</f>
        <v>小栗栖</v>
      </c>
      <c r="C479" s="9" t="str">
        <f t="shared" si="61"/>
        <v/>
      </c>
      <c r="D479" s="10" t="s">
        <v>802</v>
      </c>
      <c r="E479" s="4" t="s">
        <v>22</v>
      </c>
      <c r="F479" s="4" t="str">
        <f t="shared" si="57"/>
        <v>ｻﾜﾀﾆ ﾄｼﾊﾙ</v>
      </c>
      <c r="G479" s="10" t="str">
        <f t="shared" si="58"/>
        <v xml:space="preserve">ｻﾜﾀﾆ </v>
      </c>
      <c r="H479" s="11" t="s">
        <v>23</v>
      </c>
      <c r="I479" s="12">
        <v>17228</v>
      </c>
      <c r="J479" s="11">
        <v>70</v>
      </c>
      <c r="K479" s="5" t="s">
        <v>16</v>
      </c>
      <c r="L479" s="5">
        <v>3082</v>
      </c>
      <c r="M479" s="5" t="s">
        <v>24</v>
      </c>
      <c r="N479" s="11" t="str">
        <f t="shared" si="59"/>
        <v>醍03082</v>
      </c>
      <c r="O479" s="11" t="str">
        <f t="shared" si="60"/>
        <v>家</v>
      </c>
      <c r="P479" s="10" t="s">
        <v>2581</v>
      </c>
      <c r="Q479" s="10" t="s">
        <v>751</v>
      </c>
      <c r="R479" s="10" t="s">
        <v>3111</v>
      </c>
      <c r="S479" s="4">
        <v>9813519</v>
      </c>
      <c r="T479" s="4" t="s">
        <v>25</v>
      </c>
      <c r="U479" s="4">
        <v>990204302</v>
      </c>
      <c r="V479" s="4" t="s">
        <v>20</v>
      </c>
      <c r="W479" s="13"/>
      <c r="X479" s="13" t="s">
        <v>2971</v>
      </c>
      <c r="Y479" s="18" t="s">
        <v>3356</v>
      </c>
      <c r="Z479" s="18" t="s">
        <v>2973</v>
      </c>
      <c r="AA479" s="1" t="str">
        <f t="shared" si="62"/>
        <v>サ</v>
      </c>
    </row>
    <row r="480" spans="1:28" ht="21" hidden="1" customHeight="1">
      <c r="A480" s="1">
        <v>0</v>
      </c>
      <c r="B480" s="2" t="str">
        <f>VLOOKUP(VALUE(MID(N480,2,2)),Sheet1!$A$1:$B$6,2,FALSE)</f>
        <v>点在</v>
      </c>
      <c r="C480" s="9" t="str">
        <f t="shared" si="61"/>
        <v>シ</v>
      </c>
      <c r="D480" s="10" t="s">
        <v>2316</v>
      </c>
      <c r="E480" s="4" t="s">
        <v>2317</v>
      </c>
      <c r="F480" s="4" t="str">
        <f t="shared" si="57"/>
        <v>ｼｶﾀ ﾋｶﾙ</v>
      </c>
      <c r="G480" s="10" t="str">
        <f t="shared" si="58"/>
        <v>ｼｶﾀ ﾋｶﾙ</v>
      </c>
      <c r="H480" s="11" t="s">
        <v>15</v>
      </c>
      <c r="I480" s="12">
        <v>35850</v>
      </c>
      <c r="J480" s="11">
        <v>19</v>
      </c>
      <c r="K480" s="5" t="s">
        <v>256</v>
      </c>
      <c r="L480" s="5">
        <v>50197</v>
      </c>
      <c r="M480" s="5" t="s">
        <v>17</v>
      </c>
      <c r="N480" s="11" t="str">
        <f t="shared" si="59"/>
        <v>法50197</v>
      </c>
      <c r="O480" s="11" t="str">
        <f t="shared" si="60"/>
        <v>本</v>
      </c>
      <c r="P480" s="10" t="s">
        <v>2957</v>
      </c>
      <c r="Q480" s="10" t="s">
        <v>2318</v>
      </c>
      <c r="R480" s="10" t="s">
        <v>2319</v>
      </c>
      <c r="S480" s="4">
        <v>1506633</v>
      </c>
      <c r="T480" s="4" t="s">
        <v>25</v>
      </c>
      <c r="U480" s="4">
        <v>151081301</v>
      </c>
      <c r="V480" s="4" t="s">
        <v>20</v>
      </c>
      <c r="W480" s="13"/>
      <c r="X480" s="13" t="s">
        <v>2971</v>
      </c>
      <c r="Y480" s="18" t="s">
        <v>3356</v>
      </c>
      <c r="Z480" s="18" t="s">
        <v>2973</v>
      </c>
      <c r="AA480" s="1" t="str">
        <f t="shared" si="62"/>
        <v>シ</v>
      </c>
    </row>
    <row r="481" spans="1:28" ht="21" hidden="1" customHeight="1">
      <c r="A481" s="1">
        <v>0</v>
      </c>
      <c r="B481" s="2" t="str">
        <f>VLOOKUP(VALUE(MID(N481,2,2)),Sheet1!$A$1:$B$6,2,FALSE)</f>
        <v>日野</v>
      </c>
      <c r="C481" s="9" t="str">
        <f t="shared" si="61"/>
        <v/>
      </c>
      <c r="D481" s="10" t="s">
        <v>464</v>
      </c>
      <c r="E481" s="4" t="s">
        <v>465</v>
      </c>
      <c r="F481" s="4" t="str">
        <f t="shared" si="57"/>
        <v>ｼﾉｶﾜ ﾊﾙｵ</v>
      </c>
      <c r="G481" s="10" t="str">
        <f t="shared" si="58"/>
        <v>ｼﾉｶﾜ ﾊﾙｵ</v>
      </c>
      <c r="H481" s="11" t="s">
        <v>15</v>
      </c>
      <c r="I481" s="12">
        <v>18335</v>
      </c>
      <c r="J481" s="11">
        <v>67</v>
      </c>
      <c r="K481" s="5" t="s">
        <v>16</v>
      </c>
      <c r="L481" s="5">
        <v>2123</v>
      </c>
      <c r="M481" s="5" t="s">
        <v>17</v>
      </c>
      <c r="N481" s="11" t="str">
        <f t="shared" si="59"/>
        <v>醍02123</v>
      </c>
      <c r="O481" s="11" t="str">
        <f t="shared" si="60"/>
        <v>本</v>
      </c>
      <c r="P481" s="10" t="s">
        <v>2500</v>
      </c>
      <c r="Q481" s="10" t="s">
        <v>352</v>
      </c>
      <c r="R481" s="10" t="s">
        <v>3053</v>
      </c>
      <c r="S481" s="4">
        <v>8406049</v>
      </c>
      <c r="T481" s="4" t="s">
        <v>19</v>
      </c>
      <c r="U481" s="4">
        <v>841220901</v>
      </c>
      <c r="V481" s="4" t="s">
        <v>20</v>
      </c>
      <c r="W481" s="13"/>
      <c r="X481" s="13" t="s">
        <v>2971</v>
      </c>
      <c r="Y481" s="18" t="s">
        <v>3356</v>
      </c>
      <c r="Z481" s="18" t="s">
        <v>2973</v>
      </c>
      <c r="AA481" s="1" t="str">
        <f t="shared" si="62"/>
        <v>シ</v>
      </c>
    </row>
    <row r="482" spans="1:28" ht="21" hidden="1" customHeight="1">
      <c r="A482" s="1">
        <v>0</v>
      </c>
      <c r="B482" s="2" t="str">
        <f>VLOOKUP(VALUE(MID(N482,2,2)),Sheet1!$A$1:$B$6,2,FALSE)</f>
        <v>日野</v>
      </c>
      <c r="C482" s="9" t="str">
        <f t="shared" si="61"/>
        <v/>
      </c>
      <c r="D482" s="10" t="s">
        <v>466</v>
      </c>
      <c r="E482" s="4" t="s">
        <v>22</v>
      </c>
      <c r="F482" s="4" t="str">
        <f t="shared" si="57"/>
        <v>ｼﾉｶﾜ ﾊﾙｵ</v>
      </c>
      <c r="G482" s="10" t="str">
        <f t="shared" si="58"/>
        <v xml:space="preserve">ｼﾉｶﾜ </v>
      </c>
      <c r="H482" s="11" t="s">
        <v>23</v>
      </c>
      <c r="I482" s="12">
        <v>19050</v>
      </c>
      <c r="J482" s="11">
        <v>65</v>
      </c>
      <c r="K482" s="5" t="s">
        <v>16</v>
      </c>
      <c r="L482" s="5">
        <v>2123</v>
      </c>
      <c r="M482" s="5" t="s">
        <v>24</v>
      </c>
      <c r="N482" s="11" t="str">
        <f t="shared" si="59"/>
        <v>醍02123</v>
      </c>
      <c r="O482" s="11" t="str">
        <f t="shared" si="60"/>
        <v>家</v>
      </c>
      <c r="P482" s="10" t="s">
        <v>2500</v>
      </c>
      <c r="Q482" s="10" t="s">
        <v>352</v>
      </c>
      <c r="R482" s="10" t="s">
        <v>3053</v>
      </c>
      <c r="S482" s="4">
        <v>8406049</v>
      </c>
      <c r="T482" s="4" t="s">
        <v>25</v>
      </c>
      <c r="U482" s="4">
        <v>841220902</v>
      </c>
      <c r="V482" s="4" t="s">
        <v>20</v>
      </c>
      <c r="W482" s="13"/>
      <c r="X482" s="13" t="s">
        <v>2971</v>
      </c>
      <c r="Y482" s="18" t="s">
        <v>3356</v>
      </c>
      <c r="Z482" s="18" t="s">
        <v>2973</v>
      </c>
      <c r="AA482" s="1" t="str">
        <f t="shared" si="62"/>
        <v>シ</v>
      </c>
    </row>
    <row r="483" spans="1:28" ht="21" customHeight="1">
      <c r="A483" s="1">
        <v>0</v>
      </c>
      <c r="B483" s="2" t="str">
        <f>VLOOKUP(VALUE(MID(N483,2,2)),Sheet1!$A$1:$B$6,2,FALSE)</f>
        <v>小栗栖</v>
      </c>
      <c r="C483" s="9" t="str">
        <f t="shared" si="61"/>
        <v/>
      </c>
      <c r="D483" s="10" t="s">
        <v>1002</v>
      </c>
      <c r="E483" s="4" t="s">
        <v>1003</v>
      </c>
      <c r="F483" s="4" t="str">
        <f t="shared" si="57"/>
        <v>ｼﾏｸﾞﾁ ﾕﾀｶ</v>
      </c>
      <c r="G483" s="10" t="str">
        <f t="shared" si="58"/>
        <v>ｼﾏｸﾞﾁ ﾕﾀｶ</v>
      </c>
      <c r="H483" s="11" t="s">
        <v>15</v>
      </c>
      <c r="I483" s="12">
        <v>28223</v>
      </c>
      <c r="J483" s="11">
        <v>39</v>
      </c>
      <c r="K483" s="5" t="s">
        <v>16</v>
      </c>
      <c r="L483" s="5">
        <v>3253</v>
      </c>
      <c r="M483" s="5" t="s">
        <v>17</v>
      </c>
      <c r="N483" s="11" t="str">
        <f t="shared" si="59"/>
        <v>醍03253</v>
      </c>
      <c r="O483" s="11" t="str">
        <f t="shared" si="60"/>
        <v>本</v>
      </c>
      <c r="P483" s="10" t="s">
        <v>2631</v>
      </c>
      <c r="Q483" s="10" t="s">
        <v>1004</v>
      </c>
      <c r="R483" s="10" t="s">
        <v>3146</v>
      </c>
      <c r="S483" s="4">
        <v>2119</v>
      </c>
      <c r="T483" s="4" t="s">
        <v>25</v>
      </c>
      <c r="U483" s="4">
        <v>602901</v>
      </c>
      <c r="V483" s="4" t="s">
        <v>20</v>
      </c>
      <c r="W483" s="15">
        <v>42477.333333333336</v>
      </c>
      <c r="X483" s="16">
        <v>42464</v>
      </c>
      <c r="Y483" s="18">
        <v>1</v>
      </c>
      <c r="Z483" s="18"/>
      <c r="AA483" s="1" t="str">
        <f t="shared" si="62"/>
        <v>シ</v>
      </c>
      <c r="AB483" s="1">
        <f t="shared" ref="AB483:AB484" si="64">J483</f>
        <v>39</v>
      </c>
    </row>
    <row r="484" spans="1:28" ht="21" customHeight="1">
      <c r="A484" s="1">
        <v>0</v>
      </c>
      <c r="B484" s="2" t="str">
        <f>VLOOKUP(VALUE(MID(N484,2,2)),Sheet1!$A$1:$B$6,2,FALSE)</f>
        <v>小栗栖</v>
      </c>
      <c r="C484" s="9" t="str">
        <f t="shared" si="61"/>
        <v/>
      </c>
      <c r="D484" s="10" t="s">
        <v>1005</v>
      </c>
      <c r="E484" s="4" t="s">
        <v>22</v>
      </c>
      <c r="F484" s="4" t="str">
        <f t="shared" si="57"/>
        <v>ｼﾏｸﾞﾁ ﾕﾀｶ</v>
      </c>
      <c r="G484" s="10" t="s">
        <v>3425</v>
      </c>
      <c r="H484" s="11" t="s">
        <v>23</v>
      </c>
      <c r="I484" s="12">
        <v>27962</v>
      </c>
      <c r="J484" s="11">
        <v>40</v>
      </c>
      <c r="K484" s="5" t="s">
        <v>16</v>
      </c>
      <c r="L484" s="5">
        <v>3253</v>
      </c>
      <c r="M484" s="5" t="s">
        <v>24</v>
      </c>
      <c r="N484" s="11" t="str">
        <f t="shared" si="59"/>
        <v>醍03253</v>
      </c>
      <c r="O484" s="11" t="str">
        <f t="shared" si="60"/>
        <v>家</v>
      </c>
      <c r="P484" s="10" t="s">
        <v>2631</v>
      </c>
      <c r="Q484" s="10" t="s">
        <v>1004</v>
      </c>
      <c r="R484" s="10" t="s">
        <v>3146</v>
      </c>
      <c r="S484" s="4">
        <v>2119</v>
      </c>
      <c r="T484" s="4" t="s">
        <v>25</v>
      </c>
      <c r="U484" s="4">
        <v>602902</v>
      </c>
      <c r="V484" s="4" t="s">
        <v>20</v>
      </c>
      <c r="W484" s="15">
        <v>42477.333333333336</v>
      </c>
      <c r="X484" s="16">
        <v>42464</v>
      </c>
      <c r="Y484" s="18">
        <v>2</v>
      </c>
      <c r="Z484" s="18"/>
      <c r="AA484" s="1" t="str">
        <f t="shared" si="62"/>
        <v>シ</v>
      </c>
      <c r="AB484" s="1">
        <f t="shared" si="64"/>
        <v>40</v>
      </c>
    </row>
    <row r="485" spans="1:28" ht="21" hidden="1" customHeight="1">
      <c r="A485" s="1">
        <v>0</v>
      </c>
      <c r="B485" s="2" t="str">
        <f>VLOOKUP(VALUE(MID(N485,2,2)),Sheet1!$A$1:$B$6,2,FALSE)</f>
        <v>小栗栖</v>
      </c>
      <c r="C485" s="9" t="str">
        <f t="shared" si="61"/>
        <v/>
      </c>
      <c r="D485" s="10" t="s">
        <v>1006</v>
      </c>
      <c r="E485" s="4" t="s">
        <v>22</v>
      </c>
      <c r="F485" s="4" t="str">
        <f t="shared" si="57"/>
        <v>ｼﾏｸﾞﾁ ﾕﾀｶ</v>
      </c>
      <c r="G485" s="10" t="str">
        <f t="shared" si="58"/>
        <v xml:space="preserve">ｼﾏｸﾞﾁ </v>
      </c>
      <c r="H485" s="11" t="s">
        <v>23</v>
      </c>
      <c r="I485" s="12">
        <v>36014</v>
      </c>
      <c r="J485" s="11">
        <v>18</v>
      </c>
      <c r="K485" s="5" t="s">
        <v>16</v>
      </c>
      <c r="L485" s="5">
        <v>3253</v>
      </c>
      <c r="M485" s="5" t="s">
        <v>24</v>
      </c>
      <c r="N485" s="11" t="str">
        <f t="shared" si="59"/>
        <v>醍03253</v>
      </c>
      <c r="O485" s="11" t="str">
        <f t="shared" si="60"/>
        <v>家</v>
      </c>
      <c r="P485" s="10" t="s">
        <v>2631</v>
      </c>
      <c r="Q485" s="10" t="s">
        <v>1004</v>
      </c>
      <c r="R485" s="10" t="s">
        <v>3146</v>
      </c>
      <c r="S485" s="4">
        <v>2119</v>
      </c>
      <c r="T485" s="4" t="s">
        <v>25</v>
      </c>
      <c r="U485" s="4">
        <v>602903</v>
      </c>
      <c r="V485" s="4" t="s">
        <v>20</v>
      </c>
      <c r="W485" s="13"/>
      <c r="X485" s="13" t="s">
        <v>2971</v>
      </c>
      <c r="Y485" s="18" t="s">
        <v>3356</v>
      </c>
      <c r="Z485" s="18" t="s">
        <v>2973</v>
      </c>
      <c r="AA485" s="1" t="str">
        <f t="shared" si="62"/>
        <v>シ</v>
      </c>
    </row>
    <row r="486" spans="1:28" ht="21" hidden="1" customHeight="1">
      <c r="A486" s="1">
        <v>0</v>
      </c>
      <c r="B486" s="1" t="str">
        <f>VLOOKUP(VALUE(MID(N486,2,2)),Sheet1!$A$1:$B$6,2,FALSE)</f>
        <v>小栗栖</v>
      </c>
      <c r="C486" s="9" t="str">
        <f t="shared" si="61"/>
        <v/>
      </c>
      <c r="D486" s="4" t="s">
        <v>1007</v>
      </c>
      <c r="E486" s="4" t="s">
        <v>22</v>
      </c>
      <c r="F486" s="4" t="str">
        <f t="shared" si="57"/>
        <v>ｼﾏｸﾞﾁ ﾕﾀｶ</v>
      </c>
      <c r="G486" s="4" t="str">
        <f t="shared" si="58"/>
        <v xml:space="preserve">ｼﾏｸﾞﾁ </v>
      </c>
      <c r="H486" s="5" t="s">
        <v>15</v>
      </c>
      <c r="I486" s="6">
        <v>38922</v>
      </c>
      <c r="J486" s="5">
        <v>10</v>
      </c>
      <c r="K486" s="5" t="s">
        <v>16</v>
      </c>
      <c r="L486" s="5">
        <v>3253</v>
      </c>
      <c r="M486" s="5" t="s">
        <v>24</v>
      </c>
      <c r="N486" s="5" t="str">
        <f t="shared" si="59"/>
        <v>醍03253</v>
      </c>
      <c r="O486" s="5" t="str">
        <f t="shared" si="60"/>
        <v>家</v>
      </c>
      <c r="P486" s="4" t="s">
        <v>2631</v>
      </c>
      <c r="Q486" s="4" t="s">
        <v>1004</v>
      </c>
      <c r="R486" s="4" t="s">
        <v>3146</v>
      </c>
      <c r="S486" s="4">
        <v>2119</v>
      </c>
      <c r="T486" s="4" t="s">
        <v>25</v>
      </c>
      <c r="U486" s="4">
        <v>602904</v>
      </c>
      <c r="V486" s="4" t="s">
        <v>20</v>
      </c>
      <c r="W486" s="7" t="s">
        <v>2970</v>
      </c>
      <c r="X486" s="7" t="s">
        <v>2971</v>
      </c>
      <c r="Y486" s="8" t="s">
        <v>2972</v>
      </c>
      <c r="Z486" s="8" t="s">
        <v>2973</v>
      </c>
      <c r="AA486" s="1" t="str">
        <f t="shared" si="62"/>
        <v>シ</v>
      </c>
    </row>
    <row r="487" spans="1:28" ht="21" hidden="1" customHeight="1">
      <c r="A487" s="1">
        <v>0</v>
      </c>
      <c r="B487" s="2" t="str">
        <f>VLOOKUP(VALUE(MID(N487,2,2)),Sheet1!$A$1:$B$6,2,FALSE)</f>
        <v>小栗栖</v>
      </c>
      <c r="C487" s="9" t="str">
        <f t="shared" si="61"/>
        <v/>
      </c>
      <c r="D487" s="10" t="s">
        <v>811</v>
      </c>
      <c r="E487" s="4" t="s">
        <v>812</v>
      </c>
      <c r="F487" s="4" t="str">
        <f t="shared" si="57"/>
        <v>ｼﾏﾀﾞ ﾊﾙｵ</v>
      </c>
      <c r="G487" s="10" t="str">
        <f t="shared" si="58"/>
        <v>ｼﾏﾀﾞ ﾊﾙｵ</v>
      </c>
      <c r="H487" s="11" t="s">
        <v>15</v>
      </c>
      <c r="I487" s="12">
        <v>19821</v>
      </c>
      <c r="J487" s="11">
        <v>62</v>
      </c>
      <c r="K487" s="5" t="s">
        <v>16</v>
      </c>
      <c r="L487" s="5">
        <v>3088</v>
      </c>
      <c r="M487" s="5" t="s">
        <v>17</v>
      </c>
      <c r="N487" s="11" t="str">
        <f t="shared" si="59"/>
        <v>醍03088</v>
      </c>
      <c r="O487" s="11" t="str">
        <f t="shared" si="60"/>
        <v>本</v>
      </c>
      <c r="P487" s="10" t="s">
        <v>2584</v>
      </c>
      <c r="Q487" s="10" t="s">
        <v>161</v>
      </c>
      <c r="R487" s="10" t="s">
        <v>3114</v>
      </c>
      <c r="S487" s="4">
        <v>8704601</v>
      </c>
      <c r="T487" s="4" t="s">
        <v>19</v>
      </c>
      <c r="U487" s="4">
        <v>871008601</v>
      </c>
      <c r="V487" s="4" t="s">
        <v>20</v>
      </c>
      <c r="W487" s="13"/>
      <c r="X487" s="13" t="s">
        <v>2971</v>
      </c>
      <c r="Y487" s="18" t="s">
        <v>3356</v>
      </c>
      <c r="Z487" s="18" t="s">
        <v>2973</v>
      </c>
      <c r="AA487" s="1" t="str">
        <f t="shared" si="62"/>
        <v>シ</v>
      </c>
    </row>
    <row r="488" spans="1:28" ht="21" hidden="1" customHeight="1">
      <c r="A488" s="1">
        <v>0</v>
      </c>
      <c r="B488" s="2" t="str">
        <f>VLOOKUP(VALUE(MID(N488,2,2)),Sheet1!$A$1:$B$6,2,FALSE)</f>
        <v>小栗栖</v>
      </c>
      <c r="C488" s="9" t="str">
        <f t="shared" si="61"/>
        <v/>
      </c>
      <c r="D488" s="10" t="s">
        <v>813</v>
      </c>
      <c r="E488" s="4" t="s">
        <v>22</v>
      </c>
      <c r="F488" s="4" t="str">
        <f t="shared" si="57"/>
        <v>ｼﾏﾀﾞ ﾊﾙｵ</v>
      </c>
      <c r="G488" s="10" t="str">
        <f t="shared" si="58"/>
        <v xml:space="preserve">ｼﾏﾀﾞ </v>
      </c>
      <c r="H488" s="11" t="s">
        <v>23</v>
      </c>
      <c r="I488" s="12">
        <v>16455</v>
      </c>
      <c r="J488" s="11">
        <v>72</v>
      </c>
      <c r="K488" s="5" t="s">
        <v>16</v>
      </c>
      <c r="L488" s="5">
        <v>3088</v>
      </c>
      <c r="M488" s="5" t="s">
        <v>24</v>
      </c>
      <c r="N488" s="11" t="str">
        <f t="shared" si="59"/>
        <v>醍03088</v>
      </c>
      <c r="O488" s="11" t="str">
        <f t="shared" si="60"/>
        <v>家</v>
      </c>
      <c r="P488" s="10" t="s">
        <v>2584</v>
      </c>
      <c r="Q488" s="10" t="s">
        <v>161</v>
      </c>
      <c r="R488" s="10" t="s">
        <v>3114</v>
      </c>
      <c r="S488" s="4">
        <v>8704601</v>
      </c>
      <c r="T488" s="4" t="s">
        <v>25</v>
      </c>
      <c r="U488" s="4">
        <v>871008602</v>
      </c>
      <c r="V488" s="4" t="s">
        <v>20</v>
      </c>
      <c r="W488" s="13"/>
      <c r="X488" s="13" t="s">
        <v>2971</v>
      </c>
      <c r="Y488" s="18" t="s">
        <v>3356</v>
      </c>
      <c r="Z488" s="18" t="s">
        <v>2973</v>
      </c>
      <c r="AA488" s="1" t="str">
        <f t="shared" si="62"/>
        <v>シ</v>
      </c>
    </row>
    <row r="489" spans="1:28" ht="21" hidden="1" customHeight="1">
      <c r="A489" s="1">
        <v>0</v>
      </c>
      <c r="B489" s="2" t="str">
        <f>VLOOKUP(VALUE(MID(N489,2,2)),Sheet1!$A$1:$B$6,2,FALSE)</f>
        <v>石田</v>
      </c>
      <c r="C489" s="9" t="str">
        <f t="shared" si="61"/>
        <v/>
      </c>
      <c r="D489" s="10" t="s">
        <v>310</v>
      </c>
      <c r="E489" s="4" t="s">
        <v>311</v>
      </c>
      <c r="F489" s="4" t="str">
        <f t="shared" si="57"/>
        <v>ｼﾐｽﾞ ｼﾖｳｺﾞ</v>
      </c>
      <c r="G489" s="10" t="str">
        <f t="shared" si="58"/>
        <v>ｼﾐｽﾞ ｼﾖｳｺﾞ</v>
      </c>
      <c r="H489" s="11" t="s">
        <v>15</v>
      </c>
      <c r="I489" s="12">
        <v>33898</v>
      </c>
      <c r="J489" s="11">
        <v>24</v>
      </c>
      <c r="K489" s="5" t="s">
        <v>16</v>
      </c>
      <c r="L489" s="5">
        <v>1232</v>
      </c>
      <c r="M489" s="5" t="s">
        <v>17</v>
      </c>
      <c r="N489" s="11" t="str">
        <f t="shared" si="59"/>
        <v>醍01232</v>
      </c>
      <c r="O489" s="11" t="str">
        <f t="shared" si="60"/>
        <v>本</v>
      </c>
      <c r="P489" s="10" t="s">
        <v>2458</v>
      </c>
      <c r="Q489" s="10" t="s">
        <v>312</v>
      </c>
      <c r="R489" s="10" t="s">
        <v>313</v>
      </c>
      <c r="S489" s="4">
        <v>1509764</v>
      </c>
      <c r="T489" s="4" t="s">
        <v>25</v>
      </c>
      <c r="U489" s="4">
        <v>151203601</v>
      </c>
      <c r="V489" s="4" t="s">
        <v>20</v>
      </c>
      <c r="W489" s="13"/>
      <c r="X489" s="13" t="s">
        <v>2971</v>
      </c>
      <c r="Y489" s="18" t="s">
        <v>3356</v>
      </c>
      <c r="Z489" s="18" t="s">
        <v>2973</v>
      </c>
      <c r="AA489" s="1" t="str">
        <f t="shared" si="62"/>
        <v>シ</v>
      </c>
    </row>
    <row r="490" spans="1:28" ht="21" hidden="1" customHeight="1">
      <c r="A490" s="1">
        <v>0</v>
      </c>
      <c r="B490" s="2" t="str">
        <f>VLOOKUP(VALUE(MID(N490,2,2)),Sheet1!$A$1:$B$6,2,FALSE)</f>
        <v>点在</v>
      </c>
      <c r="C490" s="9" t="str">
        <f t="shared" si="61"/>
        <v/>
      </c>
      <c r="D490" s="10" t="s">
        <v>2358</v>
      </c>
      <c r="E490" s="4" t="s">
        <v>2359</v>
      </c>
      <c r="F490" s="4" t="str">
        <f t="shared" si="57"/>
        <v>ｼﾐｽﾞ ﾚｵ</v>
      </c>
      <c r="G490" s="10" t="str">
        <f t="shared" si="58"/>
        <v>ｼﾐｽﾞ ﾚｵ</v>
      </c>
      <c r="H490" s="11" t="s">
        <v>15</v>
      </c>
      <c r="I490" s="12">
        <v>35311</v>
      </c>
      <c r="J490" s="11">
        <v>20</v>
      </c>
      <c r="K490" s="5" t="s">
        <v>16</v>
      </c>
      <c r="L490" s="5">
        <v>50206</v>
      </c>
      <c r="M490" s="5" t="s">
        <v>17</v>
      </c>
      <c r="N490" s="11" t="str">
        <f t="shared" si="59"/>
        <v>醍50206</v>
      </c>
      <c r="O490" s="11" t="str">
        <f t="shared" si="60"/>
        <v>本</v>
      </c>
      <c r="P490" s="10" t="s">
        <v>2965</v>
      </c>
      <c r="Q490" s="10" t="s">
        <v>2360</v>
      </c>
      <c r="R490" s="10" t="s">
        <v>2361</v>
      </c>
      <c r="S490" s="4">
        <v>1512056</v>
      </c>
      <c r="T490" s="4" t="s">
        <v>25</v>
      </c>
      <c r="U490" s="4">
        <v>160303101</v>
      </c>
      <c r="V490" s="4" t="s">
        <v>20</v>
      </c>
      <c r="W490" s="13"/>
      <c r="X490" s="13" t="s">
        <v>2971</v>
      </c>
      <c r="Y490" s="18" t="s">
        <v>3356</v>
      </c>
      <c r="Z490" s="18" t="s">
        <v>2973</v>
      </c>
      <c r="AA490" s="1" t="str">
        <f t="shared" si="62"/>
        <v>シ</v>
      </c>
    </row>
    <row r="491" spans="1:28" ht="21" hidden="1" customHeight="1">
      <c r="A491" s="1">
        <v>0</v>
      </c>
      <c r="B491" s="2" t="str">
        <f>VLOOKUP(VALUE(MID(N491,2,2)),Sheet1!$A$1:$B$6,2,FALSE)</f>
        <v>点在</v>
      </c>
      <c r="C491" s="9" t="str">
        <f t="shared" si="61"/>
        <v/>
      </c>
      <c r="D491" s="10" t="s">
        <v>1947</v>
      </c>
      <c r="E491" s="4" t="s">
        <v>1948</v>
      </c>
      <c r="F491" s="4" t="str">
        <f t="shared" si="57"/>
        <v>ｼﾓｵｶ ﾋﾛﾕｷ</v>
      </c>
      <c r="G491" s="10" t="str">
        <f t="shared" si="58"/>
        <v>ｼﾓｵｶ ﾋﾛﾕｷ</v>
      </c>
      <c r="H491" s="11" t="s">
        <v>15</v>
      </c>
      <c r="I491" s="12">
        <v>27555</v>
      </c>
      <c r="J491" s="11">
        <v>41</v>
      </c>
      <c r="K491" s="5" t="s">
        <v>16</v>
      </c>
      <c r="L491" s="5">
        <v>50049</v>
      </c>
      <c r="M491" s="5" t="s">
        <v>17</v>
      </c>
      <c r="N491" s="11" t="str">
        <f t="shared" si="59"/>
        <v>醍50049</v>
      </c>
      <c r="O491" s="11" t="str">
        <f t="shared" si="60"/>
        <v>本</v>
      </c>
      <c r="P491" s="10" t="s">
        <v>2873</v>
      </c>
      <c r="Q491" s="10" t="s">
        <v>28</v>
      </c>
      <c r="R491" s="10" t="s">
        <v>1949</v>
      </c>
      <c r="S491" s="4">
        <v>9411062</v>
      </c>
      <c r="T491" s="4" t="s">
        <v>19</v>
      </c>
      <c r="U491" s="4">
        <v>941114401</v>
      </c>
      <c r="V491" s="4" t="s">
        <v>20</v>
      </c>
      <c r="W491" s="13"/>
      <c r="X491" s="13" t="s">
        <v>2971</v>
      </c>
      <c r="Y491" s="18" t="s">
        <v>3356</v>
      </c>
      <c r="Z491" s="18" t="s">
        <v>2973</v>
      </c>
      <c r="AA491" s="1" t="str">
        <f t="shared" si="62"/>
        <v>シ</v>
      </c>
    </row>
    <row r="492" spans="1:28" ht="21" hidden="1" customHeight="1">
      <c r="A492" s="1">
        <v>0</v>
      </c>
      <c r="B492" s="1" t="str">
        <f>VLOOKUP(VALUE(MID(N492,2,2)),Sheet1!$A$1:$B$6,2,FALSE)</f>
        <v>点在</v>
      </c>
      <c r="C492" s="9" t="str">
        <f t="shared" si="61"/>
        <v/>
      </c>
      <c r="D492" s="4" t="s">
        <v>1950</v>
      </c>
      <c r="E492" s="4" t="s">
        <v>22</v>
      </c>
      <c r="F492" s="4" t="str">
        <f t="shared" si="57"/>
        <v>ｼﾓｵｶ ﾋﾛﾕｷ</v>
      </c>
      <c r="G492" s="4" t="str">
        <f t="shared" si="58"/>
        <v xml:space="preserve">ｼﾓｵｶ </v>
      </c>
      <c r="H492" s="5" t="s">
        <v>15</v>
      </c>
      <c r="I492" s="6">
        <v>41551</v>
      </c>
      <c r="J492" s="5">
        <v>3</v>
      </c>
      <c r="K492" s="5" t="s">
        <v>16</v>
      </c>
      <c r="L492" s="5">
        <v>50049</v>
      </c>
      <c r="M492" s="5" t="s">
        <v>24</v>
      </c>
      <c r="N492" s="5" t="str">
        <f t="shared" si="59"/>
        <v>醍50049</v>
      </c>
      <c r="O492" s="5" t="str">
        <f t="shared" si="60"/>
        <v>家</v>
      </c>
      <c r="P492" s="4" t="s">
        <v>2873</v>
      </c>
      <c r="Q492" s="4" t="s">
        <v>28</v>
      </c>
      <c r="R492" s="4" t="s">
        <v>1949</v>
      </c>
      <c r="S492" s="4">
        <v>9411062</v>
      </c>
      <c r="T492" s="4" t="s">
        <v>25</v>
      </c>
      <c r="U492" s="4">
        <v>941114404</v>
      </c>
      <c r="V492" s="4" t="s">
        <v>20</v>
      </c>
      <c r="W492" s="7" t="s">
        <v>2970</v>
      </c>
      <c r="X492" s="7" t="s">
        <v>2971</v>
      </c>
      <c r="Y492" s="8" t="s">
        <v>2972</v>
      </c>
      <c r="Z492" s="8" t="s">
        <v>2973</v>
      </c>
      <c r="AA492" s="1" t="str">
        <f t="shared" si="62"/>
        <v>シ</v>
      </c>
    </row>
    <row r="493" spans="1:28" ht="21" customHeight="1">
      <c r="A493" s="1">
        <v>0</v>
      </c>
      <c r="B493" s="2" t="str">
        <f>VLOOKUP(VALUE(MID(N493,2,2)),Sheet1!$A$1:$B$6,2,FALSE)</f>
        <v>日野</v>
      </c>
      <c r="C493" s="9" t="str">
        <f t="shared" si="61"/>
        <v/>
      </c>
      <c r="D493" s="10" t="s">
        <v>595</v>
      </c>
      <c r="E493" s="4" t="s">
        <v>596</v>
      </c>
      <c r="F493" s="4" t="str">
        <f t="shared" si="57"/>
        <v>ｼﾓｶﾜﾗ ﾀﾞｲｷ</v>
      </c>
      <c r="G493" s="10" t="str">
        <f t="shared" si="58"/>
        <v>ｼﾓｶﾜﾗ ﾀﾞｲｷ</v>
      </c>
      <c r="H493" s="11" t="s">
        <v>15</v>
      </c>
      <c r="I493" s="12">
        <v>33333</v>
      </c>
      <c r="J493" s="11">
        <v>25</v>
      </c>
      <c r="K493" s="5" t="s">
        <v>256</v>
      </c>
      <c r="L493" s="5">
        <v>2217</v>
      </c>
      <c r="M493" s="5" t="s">
        <v>17</v>
      </c>
      <c r="N493" s="11" t="str">
        <f t="shared" si="59"/>
        <v>法02217</v>
      </c>
      <c r="O493" s="11" t="str">
        <f t="shared" si="60"/>
        <v>本</v>
      </c>
      <c r="P493" s="10" t="s">
        <v>2529</v>
      </c>
      <c r="Q493" s="10" t="s">
        <v>522</v>
      </c>
      <c r="R493" s="10" t="s">
        <v>3423</v>
      </c>
      <c r="S493" s="4">
        <v>1310909</v>
      </c>
      <c r="T493" s="4" t="s">
        <v>25</v>
      </c>
      <c r="U493" s="4">
        <v>131284701</v>
      </c>
      <c r="V493" s="4" t="s">
        <v>20</v>
      </c>
      <c r="W493" s="15">
        <v>42503.364583333336</v>
      </c>
      <c r="X493" s="16">
        <v>42464</v>
      </c>
      <c r="Y493" s="18">
        <v>1</v>
      </c>
      <c r="Z493" s="18"/>
      <c r="AA493" s="1" t="str">
        <f t="shared" si="62"/>
        <v>シ</v>
      </c>
      <c r="AB493" s="1">
        <f>J493</f>
        <v>25</v>
      </c>
    </row>
    <row r="494" spans="1:28" ht="21" hidden="1" customHeight="1">
      <c r="A494" s="1">
        <v>0</v>
      </c>
      <c r="B494" s="2" t="str">
        <f>VLOOKUP(VALUE(MID(N494,2,2)),Sheet1!$A$1:$B$6,2,FALSE)</f>
        <v>日野</v>
      </c>
      <c r="C494" s="9" t="str">
        <f t="shared" si="61"/>
        <v/>
      </c>
      <c r="D494" s="10" t="s">
        <v>583</v>
      </c>
      <c r="E494" s="4" t="s">
        <v>584</v>
      </c>
      <c r="F494" s="4" t="str">
        <f t="shared" si="57"/>
        <v>ｼﾓｹ ｹﾝｼﾞ</v>
      </c>
      <c r="G494" s="10" t="str">
        <f t="shared" si="58"/>
        <v>ｼﾓｹ ｹﾝｼﾞ</v>
      </c>
      <c r="H494" s="11" t="s">
        <v>15</v>
      </c>
      <c r="I494" s="12">
        <v>26928</v>
      </c>
      <c r="J494" s="11">
        <v>43</v>
      </c>
      <c r="K494" s="5" t="s">
        <v>256</v>
      </c>
      <c r="L494" s="5">
        <v>2210</v>
      </c>
      <c r="M494" s="5" t="s">
        <v>17</v>
      </c>
      <c r="N494" s="11" t="str">
        <f t="shared" si="59"/>
        <v>法02210</v>
      </c>
      <c r="O494" s="11" t="str">
        <f t="shared" si="60"/>
        <v>本</v>
      </c>
      <c r="P494" s="10" t="s">
        <v>2527</v>
      </c>
      <c r="Q494" s="10" t="s">
        <v>319</v>
      </c>
      <c r="R494" s="10" t="s">
        <v>3076</v>
      </c>
      <c r="S494" s="4">
        <v>709298</v>
      </c>
      <c r="T494" s="4" t="s">
        <v>19</v>
      </c>
      <c r="U494" s="4">
        <v>110781601</v>
      </c>
      <c r="V494" s="4" t="s">
        <v>20</v>
      </c>
      <c r="W494" s="13"/>
      <c r="X494" s="13" t="s">
        <v>2971</v>
      </c>
      <c r="Y494" s="18" t="s">
        <v>3356</v>
      </c>
      <c r="Z494" s="18" t="s">
        <v>2973</v>
      </c>
      <c r="AA494" s="1" t="str">
        <f t="shared" si="62"/>
        <v>シ</v>
      </c>
    </row>
    <row r="495" spans="1:28" ht="21" hidden="1" customHeight="1">
      <c r="A495" s="1">
        <v>0</v>
      </c>
      <c r="B495" s="2" t="str">
        <f>VLOOKUP(VALUE(MID(N495,2,2)),Sheet1!$A$1:$B$6,2,FALSE)</f>
        <v>日野</v>
      </c>
      <c r="C495" s="9" t="str">
        <f t="shared" si="61"/>
        <v/>
      </c>
      <c r="D495" s="10" t="s">
        <v>585</v>
      </c>
      <c r="E495" s="4" t="s">
        <v>22</v>
      </c>
      <c r="F495" s="4" t="str">
        <f t="shared" si="57"/>
        <v>ｼﾓｹ ｹﾝｼﾞ</v>
      </c>
      <c r="G495" s="10" t="str">
        <f t="shared" si="58"/>
        <v xml:space="preserve">ｼﾓｹ </v>
      </c>
      <c r="H495" s="11" t="s">
        <v>23</v>
      </c>
      <c r="I495" s="12">
        <v>25941</v>
      </c>
      <c r="J495" s="11">
        <v>46</v>
      </c>
      <c r="K495" s="5" t="s">
        <v>256</v>
      </c>
      <c r="L495" s="5">
        <v>2210</v>
      </c>
      <c r="M495" s="5" t="s">
        <v>24</v>
      </c>
      <c r="N495" s="11" t="str">
        <f t="shared" si="59"/>
        <v>法02210</v>
      </c>
      <c r="O495" s="11" t="str">
        <f t="shared" si="60"/>
        <v>家</v>
      </c>
      <c r="P495" s="10" t="s">
        <v>2527</v>
      </c>
      <c r="Q495" s="10" t="s">
        <v>319</v>
      </c>
      <c r="R495" s="10" t="s">
        <v>3076</v>
      </c>
      <c r="S495" s="4">
        <v>709298</v>
      </c>
      <c r="T495" s="4" t="s">
        <v>25</v>
      </c>
      <c r="U495" s="4">
        <v>110781602</v>
      </c>
      <c r="V495" s="4" t="s">
        <v>20</v>
      </c>
      <c r="W495" s="13"/>
      <c r="X495" s="13" t="s">
        <v>2971</v>
      </c>
      <c r="Y495" s="18" t="s">
        <v>3356</v>
      </c>
      <c r="Z495" s="18" t="s">
        <v>2973</v>
      </c>
      <c r="AA495" s="1" t="str">
        <f t="shared" si="62"/>
        <v>シ</v>
      </c>
    </row>
    <row r="496" spans="1:28" ht="21" hidden="1" customHeight="1">
      <c r="A496" s="1">
        <v>0</v>
      </c>
      <c r="B496" s="2" t="str">
        <f>VLOOKUP(VALUE(MID(N496,2,2)),Sheet1!$A$1:$B$6,2,FALSE)</f>
        <v>日野</v>
      </c>
      <c r="C496" s="9" t="str">
        <f t="shared" si="61"/>
        <v/>
      </c>
      <c r="D496" s="10" t="s">
        <v>586</v>
      </c>
      <c r="E496" s="4" t="s">
        <v>22</v>
      </c>
      <c r="F496" s="4" t="str">
        <f t="shared" si="57"/>
        <v>ｼﾓｹ ｹﾝｼﾞ</v>
      </c>
      <c r="G496" s="10" t="str">
        <f t="shared" si="58"/>
        <v xml:space="preserve">ｼﾓｹ </v>
      </c>
      <c r="H496" s="11" t="s">
        <v>23</v>
      </c>
      <c r="I496" s="12">
        <v>34940</v>
      </c>
      <c r="J496" s="11">
        <v>21</v>
      </c>
      <c r="K496" s="5" t="s">
        <v>256</v>
      </c>
      <c r="L496" s="5">
        <v>2210</v>
      </c>
      <c r="M496" s="5" t="s">
        <v>24</v>
      </c>
      <c r="N496" s="11" t="str">
        <f t="shared" si="59"/>
        <v>法02210</v>
      </c>
      <c r="O496" s="11" t="str">
        <f t="shared" si="60"/>
        <v>家</v>
      </c>
      <c r="P496" s="10" t="s">
        <v>2527</v>
      </c>
      <c r="Q496" s="10" t="s">
        <v>319</v>
      </c>
      <c r="R496" s="10" t="s">
        <v>3076</v>
      </c>
      <c r="S496" s="4">
        <v>709298</v>
      </c>
      <c r="T496" s="4" t="s">
        <v>25</v>
      </c>
      <c r="U496" s="4">
        <v>110781604</v>
      </c>
      <c r="V496" s="4" t="s">
        <v>20</v>
      </c>
      <c r="W496" s="13"/>
      <c r="X496" s="13" t="s">
        <v>2971</v>
      </c>
      <c r="Y496" s="18" t="s">
        <v>3356</v>
      </c>
      <c r="Z496" s="18" t="s">
        <v>2973</v>
      </c>
      <c r="AA496" s="1" t="str">
        <f t="shared" si="62"/>
        <v>シ</v>
      </c>
    </row>
    <row r="497" spans="1:28" ht="21" hidden="1" customHeight="1">
      <c r="A497" s="1">
        <v>0</v>
      </c>
      <c r="B497" s="1" t="str">
        <f>VLOOKUP(VALUE(MID(N497,2,2)),Sheet1!$A$1:$B$6,2,FALSE)</f>
        <v>日野</v>
      </c>
      <c r="C497" s="9" t="str">
        <f t="shared" si="61"/>
        <v/>
      </c>
      <c r="D497" s="4" t="s">
        <v>587</v>
      </c>
      <c r="E497" s="4" t="s">
        <v>22</v>
      </c>
      <c r="F497" s="4" t="str">
        <f t="shared" si="57"/>
        <v>ｼﾓｹ ｹﾝｼﾞ</v>
      </c>
      <c r="G497" s="4" t="str">
        <f t="shared" si="58"/>
        <v xml:space="preserve">ｼﾓｹ </v>
      </c>
      <c r="H497" s="5" t="s">
        <v>15</v>
      </c>
      <c r="I497" s="6">
        <v>38924</v>
      </c>
      <c r="J497" s="5">
        <v>10</v>
      </c>
      <c r="K497" s="5" t="s">
        <v>256</v>
      </c>
      <c r="L497" s="5">
        <v>2210</v>
      </c>
      <c r="M497" s="5" t="s">
        <v>24</v>
      </c>
      <c r="N497" s="5" t="str">
        <f t="shared" si="59"/>
        <v>法02210</v>
      </c>
      <c r="O497" s="5" t="str">
        <f t="shared" si="60"/>
        <v>家</v>
      </c>
      <c r="P497" s="4" t="s">
        <v>2527</v>
      </c>
      <c r="Q497" s="4" t="s">
        <v>319</v>
      </c>
      <c r="R497" s="4" t="s">
        <v>3076</v>
      </c>
      <c r="S497" s="4">
        <v>709298</v>
      </c>
      <c r="T497" s="4" t="s">
        <v>25</v>
      </c>
      <c r="U497" s="4">
        <v>110781605</v>
      </c>
      <c r="V497" s="4" t="s">
        <v>20</v>
      </c>
      <c r="W497" s="7" t="s">
        <v>2970</v>
      </c>
      <c r="X497" s="7" t="s">
        <v>2971</v>
      </c>
      <c r="Y497" s="8" t="s">
        <v>2972</v>
      </c>
      <c r="Z497" s="8" t="s">
        <v>2973</v>
      </c>
      <c r="AA497" s="1" t="str">
        <f t="shared" si="62"/>
        <v>シ</v>
      </c>
    </row>
    <row r="498" spans="1:28" ht="21" hidden="1" customHeight="1">
      <c r="A498" s="1">
        <v>0</v>
      </c>
      <c r="B498" s="1" t="str">
        <f>VLOOKUP(VALUE(MID(N498,2,2)),Sheet1!$A$1:$B$6,2,FALSE)</f>
        <v>日野</v>
      </c>
      <c r="C498" s="9" t="str">
        <f t="shared" si="61"/>
        <v/>
      </c>
      <c r="D498" s="4" t="s">
        <v>588</v>
      </c>
      <c r="E498" s="4" t="s">
        <v>22</v>
      </c>
      <c r="F498" s="4" t="str">
        <f t="shared" si="57"/>
        <v>ｼﾓｹ ｹﾝｼﾞ</v>
      </c>
      <c r="G498" s="4" t="str">
        <f t="shared" si="58"/>
        <v xml:space="preserve">ｼﾓｹ </v>
      </c>
      <c r="H498" s="5" t="s">
        <v>23</v>
      </c>
      <c r="I498" s="6">
        <v>39622</v>
      </c>
      <c r="J498" s="5">
        <v>8</v>
      </c>
      <c r="K498" s="5" t="s">
        <v>256</v>
      </c>
      <c r="L498" s="5">
        <v>2210</v>
      </c>
      <c r="M498" s="5" t="s">
        <v>24</v>
      </c>
      <c r="N498" s="5" t="str">
        <f t="shared" si="59"/>
        <v>法02210</v>
      </c>
      <c r="O498" s="5" t="str">
        <f t="shared" si="60"/>
        <v>家</v>
      </c>
      <c r="P498" s="4" t="s">
        <v>2527</v>
      </c>
      <c r="Q498" s="4" t="s">
        <v>319</v>
      </c>
      <c r="R498" s="4" t="s">
        <v>3076</v>
      </c>
      <c r="S498" s="4">
        <v>709298</v>
      </c>
      <c r="T498" s="4" t="s">
        <v>25</v>
      </c>
      <c r="U498" s="4">
        <v>110781606</v>
      </c>
      <c r="V498" s="4" t="s">
        <v>20</v>
      </c>
      <c r="W498" s="7" t="s">
        <v>2970</v>
      </c>
      <c r="X498" s="7" t="s">
        <v>2971</v>
      </c>
      <c r="Y498" s="8" t="s">
        <v>2972</v>
      </c>
      <c r="Z498" s="8" t="s">
        <v>2973</v>
      </c>
      <c r="AA498" s="1" t="str">
        <f t="shared" si="62"/>
        <v>シ</v>
      </c>
    </row>
    <row r="499" spans="1:28" ht="21" hidden="1" customHeight="1">
      <c r="A499" s="1">
        <v>0</v>
      </c>
      <c r="B499" s="2" t="str">
        <f>VLOOKUP(VALUE(MID(N499,2,2)),Sheet1!$A$1:$B$6,2,FALSE)</f>
        <v>点在</v>
      </c>
      <c r="C499" s="9" t="str">
        <f t="shared" si="61"/>
        <v/>
      </c>
      <c r="D499" s="10" t="s">
        <v>1955</v>
      </c>
      <c r="E499" s="4" t="s">
        <v>1956</v>
      </c>
      <c r="F499" s="4" t="str">
        <f t="shared" si="57"/>
        <v>ｼﾞﾖｳｶﾜ ｼﾝﾀﾛｳ</v>
      </c>
      <c r="G499" s="10" t="str">
        <f t="shared" si="58"/>
        <v>ｼﾞﾖｳｶﾜ ｼﾝﾀﾛｳ</v>
      </c>
      <c r="H499" s="11" t="s">
        <v>15</v>
      </c>
      <c r="I499" s="12">
        <v>17087</v>
      </c>
      <c r="J499" s="11">
        <v>70</v>
      </c>
      <c r="K499" s="5" t="s">
        <v>16</v>
      </c>
      <c r="L499" s="5">
        <v>50064</v>
      </c>
      <c r="M499" s="5" t="s">
        <v>17</v>
      </c>
      <c r="N499" s="11" t="str">
        <f t="shared" si="59"/>
        <v>醍50064</v>
      </c>
      <c r="O499" s="11" t="str">
        <f t="shared" si="60"/>
        <v>本</v>
      </c>
      <c r="P499" s="10" t="s">
        <v>2875</v>
      </c>
      <c r="Q499" s="10" t="s">
        <v>1957</v>
      </c>
      <c r="R499" s="10" t="s">
        <v>1958</v>
      </c>
      <c r="S499" s="4">
        <v>8329541</v>
      </c>
      <c r="T499" s="4" t="s">
        <v>19</v>
      </c>
      <c r="U499" s="4">
        <v>830605301</v>
      </c>
      <c r="V499" s="4" t="s">
        <v>20</v>
      </c>
      <c r="W499" s="13"/>
      <c r="X499" s="13" t="s">
        <v>2971</v>
      </c>
      <c r="Y499" s="18" t="s">
        <v>3356</v>
      </c>
      <c r="Z499" s="18" t="s">
        <v>2973</v>
      </c>
      <c r="AA499" s="1" t="str">
        <f t="shared" si="62"/>
        <v>シ</v>
      </c>
    </row>
    <row r="500" spans="1:28" ht="21" customHeight="1">
      <c r="A500" s="1">
        <v>0</v>
      </c>
      <c r="B500" s="2" t="str">
        <f>VLOOKUP(VALUE(MID(N500,2,2)),Sheet1!$A$1:$B$6,2,FALSE)</f>
        <v>日野</v>
      </c>
      <c r="C500" s="9" t="str">
        <f t="shared" si="61"/>
        <v/>
      </c>
      <c r="D500" s="10" t="s">
        <v>638</v>
      </c>
      <c r="E500" s="4" t="s">
        <v>639</v>
      </c>
      <c r="F500" s="4" t="str">
        <f t="shared" si="57"/>
        <v>ｼﾖｳｼﾞ ﾉﾌﾞﾔ</v>
      </c>
      <c r="G500" s="10" t="str">
        <f t="shared" si="58"/>
        <v>ｼﾖｳｼﾞ ﾉﾌﾞﾔ</v>
      </c>
      <c r="H500" s="11" t="s">
        <v>15</v>
      </c>
      <c r="I500" s="12">
        <v>31873</v>
      </c>
      <c r="J500" s="11">
        <v>29</v>
      </c>
      <c r="K500" s="5" t="s">
        <v>16</v>
      </c>
      <c r="L500" s="5">
        <v>2236</v>
      </c>
      <c r="M500" s="5" t="s">
        <v>17</v>
      </c>
      <c r="N500" s="11" t="str">
        <f t="shared" si="59"/>
        <v>醍02236</v>
      </c>
      <c r="O500" s="11" t="str">
        <f t="shared" si="60"/>
        <v>本</v>
      </c>
      <c r="P500" s="10" t="s">
        <v>2540</v>
      </c>
      <c r="Q500" s="10" t="s">
        <v>349</v>
      </c>
      <c r="R500" s="10" t="s">
        <v>640</v>
      </c>
      <c r="S500" s="4">
        <v>913308</v>
      </c>
      <c r="T500" s="4" t="s">
        <v>25</v>
      </c>
      <c r="U500" s="4">
        <v>100407801</v>
      </c>
      <c r="V500" s="4" t="s">
        <v>20</v>
      </c>
      <c r="W500" s="15">
        <v>42477.354166666664</v>
      </c>
      <c r="X500" s="16">
        <v>42471</v>
      </c>
      <c r="Y500" s="18">
        <v>1</v>
      </c>
      <c r="Z500" s="18"/>
      <c r="AA500" s="1" t="str">
        <f t="shared" si="62"/>
        <v>シ</v>
      </c>
      <c r="AB500" s="1">
        <f>J500</f>
        <v>29</v>
      </c>
    </row>
    <row r="501" spans="1:28" ht="21" hidden="1" customHeight="1">
      <c r="A501" s="1">
        <v>0</v>
      </c>
      <c r="B501" s="2" t="str">
        <f>VLOOKUP(VALUE(MID(N501,2,2)),Sheet1!$A$1:$B$6,2,FALSE)</f>
        <v>日野</v>
      </c>
      <c r="C501" s="9" t="str">
        <f t="shared" si="61"/>
        <v/>
      </c>
      <c r="D501" s="10" t="s">
        <v>641</v>
      </c>
      <c r="E501" s="4" t="s">
        <v>22</v>
      </c>
      <c r="F501" s="4" t="str">
        <f t="shared" si="57"/>
        <v>ｼﾖｳｼﾞ ﾉﾌﾞﾔ</v>
      </c>
      <c r="G501" s="10" t="str">
        <f t="shared" si="58"/>
        <v xml:space="preserve">ｼﾖｳｼﾞ </v>
      </c>
      <c r="H501" s="11" t="s">
        <v>23</v>
      </c>
      <c r="I501" s="12">
        <v>33847</v>
      </c>
      <c r="J501" s="11">
        <v>24</v>
      </c>
      <c r="K501" s="5" t="s">
        <v>16</v>
      </c>
      <c r="L501" s="5">
        <v>2236</v>
      </c>
      <c r="M501" s="5" t="s">
        <v>24</v>
      </c>
      <c r="N501" s="11" t="str">
        <f t="shared" si="59"/>
        <v>醍02236</v>
      </c>
      <c r="O501" s="11" t="str">
        <f t="shared" si="60"/>
        <v>家</v>
      </c>
      <c r="P501" s="10" t="s">
        <v>2540</v>
      </c>
      <c r="Q501" s="10" t="s">
        <v>349</v>
      </c>
      <c r="R501" s="10" t="s">
        <v>640</v>
      </c>
      <c r="S501" s="4">
        <v>913308</v>
      </c>
      <c r="T501" s="4" t="s">
        <v>25</v>
      </c>
      <c r="U501" s="4">
        <v>100407802</v>
      </c>
      <c r="V501" s="4" t="s">
        <v>20</v>
      </c>
      <c r="W501" s="13"/>
      <c r="X501" s="13" t="s">
        <v>2971</v>
      </c>
      <c r="Y501" s="18" t="s">
        <v>3356</v>
      </c>
      <c r="Z501" s="18" t="s">
        <v>2973</v>
      </c>
      <c r="AA501" s="1" t="str">
        <f t="shared" si="62"/>
        <v>シ</v>
      </c>
    </row>
    <row r="502" spans="1:28" ht="21" hidden="1" customHeight="1">
      <c r="A502" s="1">
        <v>0</v>
      </c>
      <c r="B502" s="1" t="str">
        <f>VLOOKUP(VALUE(MID(N502,2,2)),Sheet1!$A$1:$B$6,2,FALSE)</f>
        <v>日野</v>
      </c>
      <c r="C502" s="9" t="str">
        <f t="shared" si="61"/>
        <v/>
      </c>
      <c r="D502" s="4" t="s">
        <v>642</v>
      </c>
      <c r="E502" s="4" t="s">
        <v>22</v>
      </c>
      <c r="F502" s="4" t="str">
        <f t="shared" si="57"/>
        <v>ｼﾖｳｼﾞ ﾉﾌﾞﾔ</v>
      </c>
      <c r="G502" s="4" t="str">
        <f t="shared" si="58"/>
        <v xml:space="preserve">ｼﾖｳｼﾞ </v>
      </c>
      <c r="H502" s="5" t="s">
        <v>15</v>
      </c>
      <c r="I502" s="6">
        <v>42192</v>
      </c>
      <c r="J502" s="5">
        <v>1</v>
      </c>
      <c r="K502" s="5" t="s">
        <v>16</v>
      </c>
      <c r="L502" s="5">
        <v>2236</v>
      </c>
      <c r="M502" s="5" t="s">
        <v>24</v>
      </c>
      <c r="N502" s="5" t="str">
        <f t="shared" si="59"/>
        <v>醍02236</v>
      </c>
      <c r="O502" s="5" t="str">
        <f t="shared" si="60"/>
        <v>家</v>
      </c>
      <c r="P502" s="4" t="s">
        <v>2540</v>
      </c>
      <c r="Q502" s="4" t="s">
        <v>349</v>
      </c>
      <c r="R502" s="4" t="s">
        <v>640</v>
      </c>
      <c r="S502" s="4">
        <v>913308</v>
      </c>
      <c r="T502" s="4" t="s">
        <v>25</v>
      </c>
      <c r="U502" s="4">
        <v>100407803</v>
      </c>
      <c r="V502" s="4" t="s">
        <v>20</v>
      </c>
      <c r="W502" s="7" t="s">
        <v>2970</v>
      </c>
      <c r="X502" s="7" t="s">
        <v>2971</v>
      </c>
      <c r="Y502" s="8" t="s">
        <v>2972</v>
      </c>
      <c r="Z502" s="8" t="s">
        <v>2973</v>
      </c>
      <c r="AA502" s="1" t="str">
        <f t="shared" si="62"/>
        <v>シ</v>
      </c>
    </row>
    <row r="503" spans="1:28" ht="21" hidden="1" customHeight="1">
      <c r="A503" s="1">
        <v>0</v>
      </c>
      <c r="B503" s="2" t="str">
        <f>VLOOKUP(VALUE(MID(N503,2,2)),Sheet1!$A$1:$B$6,2,FALSE)</f>
        <v>石田</v>
      </c>
      <c r="C503" s="9" t="str">
        <f t="shared" si="61"/>
        <v/>
      </c>
      <c r="D503" s="10" t="s">
        <v>13</v>
      </c>
      <c r="E503" s="4" t="s">
        <v>14</v>
      </c>
      <c r="F503" s="4" t="str">
        <f t="shared" si="57"/>
        <v>ｼﾞﾖｳﾛｸ ﾀｹｼﾞ</v>
      </c>
      <c r="G503" s="10" t="str">
        <f t="shared" si="58"/>
        <v>ｼﾞﾖｳﾛｸ ﾀｹｼﾞ</v>
      </c>
      <c r="H503" s="11" t="s">
        <v>15</v>
      </c>
      <c r="I503" s="12">
        <v>15328</v>
      </c>
      <c r="J503" s="11">
        <v>75</v>
      </c>
      <c r="K503" s="5" t="s">
        <v>16</v>
      </c>
      <c r="L503" s="5">
        <v>1005</v>
      </c>
      <c r="M503" s="5" t="s">
        <v>17</v>
      </c>
      <c r="N503" s="11" t="str">
        <f t="shared" si="59"/>
        <v>醍01005</v>
      </c>
      <c r="O503" s="11" t="str">
        <f t="shared" si="60"/>
        <v>本</v>
      </c>
      <c r="P503" s="10" t="s">
        <v>2382</v>
      </c>
      <c r="Q503" s="10" t="s">
        <v>18</v>
      </c>
      <c r="R503" s="10" t="s">
        <v>2974</v>
      </c>
      <c r="S503" s="4">
        <v>8329559</v>
      </c>
      <c r="T503" s="4" t="s">
        <v>19</v>
      </c>
      <c r="U503" s="4">
        <v>830605401</v>
      </c>
      <c r="V503" s="4" t="s">
        <v>20</v>
      </c>
      <c r="W503" s="13"/>
      <c r="X503" s="13" t="s">
        <v>2971</v>
      </c>
      <c r="Y503" s="18" t="s">
        <v>3356</v>
      </c>
      <c r="Z503" s="18" t="s">
        <v>2973</v>
      </c>
      <c r="AA503" s="1" t="str">
        <f t="shared" si="62"/>
        <v>シ</v>
      </c>
    </row>
    <row r="504" spans="1:28" ht="21" hidden="1" customHeight="1">
      <c r="A504" s="1">
        <v>0</v>
      </c>
      <c r="B504" s="2" t="str">
        <f>VLOOKUP(VALUE(MID(N504,2,2)),Sheet1!$A$1:$B$6,2,FALSE)</f>
        <v>石田</v>
      </c>
      <c r="C504" s="9" t="str">
        <f t="shared" si="61"/>
        <v>ジ</v>
      </c>
      <c r="D504" s="10" t="s">
        <v>21</v>
      </c>
      <c r="E504" s="4" t="s">
        <v>22</v>
      </c>
      <c r="F504" s="4" t="str">
        <f t="shared" si="57"/>
        <v>ｼﾞﾖｳﾛｸ ﾀｹｼﾞ</v>
      </c>
      <c r="G504" s="10" t="str">
        <f t="shared" si="58"/>
        <v xml:space="preserve">ｼﾞﾖｳﾛｸ </v>
      </c>
      <c r="H504" s="11" t="s">
        <v>23</v>
      </c>
      <c r="I504" s="12">
        <v>16132</v>
      </c>
      <c r="J504" s="11">
        <v>73</v>
      </c>
      <c r="K504" s="5" t="s">
        <v>16</v>
      </c>
      <c r="L504" s="5">
        <v>1005</v>
      </c>
      <c r="M504" s="5" t="s">
        <v>24</v>
      </c>
      <c r="N504" s="11" t="str">
        <f t="shared" si="59"/>
        <v>醍01005</v>
      </c>
      <c r="O504" s="11" t="str">
        <f t="shared" si="60"/>
        <v>家</v>
      </c>
      <c r="P504" s="10" t="s">
        <v>2382</v>
      </c>
      <c r="Q504" s="10" t="s">
        <v>18</v>
      </c>
      <c r="R504" s="10" t="s">
        <v>2974</v>
      </c>
      <c r="S504" s="4">
        <v>8329559</v>
      </c>
      <c r="T504" s="4" t="s">
        <v>25</v>
      </c>
      <c r="U504" s="4">
        <v>830605402</v>
      </c>
      <c r="V504" s="4" t="s">
        <v>20</v>
      </c>
      <c r="W504" s="13"/>
      <c r="X504" s="13" t="s">
        <v>2971</v>
      </c>
      <c r="Y504" s="18" t="s">
        <v>3356</v>
      </c>
      <c r="Z504" s="18" t="s">
        <v>2973</v>
      </c>
      <c r="AA504" s="1" t="str">
        <f t="shared" si="62"/>
        <v>ジ</v>
      </c>
    </row>
    <row r="505" spans="1:28" ht="21" hidden="1" customHeight="1">
      <c r="A505" s="1">
        <v>0</v>
      </c>
      <c r="B505" s="2" t="str">
        <f>VLOOKUP(VALUE(MID(N505,2,2)),Sheet1!$A$1:$B$6,2,FALSE)</f>
        <v>点在</v>
      </c>
      <c r="C505" s="9" t="str">
        <f t="shared" si="61"/>
        <v>シ</v>
      </c>
      <c r="D505" s="10" t="s">
        <v>2308</v>
      </c>
      <c r="E505" s="4" t="s">
        <v>2309</v>
      </c>
      <c r="F505" s="4" t="str">
        <f t="shared" si="57"/>
        <v>ｼﾗｲ ﾖｼｷ</v>
      </c>
      <c r="G505" s="10" t="str">
        <f t="shared" si="58"/>
        <v>ｼﾗｲ ﾖｼｷ</v>
      </c>
      <c r="H505" s="11" t="s">
        <v>15</v>
      </c>
      <c r="I505" s="12">
        <v>29363</v>
      </c>
      <c r="J505" s="11">
        <v>36</v>
      </c>
      <c r="K505" s="5" t="s">
        <v>16</v>
      </c>
      <c r="L505" s="5">
        <v>50195</v>
      </c>
      <c r="M505" s="5" t="s">
        <v>17</v>
      </c>
      <c r="N505" s="11" t="str">
        <f t="shared" si="59"/>
        <v>醍50195</v>
      </c>
      <c r="O505" s="11" t="str">
        <f t="shared" si="60"/>
        <v>本</v>
      </c>
      <c r="P505" s="10" t="s">
        <v>2955</v>
      </c>
      <c r="Q505" s="10" t="s">
        <v>2310</v>
      </c>
      <c r="R505" s="10" t="s">
        <v>3345</v>
      </c>
      <c r="S505" s="4">
        <v>1505301</v>
      </c>
      <c r="T505" s="4" t="s">
        <v>25</v>
      </c>
      <c r="U505" s="4">
        <v>151000801</v>
      </c>
      <c r="V505" s="4" t="s">
        <v>20</v>
      </c>
      <c r="W505" s="13"/>
      <c r="X505" s="13" t="s">
        <v>2971</v>
      </c>
      <c r="Y505" s="18" t="s">
        <v>3356</v>
      </c>
      <c r="Z505" s="18" t="s">
        <v>2973</v>
      </c>
      <c r="AA505" s="1" t="str">
        <f t="shared" si="62"/>
        <v>シ</v>
      </c>
    </row>
    <row r="506" spans="1:28" ht="21" hidden="1" customHeight="1">
      <c r="A506" s="1">
        <v>0</v>
      </c>
      <c r="B506" s="2" t="str">
        <f>VLOOKUP(VALUE(MID(N506,2,2)),Sheet1!$A$1:$B$6,2,FALSE)</f>
        <v>日野</v>
      </c>
      <c r="C506" s="9" t="str">
        <f t="shared" si="61"/>
        <v/>
      </c>
      <c r="D506" s="10" t="s">
        <v>558</v>
      </c>
      <c r="E506" s="4" t="s">
        <v>559</v>
      </c>
      <c r="F506" s="4" t="str">
        <f t="shared" si="57"/>
        <v>ｼﾗｲｼ ﾏｻﾉﾘ</v>
      </c>
      <c r="G506" s="10" t="str">
        <f t="shared" si="58"/>
        <v>ｼﾗｲｼ ﾏｻﾉﾘ</v>
      </c>
      <c r="H506" s="11" t="s">
        <v>15</v>
      </c>
      <c r="I506" s="12">
        <v>23495</v>
      </c>
      <c r="J506" s="11">
        <v>52</v>
      </c>
      <c r="K506" s="5" t="s">
        <v>16</v>
      </c>
      <c r="L506" s="5">
        <v>2196</v>
      </c>
      <c r="M506" s="5" t="s">
        <v>17</v>
      </c>
      <c r="N506" s="11" t="str">
        <f t="shared" si="59"/>
        <v>醍02196</v>
      </c>
      <c r="O506" s="11" t="str">
        <f t="shared" si="60"/>
        <v>本</v>
      </c>
      <c r="P506" s="10" t="s">
        <v>2520</v>
      </c>
      <c r="Q506" s="10" t="s">
        <v>54</v>
      </c>
      <c r="R506" s="10" t="s">
        <v>3069</v>
      </c>
      <c r="S506" s="4">
        <v>9600779</v>
      </c>
      <c r="T506" s="4" t="s">
        <v>19</v>
      </c>
      <c r="U506" s="4">
        <v>960513001</v>
      </c>
      <c r="V506" s="4" t="s">
        <v>20</v>
      </c>
      <c r="W506" s="13"/>
      <c r="X506" s="13" t="s">
        <v>2971</v>
      </c>
      <c r="Y506" s="18" t="s">
        <v>3356</v>
      </c>
      <c r="Z506" s="18" t="s">
        <v>2973</v>
      </c>
      <c r="AA506" s="1" t="str">
        <f t="shared" si="62"/>
        <v>シ</v>
      </c>
    </row>
    <row r="507" spans="1:28" ht="21" hidden="1" customHeight="1">
      <c r="A507" s="1">
        <v>0</v>
      </c>
      <c r="B507" s="2" t="str">
        <f>VLOOKUP(VALUE(MID(N507,2,2)),Sheet1!$A$1:$B$6,2,FALSE)</f>
        <v>三宝院</v>
      </c>
      <c r="C507" s="9" t="str">
        <f t="shared" si="61"/>
        <v/>
      </c>
      <c r="D507" s="10" t="s">
        <v>1717</v>
      </c>
      <c r="E507" s="4" t="s">
        <v>1718</v>
      </c>
      <c r="F507" s="4" t="str">
        <f t="shared" si="57"/>
        <v>ｼﾗｶﾜ ｼﾕﾝｿﾞｳ</v>
      </c>
      <c r="G507" s="10" t="str">
        <f t="shared" si="58"/>
        <v>ｼﾗｶﾜ ｼﾕﾝｿﾞｳ</v>
      </c>
      <c r="H507" s="11" t="s">
        <v>15</v>
      </c>
      <c r="I507" s="12">
        <v>19935</v>
      </c>
      <c r="J507" s="11">
        <v>62</v>
      </c>
      <c r="K507" s="5" t="s">
        <v>16</v>
      </c>
      <c r="L507" s="5">
        <v>5255</v>
      </c>
      <c r="M507" s="5" t="s">
        <v>17</v>
      </c>
      <c r="N507" s="11" t="str">
        <f t="shared" si="59"/>
        <v>醍05255</v>
      </c>
      <c r="O507" s="11" t="str">
        <f t="shared" si="60"/>
        <v>本</v>
      </c>
      <c r="P507" s="10" t="s">
        <v>2816</v>
      </c>
      <c r="Q507" s="10" t="s">
        <v>1598</v>
      </c>
      <c r="R507" s="10" t="s">
        <v>3271</v>
      </c>
      <c r="S507" s="4">
        <v>906158</v>
      </c>
      <c r="T507" s="4" t="s">
        <v>19</v>
      </c>
      <c r="U507" s="4">
        <v>100101901</v>
      </c>
      <c r="V507" s="4" t="s">
        <v>20</v>
      </c>
      <c r="W507" s="13"/>
      <c r="X507" s="13" t="s">
        <v>2971</v>
      </c>
      <c r="Y507" s="18" t="s">
        <v>3356</v>
      </c>
      <c r="Z507" s="18" t="s">
        <v>2973</v>
      </c>
      <c r="AA507" s="1" t="str">
        <f t="shared" si="62"/>
        <v>シ</v>
      </c>
    </row>
    <row r="508" spans="1:28" ht="21" hidden="1" customHeight="1">
      <c r="A508" s="1">
        <v>0</v>
      </c>
      <c r="B508" s="2" t="str">
        <f>VLOOKUP(VALUE(MID(N508,2,2)),Sheet1!$A$1:$B$6,2,FALSE)</f>
        <v>小栗栖</v>
      </c>
      <c r="C508" s="9" t="str">
        <f t="shared" si="61"/>
        <v/>
      </c>
      <c r="D508" s="10" t="s">
        <v>883</v>
      </c>
      <c r="E508" s="4" t="s">
        <v>884</v>
      </c>
      <c r="F508" s="4" t="str">
        <f t="shared" si="57"/>
        <v>ｼﾝﾃﾞﾝ ﾃﾂﾔ</v>
      </c>
      <c r="G508" s="10" t="str">
        <f t="shared" si="58"/>
        <v>ｼﾝﾃﾞﾝ ﾃﾂﾔ</v>
      </c>
      <c r="H508" s="11" t="s">
        <v>15</v>
      </c>
      <c r="I508" s="12">
        <v>25454</v>
      </c>
      <c r="J508" s="11">
        <v>47</v>
      </c>
      <c r="K508" s="5" t="s">
        <v>16</v>
      </c>
      <c r="L508" s="5">
        <v>3184</v>
      </c>
      <c r="M508" s="5" t="s">
        <v>17</v>
      </c>
      <c r="N508" s="11" t="str">
        <f t="shared" si="59"/>
        <v>醍03184</v>
      </c>
      <c r="O508" s="11" t="str">
        <f t="shared" si="60"/>
        <v>本</v>
      </c>
      <c r="P508" s="10" t="s">
        <v>2604</v>
      </c>
      <c r="Q508" s="10" t="s">
        <v>710</v>
      </c>
      <c r="R508" s="10" t="s">
        <v>3130</v>
      </c>
      <c r="S508" s="4">
        <v>708623</v>
      </c>
      <c r="T508" s="4" t="s">
        <v>19</v>
      </c>
      <c r="U508" s="4">
        <v>71113201</v>
      </c>
      <c r="V508" s="4" t="s">
        <v>20</v>
      </c>
      <c r="W508" s="13"/>
      <c r="X508" s="13" t="s">
        <v>2971</v>
      </c>
      <c r="Y508" s="18" t="s">
        <v>3356</v>
      </c>
      <c r="Z508" s="18" t="s">
        <v>2973</v>
      </c>
      <c r="AA508" s="1" t="str">
        <f t="shared" si="62"/>
        <v>シ</v>
      </c>
    </row>
    <row r="509" spans="1:28" ht="21" hidden="1" customHeight="1">
      <c r="A509" s="1">
        <v>0</v>
      </c>
      <c r="B509" s="2" t="str">
        <f>VLOOKUP(VALUE(MID(N509,2,2)),Sheet1!$A$1:$B$6,2,FALSE)</f>
        <v>小栗栖</v>
      </c>
      <c r="C509" s="9" t="str">
        <f t="shared" si="61"/>
        <v/>
      </c>
      <c r="D509" s="10" t="s">
        <v>885</v>
      </c>
      <c r="E509" s="4" t="s">
        <v>22</v>
      </c>
      <c r="F509" s="4" t="str">
        <f t="shared" si="57"/>
        <v>ｼﾝﾃﾞﾝ ﾃﾂﾔ</v>
      </c>
      <c r="G509" s="10" t="str">
        <f t="shared" si="58"/>
        <v xml:space="preserve">ｼﾝﾃﾞﾝ </v>
      </c>
      <c r="H509" s="11" t="s">
        <v>23</v>
      </c>
      <c r="I509" s="12">
        <v>26573</v>
      </c>
      <c r="J509" s="11">
        <v>44</v>
      </c>
      <c r="K509" s="5" t="s">
        <v>16</v>
      </c>
      <c r="L509" s="5">
        <v>3184</v>
      </c>
      <c r="M509" s="5" t="s">
        <v>24</v>
      </c>
      <c r="N509" s="11" t="str">
        <f t="shared" si="59"/>
        <v>醍03184</v>
      </c>
      <c r="O509" s="11" t="str">
        <f t="shared" si="60"/>
        <v>家</v>
      </c>
      <c r="P509" s="10" t="s">
        <v>2604</v>
      </c>
      <c r="Q509" s="10" t="s">
        <v>710</v>
      </c>
      <c r="R509" s="10" t="s">
        <v>3130</v>
      </c>
      <c r="S509" s="4">
        <v>708623</v>
      </c>
      <c r="T509" s="4" t="s">
        <v>25</v>
      </c>
      <c r="U509" s="4">
        <v>71113202</v>
      </c>
      <c r="V509" s="4" t="s">
        <v>20</v>
      </c>
      <c r="W509" s="13"/>
      <c r="X509" s="13" t="s">
        <v>2971</v>
      </c>
      <c r="Y509" s="18" t="s">
        <v>3356</v>
      </c>
      <c r="Z509" s="18" t="s">
        <v>2973</v>
      </c>
      <c r="AA509" s="1" t="str">
        <f t="shared" si="62"/>
        <v>シ</v>
      </c>
    </row>
    <row r="510" spans="1:28" ht="21" hidden="1" customHeight="1">
      <c r="A510" s="1">
        <v>0</v>
      </c>
      <c r="B510" s="2" t="str">
        <f>VLOOKUP(VALUE(MID(N510,2,2)),Sheet1!$A$1:$B$6,2,FALSE)</f>
        <v>小栗栖</v>
      </c>
      <c r="C510" s="9" t="str">
        <f t="shared" si="61"/>
        <v/>
      </c>
      <c r="D510" s="10" t="s">
        <v>886</v>
      </c>
      <c r="E510" s="4" t="s">
        <v>22</v>
      </c>
      <c r="F510" s="4" t="str">
        <f t="shared" si="57"/>
        <v>ｼﾝﾃﾞﾝ ﾃﾂﾔ</v>
      </c>
      <c r="G510" s="10" t="str">
        <f t="shared" si="58"/>
        <v xml:space="preserve">ｼﾝﾃﾞﾝ </v>
      </c>
      <c r="H510" s="11" t="s">
        <v>23</v>
      </c>
      <c r="I510" s="12">
        <v>36935</v>
      </c>
      <c r="J510" s="11">
        <v>16</v>
      </c>
      <c r="K510" s="5" t="s">
        <v>16</v>
      </c>
      <c r="L510" s="5">
        <v>3184</v>
      </c>
      <c r="M510" s="5" t="s">
        <v>24</v>
      </c>
      <c r="N510" s="11" t="str">
        <f t="shared" si="59"/>
        <v>醍03184</v>
      </c>
      <c r="O510" s="11" t="str">
        <f t="shared" si="60"/>
        <v>家</v>
      </c>
      <c r="P510" s="10" t="s">
        <v>2604</v>
      </c>
      <c r="Q510" s="10" t="s">
        <v>710</v>
      </c>
      <c r="R510" s="10" t="s">
        <v>3130</v>
      </c>
      <c r="S510" s="4">
        <v>708623</v>
      </c>
      <c r="T510" s="4" t="s">
        <v>25</v>
      </c>
      <c r="U510" s="4">
        <v>71113203</v>
      </c>
      <c r="V510" s="4" t="s">
        <v>20</v>
      </c>
      <c r="W510" s="13"/>
      <c r="X510" s="13" t="s">
        <v>2971</v>
      </c>
      <c r="Y510" s="18" t="s">
        <v>3356</v>
      </c>
      <c r="Z510" s="18" t="s">
        <v>2973</v>
      </c>
      <c r="AA510" s="1" t="str">
        <f t="shared" si="62"/>
        <v>シ</v>
      </c>
    </row>
    <row r="511" spans="1:28" ht="21" hidden="1" customHeight="1">
      <c r="A511" s="1">
        <v>0</v>
      </c>
      <c r="B511" s="1" t="str">
        <f>VLOOKUP(VALUE(MID(N511,2,2)),Sheet1!$A$1:$B$6,2,FALSE)</f>
        <v>小栗栖</v>
      </c>
      <c r="C511" s="9" t="str">
        <f t="shared" si="61"/>
        <v/>
      </c>
      <c r="D511" s="4" t="s">
        <v>887</v>
      </c>
      <c r="E511" s="4" t="s">
        <v>22</v>
      </c>
      <c r="F511" s="4" t="str">
        <f t="shared" si="57"/>
        <v>ｼﾝﾃﾞﾝ ﾃﾂﾔ</v>
      </c>
      <c r="G511" s="4" t="str">
        <f t="shared" si="58"/>
        <v xml:space="preserve">ｼﾝﾃﾞﾝ </v>
      </c>
      <c r="H511" s="5" t="s">
        <v>23</v>
      </c>
      <c r="I511" s="6">
        <v>38027</v>
      </c>
      <c r="J511" s="5">
        <v>13</v>
      </c>
      <c r="K511" s="5" t="s">
        <v>16</v>
      </c>
      <c r="L511" s="5">
        <v>3184</v>
      </c>
      <c r="M511" s="5" t="s">
        <v>24</v>
      </c>
      <c r="N511" s="5" t="str">
        <f t="shared" si="59"/>
        <v>醍03184</v>
      </c>
      <c r="O511" s="5" t="str">
        <f t="shared" si="60"/>
        <v>家</v>
      </c>
      <c r="P511" s="4" t="s">
        <v>2604</v>
      </c>
      <c r="Q511" s="4" t="s">
        <v>710</v>
      </c>
      <c r="R511" s="4" t="s">
        <v>3130</v>
      </c>
      <c r="S511" s="4">
        <v>708623</v>
      </c>
      <c r="T511" s="4" t="s">
        <v>25</v>
      </c>
      <c r="U511" s="4">
        <v>71113204</v>
      </c>
      <c r="V511" s="4" t="s">
        <v>20</v>
      </c>
      <c r="W511" s="7" t="s">
        <v>2970</v>
      </c>
      <c r="X511" s="7" t="s">
        <v>2971</v>
      </c>
      <c r="Y511" s="8" t="s">
        <v>2972</v>
      </c>
      <c r="Z511" s="8" t="s">
        <v>2973</v>
      </c>
      <c r="AA511" s="1" t="str">
        <f t="shared" si="62"/>
        <v>シ</v>
      </c>
    </row>
    <row r="512" spans="1:28" ht="21" hidden="1" customHeight="1">
      <c r="A512" s="1">
        <v>0</v>
      </c>
      <c r="B512" s="2" t="str">
        <f>VLOOKUP(VALUE(MID(N512,2,2)),Sheet1!$A$1:$B$6,2,FALSE)</f>
        <v>一言寺</v>
      </c>
      <c r="C512" s="9" t="str">
        <f t="shared" si="61"/>
        <v/>
      </c>
      <c r="D512" s="10" t="s">
        <v>1302</v>
      </c>
      <c r="E512" s="4" t="s">
        <v>1303</v>
      </c>
      <c r="F512" s="4" t="str">
        <f t="shared" si="57"/>
        <v>ｼﾝﾊﾞﾀ ｺｳｼﾞ</v>
      </c>
      <c r="G512" s="10" t="str">
        <f t="shared" si="58"/>
        <v>ｼﾝﾊﾞﾀ ｺｳｼﾞ</v>
      </c>
      <c r="H512" s="11" t="s">
        <v>15</v>
      </c>
      <c r="I512" s="12">
        <v>25424</v>
      </c>
      <c r="J512" s="11">
        <v>47</v>
      </c>
      <c r="K512" s="5" t="s">
        <v>16</v>
      </c>
      <c r="L512" s="5">
        <v>4081</v>
      </c>
      <c r="M512" s="5" t="s">
        <v>17</v>
      </c>
      <c r="N512" s="11" t="str">
        <f t="shared" si="59"/>
        <v>醍04081</v>
      </c>
      <c r="O512" s="11" t="str">
        <f t="shared" si="60"/>
        <v>本</v>
      </c>
      <c r="P512" s="10" t="s">
        <v>2704</v>
      </c>
      <c r="Q512" s="10" t="s">
        <v>1153</v>
      </c>
      <c r="R512" s="10" t="s">
        <v>1304</v>
      </c>
      <c r="S512" s="4">
        <v>9511512</v>
      </c>
      <c r="T512" s="4" t="s">
        <v>19</v>
      </c>
      <c r="U512" s="4">
        <v>951108001</v>
      </c>
      <c r="V512" s="4" t="s">
        <v>20</v>
      </c>
      <c r="W512" s="13"/>
      <c r="X512" s="13" t="s">
        <v>2971</v>
      </c>
      <c r="Y512" s="18" t="s">
        <v>3356</v>
      </c>
      <c r="Z512" s="18" t="s">
        <v>2973</v>
      </c>
      <c r="AA512" s="1" t="str">
        <f t="shared" si="62"/>
        <v>シ</v>
      </c>
    </row>
    <row r="513" spans="1:28" ht="21" customHeight="1">
      <c r="A513" s="1">
        <v>0</v>
      </c>
      <c r="B513" s="2" t="str">
        <f>VLOOKUP(VALUE(MID(N513,2,2)),Sheet1!$A$1:$B$6,2,FALSE)</f>
        <v>日野</v>
      </c>
      <c r="C513" s="9" t="str">
        <f t="shared" si="61"/>
        <v>ス</v>
      </c>
      <c r="D513" s="10" t="s">
        <v>355</v>
      </c>
      <c r="E513" s="4" t="s">
        <v>356</v>
      </c>
      <c r="F513" s="4" t="str">
        <f t="shared" si="57"/>
        <v>ｽｶﾞｴ ﾖｼｶｽﾞ</v>
      </c>
      <c r="G513" s="10" t="str">
        <f t="shared" si="58"/>
        <v>ｽｶﾞｴ ﾖｼｶｽﾞ</v>
      </c>
      <c r="H513" s="11" t="s">
        <v>15</v>
      </c>
      <c r="I513" s="12">
        <v>23425</v>
      </c>
      <c r="J513" s="11">
        <v>53</v>
      </c>
      <c r="K513" s="5" t="s">
        <v>16</v>
      </c>
      <c r="L513" s="5">
        <v>2030</v>
      </c>
      <c r="M513" s="5" t="s">
        <v>17</v>
      </c>
      <c r="N513" s="11" t="str">
        <f t="shared" si="59"/>
        <v>醍02030</v>
      </c>
      <c r="O513" s="11" t="str">
        <f t="shared" si="60"/>
        <v>本</v>
      </c>
      <c r="P513" s="10" t="s">
        <v>2473</v>
      </c>
      <c r="Q513" s="10" t="s">
        <v>86</v>
      </c>
      <c r="R513" s="10" t="s">
        <v>357</v>
      </c>
      <c r="S513" s="4">
        <v>9036890</v>
      </c>
      <c r="T513" s="4" t="s">
        <v>19</v>
      </c>
      <c r="U513" s="4">
        <v>910309001</v>
      </c>
      <c r="V513" s="4" t="s">
        <v>20</v>
      </c>
      <c r="W513" s="15">
        <v>42477.333333333336</v>
      </c>
      <c r="X513" s="16">
        <v>42466</v>
      </c>
      <c r="Y513" s="18">
        <v>2</v>
      </c>
      <c r="Z513" s="18"/>
      <c r="AA513" s="1" t="str">
        <f t="shared" si="62"/>
        <v>ス</v>
      </c>
      <c r="AB513" s="1">
        <f>J513</f>
        <v>53</v>
      </c>
    </row>
    <row r="514" spans="1:28" ht="21" hidden="1" customHeight="1">
      <c r="A514" s="1">
        <v>0</v>
      </c>
      <c r="B514" s="2" t="str">
        <f>VLOOKUP(VALUE(MID(N514,2,2)),Sheet1!$A$1:$B$6,2,FALSE)</f>
        <v>日野</v>
      </c>
      <c r="C514" s="9" t="str">
        <f t="shared" si="61"/>
        <v/>
      </c>
      <c r="D514" s="10" t="s">
        <v>358</v>
      </c>
      <c r="E514" s="4" t="s">
        <v>22</v>
      </c>
      <c r="F514" s="4" t="str">
        <f t="shared" ref="F514:F577" si="65">IF(L514=L513,F513,E514)</f>
        <v>ｽｶﾞｴ ﾖｼｶｽﾞ</v>
      </c>
      <c r="G514" s="10" t="str">
        <f t="shared" ref="G514:G577" si="66">IF(L514=L513,LEFT(G513,FIND(" ",G513)),E514)</f>
        <v xml:space="preserve">ｽｶﾞｴ </v>
      </c>
      <c r="H514" s="11" t="s">
        <v>15</v>
      </c>
      <c r="I514" s="12">
        <v>34844</v>
      </c>
      <c r="J514" s="11">
        <v>21</v>
      </c>
      <c r="K514" s="5" t="s">
        <v>16</v>
      </c>
      <c r="L514" s="5">
        <v>2030</v>
      </c>
      <c r="M514" s="5" t="s">
        <v>24</v>
      </c>
      <c r="N514" s="11" t="str">
        <f t="shared" ref="N514:N577" si="67">MID(K514,4,1)&amp;TEXT(L514,"00000")</f>
        <v>醍02030</v>
      </c>
      <c r="O514" s="11" t="str">
        <f t="shared" ref="O514:O577" si="68">LEFT(M514,1)</f>
        <v>家</v>
      </c>
      <c r="P514" s="10" t="s">
        <v>2473</v>
      </c>
      <c r="Q514" s="10" t="s">
        <v>86</v>
      </c>
      <c r="R514" s="10" t="s">
        <v>357</v>
      </c>
      <c r="S514" s="4">
        <v>9036890</v>
      </c>
      <c r="T514" s="4" t="s">
        <v>25</v>
      </c>
      <c r="U514" s="4">
        <v>910309005</v>
      </c>
      <c r="V514" s="4" t="s">
        <v>20</v>
      </c>
      <c r="W514" s="13"/>
      <c r="X514" s="13" t="s">
        <v>2971</v>
      </c>
      <c r="Y514" s="18" t="s">
        <v>3356</v>
      </c>
      <c r="Z514" s="18" t="s">
        <v>2973</v>
      </c>
      <c r="AA514" s="1" t="str">
        <f t="shared" si="62"/>
        <v>ス</v>
      </c>
    </row>
    <row r="515" spans="1:28" ht="21" hidden="1" customHeight="1">
      <c r="A515" s="1">
        <v>0</v>
      </c>
      <c r="B515" s="2" t="str">
        <f>VLOOKUP(VALUE(MID(N515,2,2)),Sheet1!$A$1:$B$6,2,FALSE)</f>
        <v>日野</v>
      </c>
      <c r="C515" s="9" t="str">
        <f t="shared" ref="C515:C578" si="69">IF(AA515=AA514,"",AA515)</f>
        <v/>
      </c>
      <c r="D515" s="10" t="s">
        <v>445</v>
      </c>
      <c r="E515" s="4" t="s">
        <v>446</v>
      </c>
      <c r="F515" s="4" t="str">
        <f t="shared" si="65"/>
        <v>ｽｷﾞｳﾗ ﾀﾞｲｻｸ</v>
      </c>
      <c r="G515" s="10" t="str">
        <f t="shared" si="66"/>
        <v>ｽｷﾞｳﾗ ﾀﾞｲｻｸ</v>
      </c>
      <c r="H515" s="11" t="s">
        <v>15</v>
      </c>
      <c r="I515" s="12">
        <v>24706</v>
      </c>
      <c r="J515" s="11">
        <v>49</v>
      </c>
      <c r="K515" s="5" t="s">
        <v>16</v>
      </c>
      <c r="L515" s="5">
        <v>2103</v>
      </c>
      <c r="M515" s="5" t="s">
        <v>17</v>
      </c>
      <c r="N515" s="11" t="str">
        <f t="shared" si="67"/>
        <v>醍02103</v>
      </c>
      <c r="O515" s="11" t="str">
        <f t="shared" si="68"/>
        <v>本</v>
      </c>
      <c r="P515" s="10" t="s">
        <v>2496</v>
      </c>
      <c r="Q515" s="10" t="s">
        <v>333</v>
      </c>
      <c r="R515" s="10" t="s">
        <v>3051</v>
      </c>
      <c r="S515" s="4">
        <v>507474</v>
      </c>
      <c r="T515" s="4" t="s">
        <v>19</v>
      </c>
      <c r="U515" s="4">
        <v>51004201</v>
      </c>
      <c r="V515" s="4" t="s">
        <v>20</v>
      </c>
      <c r="W515" s="13"/>
      <c r="X515" s="13" t="s">
        <v>2971</v>
      </c>
      <c r="Y515" s="18" t="s">
        <v>3356</v>
      </c>
      <c r="Z515" s="18" t="s">
        <v>2973</v>
      </c>
      <c r="AA515" s="1" t="str">
        <f t="shared" ref="AA515:AA578" si="70">DBCS(LEFT(G515,1))</f>
        <v>ス</v>
      </c>
    </row>
    <row r="516" spans="1:28" ht="21" hidden="1" customHeight="1">
      <c r="A516" s="1">
        <v>0</v>
      </c>
      <c r="B516" s="2" t="str">
        <f>VLOOKUP(VALUE(MID(N516,2,2)),Sheet1!$A$1:$B$6,2,FALSE)</f>
        <v>日野</v>
      </c>
      <c r="C516" s="9" t="str">
        <f t="shared" si="69"/>
        <v/>
      </c>
      <c r="D516" s="10" t="s">
        <v>447</v>
      </c>
      <c r="E516" s="4" t="s">
        <v>22</v>
      </c>
      <c r="F516" s="4" t="str">
        <f t="shared" si="65"/>
        <v>ｽｷﾞｳﾗ ﾀﾞｲｻｸ</v>
      </c>
      <c r="G516" s="10" t="str">
        <f t="shared" si="66"/>
        <v xml:space="preserve">ｽｷﾞｳﾗ </v>
      </c>
      <c r="H516" s="11" t="s">
        <v>15</v>
      </c>
      <c r="I516" s="12">
        <v>36172</v>
      </c>
      <c r="J516" s="11">
        <v>18</v>
      </c>
      <c r="K516" s="5" t="s">
        <v>16</v>
      </c>
      <c r="L516" s="5">
        <v>2103</v>
      </c>
      <c r="M516" s="5" t="s">
        <v>24</v>
      </c>
      <c r="N516" s="11" t="str">
        <f t="shared" si="67"/>
        <v>醍02103</v>
      </c>
      <c r="O516" s="11" t="str">
        <f t="shared" si="68"/>
        <v>家</v>
      </c>
      <c r="P516" s="10" t="s">
        <v>2496</v>
      </c>
      <c r="Q516" s="10" t="s">
        <v>333</v>
      </c>
      <c r="R516" s="10" t="s">
        <v>3051</v>
      </c>
      <c r="S516" s="4">
        <v>507474</v>
      </c>
      <c r="T516" s="4" t="s">
        <v>25</v>
      </c>
      <c r="U516" s="4">
        <v>51004202</v>
      </c>
      <c r="V516" s="4" t="s">
        <v>20</v>
      </c>
      <c r="W516" s="13"/>
      <c r="X516" s="13" t="s">
        <v>2971</v>
      </c>
      <c r="Y516" s="18" t="s">
        <v>3356</v>
      </c>
      <c r="Z516" s="18" t="s">
        <v>2973</v>
      </c>
      <c r="AA516" s="1" t="str">
        <f t="shared" si="70"/>
        <v>ス</v>
      </c>
    </row>
    <row r="517" spans="1:28" ht="21" hidden="1" customHeight="1">
      <c r="A517" s="1">
        <v>0</v>
      </c>
      <c r="B517" s="2" t="str">
        <f>VLOOKUP(VALUE(MID(N517,2,2)),Sheet1!$A$1:$B$6,2,FALSE)</f>
        <v>日野</v>
      </c>
      <c r="C517" s="9" t="str">
        <f t="shared" si="69"/>
        <v/>
      </c>
      <c r="D517" s="10" t="s">
        <v>448</v>
      </c>
      <c r="E517" s="4" t="s">
        <v>22</v>
      </c>
      <c r="F517" s="4" t="str">
        <f t="shared" si="65"/>
        <v>ｽｷﾞｳﾗ ﾀﾞｲｻｸ</v>
      </c>
      <c r="G517" s="10" t="str">
        <f t="shared" si="66"/>
        <v xml:space="preserve">ｽｷﾞｳﾗ </v>
      </c>
      <c r="H517" s="11" t="s">
        <v>15</v>
      </c>
      <c r="I517" s="12">
        <v>36172</v>
      </c>
      <c r="J517" s="11">
        <v>18</v>
      </c>
      <c r="K517" s="5" t="s">
        <v>16</v>
      </c>
      <c r="L517" s="5">
        <v>2103</v>
      </c>
      <c r="M517" s="5" t="s">
        <v>24</v>
      </c>
      <c r="N517" s="11" t="str">
        <f t="shared" si="67"/>
        <v>醍02103</v>
      </c>
      <c r="O517" s="11" t="str">
        <f t="shared" si="68"/>
        <v>家</v>
      </c>
      <c r="P517" s="10" t="s">
        <v>2496</v>
      </c>
      <c r="Q517" s="10" t="s">
        <v>333</v>
      </c>
      <c r="R517" s="10" t="s">
        <v>3051</v>
      </c>
      <c r="S517" s="4">
        <v>507474</v>
      </c>
      <c r="T517" s="4" t="s">
        <v>25</v>
      </c>
      <c r="U517" s="4">
        <v>51004203</v>
      </c>
      <c r="V517" s="4" t="s">
        <v>20</v>
      </c>
      <c r="W517" s="13"/>
      <c r="X517" s="13" t="s">
        <v>2971</v>
      </c>
      <c r="Y517" s="18" t="s">
        <v>3356</v>
      </c>
      <c r="Z517" s="18" t="s">
        <v>2973</v>
      </c>
      <c r="AA517" s="1" t="str">
        <f t="shared" si="70"/>
        <v>ス</v>
      </c>
    </row>
    <row r="518" spans="1:28" ht="21" hidden="1" customHeight="1">
      <c r="A518" s="1">
        <v>0</v>
      </c>
      <c r="B518" s="2" t="str">
        <f>VLOOKUP(VALUE(MID(N518,2,2)),Sheet1!$A$1:$B$6,2,FALSE)</f>
        <v>一言寺</v>
      </c>
      <c r="C518" s="9" t="str">
        <f t="shared" si="69"/>
        <v/>
      </c>
      <c r="D518" s="10" t="s">
        <v>1378</v>
      </c>
      <c r="E518" s="4" t="s">
        <v>1379</v>
      </c>
      <c r="F518" s="4" t="str">
        <f t="shared" si="65"/>
        <v>ｽｷﾞｳﾗ ﾋｶﾙ</v>
      </c>
      <c r="G518" s="10" t="str">
        <f t="shared" si="66"/>
        <v>ｽｷﾞｳﾗ ﾋｶﾙ</v>
      </c>
      <c r="H518" s="11" t="s">
        <v>15</v>
      </c>
      <c r="I518" s="12">
        <v>17188</v>
      </c>
      <c r="J518" s="11">
        <v>70</v>
      </c>
      <c r="K518" s="5" t="s">
        <v>16</v>
      </c>
      <c r="L518" s="5">
        <v>4190</v>
      </c>
      <c r="M518" s="5" t="s">
        <v>17</v>
      </c>
      <c r="N518" s="11" t="str">
        <f t="shared" si="67"/>
        <v>醍04190</v>
      </c>
      <c r="O518" s="11" t="str">
        <f t="shared" si="68"/>
        <v>本</v>
      </c>
      <c r="P518" s="10" t="s">
        <v>2726</v>
      </c>
      <c r="Q518" s="10" t="s">
        <v>1239</v>
      </c>
      <c r="R518" s="10" t="s">
        <v>3208</v>
      </c>
      <c r="S518" s="4">
        <v>1001884</v>
      </c>
      <c r="T518" s="4" t="s">
        <v>19</v>
      </c>
      <c r="U518" s="4">
        <v>100602501</v>
      </c>
      <c r="V518" s="4" t="s">
        <v>20</v>
      </c>
      <c r="W518" s="13"/>
      <c r="X518" s="13" t="s">
        <v>2971</v>
      </c>
      <c r="Y518" s="18" t="s">
        <v>3356</v>
      </c>
      <c r="Z518" s="18" t="s">
        <v>2973</v>
      </c>
      <c r="AA518" s="1" t="str">
        <f t="shared" si="70"/>
        <v>ス</v>
      </c>
    </row>
    <row r="519" spans="1:28" ht="21" customHeight="1">
      <c r="A519" s="1">
        <v>0</v>
      </c>
      <c r="B519" s="2" t="str">
        <f>VLOOKUP(VALUE(MID(N519,2,2)),Sheet1!$A$1:$B$6,2,FALSE)</f>
        <v>小栗栖</v>
      </c>
      <c r="C519" s="9" t="str">
        <f t="shared" si="69"/>
        <v/>
      </c>
      <c r="D519" s="10" t="s">
        <v>839</v>
      </c>
      <c r="E519" s="4" t="s">
        <v>840</v>
      </c>
      <c r="F519" s="4" t="str">
        <f t="shared" si="65"/>
        <v>ｽｷﾞﾓﾄ ｼﾞﾕﾝ</v>
      </c>
      <c r="G519" s="10" t="str">
        <f t="shared" si="66"/>
        <v>ｽｷﾞﾓﾄ ｼﾞﾕﾝ</v>
      </c>
      <c r="H519" s="11" t="s">
        <v>15</v>
      </c>
      <c r="I519" s="12">
        <v>24388</v>
      </c>
      <c r="J519" s="11">
        <v>50</v>
      </c>
      <c r="K519" s="5" t="s">
        <v>16</v>
      </c>
      <c r="L519" s="5">
        <v>3127</v>
      </c>
      <c r="M519" s="5" t="s">
        <v>17</v>
      </c>
      <c r="N519" s="11" t="str">
        <f t="shared" si="67"/>
        <v>醍03127</v>
      </c>
      <c r="O519" s="11" t="str">
        <f t="shared" si="68"/>
        <v>本</v>
      </c>
      <c r="P519" s="10" t="s">
        <v>2593</v>
      </c>
      <c r="Q519" s="10" t="s">
        <v>751</v>
      </c>
      <c r="R519" s="10" t="s">
        <v>3426</v>
      </c>
      <c r="S519" s="4">
        <v>8905827</v>
      </c>
      <c r="T519" s="4" t="s">
        <v>19</v>
      </c>
      <c r="U519" s="4">
        <v>890604901</v>
      </c>
      <c r="V519" s="4" t="s">
        <v>20</v>
      </c>
      <c r="W519" s="15">
        <v>42477.333333333336</v>
      </c>
      <c r="X519" s="16">
        <v>42464</v>
      </c>
      <c r="Y519" s="18">
        <v>4</v>
      </c>
      <c r="Z519" s="18"/>
      <c r="AA519" s="1" t="str">
        <f t="shared" si="70"/>
        <v>ス</v>
      </c>
      <c r="AB519" s="1">
        <f>J519</f>
        <v>50</v>
      </c>
    </row>
    <row r="520" spans="1:28" ht="21" hidden="1" customHeight="1">
      <c r="A520" s="1">
        <v>0</v>
      </c>
      <c r="B520" s="2" t="str">
        <f>VLOOKUP(VALUE(MID(N520,2,2)),Sheet1!$A$1:$B$6,2,FALSE)</f>
        <v>三宝院</v>
      </c>
      <c r="C520" s="9" t="str">
        <f t="shared" si="69"/>
        <v/>
      </c>
      <c r="D520" s="10" t="s">
        <v>1849</v>
      </c>
      <c r="E520" s="4" t="s">
        <v>1850</v>
      </c>
      <c r="F520" s="4" t="str">
        <f t="shared" si="65"/>
        <v>ｽｷﾞﾓﾄ ﾀｸﾔ</v>
      </c>
      <c r="G520" s="10" t="str">
        <f t="shared" si="66"/>
        <v>ｽｷﾞﾓﾄ ﾀｸﾔ</v>
      </c>
      <c r="H520" s="11" t="s">
        <v>15</v>
      </c>
      <c r="I520" s="12">
        <v>32423</v>
      </c>
      <c r="J520" s="11">
        <v>28</v>
      </c>
      <c r="K520" s="5" t="s">
        <v>16</v>
      </c>
      <c r="L520" s="5">
        <v>5321</v>
      </c>
      <c r="M520" s="5" t="s">
        <v>17</v>
      </c>
      <c r="N520" s="11" t="str">
        <f t="shared" si="67"/>
        <v>醍05321</v>
      </c>
      <c r="O520" s="11" t="str">
        <f t="shared" si="68"/>
        <v>本</v>
      </c>
      <c r="P520" s="10" t="s">
        <v>2849</v>
      </c>
      <c r="Q520" s="10" t="s">
        <v>1618</v>
      </c>
      <c r="R520" s="10" t="s">
        <v>1851</v>
      </c>
      <c r="S520" s="4">
        <v>706957</v>
      </c>
      <c r="T520" s="4" t="s">
        <v>25</v>
      </c>
      <c r="U520" s="4">
        <v>150803601</v>
      </c>
      <c r="V520" s="4" t="s">
        <v>20</v>
      </c>
      <c r="W520" s="13"/>
      <c r="X520" s="13" t="s">
        <v>2971</v>
      </c>
      <c r="Y520" s="18" t="s">
        <v>3356</v>
      </c>
      <c r="Z520" s="18" t="s">
        <v>2973</v>
      </c>
      <c r="AA520" s="1" t="str">
        <f t="shared" si="70"/>
        <v>ス</v>
      </c>
    </row>
    <row r="521" spans="1:28" ht="21" hidden="1" customHeight="1">
      <c r="A521" s="1">
        <v>0</v>
      </c>
      <c r="B521" s="2" t="str">
        <f>VLOOKUP(VALUE(MID(N521,2,2)),Sheet1!$A$1:$B$6,2,FALSE)</f>
        <v>三宝院</v>
      </c>
      <c r="C521" s="9" t="str">
        <f t="shared" si="69"/>
        <v/>
      </c>
      <c r="D521" s="10" t="s">
        <v>1846</v>
      </c>
      <c r="E521" s="4" t="s">
        <v>1847</v>
      </c>
      <c r="F521" s="4" t="str">
        <f t="shared" si="65"/>
        <v>ｽｷﾞﾓﾄ ﾅｵﾐﾂ</v>
      </c>
      <c r="G521" s="10" t="str">
        <f t="shared" si="66"/>
        <v>ｽｷﾞﾓﾄ ﾅｵﾐﾂ</v>
      </c>
      <c r="H521" s="11" t="s">
        <v>15</v>
      </c>
      <c r="I521" s="12">
        <v>33458</v>
      </c>
      <c r="J521" s="11">
        <v>25</v>
      </c>
      <c r="K521" s="5" t="s">
        <v>16</v>
      </c>
      <c r="L521" s="5">
        <v>5320</v>
      </c>
      <c r="M521" s="5" t="s">
        <v>17</v>
      </c>
      <c r="N521" s="11" t="str">
        <f t="shared" si="67"/>
        <v>醍05320</v>
      </c>
      <c r="O521" s="11" t="str">
        <f t="shared" si="68"/>
        <v>本</v>
      </c>
      <c r="P521" s="10" t="s">
        <v>2849</v>
      </c>
      <c r="Q521" s="10" t="s">
        <v>1618</v>
      </c>
      <c r="R521" s="10" t="s">
        <v>1848</v>
      </c>
      <c r="S521" s="4">
        <v>1504134</v>
      </c>
      <c r="T521" s="4" t="s">
        <v>25</v>
      </c>
      <c r="U521" s="4">
        <v>150803501</v>
      </c>
      <c r="V521" s="4" t="s">
        <v>20</v>
      </c>
      <c r="W521" s="13"/>
      <c r="X521" s="13" t="s">
        <v>2971</v>
      </c>
      <c r="Y521" s="18" t="s">
        <v>3356</v>
      </c>
      <c r="Z521" s="18" t="s">
        <v>2973</v>
      </c>
      <c r="AA521" s="1" t="str">
        <f t="shared" si="70"/>
        <v>ス</v>
      </c>
    </row>
    <row r="522" spans="1:28" ht="21" hidden="1" customHeight="1">
      <c r="A522" s="1">
        <v>0</v>
      </c>
      <c r="B522" s="2" t="str">
        <f>VLOOKUP(VALUE(MID(N522,2,2)),Sheet1!$A$1:$B$6,2,FALSE)</f>
        <v>小栗栖</v>
      </c>
      <c r="C522" s="9" t="str">
        <f t="shared" si="69"/>
        <v/>
      </c>
      <c r="D522" s="10" t="s">
        <v>878</v>
      </c>
      <c r="E522" s="4" t="s">
        <v>879</v>
      </c>
      <c r="F522" s="4" t="str">
        <f t="shared" si="65"/>
        <v>ｽﾊﾗ ﾖｳｽｹ</v>
      </c>
      <c r="G522" s="10" t="str">
        <f t="shared" si="66"/>
        <v>ｽﾊﾗ ﾖｳｽｹ</v>
      </c>
      <c r="H522" s="11" t="s">
        <v>15</v>
      </c>
      <c r="I522" s="12">
        <v>27862</v>
      </c>
      <c r="J522" s="11">
        <v>40</v>
      </c>
      <c r="K522" s="5" t="s">
        <v>16</v>
      </c>
      <c r="L522" s="5">
        <v>3182</v>
      </c>
      <c r="M522" s="5" t="s">
        <v>17</v>
      </c>
      <c r="N522" s="11" t="str">
        <f t="shared" si="67"/>
        <v>醍03182</v>
      </c>
      <c r="O522" s="11" t="str">
        <f t="shared" si="68"/>
        <v>本</v>
      </c>
      <c r="P522" s="10" t="s">
        <v>2603</v>
      </c>
      <c r="Q522" s="10" t="s">
        <v>880</v>
      </c>
      <c r="R522" s="10" t="s">
        <v>881</v>
      </c>
      <c r="S522" s="4">
        <v>708011</v>
      </c>
      <c r="T522" s="4" t="s">
        <v>19</v>
      </c>
      <c r="U522" s="4">
        <v>71108001</v>
      </c>
      <c r="V522" s="4" t="s">
        <v>20</v>
      </c>
      <c r="W522" s="13"/>
      <c r="X522" s="13" t="s">
        <v>2971</v>
      </c>
      <c r="Y522" s="18" t="s">
        <v>3356</v>
      </c>
      <c r="Z522" s="18" t="s">
        <v>2973</v>
      </c>
      <c r="AA522" s="1" t="str">
        <f t="shared" si="70"/>
        <v>ス</v>
      </c>
    </row>
    <row r="523" spans="1:28" ht="21" hidden="1" customHeight="1">
      <c r="A523" s="1">
        <v>0</v>
      </c>
      <c r="B523" s="1" t="str">
        <f>VLOOKUP(VALUE(MID(N523,2,2)),Sheet1!$A$1:$B$6,2,FALSE)</f>
        <v>小栗栖</v>
      </c>
      <c r="C523" s="9" t="str">
        <f t="shared" si="69"/>
        <v/>
      </c>
      <c r="D523" s="4" t="s">
        <v>882</v>
      </c>
      <c r="E523" s="4" t="s">
        <v>22</v>
      </c>
      <c r="F523" s="4" t="str">
        <f t="shared" si="65"/>
        <v>ｽﾊﾗ ﾖｳｽｹ</v>
      </c>
      <c r="G523" s="4" t="str">
        <f t="shared" si="66"/>
        <v xml:space="preserve">ｽﾊﾗ </v>
      </c>
      <c r="H523" s="5" t="s">
        <v>15</v>
      </c>
      <c r="I523" s="6">
        <v>40087</v>
      </c>
      <c r="J523" s="5">
        <v>7</v>
      </c>
      <c r="K523" s="5" t="s">
        <v>16</v>
      </c>
      <c r="L523" s="5">
        <v>3182</v>
      </c>
      <c r="M523" s="5" t="s">
        <v>24</v>
      </c>
      <c r="N523" s="5" t="str">
        <f t="shared" si="67"/>
        <v>醍03182</v>
      </c>
      <c r="O523" s="5" t="str">
        <f t="shared" si="68"/>
        <v>家</v>
      </c>
      <c r="P523" s="4" t="s">
        <v>2603</v>
      </c>
      <c r="Q523" s="4" t="s">
        <v>880</v>
      </c>
      <c r="R523" s="4" t="s">
        <v>881</v>
      </c>
      <c r="S523" s="4">
        <v>708011</v>
      </c>
      <c r="T523" s="4" t="s">
        <v>25</v>
      </c>
      <c r="U523" s="4">
        <v>71108002</v>
      </c>
      <c r="V523" s="4" t="s">
        <v>20</v>
      </c>
      <c r="W523" s="7" t="s">
        <v>2970</v>
      </c>
      <c r="X523" s="7" t="s">
        <v>2971</v>
      </c>
      <c r="Y523" s="8" t="s">
        <v>2972</v>
      </c>
      <c r="Z523" s="8" t="s">
        <v>2973</v>
      </c>
      <c r="AA523" s="1" t="str">
        <f t="shared" si="70"/>
        <v>ス</v>
      </c>
    </row>
    <row r="524" spans="1:28" ht="21" hidden="1" customHeight="1">
      <c r="A524" s="1">
        <v>0</v>
      </c>
      <c r="B524" s="2" t="str">
        <f>VLOOKUP(VALUE(MID(N524,2,2)),Sheet1!$A$1:$B$6,2,FALSE)</f>
        <v>三宝院</v>
      </c>
      <c r="C524" s="9" t="str">
        <f t="shared" si="69"/>
        <v/>
      </c>
      <c r="D524" s="10" t="s">
        <v>1561</v>
      </c>
      <c r="E524" s="4" t="s">
        <v>1562</v>
      </c>
      <c r="F524" s="4" t="str">
        <f t="shared" si="65"/>
        <v>ｽﾐ ﾋﾃﾞﾐﾂ</v>
      </c>
      <c r="G524" s="10" t="str">
        <f t="shared" si="66"/>
        <v>ｽﾐ ﾋﾃﾞﾐﾂ</v>
      </c>
      <c r="H524" s="11" t="s">
        <v>15</v>
      </c>
      <c r="I524" s="12">
        <v>20520</v>
      </c>
      <c r="J524" s="11">
        <v>61</v>
      </c>
      <c r="K524" s="5" t="s">
        <v>16</v>
      </c>
      <c r="L524" s="5">
        <v>5034</v>
      </c>
      <c r="M524" s="5" t="s">
        <v>17</v>
      </c>
      <c r="N524" s="11" t="str">
        <f t="shared" si="67"/>
        <v>醍05034</v>
      </c>
      <c r="O524" s="11" t="str">
        <f t="shared" si="68"/>
        <v>本</v>
      </c>
      <c r="P524" s="10" t="s">
        <v>2774</v>
      </c>
      <c r="Q524" s="10" t="s">
        <v>1563</v>
      </c>
      <c r="R524" s="10" t="s">
        <v>1564</v>
      </c>
      <c r="S524" s="4">
        <v>9314792</v>
      </c>
      <c r="T524" s="4" t="s">
        <v>19</v>
      </c>
      <c r="U524" s="4">
        <v>931118401</v>
      </c>
      <c r="V524" s="4" t="s">
        <v>20</v>
      </c>
      <c r="W524" s="13"/>
      <c r="X524" s="13" t="s">
        <v>2971</v>
      </c>
      <c r="Y524" s="18" t="s">
        <v>3356</v>
      </c>
      <c r="Z524" s="18" t="s">
        <v>2973</v>
      </c>
      <c r="AA524" s="1" t="str">
        <f t="shared" si="70"/>
        <v>ス</v>
      </c>
    </row>
    <row r="525" spans="1:28" ht="21" hidden="1" customHeight="1">
      <c r="A525" s="1">
        <v>0</v>
      </c>
      <c r="B525" s="2" t="str">
        <f>VLOOKUP(VALUE(MID(N525,2,2)),Sheet1!$A$1:$B$6,2,FALSE)</f>
        <v>小栗栖</v>
      </c>
      <c r="C525" s="9" t="str">
        <f t="shared" si="69"/>
        <v/>
      </c>
      <c r="D525" s="10" t="s">
        <v>829</v>
      </c>
      <c r="E525" s="4" t="s">
        <v>830</v>
      </c>
      <c r="F525" s="4" t="str">
        <f t="shared" si="65"/>
        <v>ｽﾐ ﾔｽｵ</v>
      </c>
      <c r="G525" s="10" t="str">
        <f t="shared" si="66"/>
        <v>ｽﾐ ﾔｽｵ</v>
      </c>
      <c r="H525" s="11" t="s">
        <v>15</v>
      </c>
      <c r="I525" s="12">
        <v>24324</v>
      </c>
      <c r="J525" s="11">
        <v>50</v>
      </c>
      <c r="K525" s="5" t="s">
        <v>16</v>
      </c>
      <c r="L525" s="5">
        <v>3097</v>
      </c>
      <c r="M525" s="5" t="s">
        <v>17</v>
      </c>
      <c r="N525" s="11" t="str">
        <f t="shared" si="67"/>
        <v>醍03097</v>
      </c>
      <c r="O525" s="11" t="str">
        <f t="shared" si="68"/>
        <v>本</v>
      </c>
      <c r="P525" s="10" t="s">
        <v>2589</v>
      </c>
      <c r="Q525" s="10" t="s">
        <v>161</v>
      </c>
      <c r="R525" s="10" t="s">
        <v>55</v>
      </c>
      <c r="S525" s="4">
        <v>9712259</v>
      </c>
      <c r="T525" s="4" t="s">
        <v>19</v>
      </c>
      <c r="U525" s="4">
        <v>971215101</v>
      </c>
      <c r="V525" s="4" t="s">
        <v>20</v>
      </c>
      <c r="W525" s="13"/>
      <c r="X525" s="13" t="s">
        <v>2971</v>
      </c>
      <c r="Y525" s="18" t="s">
        <v>3356</v>
      </c>
      <c r="Z525" s="18" t="s">
        <v>2973</v>
      </c>
      <c r="AA525" s="1" t="str">
        <f t="shared" si="70"/>
        <v>ス</v>
      </c>
    </row>
    <row r="526" spans="1:28" ht="21" hidden="1" customHeight="1">
      <c r="A526" s="1">
        <v>0</v>
      </c>
      <c r="B526" s="2" t="str">
        <f>VLOOKUP(VALUE(MID(N526,2,2)),Sheet1!$A$1:$B$6,2,FALSE)</f>
        <v>日野</v>
      </c>
      <c r="C526" s="9" t="str">
        <f t="shared" si="69"/>
        <v/>
      </c>
      <c r="D526" s="10" t="s">
        <v>481</v>
      </c>
      <c r="E526" s="4" t="s">
        <v>482</v>
      </c>
      <c r="F526" s="4" t="str">
        <f t="shared" si="65"/>
        <v>ｽﾔﾏ ﾀｶﾋﾄ</v>
      </c>
      <c r="G526" s="10" t="str">
        <f t="shared" si="66"/>
        <v>ｽﾔﾏ ﾀｶﾋﾄ</v>
      </c>
      <c r="H526" s="11" t="s">
        <v>15</v>
      </c>
      <c r="I526" s="12">
        <v>26978</v>
      </c>
      <c r="J526" s="11">
        <v>43</v>
      </c>
      <c r="K526" s="5" t="s">
        <v>16</v>
      </c>
      <c r="L526" s="5">
        <v>2136</v>
      </c>
      <c r="M526" s="5" t="s">
        <v>17</v>
      </c>
      <c r="N526" s="11" t="str">
        <f t="shared" si="67"/>
        <v>醍02136</v>
      </c>
      <c r="O526" s="11" t="str">
        <f t="shared" si="68"/>
        <v>本</v>
      </c>
      <c r="P526" s="10" t="s">
        <v>2505</v>
      </c>
      <c r="Q526" s="10" t="s">
        <v>483</v>
      </c>
      <c r="R526" s="10" t="s">
        <v>3058</v>
      </c>
      <c r="S526" s="4">
        <v>703168</v>
      </c>
      <c r="T526" s="4" t="s">
        <v>19</v>
      </c>
      <c r="U526" s="4">
        <v>70704001</v>
      </c>
      <c r="V526" s="4" t="s">
        <v>20</v>
      </c>
      <c r="W526" s="13"/>
      <c r="X526" s="13" t="s">
        <v>2971</v>
      </c>
      <c r="Y526" s="18" t="s">
        <v>3356</v>
      </c>
      <c r="Z526" s="18" t="s">
        <v>2973</v>
      </c>
      <c r="AA526" s="1" t="str">
        <f t="shared" si="70"/>
        <v>ス</v>
      </c>
    </row>
    <row r="527" spans="1:28" ht="21" hidden="1" customHeight="1">
      <c r="A527" s="1">
        <v>0</v>
      </c>
      <c r="B527" s="2" t="str">
        <f>VLOOKUP(VALUE(MID(N527,2,2)),Sheet1!$A$1:$B$6,2,FALSE)</f>
        <v>日野</v>
      </c>
      <c r="C527" s="9" t="str">
        <f t="shared" si="69"/>
        <v/>
      </c>
      <c r="D527" s="10" t="s">
        <v>484</v>
      </c>
      <c r="E527" s="4" t="s">
        <v>22</v>
      </c>
      <c r="F527" s="4" t="str">
        <f t="shared" si="65"/>
        <v>ｽﾔﾏ ﾀｶﾋﾄ</v>
      </c>
      <c r="G527" s="10" t="str">
        <f t="shared" si="66"/>
        <v xml:space="preserve">ｽﾔﾏ </v>
      </c>
      <c r="H527" s="11" t="s">
        <v>23</v>
      </c>
      <c r="I527" s="12">
        <v>27073</v>
      </c>
      <c r="J527" s="11">
        <v>43</v>
      </c>
      <c r="K527" s="5" t="s">
        <v>16</v>
      </c>
      <c r="L527" s="5">
        <v>2136</v>
      </c>
      <c r="M527" s="5" t="s">
        <v>24</v>
      </c>
      <c r="N527" s="11" t="str">
        <f t="shared" si="67"/>
        <v>醍02136</v>
      </c>
      <c r="O527" s="11" t="str">
        <f t="shared" si="68"/>
        <v>家</v>
      </c>
      <c r="P527" s="10" t="s">
        <v>2505</v>
      </c>
      <c r="Q527" s="10" t="s">
        <v>483</v>
      </c>
      <c r="R527" s="10" t="s">
        <v>3058</v>
      </c>
      <c r="S527" s="4">
        <v>703168</v>
      </c>
      <c r="T527" s="4" t="s">
        <v>25</v>
      </c>
      <c r="U527" s="4">
        <v>70704002</v>
      </c>
      <c r="V527" s="4" t="s">
        <v>20</v>
      </c>
      <c r="W527" s="13"/>
      <c r="X527" s="13" t="s">
        <v>2971</v>
      </c>
      <c r="Y527" s="18" t="s">
        <v>3356</v>
      </c>
      <c r="Z527" s="18" t="s">
        <v>2973</v>
      </c>
      <c r="AA527" s="1" t="str">
        <f t="shared" si="70"/>
        <v>ス</v>
      </c>
    </row>
    <row r="528" spans="1:28" ht="21" hidden="1" customHeight="1">
      <c r="A528" s="1">
        <v>0</v>
      </c>
      <c r="B528" s="1" t="str">
        <f>VLOOKUP(VALUE(MID(N528,2,2)),Sheet1!$A$1:$B$6,2,FALSE)</f>
        <v>日野</v>
      </c>
      <c r="C528" s="9" t="str">
        <f t="shared" si="69"/>
        <v/>
      </c>
      <c r="D528" s="4" t="s">
        <v>485</v>
      </c>
      <c r="E528" s="4" t="s">
        <v>22</v>
      </c>
      <c r="F528" s="4" t="str">
        <f t="shared" si="65"/>
        <v>ｽﾔﾏ ﾀｶﾋﾄ</v>
      </c>
      <c r="G528" s="4" t="str">
        <f t="shared" si="66"/>
        <v xml:space="preserve">ｽﾔﾏ </v>
      </c>
      <c r="H528" s="5" t="s">
        <v>23</v>
      </c>
      <c r="I528" s="6">
        <v>37334</v>
      </c>
      <c r="J528" s="5">
        <v>15</v>
      </c>
      <c r="K528" s="5" t="s">
        <v>16</v>
      </c>
      <c r="L528" s="5">
        <v>2136</v>
      </c>
      <c r="M528" s="5" t="s">
        <v>24</v>
      </c>
      <c r="N528" s="5" t="str">
        <f t="shared" si="67"/>
        <v>醍02136</v>
      </c>
      <c r="O528" s="5" t="str">
        <f t="shared" si="68"/>
        <v>家</v>
      </c>
      <c r="P528" s="4" t="s">
        <v>2505</v>
      </c>
      <c r="Q528" s="4" t="s">
        <v>483</v>
      </c>
      <c r="R528" s="4" t="s">
        <v>3058</v>
      </c>
      <c r="S528" s="4">
        <v>703168</v>
      </c>
      <c r="T528" s="4" t="s">
        <v>25</v>
      </c>
      <c r="U528" s="4">
        <v>70704003</v>
      </c>
      <c r="V528" s="4" t="s">
        <v>20</v>
      </c>
      <c r="W528" s="7" t="s">
        <v>2970</v>
      </c>
      <c r="X528" s="7" t="s">
        <v>2971</v>
      </c>
      <c r="Y528" s="8" t="s">
        <v>2972</v>
      </c>
      <c r="Z528" s="8" t="s">
        <v>2973</v>
      </c>
      <c r="AA528" s="1" t="str">
        <f t="shared" si="70"/>
        <v>ス</v>
      </c>
    </row>
    <row r="529" spans="1:29" ht="21" hidden="1" customHeight="1">
      <c r="A529" s="1">
        <v>0</v>
      </c>
      <c r="B529" s="1" t="str">
        <f>VLOOKUP(VALUE(MID(N529,2,2)),Sheet1!$A$1:$B$6,2,FALSE)</f>
        <v>日野</v>
      </c>
      <c r="C529" s="9" t="str">
        <f t="shared" si="69"/>
        <v/>
      </c>
      <c r="D529" s="4" t="s">
        <v>486</v>
      </c>
      <c r="E529" s="4" t="s">
        <v>22</v>
      </c>
      <c r="F529" s="4" t="str">
        <f t="shared" si="65"/>
        <v>ｽﾔﾏ ﾀｶﾋﾄ</v>
      </c>
      <c r="G529" s="4" t="str">
        <f t="shared" si="66"/>
        <v xml:space="preserve">ｽﾔﾏ </v>
      </c>
      <c r="H529" s="5" t="s">
        <v>23</v>
      </c>
      <c r="I529" s="6">
        <v>38782</v>
      </c>
      <c r="J529" s="5">
        <v>11</v>
      </c>
      <c r="K529" s="5" t="s">
        <v>16</v>
      </c>
      <c r="L529" s="5">
        <v>2136</v>
      </c>
      <c r="M529" s="5" t="s">
        <v>24</v>
      </c>
      <c r="N529" s="5" t="str">
        <f t="shared" si="67"/>
        <v>醍02136</v>
      </c>
      <c r="O529" s="5" t="str">
        <f t="shared" si="68"/>
        <v>家</v>
      </c>
      <c r="P529" s="4" t="s">
        <v>2505</v>
      </c>
      <c r="Q529" s="4" t="s">
        <v>483</v>
      </c>
      <c r="R529" s="4" t="s">
        <v>3058</v>
      </c>
      <c r="S529" s="4">
        <v>703168</v>
      </c>
      <c r="T529" s="4" t="s">
        <v>25</v>
      </c>
      <c r="U529" s="4">
        <v>70704004</v>
      </c>
      <c r="V529" s="4" t="s">
        <v>20</v>
      </c>
      <c r="W529" s="7" t="s">
        <v>2970</v>
      </c>
      <c r="X529" s="7" t="s">
        <v>2971</v>
      </c>
      <c r="Y529" s="8" t="s">
        <v>2972</v>
      </c>
      <c r="Z529" s="8" t="s">
        <v>2973</v>
      </c>
      <c r="AA529" s="1" t="str">
        <f t="shared" si="70"/>
        <v>ス</v>
      </c>
    </row>
    <row r="530" spans="1:29" ht="21" hidden="1" customHeight="1">
      <c r="A530" s="1">
        <v>0</v>
      </c>
      <c r="B530" s="2" t="str">
        <f>VLOOKUP(VALUE(MID(N530,2,2)),Sheet1!$A$1:$B$6,2,FALSE)</f>
        <v>三宝院</v>
      </c>
      <c r="C530" s="9" t="str">
        <f t="shared" si="69"/>
        <v>セ</v>
      </c>
      <c r="D530" s="10" t="s">
        <v>1862</v>
      </c>
      <c r="E530" s="4" t="s">
        <v>1863</v>
      </c>
      <c r="F530" s="4" t="str">
        <f t="shared" si="65"/>
        <v>ｾｷ ﾌﾄｼ</v>
      </c>
      <c r="G530" s="10" t="str">
        <f t="shared" si="66"/>
        <v>ｾｷ ﾌﾄｼ</v>
      </c>
      <c r="H530" s="11" t="s">
        <v>15</v>
      </c>
      <c r="I530" s="12">
        <v>29286</v>
      </c>
      <c r="J530" s="11">
        <v>37</v>
      </c>
      <c r="K530" s="5" t="s">
        <v>16</v>
      </c>
      <c r="L530" s="5">
        <v>5325</v>
      </c>
      <c r="M530" s="5" t="s">
        <v>17</v>
      </c>
      <c r="N530" s="11" t="str">
        <f t="shared" si="67"/>
        <v>醍05325</v>
      </c>
      <c r="O530" s="11" t="str">
        <f t="shared" si="68"/>
        <v>本</v>
      </c>
      <c r="P530" s="10" t="s">
        <v>2853</v>
      </c>
      <c r="Q530" s="10" t="s">
        <v>1864</v>
      </c>
      <c r="R530" s="10" t="s">
        <v>1865</v>
      </c>
      <c r="S530" s="4">
        <v>1507591</v>
      </c>
      <c r="T530" s="4" t="s">
        <v>25</v>
      </c>
      <c r="U530" s="4">
        <v>151104101</v>
      </c>
      <c r="V530" s="4" t="s">
        <v>20</v>
      </c>
      <c r="W530" s="13"/>
      <c r="X530" s="13" t="s">
        <v>2971</v>
      </c>
      <c r="Y530" s="18" t="s">
        <v>3356</v>
      </c>
      <c r="Z530" s="18" t="s">
        <v>2973</v>
      </c>
      <c r="AA530" s="1" t="str">
        <f t="shared" si="70"/>
        <v>セ</v>
      </c>
    </row>
    <row r="531" spans="1:29" ht="21" customHeight="1">
      <c r="A531" s="1">
        <v>0</v>
      </c>
      <c r="B531" s="2" t="str">
        <f>VLOOKUP(VALUE(MID(N531,2,2)),Sheet1!$A$1:$B$6,2,FALSE)</f>
        <v>三宝院</v>
      </c>
      <c r="C531" s="9" t="str">
        <f t="shared" si="69"/>
        <v/>
      </c>
      <c r="D531" s="10" t="s">
        <v>1672</v>
      </c>
      <c r="E531" s="4" t="s">
        <v>1673</v>
      </c>
      <c r="F531" s="4" t="str">
        <f t="shared" si="65"/>
        <v>ｾﾔﾏ ﾉﾘﾕｷ</v>
      </c>
      <c r="G531" s="10" t="str">
        <f t="shared" si="66"/>
        <v>ｾﾔﾏ ﾉﾘﾕｷ</v>
      </c>
      <c r="H531" s="11" t="s">
        <v>15</v>
      </c>
      <c r="I531" s="12">
        <v>19019</v>
      </c>
      <c r="J531" s="11">
        <v>65</v>
      </c>
      <c r="K531" s="5" t="s">
        <v>16</v>
      </c>
      <c r="L531" s="5">
        <v>5193</v>
      </c>
      <c r="M531" s="5" t="s">
        <v>17</v>
      </c>
      <c r="N531" s="11" t="str">
        <f t="shared" si="67"/>
        <v>醍05193</v>
      </c>
      <c r="O531" s="11" t="str">
        <f t="shared" si="68"/>
        <v>本</v>
      </c>
      <c r="P531" s="10" t="s">
        <v>2803</v>
      </c>
      <c r="Q531" s="10" t="s">
        <v>1214</v>
      </c>
      <c r="R531" s="10" t="s">
        <v>3262</v>
      </c>
      <c r="S531" s="4">
        <v>8532</v>
      </c>
      <c r="T531" s="4" t="s">
        <v>19</v>
      </c>
      <c r="U531" s="4">
        <v>1110601</v>
      </c>
      <c r="V531" s="4" t="s">
        <v>20</v>
      </c>
      <c r="W531" s="15">
        <v>42486.364583333336</v>
      </c>
      <c r="X531" s="16">
        <v>42464</v>
      </c>
      <c r="Y531" s="18">
        <v>4</v>
      </c>
      <c r="Z531" s="18">
        <v>2</v>
      </c>
      <c r="AA531" s="1" t="str">
        <f t="shared" si="70"/>
        <v>セ</v>
      </c>
      <c r="AB531" s="1">
        <f>J531</f>
        <v>65</v>
      </c>
      <c r="AC531" s="1">
        <v>2500</v>
      </c>
    </row>
    <row r="532" spans="1:29" ht="21" hidden="1" customHeight="1">
      <c r="A532" s="1">
        <v>0</v>
      </c>
      <c r="B532" s="2" t="str">
        <f>VLOOKUP(VALUE(MID(N532,2,2)),Sheet1!$A$1:$B$6,2,FALSE)</f>
        <v>日野</v>
      </c>
      <c r="C532" s="9" t="str">
        <f t="shared" si="69"/>
        <v/>
      </c>
      <c r="D532" s="10" t="s">
        <v>476</v>
      </c>
      <c r="E532" s="4" t="s">
        <v>477</v>
      </c>
      <c r="F532" s="4" t="str">
        <f t="shared" si="65"/>
        <v>ｾﾝﾎﾞﾝｷﾞ ﾋﾃﾞﾄ</v>
      </c>
      <c r="G532" s="10" t="str">
        <f t="shared" si="66"/>
        <v>ｾﾝﾎﾞﾝｷﾞ ﾋﾃﾞﾄ</v>
      </c>
      <c r="H532" s="11" t="s">
        <v>15</v>
      </c>
      <c r="I532" s="12">
        <v>31573</v>
      </c>
      <c r="J532" s="11">
        <v>30</v>
      </c>
      <c r="K532" s="5" t="s">
        <v>16</v>
      </c>
      <c r="L532" s="5">
        <v>2127</v>
      </c>
      <c r="M532" s="5" t="s">
        <v>17</v>
      </c>
      <c r="N532" s="11" t="str">
        <f t="shared" si="67"/>
        <v>醍02127</v>
      </c>
      <c r="O532" s="11" t="str">
        <f t="shared" si="68"/>
        <v>本</v>
      </c>
      <c r="P532" s="10" t="s">
        <v>2503</v>
      </c>
      <c r="Q532" s="10" t="s">
        <v>425</v>
      </c>
      <c r="R532" s="10" t="s">
        <v>3056</v>
      </c>
      <c r="S532" s="4">
        <v>611794</v>
      </c>
      <c r="T532" s="4" t="s">
        <v>25</v>
      </c>
      <c r="U532" s="4">
        <v>61208901</v>
      </c>
      <c r="V532" s="4" t="s">
        <v>20</v>
      </c>
      <c r="W532" s="13"/>
      <c r="X532" s="13" t="s">
        <v>2971</v>
      </c>
      <c r="Y532" s="18" t="s">
        <v>3356</v>
      </c>
      <c r="Z532" s="18" t="s">
        <v>2973</v>
      </c>
      <c r="AA532" s="1" t="str">
        <f t="shared" si="70"/>
        <v>セ</v>
      </c>
    </row>
    <row r="533" spans="1:29" ht="21" hidden="1" customHeight="1">
      <c r="A533" s="1">
        <v>0</v>
      </c>
      <c r="B533" s="2" t="str">
        <f>VLOOKUP(VALUE(MID(N533,2,2)),Sheet1!$A$1:$B$6,2,FALSE)</f>
        <v>一言寺</v>
      </c>
      <c r="C533" s="9" t="str">
        <f t="shared" si="69"/>
        <v>ソ</v>
      </c>
      <c r="D533" s="10" t="s">
        <v>1353</v>
      </c>
      <c r="E533" s="4" t="s">
        <v>1354</v>
      </c>
      <c r="F533" s="4" t="str">
        <f t="shared" si="65"/>
        <v>ｿﾄﾀﾞ ｼｹﾞﾄｼ</v>
      </c>
      <c r="G533" s="10" t="str">
        <f t="shared" si="66"/>
        <v>ｿﾄﾀﾞ ｼｹﾞﾄｼ</v>
      </c>
      <c r="H533" s="11" t="s">
        <v>15</v>
      </c>
      <c r="I533" s="12">
        <v>22683</v>
      </c>
      <c r="J533" s="11">
        <v>55</v>
      </c>
      <c r="K533" s="5" t="s">
        <v>16</v>
      </c>
      <c r="L533" s="5">
        <v>4163</v>
      </c>
      <c r="M533" s="5" t="s">
        <v>17</v>
      </c>
      <c r="N533" s="11" t="str">
        <f t="shared" si="67"/>
        <v>醍04163</v>
      </c>
      <c r="O533" s="11" t="str">
        <f t="shared" si="68"/>
        <v>本</v>
      </c>
      <c r="P533" s="10" t="s">
        <v>2717</v>
      </c>
      <c r="Q533" s="10" t="s">
        <v>1307</v>
      </c>
      <c r="R533" s="10" t="s">
        <v>3201</v>
      </c>
      <c r="S533" s="4">
        <v>8906726</v>
      </c>
      <c r="T533" s="4" t="s">
        <v>19</v>
      </c>
      <c r="U533" s="4">
        <v>941115401</v>
      </c>
      <c r="V533" s="4" t="s">
        <v>20</v>
      </c>
      <c r="W533" s="13"/>
      <c r="X533" s="13" t="s">
        <v>2971</v>
      </c>
      <c r="Y533" s="18" t="s">
        <v>3356</v>
      </c>
      <c r="Z533" s="18" t="s">
        <v>2973</v>
      </c>
      <c r="AA533" s="1" t="str">
        <f t="shared" si="70"/>
        <v>ソ</v>
      </c>
    </row>
    <row r="534" spans="1:29" ht="21" hidden="1" customHeight="1">
      <c r="A534" s="1">
        <v>0</v>
      </c>
      <c r="B534" s="2" t="str">
        <f>VLOOKUP(VALUE(MID(N534,2,2)),Sheet1!$A$1:$B$6,2,FALSE)</f>
        <v>日野</v>
      </c>
      <c r="C534" s="9" t="str">
        <f t="shared" si="69"/>
        <v/>
      </c>
      <c r="D534" s="10" t="s">
        <v>503</v>
      </c>
      <c r="E534" s="4" t="s">
        <v>504</v>
      </c>
      <c r="F534" s="4" t="str">
        <f t="shared" si="65"/>
        <v>ｿﾜ ﾀｹﾙ</v>
      </c>
      <c r="G534" s="10" t="str">
        <f t="shared" si="66"/>
        <v>ｿﾜ ﾀｹﾙ</v>
      </c>
      <c r="H534" s="11" t="s">
        <v>15</v>
      </c>
      <c r="I534" s="12">
        <v>29773</v>
      </c>
      <c r="J534" s="11">
        <v>35</v>
      </c>
      <c r="K534" s="5" t="s">
        <v>256</v>
      </c>
      <c r="L534" s="5">
        <v>2176</v>
      </c>
      <c r="M534" s="5" t="s">
        <v>17</v>
      </c>
      <c r="N534" s="11" t="str">
        <f t="shared" si="67"/>
        <v>法02176</v>
      </c>
      <c r="O534" s="11" t="str">
        <f t="shared" si="68"/>
        <v>本</v>
      </c>
      <c r="P534" s="10" t="s">
        <v>2509</v>
      </c>
      <c r="Q534" s="10" t="s">
        <v>385</v>
      </c>
      <c r="R534" s="10" t="s">
        <v>505</v>
      </c>
      <c r="S534" s="4">
        <v>505323</v>
      </c>
      <c r="T534" s="4" t="s">
        <v>25</v>
      </c>
      <c r="U534" s="4">
        <v>50806401</v>
      </c>
      <c r="V534" s="4" t="s">
        <v>20</v>
      </c>
      <c r="W534" s="13"/>
      <c r="X534" s="13" t="s">
        <v>2971</v>
      </c>
      <c r="Y534" s="18" t="s">
        <v>3356</v>
      </c>
      <c r="Z534" s="18" t="s">
        <v>2973</v>
      </c>
      <c r="AA534" s="1" t="str">
        <f t="shared" si="70"/>
        <v>ソ</v>
      </c>
    </row>
    <row r="535" spans="1:29" ht="21" hidden="1" customHeight="1">
      <c r="A535" s="1">
        <v>0</v>
      </c>
      <c r="B535" s="2" t="str">
        <f>VLOOKUP(VALUE(MID(N535,2,2)),Sheet1!$A$1:$B$6,2,FALSE)</f>
        <v>日野</v>
      </c>
      <c r="C535" s="9" t="str">
        <f t="shared" si="69"/>
        <v/>
      </c>
      <c r="D535" s="10" t="s">
        <v>506</v>
      </c>
      <c r="E535" s="4" t="s">
        <v>22</v>
      </c>
      <c r="F535" s="4" t="str">
        <f t="shared" si="65"/>
        <v>ｿﾜ ﾀｹﾙ</v>
      </c>
      <c r="G535" s="10" t="str">
        <f t="shared" si="66"/>
        <v xml:space="preserve">ｿﾜ </v>
      </c>
      <c r="H535" s="11" t="s">
        <v>23</v>
      </c>
      <c r="I535" s="12">
        <v>29775</v>
      </c>
      <c r="J535" s="11">
        <v>35</v>
      </c>
      <c r="K535" s="5" t="s">
        <v>256</v>
      </c>
      <c r="L535" s="5">
        <v>2176</v>
      </c>
      <c r="M535" s="5" t="s">
        <v>24</v>
      </c>
      <c r="N535" s="11" t="str">
        <f t="shared" si="67"/>
        <v>法02176</v>
      </c>
      <c r="O535" s="11" t="str">
        <f t="shared" si="68"/>
        <v>家</v>
      </c>
      <c r="P535" s="10" t="s">
        <v>2509</v>
      </c>
      <c r="Q535" s="10" t="s">
        <v>385</v>
      </c>
      <c r="R535" s="10" t="s">
        <v>505</v>
      </c>
      <c r="S535" s="4">
        <v>505323</v>
      </c>
      <c r="T535" s="4" t="s">
        <v>25</v>
      </c>
      <c r="U535" s="4">
        <v>50806402</v>
      </c>
      <c r="V535" s="4" t="s">
        <v>20</v>
      </c>
      <c r="W535" s="13"/>
      <c r="X535" s="13" t="s">
        <v>2971</v>
      </c>
      <c r="Y535" s="18" t="s">
        <v>3356</v>
      </c>
      <c r="Z535" s="18" t="s">
        <v>2973</v>
      </c>
      <c r="AA535" s="1" t="str">
        <f t="shared" si="70"/>
        <v>ソ</v>
      </c>
    </row>
    <row r="536" spans="1:29" ht="21" hidden="1" customHeight="1">
      <c r="A536" s="1">
        <v>0</v>
      </c>
      <c r="B536" s="1" t="str">
        <f>VLOOKUP(VALUE(MID(N536,2,2)),Sheet1!$A$1:$B$6,2,FALSE)</f>
        <v>日野</v>
      </c>
      <c r="C536" s="9" t="str">
        <f t="shared" si="69"/>
        <v/>
      </c>
      <c r="D536" s="4" t="s">
        <v>507</v>
      </c>
      <c r="E536" s="4" t="s">
        <v>22</v>
      </c>
      <c r="F536" s="4" t="str">
        <f t="shared" si="65"/>
        <v>ｿﾜ ﾀｹﾙ</v>
      </c>
      <c r="G536" s="4" t="str">
        <f t="shared" si="66"/>
        <v xml:space="preserve">ｿﾜ </v>
      </c>
      <c r="H536" s="5" t="s">
        <v>15</v>
      </c>
      <c r="I536" s="6">
        <v>39714</v>
      </c>
      <c r="J536" s="5">
        <v>8</v>
      </c>
      <c r="K536" s="5" t="s">
        <v>256</v>
      </c>
      <c r="L536" s="5">
        <v>2176</v>
      </c>
      <c r="M536" s="5" t="s">
        <v>24</v>
      </c>
      <c r="N536" s="5" t="str">
        <f t="shared" si="67"/>
        <v>法02176</v>
      </c>
      <c r="O536" s="5" t="str">
        <f t="shared" si="68"/>
        <v>家</v>
      </c>
      <c r="P536" s="4" t="s">
        <v>2509</v>
      </c>
      <c r="Q536" s="4" t="s">
        <v>385</v>
      </c>
      <c r="R536" s="4" t="s">
        <v>505</v>
      </c>
      <c r="S536" s="4">
        <v>505323</v>
      </c>
      <c r="T536" s="4" t="s">
        <v>25</v>
      </c>
      <c r="U536" s="4">
        <v>50806403</v>
      </c>
      <c r="V536" s="4" t="s">
        <v>20</v>
      </c>
      <c r="W536" s="7" t="s">
        <v>2970</v>
      </c>
      <c r="X536" s="7" t="s">
        <v>2971</v>
      </c>
      <c r="Y536" s="8" t="s">
        <v>2972</v>
      </c>
      <c r="Z536" s="8" t="s">
        <v>2973</v>
      </c>
      <c r="AA536" s="1" t="str">
        <f t="shared" si="70"/>
        <v>ソ</v>
      </c>
    </row>
    <row r="537" spans="1:29" ht="21" hidden="1" customHeight="1">
      <c r="A537" s="1">
        <v>0</v>
      </c>
      <c r="B537" s="1" t="str">
        <f>VLOOKUP(VALUE(MID(N537,2,2)),Sheet1!$A$1:$B$6,2,FALSE)</f>
        <v>日野</v>
      </c>
      <c r="C537" s="9" t="str">
        <f t="shared" si="69"/>
        <v/>
      </c>
      <c r="D537" s="4" t="s">
        <v>508</v>
      </c>
      <c r="E537" s="4" t="s">
        <v>22</v>
      </c>
      <c r="F537" s="4" t="str">
        <f t="shared" si="65"/>
        <v>ｿﾜ ﾀｹﾙ</v>
      </c>
      <c r="G537" s="4" t="str">
        <f t="shared" si="66"/>
        <v xml:space="preserve">ｿﾜ </v>
      </c>
      <c r="H537" s="5" t="s">
        <v>23</v>
      </c>
      <c r="I537" s="6">
        <v>40138</v>
      </c>
      <c r="J537" s="5">
        <v>7</v>
      </c>
      <c r="K537" s="5" t="s">
        <v>256</v>
      </c>
      <c r="L537" s="5">
        <v>2176</v>
      </c>
      <c r="M537" s="5" t="s">
        <v>24</v>
      </c>
      <c r="N537" s="5" t="str">
        <f t="shared" si="67"/>
        <v>法02176</v>
      </c>
      <c r="O537" s="5" t="str">
        <f t="shared" si="68"/>
        <v>家</v>
      </c>
      <c r="P537" s="4" t="s">
        <v>2509</v>
      </c>
      <c r="Q537" s="4" t="s">
        <v>385</v>
      </c>
      <c r="R537" s="4" t="s">
        <v>505</v>
      </c>
      <c r="S537" s="4">
        <v>505323</v>
      </c>
      <c r="T537" s="4" t="s">
        <v>25</v>
      </c>
      <c r="U537" s="4">
        <v>50806404</v>
      </c>
      <c r="V537" s="4" t="s">
        <v>20</v>
      </c>
      <c r="W537" s="7" t="s">
        <v>2970</v>
      </c>
      <c r="X537" s="7" t="s">
        <v>2971</v>
      </c>
      <c r="Y537" s="8" t="s">
        <v>2972</v>
      </c>
      <c r="Z537" s="8" t="s">
        <v>2973</v>
      </c>
      <c r="AA537" s="1" t="str">
        <f t="shared" si="70"/>
        <v>ソ</v>
      </c>
    </row>
    <row r="538" spans="1:29" ht="21" hidden="1" customHeight="1">
      <c r="A538" s="1">
        <v>0</v>
      </c>
      <c r="B538" s="1" t="str">
        <f>VLOOKUP(VALUE(MID(N538,2,2)),Sheet1!$A$1:$B$6,2,FALSE)</f>
        <v>日野</v>
      </c>
      <c r="C538" s="9" t="str">
        <f t="shared" si="69"/>
        <v/>
      </c>
      <c r="D538" s="4" t="s">
        <v>509</v>
      </c>
      <c r="E538" s="4" t="s">
        <v>22</v>
      </c>
      <c r="F538" s="4" t="str">
        <f t="shared" si="65"/>
        <v>ｿﾜ ﾀｹﾙ</v>
      </c>
      <c r="G538" s="4" t="str">
        <f t="shared" si="66"/>
        <v xml:space="preserve">ｿﾜ </v>
      </c>
      <c r="H538" s="5" t="s">
        <v>23</v>
      </c>
      <c r="I538" s="6">
        <v>40864</v>
      </c>
      <c r="J538" s="5">
        <v>5</v>
      </c>
      <c r="K538" s="5" t="s">
        <v>256</v>
      </c>
      <c r="L538" s="5">
        <v>2176</v>
      </c>
      <c r="M538" s="5" t="s">
        <v>24</v>
      </c>
      <c r="N538" s="5" t="str">
        <f t="shared" si="67"/>
        <v>法02176</v>
      </c>
      <c r="O538" s="5" t="str">
        <f t="shared" si="68"/>
        <v>家</v>
      </c>
      <c r="P538" s="4" t="s">
        <v>2509</v>
      </c>
      <c r="Q538" s="4" t="s">
        <v>385</v>
      </c>
      <c r="R538" s="4" t="s">
        <v>505</v>
      </c>
      <c r="S538" s="4">
        <v>505323</v>
      </c>
      <c r="T538" s="4" t="s">
        <v>25</v>
      </c>
      <c r="U538" s="4">
        <v>50806405</v>
      </c>
      <c r="V538" s="4" t="s">
        <v>20</v>
      </c>
      <c r="W538" s="7" t="s">
        <v>2970</v>
      </c>
      <c r="X538" s="7" t="s">
        <v>2971</v>
      </c>
      <c r="Y538" s="8" t="s">
        <v>2972</v>
      </c>
      <c r="Z538" s="8" t="s">
        <v>2973</v>
      </c>
      <c r="AA538" s="1" t="str">
        <f t="shared" si="70"/>
        <v>ソ</v>
      </c>
    </row>
    <row r="539" spans="1:29" ht="21" hidden="1" customHeight="1">
      <c r="A539" s="1">
        <v>0</v>
      </c>
      <c r="B539" s="2" t="str">
        <f>VLOOKUP(VALUE(MID(N539,2,2)),Sheet1!$A$1:$B$6,2,FALSE)</f>
        <v>日野</v>
      </c>
      <c r="C539" s="9" t="str">
        <f t="shared" si="69"/>
        <v/>
      </c>
      <c r="D539" s="10" t="s">
        <v>694</v>
      </c>
      <c r="E539" s="4" t="s">
        <v>695</v>
      </c>
      <c r="F539" s="4" t="str">
        <f t="shared" si="65"/>
        <v>ｿﾜ ﾖｼﾌﾐ</v>
      </c>
      <c r="G539" s="10" t="str">
        <f t="shared" si="66"/>
        <v>ｿﾜ ﾖｼﾌﾐ</v>
      </c>
      <c r="H539" s="11" t="s">
        <v>15</v>
      </c>
      <c r="I539" s="12">
        <v>20851</v>
      </c>
      <c r="J539" s="11">
        <v>60</v>
      </c>
      <c r="K539" s="5" t="s">
        <v>256</v>
      </c>
      <c r="L539" s="5">
        <v>2248</v>
      </c>
      <c r="M539" s="5" t="s">
        <v>17</v>
      </c>
      <c r="N539" s="11" t="str">
        <f t="shared" si="67"/>
        <v>法02248</v>
      </c>
      <c r="O539" s="11" t="str">
        <f t="shared" si="68"/>
        <v>本</v>
      </c>
      <c r="P539" s="10" t="s">
        <v>2552</v>
      </c>
      <c r="Q539" s="10" t="s">
        <v>28</v>
      </c>
      <c r="R539" s="10" t="s">
        <v>696</v>
      </c>
      <c r="S539" s="4">
        <v>505331</v>
      </c>
      <c r="T539" s="4" t="s">
        <v>19</v>
      </c>
      <c r="U539" s="4">
        <v>50806301</v>
      </c>
      <c r="V539" s="4" t="s">
        <v>20</v>
      </c>
      <c r="W539" s="13"/>
      <c r="X539" s="13" t="s">
        <v>2971</v>
      </c>
      <c r="Y539" s="18" t="s">
        <v>3356</v>
      </c>
      <c r="Z539" s="18" t="s">
        <v>2973</v>
      </c>
      <c r="AA539" s="1" t="str">
        <f t="shared" si="70"/>
        <v>ソ</v>
      </c>
    </row>
    <row r="540" spans="1:29" ht="21" hidden="1" customHeight="1">
      <c r="A540" s="1">
        <v>0</v>
      </c>
      <c r="B540" s="2" t="str">
        <f>VLOOKUP(VALUE(MID(N540,2,2)),Sheet1!$A$1:$B$6,2,FALSE)</f>
        <v>小栗栖</v>
      </c>
      <c r="C540" s="9" t="str">
        <f t="shared" si="69"/>
        <v>タ</v>
      </c>
      <c r="D540" s="10" t="s">
        <v>712</v>
      </c>
      <c r="E540" s="4" t="s">
        <v>713</v>
      </c>
      <c r="F540" s="4" t="str">
        <f t="shared" si="65"/>
        <v>ﾀﾞｲﾅｶ ﾀﾂｼﾞ</v>
      </c>
      <c r="G540" s="10" t="str">
        <f t="shared" si="66"/>
        <v>ﾀﾞｲﾅｶ ﾀﾂｼﾞ</v>
      </c>
      <c r="H540" s="11" t="s">
        <v>15</v>
      </c>
      <c r="I540" s="12">
        <v>23877</v>
      </c>
      <c r="J540" s="11">
        <v>51</v>
      </c>
      <c r="K540" s="5" t="s">
        <v>16</v>
      </c>
      <c r="L540" s="5">
        <v>3011</v>
      </c>
      <c r="M540" s="5" t="s">
        <v>17</v>
      </c>
      <c r="N540" s="11" t="str">
        <f t="shared" si="67"/>
        <v>醍03011</v>
      </c>
      <c r="O540" s="11" t="str">
        <f t="shared" si="68"/>
        <v>本</v>
      </c>
      <c r="P540" s="10" t="s">
        <v>2558</v>
      </c>
      <c r="Q540" s="10" t="s">
        <v>62</v>
      </c>
      <c r="R540" s="10" t="s">
        <v>3093</v>
      </c>
      <c r="S540" s="4">
        <v>9101853</v>
      </c>
      <c r="T540" s="4" t="s">
        <v>19</v>
      </c>
      <c r="U540" s="4">
        <v>910514301</v>
      </c>
      <c r="V540" s="4" t="s">
        <v>20</v>
      </c>
      <c r="W540" s="13"/>
      <c r="X540" s="13" t="s">
        <v>2971</v>
      </c>
      <c r="Y540" s="18" t="s">
        <v>3356</v>
      </c>
      <c r="Z540" s="18" t="s">
        <v>2973</v>
      </c>
      <c r="AA540" s="1" t="str">
        <f t="shared" si="70"/>
        <v>タ</v>
      </c>
    </row>
    <row r="541" spans="1:29" ht="21" hidden="1" customHeight="1">
      <c r="A541" s="1">
        <v>0</v>
      </c>
      <c r="B541" s="2" t="str">
        <f>VLOOKUP(VALUE(MID(N541,2,2)),Sheet1!$A$1:$B$6,2,FALSE)</f>
        <v>小栗栖</v>
      </c>
      <c r="C541" s="9" t="str">
        <f t="shared" si="69"/>
        <v/>
      </c>
      <c r="D541" s="10" t="s">
        <v>714</v>
      </c>
      <c r="E541" s="4" t="s">
        <v>22</v>
      </c>
      <c r="F541" s="4" t="str">
        <f t="shared" si="65"/>
        <v>ﾀﾞｲﾅｶ ﾀﾂｼﾞ</v>
      </c>
      <c r="G541" s="10" t="str">
        <f t="shared" si="66"/>
        <v xml:space="preserve">ﾀﾞｲﾅｶ </v>
      </c>
      <c r="H541" s="11" t="s">
        <v>23</v>
      </c>
      <c r="I541" s="12">
        <v>22353</v>
      </c>
      <c r="J541" s="11">
        <v>56</v>
      </c>
      <c r="K541" s="5" t="s">
        <v>16</v>
      </c>
      <c r="L541" s="5">
        <v>3011</v>
      </c>
      <c r="M541" s="5" t="s">
        <v>24</v>
      </c>
      <c r="N541" s="11" t="str">
        <f t="shared" si="67"/>
        <v>醍03011</v>
      </c>
      <c r="O541" s="11" t="str">
        <f t="shared" si="68"/>
        <v>家</v>
      </c>
      <c r="P541" s="10" t="s">
        <v>2558</v>
      </c>
      <c r="Q541" s="10" t="s">
        <v>62</v>
      </c>
      <c r="R541" s="10" t="s">
        <v>3093</v>
      </c>
      <c r="S541" s="4">
        <v>9101853</v>
      </c>
      <c r="T541" s="4" t="s">
        <v>25</v>
      </c>
      <c r="U541" s="4">
        <v>910514302</v>
      </c>
      <c r="V541" s="4" t="s">
        <v>20</v>
      </c>
      <c r="W541" s="13"/>
      <c r="X541" s="13" t="s">
        <v>2971</v>
      </c>
      <c r="Y541" s="18" t="s">
        <v>3356</v>
      </c>
      <c r="Z541" s="18" t="s">
        <v>2973</v>
      </c>
      <c r="AA541" s="1" t="str">
        <f t="shared" si="70"/>
        <v>タ</v>
      </c>
    </row>
    <row r="542" spans="1:29" ht="21" hidden="1" customHeight="1">
      <c r="A542" s="1">
        <v>0</v>
      </c>
      <c r="B542" s="2" t="str">
        <f>VLOOKUP(VALUE(MID(N542,2,2)),Sheet1!$A$1:$B$6,2,FALSE)</f>
        <v>小栗栖</v>
      </c>
      <c r="C542" s="9" t="str">
        <f t="shared" si="69"/>
        <v/>
      </c>
      <c r="D542" s="10" t="s">
        <v>715</v>
      </c>
      <c r="E542" s="4" t="s">
        <v>22</v>
      </c>
      <c r="F542" s="4" t="str">
        <f t="shared" si="65"/>
        <v>ﾀﾞｲﾅｶ ﾀﾂｼﾞ</v>
      </c>
      <c r="G542" s="10" t="str">
        <f t="shared" si="66"/>
        <v xml:space="preserve">ﾀﾞｲﾅｶ </v>
      </c>
      <c r="H542" s="11" t="s">
        <v>15</v>
      </c>
      <c r="I542" s="12">
        <v>35172</v>
      </c>
      <c r="J542" s="11">
        <v>20</v>
      </c>
      <c r="K542" s="5" t="s">
        <v>16</v>
      </c>
      <c r="L542" s="5">
        <v>3011</v>
      </c>
      <c r="M542" s="5" t="s">
        <v>24</v>
      </c>
      <c r="N542" s="11" t="str">
        <f t="shared" si="67"/>
        <v>醍03011</v>
      </c>
      <c r="O542" s="11" t="str">
        <f t="shared" si="68"/>
        <v>家</v>
      </c>
      <c r="P542" s="10" t="s">
        <v>2558</v>
      </c>
      <c r="Q542" s="10" t="s">
        <v>62</v>
      </c>
      <c r="R542" s="10" t="s">
        <v>3093</v>
      </c>
      <c r="S542" s="4">
        <v>9101853</v>
      </c>
      <c r="T542" s="4" t="s">
        <v>25</v>
      </c>
      <c r="U542" s="4">
        <v>910514304</v>
      </c>
      <c r="V542" s="4" t="s">
        <v>20</v>
      </c>
      <c r="W542" s="13"/>
      <c r="X542" s="13" t="s">
        <v>2971</v>
      </c>
      <c r="Y542" s="18" t="s">
        <v>3356</v>
      </c>
      <c r="Z542" s="18" t="s">
        <v>2973</v>
      </c>
      <c r="AA542" s="1" t="str">
        <f t="shared" si="70"/>
        <v>タ</v>
      </c>
    </row>
    <row r="543" spans="1:29" ht="21" hidden="1" customHeight="1">
      <c r="A543" s="1">
        <v>0</v>
      </c>
      <c r="B543" s="2" t="str">
        <f>VLOOKUP(VALUE(MID(N543,2,2)),Sheet1!$A$1:$B$6,2,FALSE)</f>
        <v>小栗栖</v>
      </c>
      <c r="C543" s="9" t="str">
        <f t="shared" si="69"/>
        <v>ダ</v>
      </c>
      <c r="D543" s="10" t="s">
        <v>716</v>
      </c>
      <c r="E543" s="4" t="s">
        <v>22</v>
      </c>
      <c r="F543" s="4" t="str">
        <f t="shared" si="65"/>
        <v>ﾀﾞｲﾅｶ ﾀﾂｼﾞ</v>
      </c>
      <c r="G543" s="10" t="str">
        <f t="shared" si="66"/>
        <v xml:space="preserve">ﾀﾞｲﾅｶ </v>
      </c>
      <c r="H543" s="11" t="s">
        <v>15</v>
      </c>
      <c r="I543" s="12">
        <v>36334</v>
      </c>
      <c r="J543" s="11">
        <v>17</v>
      </c>
      <c r="K543" s="5" t="s">
        <v>16</v>
      </c>
      <c r="L543" s="5">
        <v>3011</v>
      </c>
      <c r="M543" s="5" t="s">
        <v>24</v>
      </c>
      <c r="N543" s="11" t="str">
        <f t="shared" si="67"/>
        <v>醍03011</v>
      </c>
      <c r="O543" s="11" t="str">
        <f t="shared" si="68"/>
        <v>家</v>
      </c>
      <c r="P543" s="10" t="s">
        <v>2558</v>
      </c>
      <c r="Q543" s="10" t="s">
        <v>62</v>
      </c>
      <c r="R543" s="10" t="s">
        <v>3093</v>
      </c>
      <c r="S543" s="4">
        <v>9101853</v>
      </c>
      <c r="T543" s="4" t="s">
        <v>25</v>
      </c>
      <c r="U543" s="4">
        <v>910514305</v>
      </c>
      <c r="V543" s="4" t="s">
        <v>20</v>
      </c>
      <c r="W543" s="13"/>
      <c r="X543" s="13" t="s">
        <v>2971</v>
      </c>
      <c r="Y543" s="18" t="s">
        <v>3356</v>
      </c>
      <c r="Z543" s="18" t="s">
        <v>2973</v>
      </c>
      <c r="AA543" s="1" t="str">
        <f t="shared" si="70"/>
        <v>ダ</v>
      </c>
    </row>
    <row r="544" spans="1:29" ht="21" customHeight="1">
      <c r="A544" s="1">
        <v>0</v>
      </c>
      <c r="B544" s="2" t="str">
        <f>VLOOKUP(VALUE(MID(N544,2,2)),Sheet1!$A$1:$B$6,2,FALSE)</f>
        <v>石田</v>
      </c>
      <c r="C544" s="9" t="str">
        <f t="shared" si="69"/>
        <v>タ</v>
      </c>
      <c r="D544" s="10" t="s">
        <v>205</v>
      </c>
      <c r="E544" s="4" t="s">
        <v>206</v>
      </c>
      <c r="F544" s="4" t="str">
        <f t="shared" si="65"/>
        <v>ﾀｶｲ ﾐｷﾔ</v>
      </c>
      <c r="G544" s="10" t="str">
        <f t="shared" si="66"/>
        <v>ﾀｶｲ ﾐｷﾔ</v>
      </c>
      <c r="H544" s="11" t="s">
        <v>15</v>
      </c>
      <c r="I544" s="12">
        <v>28271</v>
      </c>
      <c r="J544" s="11">
        <v>39</v>
      </c>
      <c r="K544" s="5" t="s">
        <v>16</v>
      </c>
      <c r="L544" s="5">
        <v>1191</v>
      </c>
      <c r="M544" s="5" t="s">
        <v>17</v>
      </c>
      <c r="N544" s="11" t="str">
        <f t="shared" si="67"/>
        <v>醍01191</v>
      </c>
      <c r="O544" s="11" t="str">
        <f t="shared" si="68"/>
        <v>本</v>
      </c>
      <c r="P544" s="10" t="s">
        <v>2432</v>
      </c>
      <c r="Q544" s="10" t="s">
        <v>207</v>
      </c>
      <c r="R544" s="10" t="s">
        <v>3006</v>
      </c>
      <c r="S544" s="4">
        <v>614963</v>
      </c>
      <c r="T544" s="4" t="s">
        <v>25</v>
      </c>
      <c r="U544" s="4">
        <v>111002201</v>
      </c>
      <c r="V544" s="4" t="s">
        <v>20</v>
      </c>
      <c r="W544" s="15">
        <v>42517.729166666664</v>
      </c>
      <c r="X544" s="16">
        <v>42466</v>
      </c>
      <c r="Y544" s="18">
        <v>1</v>
      </c>
      <c r="Z544" s="18"/>
      <c r="AA544" s="1" t="str">
        <f t="shared" si="70"/>
        <v>タ</v>
      </c>
      <c r="AB544" s="1">
        <f>J544</f>
        <v>39</v>
      </c>
    </row>
    <row r="545" spans="1:28" ht="21" hidden="1" customHeight="1">
      <c r="A545" s="1">
        <v>0</v>
      </c>
      <c r="B545" s="2" t="str">
        <f>VLOOKUP(VALUE(MID(N545,2,2)),Sheet1!$A$1:$B$6,2,FALSE)</f>
        <v>石田</v>
      </c>
      <c r="C545" s="9" t="str">
        <f t="shared" si="69"/>
        <v/>
      </c>
      <c r="D545" s="10" t="s">
        <v>208</v>
      </c>
      <c r="E545" s="4" t="s">
        <v>22</v>
      </c>
      <c r="F545" s="4" t="str">
        <f t="shared" si="65"/>
        <v>ﾀｶｲ ﾐｷﾔ</v>
      </c>
      <c r="G545" s="10" t="str">
        <f t="shared" si="66"/>
        <v xml:space="preserve">ﾀｶｲ </v>
      </c>
      <c r="H545" s="11" t="s">
        <v>15</v>
      </c>
      <c r="I545" s="12">
        <v>35461</v>
      </c>
      <c r="J545" s="11">
        <v>20</v>
      </c>
      <c r="K545" s="5" t="s">
        <v>16</v>
      </c>
      <c r="L545" s="5">
        <v>1191</v>
      </c>
      <c r="M545" s="5" t="s">
        <v>24</v>
      </c>
      <c r="N545" s="11" t="str">
        <f t="shared" si="67"/>
        <v>醍01191</v>
      </c>
      <c r="O545" s="11" t="str">
        <f t="shared" si="68"/>
        <v>家</v>
      </c>
      <c r="P545" s="10" t="s">
        <v>2432</v>
      </c>
      <c r="Q545" s="10" t="s">
        <v>207</v>
      </c>
      <c r="R545" s="10" t="s">
        <v>3006</v>
      </c>
      <c r="S545" s="4">
        <v>614963</v>
      </c>
      <c r="T545" s="4" t="s">
        <v>25</v>
      </c>
      <c r="U545" s="4">
        <v>111002203</v>
      </c>
      <c r="V545" s="4" t="s">
        <v>20</v>
      </c>
      <c r="W545" s="13"/>
      <c r="X545" s="13" t="s">
        <v>2971</v>
      </c>
      <c r="Y545" s="18" t="s">
        <v>3356</v>
      </c>
      <c r="Z545" s="18" t="s">
        <v>2973</v>
      </c>
      <c r="AA545" s="1" t="str">
        <f t="shared" si="70"/>
        <v>タ</v>
      </c>
    </row>
    <row r="546" spans="1:28" ht="21" customHeight="1">
      <c r="A546" s="1">
        <v>0</v>
      </c>
      <c r="B546" s="2" t="str">
        <f>VLOOKUP(VALUE(MID(N546,2,2)),Sheet1!$A$1:$B$6,2,FALSE)</f>
        <v>点在</v>
      </c>
      <c r="C546" s="9" t="str">
        <f t="shared" si="69"/>
        <v/>
      </c>
      <c r="D546" s="10" t="s">
        <v>1980</v>
      </c>
      <c r="E546" s="4" t="s">
        <v>1981</v>
      </c>
      <c r="F546" s="4" t="str">
        <f t="shared" si="65"/>
        <v>ﾀｶｾ ﾏｻﾉﾘ</v>
      </c>
      <c r="G546" s="10" t="str">
        <f t="shared" si="66"/>
        <v>ﾀｶｾ ﾏｻﾉﾘ</v>
      </c>
      <c r="H546" s="11" t="s">
        <v>15</v>
      </c>
      <c r="I546" s="12">
        <v>23035</v>
      </c>
      <c r="J546" s="11">
        <v>54</v>
      </c>
      <c r="K546" s="5" t="s">
        <v>16</v>
      </c>
      <c r="L546" s="5">
        <v>50079</v>
      </c>
      <c r="M546" s="5" t="s">
        <v>17</v>
      </c>
      <c r="N546" s="11" t="str">
        <f t="shared" si="67"/>
        <v>醍50079</v>
      </c>
      <c r="O546" s="11" t="str">
        <f t="shared" si="68"/>
        <v>本</v>
      </c>
      <c r="P546" s="10" t="s">
        <v>2880</v>
      </c>
      <c r="Q546" s="10" t="s">
        <v>1982</v>
      </c>
      <c r="R546" s="10" t="s">
        <v>3304</v>
      </c>
      <c r="S546" s="4">
        <v>1103946</v>
      </c>
      <c r="T546" s="4" t="s">
        <v>19</v>
      </c>
      <c r="U546" s="4">
        <v>110904001</v>
      </c>
      <c r="V546" s="4" t="s">
        <v>20</v>
      </c>
      <c r="W546" s="15">
        <v>42477.416666666664</v>
      </c>
      <c r="X546" s="16">
        <v>42474</v>
      </c>
      <c r="Y546" s="18">
        <v>4</v>
      </c>
      <c r="Z546" s="18"/>
      <c r="AA546" s="1" t="str">
        <f t="shared" si="70"/>
        <v>タ</v>
      </c>
    </row>
    <row r="547" spans="1:28" ht="21" customHeight="1">
      <c r="A547" s="1">
        <v>0</v>
      </c>
      <c r="B547" s="2" t="str">
        <f>VLOOKUP(VALUE(MID(N547,2,2)),Sheet1!$A$1:$B$6,2,FALSE)</f>
        <v>点在</v>
      </c>
      <c r="C547" s="9" t="str">
        <f t="shared" si="69"/>
        <v/>
      </c>
      <c r="D547" s="10" t="s">
        <v>1983</v>
      </c>
      <c r="E547" s="4" t="s">
        <v>22</v>
      </c>
      <c r="F547" s="4" t="str">
        <f t="shared" si="65"/>
        <v>ﾀｶｾ ﾏｻﾉﾘ</v>
      </c>
      <c r="G547" s="10" t="str">
        <f t="shared" si="66"/>
        <v xml:space="preserve">ﾀｶｾ </v>
      </c>
      <c r="H547" s="11" t="s">
        <v>23</v>
      </c>
      <c r="I547" s="12">
        <v>23065</v>
      </c>
      <c r="J547" s="11">
        <v>54</v>
      </c>
      <c r="K547" s="5" t="s">
        <v>16</v>
      </c>
      <c r="L547" s="5">
        <v>50079</v>
      </c>
      <c r="M547" s="5" t="s">
        <v>24</v>
      </c>
      <c r="N547" s="11" t="str">
        <f t="shared" si="67"/>
        <v>醍50079</v>
      </c>
      <c r="O547" s="11" t="str">
        <f t="shared" si="68"/>
        <v>家</v>
      </c>
      <c r="P547" s="10" t="s">
        <v>2880</v>
      </c>
      <c r="Q547" s="10" t="s">
        <v>1982</v>
      </c>
      <c r="R547" s="10" t="s">
        <v>3304</v>
      </c>
      <c r="S547" s="4">
        <v>1103946</v>
      </c>
      <c r="T547" s="4" t="s">
        <v>25</v>
      </c>
      <c r="U547" s="4">
        <v>110904002</v>
      </c>
      <c r="V547" s="4" t="s">
        <v>20</v>
      </c>
      <c r="W547" s="15">
        <v>42477.416666666664</v>
      </c>
      <c r="X547" s="16">
        <v>42474</v>
      </c>
      <c r="Y547" s="18">
        <v>2</v>
      </c>
      <c r="Z547" s="18" t="s">
        <v>3586</v>
      </c>
      <c r="AA547" s="1" t="str">
        <f t="shared" si="70"/>
        <v>タ</v>
      </c>
    </row>
    <row r="548" spans="1:28" ht="21" hidden="1" customHeight="1">
      <c r="A548" s="1">
        <v>0</v>
      </c>
      <c r="B548" s="2" t="str">
        <f>VLOOKUP(VALUE(MID(N548,2,2)),Sheet1!$A$1:$B$6,2,FALSE)</f>
        <v>点在</v>
      </c>
      <c r="C548" s="9" t="str">
        <f t="shared" si="69"/>
        <v/>
      </c>
      <c r="D548" s="10" t="s">
        <v>1984</v>
      </c>
      <c r="E548" s="4" t="s">
        <v>22</v>
      </c>
      <c r="F548" s="4" t="str">
        <f t="shared" si="65"/>
        <v>ﾀｶｾ ﾏｻﾉﾘ</v>
      </c>
      <c r="G548" s="10" t="str">
        <f t="shared" si="66"/>
        <v xml:space="preserve">ﾀｶｾ </v>
      </c>
      <c r="H548" s="11" t="s">
        <v>23</v>
      </c>
      <c r="I548" s="12">
        <v>34901</v>
      </c>
      <c r="J548" s="11">
        <v>21</v>
      </c>
      <c r="K548" s="5" t="s">
        <v>16</v>
      </c>
      <c r="L548" s="5">
        <v>50079</v>
      </c>
      <c r="M548" s="5" t="s">
        <v>24</v>
      </c>
      <c r="N548" s="11" t="str">
        <f t="shared" si="67"/>
        <v>醍50079</v>
      </c>
      <c r="O548" s="11" t="str">
        <f t="shared" si="68"/>
        <v>家</v>
      </c>
      <c r="P548" s="10" t="s">
        <v>2880</v>
      </c>
      <c r="Q548" s="10" t="s">
        <v>1982</v>
      </c>
      <c r="R548" s="10" t="s">
        <v>3304</v>
      </c>
      <c r="S548" s="4">
        <v>1103946</v>
      </c>
      <c r="T548" s="4" t="s">
        <v>25</v>
      </c>
      <c r="U548" s="4">
        <v>110904003</v>
      </c>
      <c r="V548" s="4" t="s">
        <v>20</v>
      </c>
      <c r="W548" s="13"/>
      <c r="X548" s="13" t="s">
        <v>2971</v>
      </c>
      <c r="Y548" s="18" t="s">
        <v>3356</v>
      </c>
      <c r="Z548" s="18" t="s">
        <v>2973</v>
      </c>
      <c r="AA548" s="1" t="str">
        <f t="shared" si="70"/>
        <v>タ</v>
      </c>
    </row>
    <row r="549" spans="1:28" ht="21" hidden="1" customHeight="1">
      <c r="A549" s="1">
        <v>0</v>
      </c>
      <c r="B549" s="2" t="str">
        <f>VLOOKUP(VALUE(MID(N549,2,2)),Sheet1!$A$1:$B$6,2,FALSE)</f>
        <v>小栗栖</v>
      </c>
      <c r="C549" s="9" t="str">
        <f t="shared" si="69"/>
        <v/>
      </c>
      <c r="D549" s="10" t="s">
        <v>1120</v>
      </c>
      <c r="E549" s="4" t="s">
        <v>1121</v>
      </c>
      <c r="F549" s="4" t="str">
        <f t="shared" si="65"/>
        <v>ﾀｶﾊｼ ｹﾝﾀ</v>
      </c>
      <c r="G549" s="10" t="str">
        <f t="shared" si="66"/>
        <v>ﾀｶﾊｼ ｹﾝﾀ</v>
      </c>
      <c r="H549" s="11" t="s">
        <v>15</v>
      </c>
      <c r="I549" s="12">
        <v>27344</v>
      </c>
      <c r="J549" s="11">
        <v>42</v>
      </c>
      <c r="K549" s="5" t="s">
        <v>16</v>
      </c>
      <c r="L549" s="5">
        <v>3291</v>
      </c>
      <c r="M549" s="5" t="s">
        <v>17</v>
      </c>
      <c r="N549" s="11" t="str">
        <f t="shared" si="67"/>
        <v>醍03291</v>
      </c>
      <c r="O549" s="11" t="str">
        <f t="shared" si="68"/>
        <v>本</v>
      </c>
      <c r="P549" s="10" t="s">
        <v>2660</v>
      </c>
      <c r="Q549" s="10" t="s">
        <v>1122</v>
      </c>
      <c r="R549" s="10" t="s">
        <v>3162</v>
      </c>
      <c r="S549" s="4">
        <v>1506048</v>
      </c>
      <c r="T549" s="4" t="s">
        <v>19</v>
      </c>
      <c r="U549" s="4">
        <v>151005301</v>
      </c>
      <c r="V549" s="4" t="s">
        <v>20</v>
      </c>
      <c r="W549" s="13"/>
      <c r="X549" s="13" t="s">
        <v>2971</v>
      </c>
      <c r="Y549" s="18" t="s">
        <v>3356</v>
      </c>
      <c r="Z549" s="18" t="s">
        <v>2973</v>
      </c>
      <c r="AA549" s="1" t="str">
        <f t="shared" si="70"/>
        <v>タ</v>
      </c>
    </row>
    <row r="550" spans="1:28" ht="21" customHeight="1">
      <c r="A550" s="1">
        <v>0</v>
      </c>
      <c r="B550" s="2" t="str">
        <f>VLOOKUP(VALUE(MID(N550,2,2)),Sheet1!$A$1:$B$6,2,FALSE)</f>
        <v>石田</v>
      </c>
      <c r="C550" s="9" t="str">
        <f t="shared" si="69"/>
        <v/>
      </c>
      <c r="D550" s="10" t="s">
        <v>232</v>
      </c>
      <c r="E550" s="4" t="s">
        <v>233</v>
      </c>
      <c r="F550" s="4" t="str">
        <f t="shared" si="65"/>
        <v>ﾀｶﾊｼ ﾖｼｱｷ</v>
      </c>
      <c r="G550" s="10" t="str">
        <f t="shared" si="66"/>
        <v>ﾀｶﾊｼ ﾖｼｱｷ</v>
      </c>
      <c r="H550" s="11" t="s">
        <v>15</v>
      </c>
      <c r="I550" s="12">
        <v>31951</v>
      </c>
      <c r="J550" s="11">
        <v>29</v>
      </c>
      <c r="K550" s="5" t="s">
        <v>16</v>
      </c>
      <c r="L550" s="5">
        <v>1205</v>
      </c>
      <c r="M550" s="5" t="s">
        <v>17</v>
      </c>
      <c r="N550" s="11" t="str">
        <f t="shared" si="67"/>
        <v>醍01205</v>
      </c>
      <c r="O550" s="11" t="str">
        <f t="shared" si="68"/>
        <v>本</v>
      </c>
      <c r="P550" s="10" t="s">
        <v>2439</v>
      </c>
      <c r="Q550" s="10" t="s">
        <v>234</v>
      </c>
      <c r="R550" s="10" t="s">
        <v>235</v>
      </c>
      <c r="S550" s="4">
        <v>1101013</v>
      </c>
      <c r="T550" s="4" t="s">
        <v>25</v>
      </c>
      <c r="U550" s="4">
        <v>110503701</v>
      </c>
      <c r="V550" s="4" t="s">
        <v>20</v>
      </c>
      <c r="W550" s="15">
        <v>42517.729166666664</v>
      </c>
      <c r="X550" s="16">
        <v>42479</v>
      </c>
      <c r="Y550" s="18">
        <v>1</v>
      </c>
      <c r="Z550" s="18"/>
      <c r="AA550" s="1" t="str">
        <f t="shared" si="70"/>
        <v>タ</v>
      </c>
    </row>
    <row r="551" spans="1:28" ht="21" hidden="1" customHeight="1">
      <c r="A551" s="1">
        <v>0</v>
      </c>
      <c r="B551" s="2" t="str">
        <f>VLOOKUP(VALUE(MID(N551,2,2)),Sheet1!$A$1:$B$6,2,FALSE)</f>
        <v>石田</v>
      </c>
      <c r="C551" s="9" t="str">
        <f t="shared" si="69"/>
        <v/>
      </c>
      <c r="D551" s="10" t="s">
        <v>236</v>
      </c>
      <c r="E551" s="4" t="s">
        <v>22</v>
      </c>
      <c r="F551" s="4" t="str">
        <f t="shared" si="65"/>
        <v>ﾀｶﾊｼ ﾖｼｱｷ</v>
      </c>
      <c r="G551" s="10" t="str">
        <f t="shared" si="66"/>
        <v xml:space="preserve">ﾀｶﾊｼ </v>
      </c>
      <c r="H551" s="11" t="s">
        <v>23</v>
      </c>
      <c r="I551" s="12">
        <v>32173</v>
      </c>
      <c r="J551" s="11">
        <v>29</v>
      </c>
      <c r="K551" s="5" t="s">
        <v>16</v>
      </c>
      <c r="L551" s="5">
        <v>1205</v>
      </c>
      <c r="M551" s="5" t="s">
        <v>24</v>
      </c>
      <c r="N551" s="11" t="str">
        <f t="shared" si="67"/>
        <v>醍01205</v>
      </c>
      <c r="O551" s="11" t="str">
        <f t="shared" si="68"/>
        <v>家</v>
      </c>
      <c r="P551" s="10" t="s">
        <v>2439</v>
      </c>
      <c r="Q551" s="10" t="s">
        <v>234</v>
      </c>
      <c r="R551" s="10" t="s">
        <v>235</v>
      </c>
      <c r="S551" s="4">
        <v>1101013</v>
      </c>
      <c r="T551" s="4" t="s">
        <v>25</v>
      </c>
      <c r="U551" s="4">
        <v>110503702</v>
      </c>
      <c r="V551" s="4" t="s">
        <v>20</v>
      </c>
      <c r="W551" s="13"/>
      <c r="X551" s="13" t="s">
        <v>2971</v>
      </c>
      <c r="Y551" s="18" t="s">
        <v>3356</v>
      </c>
      <c r="Z551" s="18" t="s">
        <v>2973</v>
      </c>
      <c r="AA551" s="1" t="str">
        <f t="shared" si="70"/>
        <v>タ</v>
      </c>
    </row>
    <row r="552" spans="1:28" ht="21" hidden="1" customHeight="1">
      <c r="A552" s="1">
        <v>0</v>
      </c>
      <c r="B552" s="1" t="str">
        <f>VLOOKUP(VALUE(MID(N552,2,2)),Sheet1!$A$1:$B$6,2,FALSE)</f>
        <v>石田</v>
      </c>
      <c r="C552" s="9" t="str">
        <f t="shared" si="69"/>
        <v/>
      </c>
      <c r="D552" s="4" t="s">
        <v>237</v>
      </c>
      <c r="E552" s="4" t="s">
        <v>22</v>
      </c>
      <c r="F552" s="4" t="str">
        <f t="shared" si="65"/>
        <v>ﾀｶﾊｼ ﾖｼｱｷ</v>
      </c>
      <c r="G552" s="4" t="str">
        <f t="shared" si="66"/>
        <v xml:space="preserve">ﾀｶﾊｼ </v>
      </c>
      <c r="H552" s="5" t="s">
        <v>15</v>
      </c>
      <c r="I552" s="6">
        <v>39658</v>
      </c>
      <c r="J552" s="5">
        <v>8</v>
      </c>
      <c r="K552" s="5" t="s">
        <v>16</v>
      </c>
      <c r="L552" s="5">
        <v>1205</v>
      </c>
      <c r="M552" s="5" t="s">
        <v>24</v>
      </c>
      <c r="N552" s="5" t="str">
        <f t="shared" si="67"/>
        <v>醍01205</v>
      </c>
      <c r="O552" s="5" t="str">
        <f t="shared" si="68"/>
        <v>家</v>
      </c>
      <c r="P552" s="4" t="s">
        <v>2439</v>
      </c>
      <c r="Q552" s="4" t="s">
        <v>234</v>
      </c>
      <c r="R552" s="4" t="s">
        <v>235</v>
      </c>
      <c r="S552" s="4">
        <v>1101013</v>
      </c>
      <c r="T552" s="4" t="s">
        <v>25</v>
      </c>
      <c r="U552" s="4">
        <v>110503703</v>
      </c>
      <c r="V552" s="4" t="s">
        <v>20</v>
      </c>
      <c r="W552" s="7" t="s">
        <v>2970</v>
      </c>
      <c r="X552" s="7" t="s">
        <v>2971</v>
      </c>
      <c r="Y552" s="8" t="s">
        <v>2972</v>
      </c>
      <c r="Z552" s="8" t="s">
        <v>2973</v>
      </c>
      <c r="AA552" s="1" t="str">
        <f t="shared" si="70"/>
        <v>タ</v>
      </c>
    </row>
    <row r="553" spans="1:28" ht="21" hidden="1" customHeight="1">
      <c r="A553" s="1">
        <v>0</v>
      </c>
      <c r="B553" s="1" t="str">
        <f>VLOOKUP(VALUE(MID(N553,2,2)),Sheet1!$A$1:$B$6,2,FALSE)</f>
        <v>石田</v>
      </c>
      <c r="C553" s="9" t="str">
        <f t="shared" si="69"/>
        <v/>
      </c>
      <c r="D553" s="4" t="s">
        <v>238</v>
      </c>
      <c r="E553" s="4" t="s">
        <v>22</v>
      </c>
      <c r="F553" s="4" t="str">
        <f t="shared" si="65"/>
        <v>ﾀｶﾊｼ ﾖｼｱｷ</v>
      </c>
      <c r="G553" s="4" t="str">
        <f t="shared" si="66"/>
        <v xml:space="preserve">ﾀｶﾊｼ </v>
      </c>
      <c r="H553" s="5" t="s">
        <v>23</v>
      </c>
      <c r="I553" s="6">
        <v>41564</v>
      </c>
      <c r="J553" s="5">
        <v>3</v>
      </c>
      <c r="K553" s="5" t="s">
        <v>16</v>
      </c>
      <c r="L553" s="5">
        <v>1205</v>
      </c>
      <c r="M553" s="5" t="s">
        <v>24</v>
      </c>
      <c r="N553" s="5" t="str">
        <f t="shared" si="67"/>
        <v>醍01205</v>
      </c>
      <c r="O553" s="5" t="str">
        <f t="shared" si="68"/>
        <v>家</v>
      </c>
      <c r="P553" s="4" t="s">
        <v>2439</v>
      </c>
      <c r="Q553" s="4" t="s">
        <v>234</v>
      </c>
      <c r="R553" s="4" t="s">
        <v>235</v>
      </c>
      <c r="S553" s="4">
        <v>1101013</v>
      </c>
      <c r="T553" s="4" t="s">
        <v>25</v>
      </c>
      <c r="U553" s="4">
        <v>110503704</v>
      </c>
      <c r="V553" s="4" t="s">
        <v>20</v>
      </c>
      <c r="W553" s="7" t="s">
        <v>2970</v>
      </c>
      <c r="X553" s="7" t="s">
        <v>2971</v>
      </c>
      <c r="Y553" s="8" t="s">
        <v>2972</v>
      </c>
      <c r="Z553" s="8" t="s">
        <v>2973</v>
      </c>
      <c r="AA553" s="1" t="str">
        <f t="shared" si="70"/>
        <v>タ</v>
      </c>
    </row>
    <row r="554" spans="1:28" ht="21" customHeight="1">
      <c r="A554" s="1">
        <v>0</v>
      </c>
      <c r="B554" s="2" t="str">
        <f>VLOOKUP(VALUE(MID(N554,2,2)),Sheet1!$A$1:$B$6,2,FALSE)</f>
        <v>小栗栖</v>
      </c>
      <c r="C554" s="9" t="str">
        <f t="shared" si="69"/>
        <v/>
      </c>
      <c r="D554" s="10" t="s">
        <v>803</v>
      </c>
      <c r="E554" s="4" t="s">
        <v>804</v>
      </c>
      <c r="F554" s="4" t="str">
        <f t="shared" si="65"/>
        <v>ﾀｷｲ ｼｹﾞﾋﾄ</v>
      </c>
      <c r="G554" s="10" t="str">
        <f t="shared" si="66"/>
        <v>ﾀｷｲ ｼｹﾞﾋﾄ</v>
      </c>
      <c r="H554" s="11" t="s">
        <v>15</v>
      </c>
      <c r="I554" s="12">
        <v>21885</v>
      </c>
      <c r="J554" s="11">
        <v>57</v>
      </c>
      <c r="K554" s="5" t="s">
        <v>16</v>
      </c>
      <c r="L554" s="5">
        <v>3083</v>
      </c>
      <c r="M554" s="5" t="s">
        <v>17</v>
      </c>
      <c r="N554" s="11" t="str">
        <f t="shared" si="67"/>
        <v>醍03083</v>
      </c>
      <c r="O554" s="11" t="str">
        <f t="shared" si="68"/>
        <v>本</v>
      </c>
      <c r="P554" s="10" t="s">
        <v>2582</v>
      </c>
      <c r="Q554" s="10" t="s">
        <v>764</v>
      </c>
      <c r="R554" s="10" t="s">
        <v>3112</v>
      </c>
      <c r="S554" s="4">
        <v>9212001</v>
      </c>
      <c r="T554" s="4" t="s">
        <v>19</v>
      </c>
      <c r="U554" s="4">
        <v>921000401</v>
      </c>
      <c r="V554" s="4" t="s">
        <v>20</v>
      </c>
      <c r="W554" s="15">
        <v>42477.333333333336</v>
      </c>
      <c r="X554" s="16">
        <v>42464</v>
      </c>
      <c r="Y554" s="18">
        <v>4</v>
      </c>
      <c r="Z554" s="18"/>
      <c r="AA554" s="1" t="str">
        <f t="shared" si="70"/>
        <v>タ</v>
      </c>
      <c r="AB554" s="1">
        <f t="shared" ref="AB554:AB555" si="71">J554</f>
        <v>57</v>
      </c>
    </row>
    <row r="555" spans="1:28" ht="21" customHeight="1">
      <c r="A555" s="1">
        <v>0</v>
      </c>
      <c r="B555" s="2" t="str">
        <f>VLOOKUP(VALUE(MID(N555,2,2)),Sheet1!$A$1:$B$6,2,FALSE)</f>
        <v>小栗栖</v>
      </c>
      <c r="C555" s="9" t="str">
        <f t="shared" si="69"/>
        <v/>
      </c>
      <c r="D555" s="10" t="s">
        <v>805</v>
      </c>
      <c r="E555" s="4" t="s">
        <v>22</v>
      </c>
      <c r="F555" s="4" t="str">
        <f t="shared" si="65"/>
        <v>ﾀｷｲ ｼｹﾞﾋﾄ</v>
      </c>
      <c r="G555" s="10" t="s">
        <v>3427</v>
      </c>
      <c r="H555" s="11" t="s">
        <v>23</v>
      </c>
      <c r="I555" s="12">
        <v>22861</v>
      </c>
      <c r="J555" s="11">
        <v>54</v>
      </c>
      <c r="K555" s="5" t="s">
        <v>16</v>
      </c>
      <c r="L555" s="5">
        <v>3083</v>
      </c>
      <c r="M555" s="5" t="s">
        <v>24</v>
      </c>
      <c r="N555" s="11" t="str">
        <f t="shared" si="67"/>
        <v>醍03083</v>
      </c>
      <c r="O555" s="11" t="str">
        <f t="shared" si="68"/>
        <v>家</v>
      </c>
      <c r="P555" s="10" t="s">
        <v>2582</v>
      </c>
      <c r="Q555" s="10" t="s">
        <v>764</v>
      </c>
      <c r="R555" s="10" t="s">
        <v>3112</v>
      </c>
      <c r="S555" s="4">
        <v>9212001</v>
      </c>
      <c r="T555" s="4" t="s">
        <v>25</v>
      </c>
      <c r="U555" s="4">
        <v>921000402</v>
      </c>
      <c r="V555" s="4" t="s">
        <v>20</v>
      </c>
      <c r="W555" s="15">
        <v>42487.364583333336</v>
      </c>
      <c r="X555" s="16">
        <v>42464</v>
      </c>
      <c r="Y555" s="18">
        <v>9</v>
      </c>
      <c r="Z555" s="18"/>
      <c r="AA555" s="1" t="str">
        <f t="shared" si="70"/>
        <v>タ</v>
      </c>
      <c r="AB555" s="1">
        <f t="shared" si="71"/>
        <v>54</v>
      </c>
    </row>
    <row r="556" spans="1:28" ht="21" hidden="1" customHeight="1">
      <c r="A556" s="1">
        <v>0</v>
      </c>
      <c r="B556" s="2" t="str">
        <f>VLOOKUP(VALUE(MID(N556,2,2)),Sheet1!$A$1:$B$6,2,FALSE)</f>
        <v>一言寺</v>
      </c>
      <c r="C556" s="9" t="str">
        <f t="shared" si="69"/>
        <v/>
      </c>
      <c r="D556" s="10" t="s">
        <v>1260</v>
      </c>
      <c r="E556" s="4" t="s">
        <v>1261</v>
      </c>
      <c r="F556" s="4" t="str">
        <f t="shared" si="65"/>
        <v>ﾀｹﾀﾞ ｺｳｼﾞ</v>
      </c>
      <c r="G556" s="10" t="str">
        <f t="shared" si="66"/>
        <v>ﾀｹﾀﾞ ｺｳｼﾞ</v>
      </c>
      <c r="H556" s="11" t="s">
        <v>15</v>
      </c>
      <c r="I556" s="12">
        <v>21970</v>
      </c>
      <c r="J556" s="11">
        <v>57</v>
      </c>
      <c r="K556" s="5" t="s">
        <v>16</v>
      </c>
      <c r="L556" s="5">
        <v>4059</v>
      </c>
      <c r="M556" s="5" t="s">
        <v>17</v>
      </c>
      <c r="N556" s="11" t="str">
        <f t="shared" si="67"/>
        <v>醍04059</v>
      </c>
      <c r="O556" s="11" t="str">
        <f t="shared" si="68"/>
        <v>本</v>
      </c>
      <c r="P556" s="10" t="s">
        <v>2694</v>
      </c>
      <c r="Q556" s="10" t="s">
        <v>1262</v>
      </c>
      <c r="R556" s="10" t="s">
        <v>3186</v>
      </c>
      <c r="S556" s="4">
        <v>9716351</v>
      </c>
      <c r="T556" s="4" t="s">
        <v>19</v>
      </c>
      <c r="U556" s="4">
        <v>980207101</v>
      </c>
      <c r="V556" s="4" t="s">
        <v>20</v>
      </c>
      <c r="W556" s="13"/>
      <c r="X556" s="13" t="s">
        <v>2971</v>
      </c>
      <c r="Y556" s="18" t="s">
        <v>3356</v>
      </c>
      <c r="Z556" s="18" t="s">
        <v>2973</v>
      </c>
      <c r="AA556" s="1" t="str">
        <f t="shared" si="70"/>
        <v>タ</v>
      </c>
    </row>
    <row r="557" spans="1:28" ht="21" hidden="1" customHeight="1">
      <c r="A557" s="1">
        <v>0</v>
      </c>
      <c r="B557" s="2" t="str">
        <f>VLOOKUP(VALUE(MID(N557,2,2)),Sheet1!$A$1:$B$6,2,FALSE)</f>
        <v>小栗栖</v>
      </c>
      <c r="C557" s="9" t="str">
        <f t="shared" si="69"/>
        <v/>
      </c>
      <c r="D557" s="10" t="s">
        <v>974</v>
      </c>
      <c r="E557" s="4" t="s">
        <v>975</v>
      </c>
      <c r="F557" s="4" t="str">
        <f t="shared" si="65"/>
        <v>ﾀｹﾀﾞ ﾋﾛｱｷ</v>
      </c>
      <c r="G557" s="10" t="str">
        <f t="shared" si="66"/>
        <v>ﾀｹﾀﾞ ﾋﾛｱｷ</v>
      </c>
      <c r="H557" s="11" t="s">
        <v>15</v>
      </c>
      <c r="I557" s="12">
        <v>23614</v>
      </c>
      <c r="J557" s="11">
        <v>52</v>
      </c>
      <c r="K557" s="5" t="s">
        <v>16</v>
      </c>
      <c r="L557" s="5">
        <v>3235</v>
      </c>
      <c r="M557" s="5" t="s">
        <v>17</v>
      </c>
      <c r="N557" s="11" t="str">
        <f t="shared" si="67"/>
        <v>醍03235</v>
      </c>
      <c r="O557" s="11" t="str">
        <f t="shared" si="68"/>
        <v>本</v>
      </c>
      <c r="P557" s="10" t="s">
        <v>2623</v>
      </c>
      <c r="Q557" s="10" t="s">
        <v>161</v>
      </c>
      <c r="R557" s="10" t="s">
        <v>976</v>
      </c>
      <c r="S557" s="4">
        <v>1100998</v>
      </c>
      <c r="T557" s="4" t="s">
        <v>19</v>
      </c>
      <c r="U557" s="4">
        <v>110502501</v>
      </c>
      <c r="V557" s="4" t="s">
        <v>20</v>
      </c>
      <c r="W557" s="13"/>
      <c r="X557" s="13" t="s">
        <v>2971</v>
      </c>
      <c r="Y557" s="18" t="s">
        <v>3356</v>
      </c>
      <c r="Z557" s="18" t="s">
        <v>2973</v>
      </c>
      <c r="AA557" s="1" t="str">
        <f t="shared" si="70"/>
        <v>タ</v>
      </c>
    </row>
    <row r="558" spans="1:28" ht="21" customHeight="1">
      <c r="A558" s="1">
        <v>0</v>
      </c>
      <c r="B558" s="2" t="str">
        <f>VLOOKUP(VALUE(MID(N558,2,2)),Sheet1!$A$1:$B$6,2,FALSE)</f>
        <v>日野</v>
      </c>
      <c r="C558" s="9" t="str">
        <f t="shared" si="69"/>
        <v/>
      </c>
      <c r="D558" s="10" t="s">
        <v>378</v>
      </c>
      <c r="E558" s="4" t="s">
        <v>379</v>
      </c>
      <c r="F558" s="4" t="str">
        <f t="shared" si="65"/>
        <v>ﾀｹﾀﾞ ﾐﾂﾖｼ</v>
      </c>
      <c r="G558" s="10" t="str">
        <f t="shared" si="66"/>
        <v>ﾀｹﾀﾞ ﾐﾂﾖｼ</v>
      </c>
      <c r="H558" s="11" t="s">
        <v>15</v>
      </c>
      <c r="I558" s="12">
        <v>25301</v>
      </c>
      <c r="J558" s="11">
        <v>47</v>
      </c>
      <c r="K558" s="5" t="s">
        <v>16</v>
      </c>
      <c r="L558" s="5">
        <v>2044</v>
      </c>
      <c r="M558" s="5" t="s">
        <v>17</v>
      </c>
      <c r="N558" s="11" t="str">
        <f t="shared" si="67"/>
        <v>醍02044</v>
      </c>
      <c r="O558" s="11" t="str">
        <f t="shared" si="68"/>
        <v>本</v>
      </c>
      <c r="P558" s="10" t="s">
        <v>2480</v>
      </c>
      <c r="Q558" s="10" t="s">
        <v>380</v>
      </c>
      <c r="R558" s="10" t="s">
        <v>3037</v>
      </c>
      <c r="S558" s="4">
        <v>9813837</v>
      </c>
      <c r="T558" s="4" t="s">
        <v>19</v>
      </c>
      <c r="U558" s="4">
        <v>990204101</v>
      </c>
      <c r="V558" s="4" t="s">
        <v>20</v>
      </c>
      <c r="W558" s="15">
        <v>42477.354166666664</v>
      </c>
      <c r="X558" s="16">
        <v>42467</v>
      </c>
      <c r="Y558" s="18">
        <v>4</v>
      </c>
      <c r="Z558" s="18"/>
      <c r="AA558" s="1" t="str">
        <f t="shared" si="70"/>
        <v>タ</v>
      </c>
      <c r="AB558" s="1">
        <f t="shared" ref="AB558:AB560" si="72">J558</f>
        <v>47</v>
      </c>
    </row>
    <row r="559" spans="1:28" ht="21" customHeight="1">
      <c r="A559" s="1">
        <v>0</v>
      </c>
      <c r="B559" s="2" t="str">
        <f>VLOOKUP(VALUE(MID(N559,2,2)),Sheet1!$A$1:$B$6,2,FALSE)</f>
        <v>日野</v>
      </c>
      <c r="C559" s="9" t="str">
        <f t="shared" si="69"/>
        <v/>
      </c>
      <c r="D559" s="10" t="s">
        <v>381</v>
      </c>
      <c r="E559" s="4" t="s">
        <v>22</v>
      </c>
      <c r="F559" s="4" t="str">
        <f t="shared" si="65"/>
        <v>ﾀｹﾀﾞ ﾐﾂﾖｼ</v>
      </c>
      <c r="G559" s="10" t="s">
        <v>3491</v>
      </c>
      <c r="H559" s="11" t="s">
        <v>23</v>
      </c>
      <c r="I559" s="12">
        <v>26952</v>
      </c>
      <c r="J559" s="11">
        <v>43</v>
      </c>
      <c r="K559" s="5" t="s">
        <v>16</v>
      </c>
      <c r="L559" s="5">
        <v>2044</v>
      </c>
      <c r="M559" s="5" t="s">
        <v>24</v>
      </c>
      <c r="N559" s="11" t="str">
        <f t="shared" si="67"/>
        <v>醍02044</v>
      </c>
      <c r="O559" s="11" t="str">
        <f t="shared" si="68"/>
        <v>家</v>
      </c>
      <c r="P559" s="10" t="s">
        <v>2480</v>
      </c>
      <c r="Q559" s="10" t="s">
        <v>380</v>
      </c>
      <c r="R559" s="10" t="s">
        <v>3037</v>
      </c>
      <c r="S559" s="4">
        <v>9813837</v>
      </c>
      <c r="T559" s="4" t="s">
        <v>25</v>
      </c>
      <c r="U559" s="4">
        <v>990204102</v>
      </c>
      <c r="V559" s="4" t="s">
        <v>20</v>
      </c>
      <c r="W559" s="15">
        <v>42477.395833333336</v>
      </c>
      <c r="X559" s="16">
        <v>42467</v>
      </c>
      <c r="Y559" s="18">
        <v>5</v>
      </c>
      <c r="Z559" s="18"/>
      <c r="AA559" s="1" t="str">
        <f t="shared" si="70"/>
        <v>タ</v>
      </c>
      <c r="AB559" s="1">
        <f t="shared" si="72"/>
        <v>43</v>
      </c>
    </row>
    <row r="560" spans="1:28" ht="21" customHeight="1">
      <c r="A560" s="1">
        <v>0</v>
      </c>
      <c r="B560" s="2" t="str">
        <f>VLOOKUP(VALUE(MID(N560,2,2)),Sheet1!$A$1:$B$6,2,FALSE)</f>
        <v>日野</v>
      </c>
      <c r="C560" s="9" t="str">
        <f t="shared" si="69"/>
        <v/>
      </c>
      <c r="D560" s="10" t="s">
        <v>382</v>
      </c>
      <c r="E560" s="4" t="s">
        <v>22</v>
      </c>
      <c r="F560" s="4" t="str">
        <f t="shared" si="65"/>
        <v>ﾀｹﾀﾞ ﾐﾂﾖｼ</v>
      </c>
      <c r="G560" s="10" t="s">
        <v>3492</v>
      </c>
      <c r="H560" s="11" t="s">
        <v>23</v>
      </c>
      <c r="I560" s="12">
        <v>35786</v>
      </c>
      <c r="J560" s="11">
        <v>19</v>
      </c>
      <c r="K560" s="5" t="s">
        <v>16</v>
      </c>
      <c r="L560" s="5">
        <v>2044</v>
      </c>
      <c r="M560" s="5" t="s">
        <v>24</v>
      </c>
      <c r="N560" s="11" t="str">
        <f t="shared" si="67"/>
        <v>醍02044</v>
      </c>
      <c r="O560" s="11" t="str">
        <f t="shared" si="68"/>
        <v>家</v>
      </c>
      <c r="P560" s="10" t="s">
        <v>2480</v>
      </c>
      <c r="Q560" s="10" t="s">
        <v>380</v>
      </c>
      <c r="R560" s="10" t="s">
        <v>3037</v>
      </c>
      <c r="S560" s="4">
        <v>9813837</v>
      </c>
      <c r="T560" s="4" t="s">
        <v>25</v>
      </c>
      <c r="U560" s="4">
        <v>990204104</v>
      </c>
      <c r="V560" s="4" t="s">
        <v>20</v>
      </c>
      <c r="W560" s="15">
        <v>42477.395833333336</v>
      </c>
      <c r="X560" s="16">
        <v>42467</v>
      </c>
      <c r="Y560" s="18">
        <v>1</v>
      </c>
      <c r="Z560" s="18"/>
      <c r="AA560" s="1" t="str">
        <f t="shared" si="70"/>
        <v>タ</v>
      </c>
      <c r="AB560" s="1">
        <f t="shared" si="72"/>
        <v>19</v>
      </c>
    </row>
    <row r="561" spans="1:29" ht="21" hidden="1" customHeight="1">
      <c r="A561" s="1">
        <v>0</v>
      </c>
      <c r="B561" s="2" t="str">
        <f>VLOOKUP(VALUE(MID(N561,2,2)),Sheet1!$A$1:$B$6,2,FALSE)</f>
        <v>一言寺</v>
      </c>
      <c r="C561" s="9" t="str">
        <f t="shared" si="69"/>
        <v/>
      </c>
      <c r="D561" s="10" t="s">
        <v>1348</v>
      </c>
      <c r="E561" s="4" t="s">
        <v>1349</v>
      </c>
      <c r="F561" s="4" t="str">
        <f t="shared" si="65"/>
        <v>ﾀｹﾍﾞ ｶﾂｼｹﾞ</v>
      </c>
      <c r="G561" s="10" t="str">
        <f t="shared" si="66"/>
        <v>ﾀｹﾍﾞ ｶﾂｼｹﾞ</v>
      </c>
      <c r="H561" s="11" t="s">
        <v>15</v>
      </c>
      <c r="I561" s="12">
        <v>25719</v>
      </c>
      <c r="J561" s="11">
        <v>46</v>
      </c>
      <c r="K561" s="5" t="s">
        <v>16</v>
      </c>
      <c r="L561" s="5">
        <v>4138</v>
      </c>
      <c r="M561" s="5" t="s">
        <v>17</v>
      </c>
      <c r="N561" s="11" t="str">
        <f t="shared" si="67"/>
        <v>醍04138</v>
      </c>
      <c r="O561" s="11" t="str">
        <f t="shared" si="68"/>
        <v>本</v>
      </c>
      <c r="P561" s="10" t="s">
        <v>2715</v>
      </c>
      <c r="Q561" s="10" t="s">
        <v>463</v>
      </c>
      <c r="R561" s="10" t="s">
        <v>3199</v>
      </c>
      <c r="S561" s="4">
        <v>8605866</v>
      </c>
      <c r="T561" s="4" t="s">
        <v>19</v>
      </c>
      <c r="U561" s="4">
        <v>703601</v>
      </c>
      <c r="V561" s="4" t="s">
        <v>20</v>
      </c>
      <c r="W561" s="13"/>
      <c r="X561" s="13" t="s">
        <v>2971</v>
      </c>
      <c r="Y561" s="18" t="s">
        <v>3356</v>
      </c>
      <c r="Z561" s="18" t="s">
        <v>2973</v>
      </c>
      <c r="AA561" s="1" t="str">
        <f t="shared" si="70"/>
        <v>タ</v>
      </c>
    </row>
    <row r="562" spans="1:29" ht="21" customHeight="1">
      <c r="A562" s="1">
        <v>0</v>
      </c>
      <c r="B562" s="2" t="str">
        <f>VLOOKUP(VALUE(MID(N562,2,2)),Sheet1!$A$1:$B$6,2,FALSE)</f>
        <v>日野</v>
      </c>
      <c r="C562" s="9" t="str">
        <f t="shared" si="69"/>
        <v/>
      </c>
      <c r="D562" s="10" t="s">
        <v>418</v>
      </c>
      <c r="E562" s="4" t="s">
        <v>419</v>
      </c>
      <c r="F562" s="4" t="str">
        <f t="shared" si="65"/>
        <v>ﾀｹﾑﾗ ﾀｶｼ</v>
      </c>
      <c r="G562" s="10" t="str">
        <f t="shared" si="66"/>
        <v>ﾀｹﾑﾗ ﾀｶｼ</v>
      </c>
      <c r="H562" s="11" t="s">
        <v>15</v>
      </c>
      <c r="I562" s="12">
        <v>23225</v>
      </c>
      <c r="J562" s="11">
        <v>53</v>
      </c>
      <c r="K562" s="5" t="s">
        <v>16</v>
      </c>
      <c r="L562" s="5">
        <v>2071</v>
      </c>
      <c r="M562" s="5" t="s">
        <v>17</v>
      </c>
      <c r="N562" s="11" t="str">
        <f t="shared" si="67"/>
        <v>醍02071</v>
      </c>
      <c r="O562" s="11" t="str">
        <f t="shared" si="68"/>
        <v>本</v>
      </c>
      <c r="P562" s="10" t="s">
        <v>2489</v>
      </c>
      <c r="Q562" s="10" t="s">
        <v>385</v>
      </c>
      <c r="R562" s="10" t="s">
        <v>3045</v>
      </c>
      <c r="S562" s="4">
        <v>212318</v>
      </c>
      <c r="T562" s="4" t="s">
        <v>19</v>
      </c>
      <c r="U562" s="4">
        <v>30204201</v>
      </c>
      <c r="V562" s="4" t="s">
        <v>20</v>
      </c>
      <c r="W562" s="15">
        <v>42485.5625</v>
      </c>
      <c r="X562" s="16">
        <v>42465</v>
      </c>
      <c r="Y562" s="18">
        <v>3</v>
      </c>
      <c r="Z562" s="18" t="s">
        <v>3447</v>
      </c>
      <c r="AA562" s="1" t="str">
        <f t="shared" si="70"/>
        <v>タ</v>
      </c>
      <c r="AB562" s="1">
        <f t="shared" ref="AB562:AB563" si="73">J562</f>
        <v>53</v>
      </c>
      <c r="AC562" s="1">
        <v>4000</v>
      </c>
    </row>
    <row r="563" spans="1:29" ht="21" customHeight="1">
      <c r="A563" s="1">
        <v>0</v>
      </c>
      <c r="B563" s="2" t="str">
        <f>VLOOKUP(VALUE(MID(N563,2,2)),Sheet1!$A$1:$B$6,2,FALSE)</f>
        <v>日野</v>
      </c>
      <c r="C563" s="9" t="str">
        <f t="shared" si="69"/>
        <v/>
      </c>
      <c r="D563" s="10" t="s">
        <v>420</v>
      </c>
      <c r="E563" s="4" t="s">
        <v>22</v>
      </c>
      <c r="F563" s="4" t="str">
        <f t="shared" si="65"/>
        <v>ﾀｹﾑﾗ ﾀｶｼ</v>
      </c>
      <c r="G563" s="10" t="str">
        <f t="shared" si="66"/>
        <v xml:space="preserve">ﾀｹﾑﾗ </v>
      </c>
      <c r="H563" s="11" t="s">
        <v>23</v>
      </c>
      <c r="I563" s="12">
        <v>24952</v>
      </c>
      <c r="J563" s="11">
        <v>48</v>
      </c>
      <c r="K563" s="5" t="s">
        <v>16</v>
      </c>
      <c r="L563" s="5">
        <v>2071</v>
      </c>
      <c r="M563" s="5" t="s">
        <v>24</v>
      </c>
      <c r="N563" s="11" t="str">
        <f t="shared" si="67"/>
        <v>醍02071</v>
      </c>
      <c r="O563" s="11" t="str">
        <f t="shared" si="68"/>
        <v>家</v>
      </c>
      <c r="P563" s="10" t="s">
        <v>2489</v>
      </c>
      <c r="Q563" s="10" t="s">
        <v>385</v>
      </c>
      <c r="R563" s="10" t="s">
        <v>3045</v>
      </c>
      <c r="S563" s="4">
        <v>212318</v>
      </c>
      <c r="T563" s="4" t="s">
        <v>25</v>
      </c>
      <c r="U563" s="4">
        <v>30204202</v>
      </c>
      <c r="V563" s="4" t="s">
        <v>20</v>
      </c>
      <c r="W563" s="15">
        <v>42501.364583333336</v>
      </c>
      <c r="X563" s="16">
        <v>42465</v>
      </c>
      <c r="Y563" s="18">
        <v>3</v>
      </c>
      <c r="Z563" s="18" t="s">
        <v>3448</v>
      </c>
      <c r="AA563" s="1" t="str">
        <f t="shared" si="70"/>
        <v>タ</v>
      </c>
      <c r="AB563" s="1">
        <f t="shared" si="73"/>
        <v>48</v>
      </c>
      <c r="AC563" s="1">
        <v>1500</v>
      </c>
    </row>
    <row r="564" spans="1:29" ht="21" hidden="1" customHeight="1">
      <c r="A564" s="1">
        <v>0</v>
      </c>
      <c r="B564" s="2" t="str">
        <f>VLOOKUP(VALUE(MID(N564,2,2)),Sheet1!$A$1:$B$6,2,FALSE)</f>
        <v>日野</v>
      </c>
      <c r="C564" s="9" t="str">
        <f t="shared" si="69"/>
        <v/>
      </c>
      <c r="D564" s="10" t="s">
        <v>421</v>
      </c>
      <c r="E564" s="4" t="s">
        <v>22</v>
      </c>
      <c r="F564" s="4" t="str">
        <f t="shared" si="65"/>
        <v>ﾀｹﾑﾗ ﾀｶｼ</v>
      </c>
      <c r="G564" s="10" t="str">
        <f t="shared" si="66"/>
        <v xml:space="preserve">ﾀｹﾑﾗ </v>
      </c>
      <c r="H564" s="11" t="s">
        <v>15</v>
      </c>
      <c r="I564" s="12">
        <v>36008</v>
      </c>
      <c r="J564" s="11">
        <v>18</v>
      </c>
      <c r="K564" s="5" t="s">
        <v>16</v>
      </c>
      <c r="L564" s="5">
        <v>2071</v>
      </c>
      <c r="M564" s="5" t="s">
        <v>24</v>
      </c>
      <c r="N564" s="11" t="str">
        <f t="shared" si="67"/>
        <v>醍02071</v>
      </c>
      <c r="O564" s="11" t="str">
        <f t="shared" si="68"/>
        <v>家</v>
      </c>
      <c r="P564" s="10" t="s">
        <v>2489</v>
      </c>
      <c r="Q564" s="10" t="s">
        <v>385</v>
      </c>
      <c r="R564" s="10" t="s">
        <v>3045</v>
      </c>
      <c r="S564" s="4">
        <v>212318</v>
      </c>
      <c r="T564" s="4" t="s">
        <v>25</v>
      </c>
      <c r="U564" s="4">
        <v>30204203</v>
      </c>
      <c r="V564" s="4" t="s">
        <v>20</v>
      </c>
      <c r="W564" s="13"/>
      <c r="X564" s="13" t="s">
        <v>2971</v>
      </c>
      <c r="Y564" s="18" t="s">
        <v>3356</v>
      </c>
      <c r="Z564" s="18" t="s">
        <v>2973</v>
      </c>
      <c r="AA564" s="1" t="str">
        <f t="shared" si="70"/>
        <v>タ</v>
      </c>
    </row>
    <row r="565" spans="1:29" ht="21" hidden="1" customHeight="1">
      <c r="A565" s="1">
        <v>0</v>
      </c>
      <c r="B565" s="1" t="str">
        <f>VLOOKUP(VALUE(MID(N565,2,2)),Sheet1!$A$1:$B$6,2,FALSE)</f>
        <v>日野</v>
      </c>
      <c r="C565" s="9" t="str">
        <f t="shared" si="69"/>
        <v/>
      </c>
      <c r="D565" s="4" t="s">
        <v>422</v>
      </c>
      <c r="E565" s="4" t="s">
        <v>22</v>
      </c>
      <c r="F565" s="4" t="str">
        <f t="shared" si="65"/>
        <v>ﾀｹﾑﾗ ﾀｶｼ</v>
      </c>
      <c r="G565" s="4" t="str">
        <f t="shared" si="66"/>
        <v xml:space="preserve">ﾀｹﾑﾗ </v>
      </c>
      <c r="H565" s="5" t="s">
        <v>15</v>
      </c>
      <c r="I565" s="6">
        <v>37333</v>
      </c>
      <c r="J565" s="5">
        <v>15</v>
      </c>
      <c r="K565" s="5" t="s">
        <v>16</v>
      </c>
      <c r="L565" s="5">
        <v>2071</v>
      </c>
      <c r="M565" s="5" t="s">
        <v>24</v>
      </c>
      <c r="N565" s="5" t="str">
        <f t="shared" si="67"/>
        <v>醍02071</v>
      </c>
      <c r="O565" s="5" t="str">
        <f t="shared" si="68"/>
        <v>家</v>
      </c>
      <c r="P565" s="4" t="s">
        <v>2489</v>
      </c>
      <c r="Q565" s="4" t="s">
        <v>385</v>
      </c>
      <c r="R565" s="4" t="s">
        <v>3045</v>
      </c>
      <c r="S565" s="4">
        <v>212318</v>
      </c>
      <c r="T565" s="4" t="s">
        <v>25</v>
      </c>
      <c r="U565" s="4">
        <v>30204204</v>
      </c>
      <c r="V565" s="4" t="s">
        <v>20</v>
      </c>
      <c r="W565" s="7" t="s">
        <v>2970</v>
      </c>
      <c r="X565" s="7" t="s">
        <v>2971</v>
      </c>
      <c r="Y565" s="8" t="s">
        <v>2972</v>
      </c>
      <c r="Z565" s="8" t="s">
        <v>2973</v>
      </c>
      <c r="AA565" s="1" t="str">
        <f t="shared" si="70"/>
        <v>タ</v>
      </c>
    </row>
    <row r="566" spans="1:29" ht="21" customHeight="1">
      <c r="A566" s="1">
        <v>0</v>
      </c>
      <c r="B566" s="2" t="str">
        <f>VLOOKUP(VALUE(MID(N566,2,2)),Sheet1!$A$1:$B$6,2,FALSE)</f>
        <v>一言寺</v>
      </c>
      <c r="C566" s="9" t="str">
        <f t="shared" si="69"/>
        <v/>
      </c>
      <c r="D566" s="10" t="s">
        <v>1267</v>
      </c>
      <c r="E566" s="4" t="s">
        <v>1268</v>
      </c>
      <c r="F566" s="4" t="str">
        <f t="shared" si="65"/>
        <v>ﾀｹﾓﾄ ﾖｼｵ</v>
      </c>
      <c r="G566" s="10" t="str">
        <f t="shared" si="66"/>
        <v>ﾀｹﾓﾄ ﾖｼｵ</v>
      </c>
      <c r="H566" s="11" t="s">
        <v>15</v>
      </c>
      <c r="I566" s="12">
        <v>16258</v>
      </c>
      <c r="J566" s="11">
        <v>72</v>
      </c>
      <c r="K566" s="5" t="s">
        <v>16</v>
      </c>
      <c r="L566" s="5">
        <v>4065</v>
      </c>
      <c r="M566" s="5" t="s">
        <v>17</v>
      </c>
      <c r="N566" s="11" t="str">
        <f t="shared" si="67"/>
        <v>醍04065</v>
      </c>
      <c r="O566" s="11" t="str">
        <f t="shared" si="68"/>
        <v>本</v>
      </c>
      <c r="P566" s="10" t="s">
        <v>2696</v>
      </c>
      <c r="Q566" s="10" t="s">
        <v>463</v>
      </c>
      <c r="R566" s="10" t="s">
        <v>3188</v>
      </c>
      <c r="S566" s="4">
        <v>9806164</v>
      </c>
      <c r="T566" s="4" t="s">
        <v>19</v>
      </c>
      <c r="U566" s="4">
        <v>980904001</v>
      </c>
      <c r="V566" s="4" t="s">
        <v>20</v>
      </c>
      <c r="W566" s="15">
        <v>42477.333333333336</v>
      </c>
      <c r="X566" s="16">
        <v>42466</v>
      </c>
      <c r="Y566" s="18">
        <v>4</v>
      </c>
      <c r="Z566" s="18"/>
      <c r="AA566" s="1" t="str">
        <f t="shared" si="70"/>
        <v>タ</v>
      </c>
      <c r="AB566" s="1">
        <f>J566</f>
        <v>72</v>
      </c>
    </row>
    <row r="567" spans="1:29" ht="21" hidden="1" customHeight="1">
      <c r="A567" s="1">
        <v>0</v>
      </c>
      <c r="B567" s="2" t="str">
        <f>VLOOKUP(VALUE(MID(N567,2,2)),Sheet1!$A$1:$B$6,2,FALSE)</f>
        <v>一言寺</v>
      </c>
      <c r="C567" s="9" t="str">
        <f t="shared" si="69"/>
        <v/>
      </c>
      <c r="D567" s="10" t="s">
        <v>1269</v>
      </c>
      <c r="E567" s="4" t="s">
        <v>22</v>
      </c>
      <c r="F567" s="4" t="str">
        <f t="shared" si="65"/>
        <v>ﾀｹﾓﾄ ﾖｼｵ</v>
      </c>
      <c r="G567" s="10" t="str">
        <f t="shared" si="66"/>
        <v xml:space="preserve">ﾀｹﾓﾄ </v>
      </c>
      <c r="H567" s="11" t="s">
        <v>23</v>
      </c>
      <c r="I567" s="12">
        <v>17406</v>
      </c>
      <c r="J567" s="11">
        <v>69</v>
      </c>
      <c r="K567" s="5" t="s">
        <v>16</v>
      </c>
      <c r="L567" s="5">
        <v>4065</v>
      </c>
      <c r="M567" s="5" t="s">
        <v>24</v>
      </c>
      <c r="N567" s="11" t="str">
        <f t="shared" si="67"/>
        <v>醍04065</v>
      </c>
      <c r="O567" s="11" t="str">
        <f t="shared" si="68"/>
        <v>家</v>
      </c>
      <c r="P567" s="10" t="s">
        <v>2696</v>
      </c>
      <c r="Q567" s="10" t="s">
        <v>463</v>
      </c>
      <c r="R567" s="10" t="s">
        <v>3188</v>
      </c>
      <c r="S567" s="4">
        <v>9806164</v>
      </c>
      <c r="T567" s="4" t="s">
        <v>25</v>
      </c>
      <c r="U567" s="4">
        <v>980904002</v>
      </c>
      <c r="V567" s="4" t="s">
        <v>20</v>
      </c>
      <c r="W567" s="13"/>
      <c r="X567" s="13" t="s">
        <v>2971</v>
      </c>
      <c r="Y567" s="18" t="s">
        <v>3356</v>
      </c>
      <c r="Z567" s="18" t="s">
        <v>2973</v>
      </c>
      <c r="AA567" s="1" t="str">
        <f t="shared" si="70"/>
        <v>タ</v>
      </c>
    </row>
    <row r="568" spans="1:29" ht="21" hidden="1" customHeight="1">
      <c r="A568" s="1">
        <v>0</v>
      </c>
      <c r="B568" s="2" t="str">
        <f>VLOOKUP(VALUE(MID(N568,2,2)),Sheet1!$A$1:$B$6,2,FALSE)</f>
        <v>一言寺</v>
      </c>
      <c r="C568" s="9" t="str">
        <f t="shared" si="69"/>
        <v/>
      </c>
      <c r="D568" s="10" t="s">
        <v>1285</v>
      </c>
      <c r="E568" s="4" t="s">
        <v>1286</v>
      </c>
      <c r="F568" s="4" t="str">
        <f t="shared" si="65"/>
        <v>ﾀｼﾛ ﾏﾅﾌﾞ</v>
      </c>
      <c r="G568" s="10" t="str">
        <f t="shared" si="66"/>
        <v>ﾀｼﾛ ﾏﾅﾌﾞ</v>
      </c>
      <c r="H568" s="11" t="s">
        <v>15</v>
      </c>
      <c r="I568" s="12">
        <v>25512</v>
      </c>
      <c r="J568" s="11">
        <v>47</v>
      </c>
      <c r="K568" s="5" t="s">
        <v>16</v>
      </c>
      <c r="L568" s="5">
        <v>4076</v>
      </c>
      <c r="M568" s="5" t="s">
        <v>17</v>
      </c>
      <c r="N568" s="11" t="str">
        <f t="shared" si="67"/>
        <v>醍04076</v>
      </c>
      <c r="O568" s="11" t="str">
        <f t="shared" si="68"/>
        <v>本</v>
      </c>
      <c r="P568" s="10" t="s">
        <v>2700</v>
      </c>
      <c r="Q568" s="10" t="s">
        <v>1149</v>
      </c>
      <c r="R568" s="10" t="s">
        <v>3190</v>
      </c>
      <c r="S568" s="4">
        <v>3611</v>
      </c>
      <c r="T568" s="4" t="s">
        <v>19</v>
      </c>
      <c r="U568" s="4">
        <v>709901</v>
      </c>
      <c r="V568" s="4" t="s">
        <v>20</v>
      </c>
      <c r="W568" s="13"/>
      <c r="X568" s="13" t="s">
        <v>2971</v>
      </c>
      <c r="Y568" s="18" t="s">
        <v>3356</v>
      </c>
      <c r="Z568" s="18" t="s">
        <v>2973</v>
      </c>
      <c r="AA568" s="1" t="str">
        <f t="shared" si="70"/>
        <v>タ</v>
      </c>
    </row>
    <row r="569" spans="1:29" ht="21" hidden="1" customHeight="1">
      <c r="A569" s="1">
        <v>0</v>
      </c>
      <c r="B569" s="2" t="str">
        <f>VLOOKUP(VALUE(MID(N569,2,2)),Sheet1!$A$1:$B$6,2,FALSE)</f>
        <v>一言寺</v>
      </c>
      <c r="C569" s="9" t="str">
        <f t="shared" si="69"/>
        <v/>
      </c>
      <c r="D569" s="10" t="s">
        <v>1287</v>
      </c>
      <c r="E569" s="4" t="s">
        <v>22</v>
      </c>
      <c r="F569" s="4" t="str">
        <f t="shared" si="65"/>
        <v>ﾀｼﾛ ﾏﾅﾌﾞ</v>
      </c>
      <c r="G569" s="10" t="str">
        <f t="shared" si="66"/>
        <v xml:space="preserve">ﾀｼﾛ </v>
      </c>
      <c r="H569" s="11" t="s">
        <v>15</v>
      </c>
      <c r="I569" s="12">
        <v>35419</v>
      </c>
      <c r="J569" s="11">
        <v>20</v>
      </c>
      <c r="K569" s="5" t="s">
        <v>16</v>
      </c>
      <c r="L569" s="5">
        <v>4076</v>
      </c>
      <c r="M569" s="5" t="s">
        <v>24</v>
      </c>
      <c r="N569" s="11" t="str">
        <f t="shared" si="67"/>
        <v>醍04076</v>
      </c>
      <c r="O569" s="11" t="str">
        <f t="shared" si="68"/>
        <v>家</v>
      </c>
      <c r="P569" s="10" t="s">
        <v>2700</v>
      </c>
      <c r="Q569" s="10" t="s">
        <v>1149</v>
      </c>
      <c r="R569" s="10" t="s">
        <v>3190</v>
      </c>
      <c r="S569" s="4">
        <v>3611</v>
      </c>
      <c r="T569" s="4" t="s">
        <v>25</v>
      </c>
      <c r="U569" s="4">
        <v>709904</v>
      </c>
      <c r="V569" s="4" t="s">
        <v>20</v>
      </c>
      <c r="W569" s="13"/>
      <c r="X569" s="13" t="s">
        <v>2971</v>
      </c>
      <c r="Y569" s="18" t="s">
        <v>3356</v>
      </c>
      <c r="Z569" s="18" t="s">
        <v>2973</v>
      </c>
      <c r="AA569" s="1" t="str">
        <f t="shared" si="70"/>
        <v>タ</v>
      </c>
    </row>
    <row r="570" spans="1:29" ht="21" hidden="1" customHeight="1">
      <c r="A570" s="1">
        <v>0</v>
      </c>
      <c r="B570" s="2" t="str">
        <f>VLOOKUP(VALUE(MID(N570,2,2)),Sheet1!$A$1:$B$6,2,FALSE)</f>
        <v>一言寺</v>
      </c>
      <c r="C570" s="9" t="str">
        <f t="shared" si="69"/>
        <v/>
      </c>
      <c r="D570" s="10" t="s">
        <v>1380</v>
      </c>
      <c r="E570" s="4" t="s">
        <v>1381</v>
      </c>
      <c r="F570" s="4" t="str">
        <f t="shared" si="65"/>
        <v>ﾀﾀﾞ ｷﾖｼ</v>
      </c>
      <c r="G570" s="10" t="str">
        <f t="shared" si="66"/>
        <v>ﾀﾀﾞ ｷﾖｼ</v>
      </c>
      <c r="H570" s="11" t="s">
        <v>15</v>
      </c>
      <c r="I570" s="12">
        <v>18853</v>
      </c>
      <c r="J570" s="11">
        <v>65</v>
      </c>
      <c r="K570" s="5" t="s">
        <v>16</v>
      </c>
      <c r="L570" s="5">
        <v>4192</v>
      </c>
      <c r="M570" s="5" t="s">
        <v>17</v>
      </c>
      <c r="N570" s="11" t="str">
        <f t="shared" si="67"/>
        <v>醍04192</v>
      </c>
      <c r="O570" s="11" t="str">
        <f t="shared" si="68"/>
        <v>本</v>
      </c>
      <c r="P570" s="10" t="s">
        <v>2727</v>
      </c>
      <c r="Q570" s="10" t="s">
        <v>1382</v>
      </c>
      <c r="R570" s="10" t="s">
        <v>1383</v>
      </c>
      <c r="S570" s="4">
        <v>9031821</v>
      </c>
      <c r="T570" s="4" t="s">
        <v>19</v>
      </c>
      <c r="U570" s="4">
        <v>901229601</v>
      </c>
      <c r="V570" s="4" t="s">
        <v>20</v>
      </c>
      <c r="W570" s="13"/>
      <c r="X570" s="13" t="s">
        <v>2971</v>
      </c>
      <c r="Y570" s="18" t="s">
        <v>3356</v>
      </c>
      <c r="Z570" s="18" t="s">
        <v>2973</v>
      </c>
      <c r="AA570" s="1" t="str">
        <f t="shared" si="70"/>
        <v>タ</v>
      </c>
    </row>
    <row r="571" spans="1:29" ht="21" hidden="1" customHeight="1">
      <c r="A571" s="1">
        <v>0</v>
      </c>
      <c r="B571" s="2" t="str">
        <f>VLOOKUP(VALUE(MID(N571,2,2)),Sheet1!$A$1:$B$6,2,FALSE)</f>
        <v>一言寺</v>
      </c>
      <c r="C571" s="9" t="str">
        <f t="shared" si="69"/>
        <v/>
      </c>
      <c r="D571" s="10" t="s">
        <v>1384</v>
      </c>
      <c r="E571" s="4" t="s">
        <v>22</v>
      </c>
      <c r="F571" s="4" t="str">
        <f t="shared" si="65"/>
        <v>ﾀﾀﾞ ｷﾖｼ</v>
      </c>
      <c r="G571" s="10" t="str">
        <f t="shared" si="66"/>
        <v xml:space="preserve">ﾀﾀﾞ </v>
      </c>
      <c r="H571" s="11" t="s">
        <v>23</v>
      </c>
      <c r="I571" s="12">
        <v>19426</v>
      </c>
      <c r="J571" s="11">
        <v>64</v>
      </c>
      <c r="K571" s="5" t="s">
        <v>16</v>
      </c>
      <c r="L571" s="5">
        <v>4192</v>
      </c>
      <c r="M571" s="5" t="s">
        <v>24</v>
      </c>
      <c r="N571" s="11" t="str">
        <f t="shared" si="67"/>
        <v>醍04192</v>
      </c>
      <c r="O571" s="11" t="str">
        <f t="shared" si="68"/>
        <v>家</v>
      </c>
      <c r="P571" s="10" t="s">
        <v>2727</v>
      </c>
      <c r="Q571" s="10" t="s">
        <v>1382</v>
      </c>
      <c r="R571" s="10" t="s">
        <v>1383</v>
      </c>
      <c r="S571" s="4">
        <v>9031821</v>
      </c>
      <c r="T571" s="4" t="s">
        <v>25</v>
      </c>
      <c r="U571" s="4">
        <v>901229602</v>
      </c>
      <c r="V571" s="4" t="s">
        <v>20</v>
      </c>
      <c r="W571" s="13"/>
      <c r="X571" s="13" t="s">
        <v>2971</v>
      </c>
      <c r="Y571" s="18" t="s">
        <v>3356</v>
      </c>
      <c r="Z571" s="18" t="s">
        <v>2973</v>
      </c>
      <c r="AA571" s="1" t="str">
        <f t="shared" si="70"/>
        <v>タ</v>
      </c>
    </row>
    <row r="572" spans="1:29" ht="21" customHeight="1">
      <c r="A572" s="1">
        <v>0</v>
      </c>
      <c r="B572" s="2" t="str">
        <f>VLOOKUP(VALUE(MID(N572,2,2)),Sheet1!$A$1:$B$6,2,FALSE)</f>
        <v>一言寺</v>
      </c>
      <c r="C572" s="9" t="str">
        <f t="shared" si="69"/>
        <v/>
      </c>
      <c r="D572" s="10" t="s">
        <v>1184</v>
      </c>
      <c r="E572" s="4" t="s">
        <v>1185</v>
      </c>
      <c r="F572" s="4" t="str">
        <f t="shared" si="65"/>
        <v>ﾀﾀﾞ ｷﾝｿﾞｳ</v>
      </c>
      <c r="G572" s="10" t="str">
        <f t="shared" si="66"/>
        <v>ﾀﾀﾞ ｷﾝｿﾞｳ</v>
      </c>
      <c r="H572" s="11" t="s">
        <v>15</v>
      </c>
      <c r="I572" s="12">
        <v>17933</v>
      </c>
      <c r="J572" s="11">
        <v>68</v>
      </c>
      <c r="K572" s="5" t="s">
        <v>16</v>
      </c>
      <c r="L572" s="5">
        <v>4023</v>
      </c>
      <c r="M572" s="5" t="s">
        <v>17</v>
      </c>
      <c r="N572" s="11" t="str">
        <f t="shared" si="67"/>
        <v>醍04023</v>
      </c>
      <c r="O572" s="11" t="str">
        <f t="shared" si="68"/>
        <v>本</v>
      </c>
      <c r="P572" s="10" t="s">
        <v>2676</v>
      </c>
      <c r="Q572" s="10" t="s">
        <v>1149</v>
      </c>
      <c r="R572" s="10" t="s">
        <v>3172</v>
      </c>
      <c r="S572" s="4">
        <v>9005293</v>
      </c>
      <c r="T572" s="4" t="s">
        <v>19</v>
      </c>
      <c r="U572" s="4">
        <v>900510901</v>
      </c>
      <c r="V572" s="4" t="s">
        <v>20</v>
      </c>
      <c r="W572" s="15">
        <v>42477.333333333336</v>
      </c>
      <c r="X572" s="16">
        <v>42464</v>
      </c>
      <c r="Y572" s="18">
        <v>4</v>
      </c>
      <c r="Z572" s="18">
        <v>2</v>
      </c>
      <c r="AA572" s="1" t="str">
        <f t="shared" si="70"/>
        <v>タ</v>
      </c>
      <c r="AB572" s="1">
        <f>J572</f>
        <v>68</v>
      </c>
      <c r="AC572" s="1">
        <v>2500</v>
      </c>
    </row>
    <row r="573" spans="1:29" ht="21" hidden="1" customHeight="1">
      <c r="A573" s="1">
        <v>0</v>
      </c>
      <c r="B573" s="2" t="str">
        <f>VLOOKUP(VALUE(MID(N573,2,2)),Sheet1!$A$1:$B$6,2,FALSE)</f>
        <v>一言寺</v>
      </c>
      <c r="C573" s="9" t="str">
        <f t="shared" si="69"/>
        <v/>
      </c>
      <c r="D573" s="10" t="s">
        <v>1186</v>
      </c>
      <c r="E573" s="4" t="s">
        <v>22</v>
      </c>
      <c r="F573" s="4" t="str">
        <f t="shared" si="65"/>
        <v>ﾀﾀﾞ ｷﾝｿﾞｳ</v>
      </c>
      <c r="G573" s="10" t="str">
        <f t="shared" si="66"/>
        <v xml:space="preserve">ﾀﾀﾞ </v>
      </c>
      <c r="H573" s="11" t="s">
        <v>23</v>
      </c>
      <c r="I573" s="12">
        <v>19793</v>
      </c>
      <c r="J573" s="11">
        <v>63</v>
      </c>
      <c r="K573" s="5" t="s">
        <v>16</v>
      </c>
      <c r="L573" s="5">
        <v>4023</v>
      </c>
      <c r="M573" s="5" t="s">
        <v>24</v>
      </c>
      <c r="N573" s="11" t="str">
        <f t="shared" si="67"/>
        <v>醍04023</v>
      </c>
      <c r="O573" s="11" t="str">
        <f t="shared" si="68"/>
        <v>家</v>
      </c>
      <c r="P573" s="10" t="s">
        <v>2676</v>
      </c>
      <c r="Q573" s="10" t="s">
        <v>1149</v>
      </c>
      <c r="R573" s="10" t="s">
        <v>3172</v>
      </c>
      <c r="S573" s="4">
        <v>9005293</v>
      </c>
      <c r="T573" s="4" t="s">
        <v>25</v>
      </c>
      <c r="U573" s="4">
        <v>900510902</v>
      </c>
      <c r="V573" s="4" t="s">
        <v>20</v>
      </c>
      <c r="W573" s="13"/>
      <c r="X573" s="13" t="s">
        <v>2971</v>
      </c>
      <c r="Y573" s="18" t="s">
        <v>3356</v>
      </c>
      <c r="Z573" s="18" t="s">
        <v>2973</v>
      </c>
      <c r="AA573" s="1" t="str">
        <f t="shared" si="70"/>
        <v>タ</v>
      </c>
    </row>
    <row r="574" spans="1:29" ht="21" customHeight="1">
      <c r="A574" s="1">
        <v>0</v>
      </c>
      <c r="B574" s="2" t="str">
        <f>VLOOKUP(VALUE(MID(N574,2,2)),Sheet1!$A$1:$B$6,2,FALSE)</f>
        <v>点在</v>
      </c>
      <c r="C574" s="9" t="str">
        <f t="shared" si="69"/>
        <v/>
      </c>
      <c r="D574" s="10" t="s">
        <v>2210</v>
      </c>
      <c r="E574" s="4" t="s">
        <v>2211</v>
      </c>
      <c r="F574" s="4" t="str">
        <f t="shared" si="65"/>
        <v>ﾀﾁ ﾉﾘﾕｷ</v>
      </c>
      <c r="G574" s="10" t="str">
        <f t="shared" si="66"/>
        <v>ﾀﾁ ﾉﾘﾕｷ</v>
      </c>
      <c r="H574" s="11" t="s">
        <v>15</v>
      </c>
      <c r="I574" s="12">
        <v>18739</v>
      </c>
      <c r="J574" s="11">
        <v>65</v>
      </c>
      <c r="K574" s="5" t="s">
        <v>256</v>
      </c>
      <c r="L574" s="5">
        <v>50158</v>
      </c>
      <c r="M574" s="5" t="s">
        <v>17</v>
      </c>
      <c r="N574" s="11" t="str">
        <f t="shared" si="67"/>
        <v>法50158</v>
      </c>
      <c r="O574" s="11" t="str">
        <f t="shared" si="68"/>
        <v>本</v>
      </c>
      <c r="P574" s="10" t="s">
        <v>2930</v>
      </c>
      <c r="Q574" s="10" t="s">
        <v>2212</v>
      </c>
      <c r="R574" s="10" t="s">
        <v>3334</v>
      </c>
      <c r="S574" s="4">
        <v>1313169</v>
      </c>
      <c r="T574" s="4" t="s">
        <v>19</v>
      </c>
      <c r="U574" s="4">
        <v>140481601</v>
      </c>
      <c r="V574" s="4" t="s">
        <v>20</v>
      </c>
      <c r="W574" s="15">
        <v>42486.364583333336</v>
      </c>
      <c r="X574" s="16">
        <v>42464</v>
      </c>
      <c r="Y574" s="18">
        <v>3</v>
      </c>
      <c r="Z574" s="18" t="s">
        <v>3428</v>
      </c>
      <c r="AA574" s="1" t="str">
        <f t="shared" si="70"/>
        <v>タ</v>
      </c>
      <c r="AB574" s="1">
        <f>J574</f>
        <v>65</v>
      </c>
      <c r="AC574" s="1">
        <v>3000</v>
      </c>
    </row>
    <row r="575" spans="1:29" ht="21" hidden="1" customHeight="1">
      <c r="A575" s="1">
        <v>0</v>
      </c>
      <c r="B575" s="2" t="str">
        <f>VLOOKUP(VALUE(MID(N575,2,2)),Sheet1!$A$1:$B$6,2,FALSE)</f>
        <v>一言寺</v>
      </c>
      <c r="C575" s="9" t="str">
        <f t="shared" si="69"/>
        <v/>
      </c>
      <c r="D575" s="10" t="s">
        <v>1209</v>
      </c>
      <c r="E575" s="4" t="s">
        <v>1210</v>
      </c>
      <c r="F575" s="4" t="str">
        <f t="shared" si="65"/>
        <v>ﾀﾁｷ ｷﾞﾝｼﾞﾛｳ</v>
      </c>
      <c r="G575" s="10" t="str">
        <f t="shared" si="66"/>
        <v>ﾀﾁｷ ｷﾞﾝｼﾞﾛｳ</v>
      </c>
      <c r="H575" s="11" t="s">
        <v>15</v>
      </c>
      <c r="I575" s="12">
        <v>17770</v>
      </c>
      <c r="J575" s="11">
        <v>68</v>
      </c>
      <c r="K575" s="5" t="s">
        <v>16</v>
      </c>
      <c r="L575" s="5">
        <v>4034</v>
      </c>
      <c r="M575" s="5" t="s">
        <v>17</v>
      </c>
      <c r="N575" s="11" t="str">
        <f t="shared" si="67"/>
        <v>醍04034</v>
      </c>
      <c r="O575" s="11" t="str">
        <f t="shared" si="68"/>
        <v>本</v>
      </c>
      <c r="P575" s="10" t="s">
        <v>2682</v>
      </c>
      <c r="Q575" s="10" t="s">
        <v>1182</v>
      </c>
      <c r="R575" s="10" t="s">
        <v>3177</v>
      </c>
      <c r="S575" s="4">
        <v>9319824</v>
      </c>
      <c r="T575" s="4" t="s">
        <v>19</v>
      </c>
      <c r="U575" s="4">
        <v>940107801</v>
      </c>
      <c r="V575" s="4" t="s">
        <v>20</v>
      </c>
      <c r="W575" s="13"/>
      <c r="X575" s="13" t="s">
        <v>2971</v>
      </c>
      <c r="Y575" s="18" t="s">
        <v>3356</v>
      </c>
      <c r="Z575" s="18" t="s">
        <v>2973</v>
      </c>
      <c r="AA575" s="1" t="str">
        <f t="shared" si="70"/>
        <v>タ</v>
      </c>
    </row>
    <row r="576" spans="1:29" ht="21" hidden="1" customHeight="1">
      <c r="A576" s="1">
        <v>0</v>
      </c>
      <c r="B576" s="2" t="str">
        <f>VLOOKUP(VALUE(MID(N576,2,2)),Sheet1!$A$1:$B$6,2,FALSE)</f>
        <v>一言寺</v>
      </c>
      <c r="C576" s="9" t="str">
        <f t="shared" si="69"/>
        <v/>
      </c>
      <c r="D576" s="10" t="s">
        <v>1211</v>
      </c>
      <c r="E576" s="4" t="s">
        <v>22</v>
      </c>
      <c r="F576" s="4" t="str">
        <f t="shared" si="65"/>
        <v>ﾀﾁｷ ｷﾞﾝｼﾞﾛｳ</v>
      </c>
      <c r="G576" s="10" t="str">
        <f t="shared" si="66"/>
        <v xml:space="preserve">ﾀﾁｷ </v>
      </c>
      <c r="H576" s="11" t="s">
        <v>23</v>
      </c>
      <c r="I576" s="12">
        <v>18957</v>
      </c>
      <c r="J576" s="11">
        <v>65</v>
      </c>
      <c r="K576" s="5" t="s">
        <v>16</v>
      </c>
      <c r="L576" s="5">
        <v>4034</v>
      </c>
      <c r="M576" s="5" t="s">
        <v>24</v>
      </c>
      <c r="N576" s="11" t="str">
        <f t="shared" si="67"/>
        <v>醍04034</v>
      </c>
      <c r="O576" s="11" t="str">
        <f t="shared" si="68"/>
        <v>家</v>
      </c>
      <c r="P576" s="10" t="s">
        <v>2682</v>
      </c>
      <c r="Q576" s="10" t="s">
        <v>1182</v>
      </c>
      <c r="R576" s="10" t="s">
        <v>3177</v>
      </c>
      <c r="S576" s="4">
        <v>9319824</v>
      </c>
      <c r="T576" s="4" t="s">
        <v>25</v>
      </c>
      <c r="U576" s="4">
        <v>940107802</v>
      </c>
      <c r="V576" s="4" t="s">
        <v>20</v>
      </c>
      <c r="W576" s="13"/>
      <c r="X576" s="13" t="s">
        <v>2971</v>
      </c>
      <c r="Y576" s="18" t="s">
        <v>3356</v>
      </c>
      <c r="Z576" s="18" t="s">
        <v>2973</v>
      </c>
      <c r="AA576" s="1" t="str">
        <f t="shared" si="70"/>
        <v>タ</v>
      </c>
    </row>
    <row r="577" spans="1:27" ht="21" hidden="1" customHeight="1">
      <c r="A577" s="1">
        <v>0</v>
      </c>
      <c r="B577" s="2" t="str">
        <f>VLOOKUP(VALUE(MID(N577,2,2)),Sheet1!$A$1:$B$6,2,FALSE)</f>
        <v>小栗栖</v>
      </c>
      <c r="C577" s="9" t="str">
        <f t="shared" si="69"/>
        <v/>
      </c>
      <c r="D577" s="10" t="s">
        <v>977</v>
      </c>
      <c r="E577" s="4" t="s">
        <v>978</v>
      </c>
      <c r="F577" s="4" t="str">
        <f t="shared" si="65"/>
        <v>ﾀﾅ ﾏｻｼ</v>
      </c>
      <c r="G577" s="10" t="str">
        <f t="shared" si="66"/>
        <v>ﾀﾅ ﾏｻｼ</v>
      </c>
      <c r="H577" s="11" t="s">
        <v>15</v>
      </c>
      <c r="I577" s="12">
        <v>30544</v>
      </c>
      <c r="J577" s="11">
        <v>33</v>
      </c>
      <c r="K577" s="5" t="s">
        <v>16</v>
      </c>
      <c r="L577" s="5">
        <v>3236</v>
      </c>
      <c r="M577" s="5" t="s">
        <v>17</v>
      </c>
      <c r="N577" s="11" t="str">
        <f t="shared" si="67"/>
        <v>醍03236</v>
      </c>
      <c r="O577" s="11" t="str">
        <f t="shared" si="68"/>
        <v>本</v>
      </c>
      <c r="P577" s="10" t="s">
        <v>2624</v>
      </c>
      <c r="Q577" s="10" t="s">
        <v>161</v>
      </c>
      <c r="R577" s="10" t="s">
        <v>3139</v>
      </c>
      <c r="S577" s="4">
        <v>502413</v>
      </c>
      <c r="T577" s="4" t="s">
        <v>25</v>
      </c>
      <c r="U577" s="4">
        <v>50604601</v>
      </c>
      <c r="V577" s="4" t="s">
        <v>20</v>
      </c>
      <c r="W577" s="13"/>
      <c r="X577" s="13" t="s">
        <v>2971</v>
      </c>
      <c r="Y577" s="18" t="s">
        <v>3356</v>
      </c>
      <c r="Z577" s="18" t="s">
        <v>2973</v>
      </c>
      <c r="AA577" s="1" t="str">
        <f t="shared" si="70"/>
        <v>タ</v>
      </c>
    </row>
    <row r="578" spans="1:27" ht="21" hidden="1" customHeight="1">
      <c r="A578" s="1">
        <v>0</v>
      </c>
      <c r="B578" s="2" t="str">
        <f>VLOOKUP(VALUE(MID(N578,2,2)),Sheet1!$A$1:$B$6,2,FALSE)</f>
        <v>小栗栖</v>
      </c>
      <c r="C578" s="9" t="str">
        <f t="shared" si="69"/>
        <v/>
      </c>
      <c r="D578" s="10" t="s">
        <v>979</v>
      </c>
      <c r="E578" s="4" t="s">
        <v>22</v>
      </c>
      <c r="F578" s="4" t="str">
        <f t="shared" ref="F578:F641" si="74">IF(L578=L577,F577,E578)</f>
        <v>ﾀﾅ ﾏｻｼ</v>
      </c>
      <c r="G578" s="10" t="str">
        <f t="shared" ref="G578:G641" si="75">IF(L578=L577,LEFT(G577,FIND(" ",G577)),E578)</f>
        <v xml:space="preserve">ﾀﾅ </v>
      </c>
      <c r="H578" s="11" t="s">
        <v>23</v>
      </c>
      <c r="I578" s="12">
        <v>30293</v>
      </c>
      <c r="J578" s="11">
        <v>34</v>
      </c>
      <c r="K578" s="5" t="s">
        <v>16</v>
      </c>
      <c r="L578" s="5">
        <v>3236</v>
      </c>
      <c r="M578" s="5" t="s">
        <v>24</v>
      </c>
      <c r="N578" s="11" t="str">
        <f t="shared" ref="N578:N641" si="76">MID(K578,4,1)&amp;TEXT(L578,"00000")</f>
        <v>醍03236</v>
      </c>
      <c r="O578" s="11" t="str">
        <f t="shared" ref="O578:O641" si="77">LEFT(M578,1)</f>
        <v>家</v>
      </c>
      <c r="P578" s="10" t="s">
        <v>2624</v>
      </c>
      <c r="Q578" s="10" t="s">
        <v>161</v>
      </c>
      <c r="R578" s="10" t="s">
        <v>3139</v>
      </c>
      <c r="S578" s="4">
        <v>502413</v>
      </c>
      <c r="T578" s="4" t="s">
        <v>25</v>
      </c>
      <c r="U578" s="4">
        <v>50604602</v>
      </c>
      <c r="V578" s="4" t="s">
        <v>20</v>
      </c>
      <c r="W578" s="13"/>
      <c r="X578" s="13" t="s">
        <v>2971</v>
      </c>
      <c r="Y578" s="18" t="s">
        <v>3356</v>
      </c>
      <c r="Z578" s="18" t="s">
        <v>2973</v>
      </c>
      <c r="AA578" s="1" t="str">
        <f t="shared" si="70"/>
        <v>タ</v>
      </c>
    </row>
    <row r="579" spans="1:27" ht="21" hidden="1" customHeight="1">
      <c r="A579" s="1">
        <v>0</v>
      </c>
      <c r="B579" s="1" t="str">
        <f>VLOOKUP(VALUE(MID(N579,2,2)),Sheet1!$A$1:$B$6,2,FALSE)</f>
        <v>小栗栖</v>
      </c>
      <c r="C579" s="9" t="str">
        <f t="shared" ref="C579:C642" si="78">IF(AA579=AA578,"",AA579)</f>
        <v/>
      </c>
      <c r="D579" s="4" t="s">
        <v>980</v>
      </c>
      <c r="E579" s="4" t="s">
        <v>22</v>
      </c>
      <c r="F579" s="4" t="str">
        <f t="shared" si="74"/>
        <v>ﾀﾅ ﾏｻｼ</v>
      </c>
      <c r="G579" s="4" t="str">
        <f t="shared" si="75"/>
        <v xml:space="preserve">ﾀﾅ </v>
      </c>
      <c r="H579" s="5" t="s">
        <v>15</v>
      </c>
      <c r="I579" s="6">
        <v>40368</v>
      </c>
      <c r="J579" s="5">
        <v>6</v>
      </c>
      <c r="K579" s="5" t="s">
        <v>16</v>
      </c>
      <c r="L579" s="5">
        <v>3236</v>
      </c>
      <c r="M579" s="5" t="s">
        <v>24</v>
      </c>
      <c r="N579" s="5" t="str">
        <f t="shared" si="76"/>
        <v>醍03236</v>
      </c>
      <c r="O579" s="5" t="str">
        <f t="shared" si="77"/>
        <v>家</v>
      </c>
      <c r="P579" s="4" t="s">
        <v>2624</v>
      </c>
      <c r="Q579" s="4" t="s">
        <v>161</v>
      </c>
      <c r="R579" s="4" t="s">
        <v>3139</v>
      </c>
      <c r="S579" s="4">
        <v>502413</v>
      </c>
      <c r="T579" s="4" t="s">
        <v>25</v>
      </c>
      <c r="U579" s="4">
        <v>50604603</v>
      </c>
      <c r="V579" s="4" t="s">
        <v>20</v>
      </c>
      <c r="W579" s="7" t="s">
        <v>2970</v>
      </c>
      <c r="X579" s="7" t="s">
        <v>2971</v>
      </c>
      <c r="Y579" s="8" t="s">
        <v>2972</v>
      </c>
      <c r="Z579" s="8" t="s">
        <v>2973</v>
      </c>
      <c r="AA579" s="1" t="str">
        <f t="shared" ref="AA579:AA642" si="79">DBCS(LEFT(G579,1))</f>
        <v>タ</v>
      </c>
    </row>
    <row r="580" spans="1:27" ht="21" hidden="1" customHeight="1">
      <c r="A580" s="1">
        <v>0</v>
      </c>
      <c r="B580" s="1" t="str">
        <f>VLOOKUP(VALUE(MID(N580,2,2)),Sheet1!$A$1:$B$6,2,FALSE)</f>
        <v>小栗栖</v>
      </c>
      <c r="C580" s="9" t="str">
        <f t="shared" si="78"/>
        <v/>
      </c>
      <c r="D580" s="4" t="s">
        <v>981</v>
      </c>
      <c r="E580" s="4" t="s">
        <v>22</v>
      </c>
      <c r="F580" s="4" t="str">
        <f t="shared" si="74"/>
        <v>ﾀﾅ ﾏｻｼ</v>
      </c>
      <c r="G580" s="4" t="str">
        <f t="shared" si="75"/>
        <v xml:space="preserve">ﾀﾅ </v>
      </c>
      <c r="H580" s="5" t="s">
        <v>15</v>
      </c>
      <c r="I580" s="6">
        <v>41320</v>
      </c>
      <c r="J580" s="5">
        <v>4</v>
      </c>
      <c r="K580" s="5" t="s">
        <v>16</v>
      </c>
      <c r="L580" s="5">
        <v>3236</v>
      </c>
      <c r="M580" s="5" t="s">
        <v>24</v>
      </c>
      <c r="N580" s="5" t="str">
        <f t="shared" si="76"/>
        <v>醍03236</v>
      </c>
      <c r="O580" s="5" t="str">
        <f t="shared" si="77"/>
        <v>家</v>
      </c>
      <c r="P580" s="4" t="s">
        <v>2624</v>
      </c>
      <c r="Q580" s="4" t="s">
        <v>161</v>
      </c>
      <c r="R580" s="4" t="s">
        <v>3139</v>
      </c>
      <c r="S580" s="4">
        <v>502413</v>
      </c>
      <c r="T580" s="4" t="s">
        <v>25</v>
      </c>
      <c r="U580" s="4">
        <v>50604604</v>
      </c>
      <c r="V580" s="4" t="s">
        <v>20</v>
      </c>
      <c r="W580" s="7" t="s">
        <v>2970</v>
      </c>
      <c r="X580" s="7" t="s">
        <v>2971</v>
      </c>
      <c r="Y580" s="8" t="s">
        <v>2972</v>
      </c>
      <c r="Z580" s="8" t="s">
        <v>2973</v>
      </c>
      <c r="AA580" s="1" t="str">
        <f t="shared" si="79"/>
        <v>タ</v>
      </c>
    </row>
    <row r="581" spans="1:27" ht="21" hidden="1" customHeight="1">
      <c r="A581" s="1">
        <v>0</v>
      </c>
      <c r="B581" s="2" t="str">
        <f>VLOOKUP(VALUE(MID(N581,2,2)),Sheet1!$A$1:$B$6,2,FALSE)</f>
        <v>小栗栖</v>
      </c>
      <c r="C581" s="9" t="str">
        <f t="shared" si="78"/>
        <v/>
      </c>
      <c r="D581" s="10" t="s">
        <v>841</v>
      </c>
      <c r="E581" s="4" t="s">
        <v>842</v>
      </c>
      <c r="F581" s="4" t="str">
        <f t="shared" si="74"/>
        <v>ﾀﾅｶ ｱｷﾗ</v>
      </c>
      <c r="G581" s="10" t="str">
        <f t="shared" si="75"/>
        <v>ﾀﾅｶ ｱｷﾗ</v>
      </c>
      <c r="H581" s="11" t="s">
        <v>15</v>
      </c>
      <c r="I581" s="12">
        <v>16572</v>
      </c>
      <c r="J581" s="11">
        <v>71</v>
      </c>
      <c r="K581" s="5" t="s">
        <v>16</v>
      </c>
      <c r="L581" s="5">
        <v>3132</v>
      </c>
      <c r="M581" s="5" t="s">
        <v>17</v>
      </c>
      <c r="N581" s="11" t="str">
        <f t="shared" si="76"/>
        <v>醍03132</v>
      </c>
      <c r="O581" s="11" t="str">
        <f t="shared" si="77"/>
        <v>本</v>
      </c>
      <c r="P581" s="10" t="s">
        <v>2594</v>
      </c>
      <c r="Q581" s="10" t="s">
        <v>843</v>
      </c>
      <c r="R581" s="10" t="s">
        <v>3122</v>
      </c>
      <c r="S581" s="4">
        <v>403415</v>
      </c>
      <c r="T581" s="4" t="s">
        <v>19</v>
      </c>
      <c r="U581" s="4">
        <v>40707301</v>
      </c>
      <c r="V581" s="4" t="s">
        <v>20</v>
      </c>
      <c r="W581" s="13"/>
      <c r="X581" s="13" t="s">
        <v>2971</v>
      </c>
      <c r="Y581" s="18" t="s">
        <v>3356</v>
      </c>
      <c r="Z581" s="18" t="s">
        <v>2973</v>
      </c>
      <c r="AA581" s="1" t="str">
        <f t="shared" si="79"/>
        <v>タ</v>
      </c>
    </row>
    <row r="582" spans="1:27" ht="21" hidden="1" customHeight="1">
      <c r="A582" s="1">
        <v>0</v>
      </c>
      <c r="B582" s="2" t="str">
        <f>VLOOKUP(VALUE(MID(N582,2,2)),Sheet1!$A$1:$B$6,2,FALSE)</f>
        <v>小栗栖</v>
      </c>
      <c r="C582" s="9" t="str">
        <f t="shared" si="78"/>
        <v/>
      </c>
      <c r="D582" s="10" t="s">
        <v>844</v>
      </c>
      <c r="E582" s="4" t="s">
        <v>22</v>
      </c>
      <c r="F582" s="4" t="str">
        <f t="shared" si="74"/>
        <v>ﾀﾅｶ ｱｷﾗ</v>
      </c>
      <c r="G582" s="10" t="str">
        <f t="shared" si="75"/>
        <v xml:space="preserve">ﾀﾅｶ </v>
      </c>
      <c r="H582" s="11" t="s">
        <v>23</v>
      </c>
      <c r="I582" s="12">
        <v>21190</v>
      </c>
      <c r="J582" s="11">
        <v>59</v>
      </c>
      <c r="K582" s="5" t="s">
        <v>16</v>
      </c>
      <c r="L582" s="5">
        <v>3132</v>
      </c>
      <c r="M582" s="5" t="s">
        <v>24</v>
      </c>
      <c r="N582" s="11" t="str">
        <f t="shared" si="76"/>
        <v>醍03132</v>
      </c>
      <c r="O582" s="11" t="str">
        <f t="shared" si="77"/>
        <v>家</v>
      </c>
      <c r="P582" s="10" t="s">
        <v>2594</v>
      </c>
      <c r="Q582" s="10" t="s">
        <v>843</v>
      </c>
      <c r="R582" s="10" t="s">
        <v>3122</v>
      </c>
      <c r="S582" s="4">
        <v>403415</v>
      </c>
      <c r="T582" s="4" t="s">
        <v>25</v>
      </c>
      <c r="U582" s="4">
        <v>40707302</v>
      </c>
      <c r="V582" s="4" t="s">
        <v>20</v>
      </c>
      <c r="W582" s="13"/>
      <c r="X582" s="13" t="s">
        <v>2971</v>
      </c>
      <c r="Y582" s="18" t="s">
        <v>3356</v>
      </c>
      <c r="Z582" s="18" t="s">
        <v>2973</v>
      </c>
      <c r="AA582" s="1" t="str">
        <f t="shared" si="79"/>
        <v>タ</v>
      </c>
    </row>
    <row r="583" spans="1:27" ht="21" hidden="1" customHeight="1">
      <c r="A583" s="1">
        <v>0</v>
      </c>
      <c r="B583" s="2" t="str">
        <f>VLOOKUP(VALUE(MID(N583,2,2)),Sheet1!$A$1:$B$6,2,FALSE)</f>
        <v>小栗栖</v>
      </c>
      <c r="C583" s="9" t="str">
        <f t="shared" si="78"/>
        <v/>
      </c>
      <c r="D583" s="10" t="s">
        <v>845</v>
      </c>
      <c r="E583" s="4" t="s">
        <v>22</v>
      </c>
      <c r="F583" s="4" t="str">
        <f t="shared" si="74"/>
        <v>ﾀﾅｶ ｱｷﾗ</v>
      </c>
      <c r="G583" s="10" t="str">
        <f t="shared" si="75"/>
        <v xml:space="preserve">ﾀﾅｶ </v>
      </c>
      <c r="H583" s="11" t="s">
        <v>15</v>
      </c>
      <c r="I583" s="12">
        <v>32715</v>
      </c>
      <c r="J583" s="11">
        <v>27</v>
      </c>
      <c r="K583" s="5" t="s">
        <v>16</v>
      </c>
      <c r="L583" s="5">
        <v>3132</v>
      </c>
      <c r="M583" s="5" t="s">
        <v>24</v>
      </c>
      <c r="N583" s="11" t="str">
        <f t="shared" si="76"/>
        <v>醍03132</v>
      </c>
      <c r="O583" s="11" t="str">
        <f t="shared" si="77"/>
        <v>家</v>
      </c>
      <c r="P583" s="10" t="s">
        <v>2594</v>
      </c>
      <c r="Q583" s="10" t="s">
        <v>843</v>
      </c>
      <c r="R583" s="10" t="s">
        <v>3122</v>
      </c>
      <c r="S583" s="4">
        <v>403415</v>
      </c>
      <c r="T583" s="4" t="s">
        <v>25</v>
      </c>
      <c r="U583" s="4">
        <v>40707303</v>
      </c>
      <c r="V583" s="4" t="s">
        <v>20</v>
      </c>
      <c r="W583" s="13"/>
      <c r="X583" s="13" t="s">
        <v>2971</v>
      </c>
      <c r="Y583" s="18" t="s">
        <v>3356</v>
      </c>
      <c r="Z583" s="18" t="s">
        <v>2973</v>
      </c>
      <c r="AA583" s="1" t="str">
        <f t="shared" si="79"/>
        <v>タ</v>
      </c>
    </row>
    <row r="584" spans="1:27" ht="21" hidden="1" customHeight="1">
      <c r="A584" s="1">
        <v>16121000101</v>
      </c>
      <c r="B584" s="2" t="str">
        <f>VLOOKUP(VALUE(MID(N584,2,2)),Sheet1!$A$1:$B$6,2,FALSE)</f>
        <v>日野</v>
      </c>
      <c r="C584" s="9" t="str">
        <f t="shared" si="78"/>
        <v/>
      </c>
      <c r="D584" s="10" t="s">
        <v>510</v>
      </c>
      <c r="E584" s="4" t="s">
        <v>511</v>
      </c>
      <c r="F584" s="4" t="str">
        <f t="shared" si="74"/>
        <v>ﾀﾅｶ ｵｻﾑ</v>
      </c>
      <c r="G584" s="10" t="str">
        <f t="shared" si="75"/>
        <v>ﾀﾅｶ ｵｻﾑ</v>
      </c>
      <c r="H584" s="11" t="s">
        <v>15</v>
      </c>
      <c r="I584" s="12">
        <v>22163</v>
      </c>
      <c r="J584" s="11">
        <v>56</v>
      </c>
      <c r="K584" s="5" t="s">
        <v>16</v>
      </c>
      <c r="L584" s="5">
        <v>2177</v>
      </c>
      <c r="M584" s="5" t="s">
        <v>17</v>
      </c>
      <c r="N584" s="11" t="str">
        <f t="shared" si="76"/>
        <v>醍02177</v>
      </c>
      <c r="O584" s="11" t="str">
        <f t="shared" si="77"/>
        <v>本</v>
      </c>
      <c r="P584" s="10" t="s">
        <v>2510</v>
      </c>
      <c r="Q584" s="10" t="s">
        <v>333</v>
      </c>
      <c r="R584" s="10" t="s">
        <v>3061</v>
      </c>
      <c r="S584" s="4">
        <v>1002911</v>
      </c>
      <c r="T584" s="4" t="s">
        <v>19</v>
      </c>
      <c r="U584" s="4">
        <v>100706601</v>
      </c>
      <c r="V584" s="4" t="s">
        <v>20</v>
      </c>
      <c r="W584" s="13"/>
      <c r="X584" s="13" t="s">
        <v>2971</v>
      </c>
      <c r="Y584" s="18" t="s">
        <v>3356</v>
      </c>
      <c r="Z584" s="18" t="s">
        <v>2973</v>
      </c>
      <c r="AA584" s="1" t="str">
        <f t="shared" si="79"/>
        <v>タ</v>
      </c>
    </row>
    <row r="585" spans="1:27" ht="21" hidden="1" customHeight="1">
      <c r="A585" s="1">
        <v>0</v>
      </c>
      <c r="B585" s="2" t="str">
        <f>VLOOKUP(VALUE(MID(N585,2,2)),Sheet1!$A$1:$B$6,2,FALSE)</f>
        <v>日野</v>
      </c>
      <c r="C585" s="9" t="str">
        <f t="shared" si="78"/>
        <v/>
      </c>
      <c r="D585" s="10" t="s">
        <v>512</v>
      </c>
      <c r="E585" s="4" t="s">
        <v>22</v>
      </c>
      <c r="F585" s="4" t="str">
        <f t="shared" si="74"/>
        <v>ﾀﾅｶ ｵｻﾑ</v>
      </c>
      <c r="G585" s="10" t="str">
        <f t="shared" si="75"/>
        <v xml:space="preserve">ﾀﾅｶ </v>
      </c>
      <c r="H585" s="11" t="s">
        <v>23</v>
      </c>
      <c r="I585" s="12">
        <v>26425</v>
      </c>
      <c r="J585" s="11">
        <v>44</v>
      </c>
      <c r="K585" s="5" t="s">
        <v>16</v>
      </c>
      <c r="L585" s="5">
        <v>2177</v>
      </c>
      <c r="M585" s="5" t="s">
        <v>24</v>
      </c>
      <c r="N585" s="11" t="str">
        <f t="shared" si="76"/>
        <v>醍02177</v>
      </c>
      <c r="O585" s="11" t="str">
        <f t="shared" si="77"/>
        <v>家</v>
      </c>
      <c r="P585" s="10" t="s">
        <v>2510</v>
      </c>
      <c r="Q585" s="10" t="s">
        <v>333</v>
      </c>
      <c r="R585" s="10" t="s">
        <v>3061</v>
      </c>
      <c r="S585" s="4">
        <v>1002911</v>
      </c>
      <c r="T585" s="4" t="s">
        <v>25</v>
      </c>
      <c r="U585" s="4">
        <v>100706602</v>
      </c>
      <c r="V585" s="4" t="s">
        <v>20</v>
      </c>
      <c r="W585" s="13"/>
      <c r="X585" s="13" t="s">
        <v>2971</v>
      </c>
      <c r="Y585" s="18" t="s">
        <v>3356</v>
      </c>
      <c r="Z585" s="18" t="s">
        <v>2973</v>
      </c>
      <c r="AA585" s="1" t="str">
        <f t="shared" si="79"/>
        <v>タ</v>
      </c>
    </row>
    <row r="586" spans="1:27" ht="21" hidden="1" customHeight="1">
      <c r="A586" s="1">
        <v>0</v>
      </c>
      <c r="B586" s="2" t="str">
        <f>VLOOKUP(VALUE(MID(N586,2,2)),Sheet1!$A$1:$B$6,2,FALSE)</f>
        <v>日野</v>
      </c>
      <c r="C586" s="9" t="str">
        <f t="shared" si="78"/>
        <v/>
      </c>
      <c r="D586" s="10" t="s">
        <v>513</v>
      </c>
      <c r="E586" s="4" t="s">
        <v>22</v>
      </c>
      <c r="F586" s="4" t="str">
        <f t="shared" si="74"/>
        <v>ﾀﾅｶ ｵｻﾑ</v>
      </c>
      <c r="G586" s="10" t="str">
        <f t="shared" si="75"/>
        <v xml:space="preserve">ﾀﾅｶ </v>
      </c>
      <c r="H586" s="11" t="s">
        <v>15</v>
      </c>
      <c r="I586" s="12">
        <v>33973</v>
      </c>
      <c r="J586" s="11">
        <v>24</v>
      </c>
      <c r="K586" s="5" t="s">
        <v>16</v>
      </c>
      <c r="L586" s="5">
        <v>2177</v>
      </c>
      <c r="M586" s="5" t="s">
        <v>24</v>
      </c>
      <c r="N586" s="11" t="str">
        <f t="shared" si="76"/>
        <v>醍02177</v>
      </c>
      <c r="O586" s="11" t="str">
        <f t="shared" si="77"/>
        <v>家</v>
      </c>
      <c r="P586" s="10" t="s">
        <v>2510</v>
      </c>
      <c r="Q586" s="10" t="s">
        <v>333</v>
      </c>
      <c r="R586" s="10" t="s">
        <v>3061</v>
      </c>
      <c r="S586" s="4">
        <v>1002911</v>
      </c>
      <c r="T586" s="4" t="s">
        <v>25</v>
      </c>
      <c r="U586" s="4">
        <v>100706603</v>
      </c>
      <c r="V586" s="4" t="s">
        <v>20</v>
      </c>
      <c r="W586" s="13"/>
      <c r="X586" s="13" t="s">
        <v>2971</v>
      </c>
      <c r="Y586" s="18" t="s">
        <v>3356</v>
      </c>
      <c r="Z586" s="18" t="s">
        <v>2973</v>
      </c>
      <c r="AA586" s="1" t="str">
        <f t="shared" si="79"/>
        <v>タ</v>
      </c>
    </row>
    <row r="587" spans="1:27" ht="21" hidden="1" customHeight="1">
      <c r="A587" s="1">
        <v>0</v>
      </c>
      <c r="B587" s="2" t="str">
        <f>VLOOKUP(VALUE(MID(N587,2,2)),Sheet1!$A$1:$B$6,2,FALSE)</f>
        <v>日野</v>
      </c>
      <c r="C587" s="9" t="str">
        <f t="shared" si="78"/>
        <v/>
      </c>
      <c r="D587" s="10" t="s">
        <v>514</v>
      </c>
      <c r="E587" s="4" t="s">
        <v>22</v>
      </c>
      <c r="F587" s="4" t="str">
        <f t="shared" si="74"/>
        <v>ﾀﾅｶ ｵｻﾑ</v>
      </c>
      <c r="G587" s="10" t="str">
        <f t="shared" si="75"/>
        <v xml:space="preserve">ﾀﾅｶ </v>
      </c>
      <c r="H587" s="11" t="s">
        <v>15</v>
      </c>
      <c r="I587" s="12">
        <v>35470</v>
      </c>
      <c r="J587" s="11">
        <v>20</v>
      </c>
      <c r="K587" s="5" t="s">
        <v>16</v>
      </c>
      <c r="L587" s="5">
        <v>2177</v>
      </c>
      <c r="M587" s="5" t="s">
        <v>24</v>
      </c>
      <c r="N587" s="11" t="str">
        <f t="shared" si="76"/>
        <v>醍02177</v>
      </c>
      <c r="O587" s="11" t="str">
        <f t="shared" si="77"/>
        <v>家</v>
      </c>
      <c r="P587" s="10" t="s">
        <v>2510</v>
      </c>
      <c r="Q587" s="10" t="s">
        <v>333</v>
      </c>
      <c r="R587" s="10" t="s">
        <v>3061</v>
      </c>
      <c r="S587" s="4">
        <v>1002911</v>
      </c>
      <c r="T587" s="4" t="s">
        <v>25</v>
      </c>
      <c r="U587" s="4">
        <v>100706604</v>
      </c>
      <c r="V587" s="4" t="s">
        <v>20</v>
      </c>
      <c r="W587" s="13"/>
      <c r="X587" s="13" t="s">
        <v>2971</v>
      </c>
      <c r="Y587" s="18" t="s">
        <v>3356</v>
      </c>
      <c r="Z587" s="18" t="s">
        <v>2973</v>
      </c>
      <c r="AA587" s="1" t="str">
        <f t="shared" si="79"/>
        <v>タ</v>
      </c>
    </row>
    <row r="588" spans="1:27" ht="21" hidden="1" customHeight="1">
      <c r="A588" s="1">
        <v>0</v>
      </c>
      <c r="B588" s="1" t="str">
        <f>VLOOKUP(VALUE(MID(N588,2,2)),Sheet1!$A$1:$B$6,2,FALSE)</f>
        <v>日野</v>
      </c>
      <c r="C588" s="9" t="str">
        <f t="shared" si="78"/>
        <v/>
      </c>
      <c r="D588" s="4" t="s">
        <v>515</v>
      </c>
      <c r="E588" s="4" t="s">
        <v>22</v>
      </c>
      <c r="F588" s="4" t="str">
        <f t="shared" si="74"/>
        <v>ﾀﾅｶ ｵｻﾑ</v>
      </c>
      <c r="G588" s="4" t="str">
        <f t="shared" si="75"/>
        <v xml:space="preserve">ﾀﾅｶ </v>
      </c>
      <c r="H588" s="5" t="s">
        <v>15</v>
      </c>
      <c r="I588" s="6">
        <v>38387</v>
      </c>
      <c r="J588" s="5">
        <v>12</v>
      </c>
      <c r="K588" s="5" t="s">
        <v>16</v>
      </c>
      <c r="L588" s="5">
        <v>2177</v>
      </c>
      <c r="M588" s="5" t="s">
        <v>24</v>
      </c>
      <c r="N588" s="5" t="str">
        <f t="shared" si="76"/>
        <v>醍02177</v>
      </c>
      <c r="O588" s="5" t="str">
        <f t="shared" si="77"/>
        <v>家</v>
      </c>
      <c r="P588" s="4" t="s">
        <v>2510</v>
      </c>
      <c r="Q588" s="4" t="s">
        <v>333</v>
      </c>
      <c r="R588" s="4" t="s">
        <v>3061</v>
      </c>
      <c r="S588" s="4">
        <v>1002911</v>
      </c>
      <c r="T588" s="4" t="s">
        <v>25</v>
      </c>
      <c r="U588" s="4">
        <v>100706605</v>
      </c>
      <c r="V588" s="4" t="s">
        <v>20</v>
      </c>
      <c r="W588" s="7" t="s">
        <v>2970</v>
      </c>
      <c r="X588" s="7" t="s">
        <v>2971</v>
      </c>
      <c r="Y588" s="8" t="s">
        <v>2972</v>
      </c>
      <c r="Z588" s="8" t="s">
        <v>2973</v>
      </c>
      <c r="AA588" s="1" t="str">
        <f t="shared" si="79"/>
        <v>タ</v>
      </c>
    </row>
    <row r="589" spans="1:27" ht="21" hidden="1" customHeight="1">
      <c r="A589" s="1">
        <v>0</v>
      </c>
      <c r="B589" s="2" t="str">
        <f>VLOOKUP(VALUE(MID(N589,2,2)),Sheet1!$A$1:$B$6,2,FALSE)</f>
        <v>点在</v>
      </c>
      <c r="C589" s="9" t="str">
        <f t="shared" si="78"/>
        <v/>
      </c>
      <c r="D589" s="10" t="s">
        <v>2333</v>
      </c>
      <c r="E589" s="4" t="s">
        <v>2334</v>
      </c>
      <c r="F589" s="4" t="str">
        <f t="shared" si="74"/>
        <v>ﾀﾅｶ ｶｽﾞﾔ</v>
      </c>
      <c r="G589" s="10" t="str">
        <f t="shared" si="75"/>
        <v>ﾀﾅｶ ｶｽﾞﾔ</v>
      </c>
      <c r="H589" s="11" t="s">
        <v>15</v>
      </c>
      <c r="I589" s="12">
        <v>31799</v>
      </c>
      <c r="J589" s="11">
        <v>30</v>
      </c>
      <c r="K589" s="5" t="s">
        <v>16</v>
      </c>
      <c r="L589" s="5">
        <v>50200</v>
      </c>
      <c r="M589" s="5" t="s">
        <v>17</v>
      </c>
      <c r="N589" s="11" t="str">
        <f t="shared" si="76"/>
        <v>醍50200</v>
      </c>
      <c r="O589" s="11" t="str">
        <f t="shared" si="77"/>
        <v>本</v>
      </c>
      <c r="P589" s="10" t="s">
        <v>2960</v>
      </c>
      <c r="Q589" s="10" t="s">
        <v>2335</v>
      </c>
      <c r="R589" s="10" t="s">
        <v>2336</v>
      </c>
      <c r="S589" s="4">
        <v>1211471</v>
      </c>
      <c r="T589" s="4" t="s">
        <v>25</v>
      </c>
      <c r="U589" s="4">
        <v>130301801</v>
      </c>
      <c r="V589" s="4" t="s">
        <v>20</v>
      </c>
      <c r="W589" s="13"/>
      <c r="X589" s="13" t="s">
        <v>2971</v>
      </c>
      <c r="Y589" s="18" t="s">
        <v>3356</v>
      </c>
      <c r="Z589" s="18" t="s">
        <v>2973</v>
      </c>
      <c r="AA589" s="1" t="str">
        <f t="shared" si="79"/>
        <v>タ</v>
      </c>
    </row>
    <row r="590" spans="1:27" ht="21" hidden="1" customHeight="1">
      <c r="A590" s="1">
        <v>0</v>
      </c>
      <c r="B590" s="2" t="str">
        <f>VLOOKUP(VALUE(MID(N590,2,2)),Sheet1!$A$1:$B$6,2,FALSE)</f>
        <v>点在</v>
      </c>
      <c r="C590" s="9" t="str">
        <f t="shared" si="78"/>
        <v/>
      </c>
      <c r="D590" s="10" t="s">
        <v>2337</v>
      </c>
      <c r="E590" s="4" t="s">
        <v>22</v>
      </c>
      <c r="F590" s="4" t="str">
        <f t="shared" si="74"/>
        <v>ﾀﾅｶ ｶｽﾞﾔ</v>
      </c>
      <c r="G590" s="10" t="str">
        <f t="shared" si="75"/>
        <v xml:space="preserve">ﾀﾅｶ </v>
      </c>
      <c r="H590" s="11" t="s">
        <v>23</v>
      </c>
      <c r="I590" s="12">
        <v>33050</v>
      </c>
      <c r="J590" s="11">
        <v>26</v>
      </c>
      <c r="K590" s="5" t="s">
        <v>16</v>
      </c>
      <c r="L590" s="5">
        <v>50200</v>
      </c>
      <c r="M590" s="5" t="s">
        <v>24</v>
      </c>
      <c r="N590" s="11" t="str">
        <f t="shared" si="76"/>
        <v>醍50200</v>
      </c>
      <c r="O590" s="11" t="str">
        <f t="shared" si="77"/>
        <v>家</v>
      </c>
      <c r="P590" s="10" t="s">
        <v>2960</v>
      </c>
      <c r="Q590" s="10" t="s">
        <v>2335</v>
      </c>
      <c r="R590" s="10" t="s">
        <v>2336</v>
      </c>
      <c r="S590" s="4">
        <v>1211471</v>
      </c>
      <c r="T590" s="4" t="s">
        <v>25</v>
      </c>
      <c r="U590" s="4">
        <v>130301802</v>
      </c>
      <c r="V590" s="4" t="s">
        <v>20</v>
      </c>
      <c r="W590" s="13"/>
      <c r="X590" s="13" t="s">
        <v>2971</v>
      </c>
      <c r="Y590" s="18" t="s">
        <v>3356</v>
      </c>
      <c r="Z590" s="18" t="s">
        <v>2973</v>
      </c>
      <c r="AA590" s="1" t="str">
        <f t="shared" si="79"/>
        <v>タ</v>
      </c>
    </row>
    <row r="591" spans="1:27" ht="21" hidden="1" customHeight="1">
      <c r="A591" s="1">
        <v>0</v>
      </c>
      <c r="B591" s="1" t="str">
        <f>VLOOKUP(VALUE(MID(N591,2,2)),Sheet1!$A$1:$B$6,2,FALSE)</f>
        <v>点在</v>
      </c>
      <c r="C591" s="9" t="str">
        <f t="shared" si="78"/>
        <v/>
      </c>
      <c r="D591" s="4" t="s">
        <v>2338</v>
      </c>
      <c r="E591" s="4" t="s">
        <v>22</v>
      </c>
      <c r="F591" s="4" t="str">
        <f t="shared" si="74"/>
        <v>ﾀﾅｶ ｶｽﾞﾔ</v>
      </c>
      <c r="G591" s="4" t="str">
        <f t="shared" si="75"/>
        <v xml:space="preserve">ﾀﾅｶ </v>
      </c>
      <c r="H591" s="5" t="s">
        <v>23</v>
      </c>
      <c r="I591" s="6">
        <v>41899</v>
      </c>
      <c r="J591" s="5">
        <v>2</v>
      </c>
      <c r="K591" s="5" t="s">
        <v>16</v>
      </c>
      <c r="L591" s="5">
        <v>50200</v>
      </c>
      <c r="M591" s="5" t="s">
        <v>24</v>
      </c>
      <c r="N591" s="5" t="str">
        <f t="shared" si="76"/>
        <v>醍50200</v>
      </c>
      <c r="O591" s="5" t="str">
        <f t="shared" si="77"/>
        <v>家</v>
      </c>
      <c r="P591" s="4" t="s">
        <v>2960</v>
      </c>
      <c r="Q591" s="4" t="s">
        <v>2335</v>
      </c>
      <c r="R591" s="4" t="s">
        <v>2336</v>
      </c>
      <c r="S591" s="4">
        <v>1211471</v>
      </c>
      <c r="T591" s="4" t="s">
        <v>25</v>
      </c>
      <c r="U591" s="4">
        <v>130301803</v>
      </c>
      <c r="V591" s="4" t="s">
        <v>20</v>
      </c>
      <c r="W591" s="7" t="s">
        <v>2970</v>
      </c>
      <c r="X591" s="7" t="s">
        <v>2971</v>
      </c>
      <c r="Y591" s="8" t="s">
        <v>2972</v>
      </c>
      <c r="Z591" s="8" t="s">
        <v>2973</v>
      </c>
      <c r="AA591" s="1" t="str">
        <f t="shared" si="79"/>
        <v>タ</v>
      </c>
    </row>
    <row r="592" spans="1:27" ht="21" hidden="1" customHeight="1">
      <c r="A592" s="1">
        <v>0</v>
      </c>
      <c r="B592" s="1" t="str">
        <f>VLOOKUP(VALUE(MID(N592,2,2)),Sheet1!$A$1:$B$6,2,FALSE)</f>
        <v>点在</v>
      </c>
      <c r="C592" s="9" t="str">
        <f t="shared" si="78"/>
        <v/>
      </c>
      <c r="D592" s="4" t="s">
        <v>2339</v>
      </c>
      <c r="E592" s="4" t="s">
        <v>22</v>
      </c>
      <c r="F592" s="4" t="str">
        <f t="shared" si="74"/>
        <v>ﾀﾅｶ ｶｽﾞﾔ</v>
      </c>
      <c r="G592" s="4" t="str">
        <f t="shared" si="75"/>
        <v xml:space="preserve">ﾀﾅｶ </v>
      </c>
      <c r="H592" s="5" t="s">
        <v>15</v>
      </c>
      <c r="I592" s="6">
        <v>42417</v>
      </c>
      <c r="J592" s="5">
        <v>1</v>
      </c>
      <c r="K592" s="5" t="s">
        <v>16</v>
      </c>
      <c r="L592" s="5">
        <v>50200</v>
      </c>
      <c r="M592" s="5" t="s">
        <v>24</v>
      </c>
      <c r="N592" s="5" t="str">
        <f t="shared" si="76"/>
        <v>醍50200</v>
      </c>
      <c r="O592" s="5" t="str">
        <f t="shared" si="77"/>
        <v>家</v>
      </c>
      <c r="P592" s="4" t="s">
        <v>2960</v>
      </c>
      <c r="Q592" s="4" t="s">
        <v>2335</v>
      </c>
      <c r="R592" s="4" t="s">
        <v>2336</v>
      </c>
      <c r="S592" s="4">
        <v>1211471</v>
      </c>
      <c r="T592" s="4" t="s">
        <v>25</v>
      </c>
      <c r="U592" s="4">
        <v>130301804</v>
      </c>
      <c r="V592" s="4" t="s">
        <v>20</v>
      </c>
      <c r="W592" s="7" t="s">
        <v>2970</v>
      </c>
      <c r="X592" s="7" t="s">
        <v>2971</v>
      </c>
      <c r="Y592" s="8" t="s">
        <v>2972</v>
      </c>
      <c r="Z592" s="8" t="s">
        <v>2973</v>
      </c>
      <c r="AA592" s="1" t="str">
        <f t="shared" si="79"/>
        <v>タ</v>
      </c>
    </row>
    <row r="593" spans="1:28" ht="21" customHeight="1">
      <c r="A593" s="1">
        <v>0</v>
      </c>
      <c r="B593" s="2" t="str">
        <f>VLOOKUP(VALUE(MID(N593,2,2)),Sheet1!$A$1:$B$6,2,FALSE)</f>
        <v>一言寺</v>
      </c>
      <c r="C593" s="9" t="str">
        <f t="shared" si="78"/>
        <v/>
      </c>
      <c r="D593" s="10" t="s">
        <v>1355</v>
      </c>
      <c r="E593" s="4" t="s">
        <v>1356</v>
      </c>
      <c r="F593" s="4" t="str">
        <f t="shared" si="74"/>
        <v>ﾀﾅｶ ｺｳｼﾞ</v>
      </c>
      <c r="G593" s="10" t="str">
        <f t="shared" si="75"/>
        <v>ﾀﾅｶ ｺｳｼﾞ</v>
      </c>
      <c r="H593" s="11" t="s">
        <v>15</v>
      </c>
      <c r="I593" s="12">
        <v>25525</v>
      </c>
      <c r="J593" s="11">
        <v>47</v>
      </c>
      <c r="K593" s="5" t="s">
        <v>16</v>
      </c>
      <c r="L593" s="5">
        <v>4169</v>
      </c>
      <c r="M593" s="5" t="s">
        <v>17</v>
      </c>
      <c r="N593" s="11" t="str">
        <f t="shared" si="76"/>
        <v>醍04169</v>
      </c>
      <c r="O593" s="11" t="str">
        <f t="shared" si="77"/>
        <v>本</v>
      </c>
      <c r="P593" s="10" t="s">
        <v>2718</v>
      </c>
      <c r="Q593" s="10" t="s">
        <v>1357</v>
      </c>
      <c r="R593" s="10" t="s">
        <v>3202</v>
      </c>
      <c r="S593" s="4">
        <v>9521054</v>
      </c>
      <c r="T593" s="4" t="s">
        <v>19</v>
      </c>
      <c r="U593" s="4">
        <v>960413101</v>
      </c>
      <c r="V593" s="4" t="s">
        <v>20</v>
      </c>
      <c r="W593" s="15">
        <v>42477.354166666664</v>
      </c>
      <c r="X593" s="16">
        <v>42467</v>
      </c>
      <c r="Y593" s="18">
        <v>4</v>
      </c>
      <c r="Z593" s="18"/>
      <c r="AA593" s="1" t="str">
        <f t="shared" si="79"/>
        <v>タ</v>
      </c>
      <c r="AB593" s="1">
        <f>J593</f>
        <v>47</v>
      </c>
    </row>
    <row r="594" spans="1:28" ht="21" hidden="1" customHeight="1">
      <c r="A594" s="1">
        <v>0</v>
      </c>
      <c r="B594" s="2" t="str">
        <f>VLOOKUP(VALUE(MID(N594,2,2)),Sheet1!$A$1:$B$6,2,FALSE)</f>
        <v>一言寺</v>
      </c>
      <c r="C594" s="9" t="str">
        <f t="shared" si="78"/>
        <v/>
      </c>
      <c r="D594" s="10" t="s">
        <v>1358</v>
      </c>
      <c r="E594" s="4" t="s">
        <v>22</v>
      </c>
      <c r="F594" s="4" t="str">
        <f t="shared" si="74"/>
        <v>ﾀﾅｶ ｺｳｼﾞ</v>
      </c>
      <c r="G594" s="10" t="str">
        <f t="shared" si="75"/>
        <v xml:space="preserve">ﾀﾅｶ </v>
      </c>
      <c r="H594" s="11" t="s">
        <v>15</v>
      </c>
      <c r="I594" s="12">
        <v>15587</v>
      </c>
      <c r="J594" s="11">
        <v>74</v>
      </c>
      <c r="K594" s="5" t="s">
        <v>16</v>
      </c>
      <c r="L594" s="5">
        <v>4169</v>
      </c>
      <c r="M594" s="5" t="s">
        <v>24</v>
      </c>
      <c r="N594" s="11" t="str">
        <f t="shared" si="76"/>
        <v>醍04169</v>
      </c>
      <c r="O594" s="11" t="str">
        <f t="shared" si="77"/>
        <v>家</v>
      </c>
      <c r="P594" s="10" t="s">
        <v>2718</v>
      </c>
      <c r="Q594" s="10" t="s">
        <v>1357</v>
      </c>
      <c r="R594" s="10" t="s">
        <v>3202</v>
      </c>
      <c r="S594" s="4">
        <v>9521054</v>
      </c>
      <c r="T594" s="4" t="s">
        <v>25</v>
      </c>
      <c r="U594" s="4">
        <v>960413102</v>
      </c>
      <c r="V594" s="4" t="s">
        <v>20</v>
      </c>
      <c r="W594" s="13"/>
      <c r="X594" s="13" t="s">
        <v>2971</v>
      </c>
      <c r="Y594" s="18" t="s">
        <v>3356</v>
      </c>
      <c r="Z594" s="18" t="s">
        <v>2973</v>
      </c>
      <c r="AA594" s="1" t="str">
        <f t="shared" si="79"/>
        <v>タ</v>
      </c>
    </row>
    <row r="595" spans="1:28" ht="21" hidden="1" customHeight="1">
      <c r="A595" s="1">
        <v>0</v>
      </c>
      <c r="B595" s="2" t="str">
        <f>VLOOKUP(VALUE(MID(N595,2,2)),Sheet1!$A$1:$B$6,2,FALSE)</f>
        <v>日野</v>
      </c>
      <c r="C595" s="9" t="str">
        <f t="shared" si="78"/>
        <v/>
      </c>
      <c r="D595" s="10" t="s">
        <v>430</v>
      </c>
      <c r="E595" s="4" t="s">
        <v>431</v>
      </c>
      <c r="F595" s="4" t="str">
        <f t="shared" si="74"/>
        <v>ﾀﾅｶ ｼﾞﾕﾝｼﾞ</v>
      </c>
      <c r="G595" s="10" t="str">
        <f t="shared" si="75"/>
        <v>ﾀﾅｶ ｼﾞﾕﾝｼﾞ</v>
      </c>
      <c r="H595" s="11" t="s">
        <v>15</v>
      </c>
      <c r="I595" s="12">
        <v>27141</v>
      </c>
      <c r="J595" s="11">
        <v>42</v>
      </c>
      <c r="K595" s="5" t="s">
        <v>16</v>
      </c>
      <c r="L595" s="5">
        <v>2089</v>
      </c>
      <c r="M595" s="5" t="s">
        <v>17</v>
      </c>
      <c r="N595" s="11" t="str">
        <f t="shared" si="76"/>
        <v>醍02089</v>
      </c>
      <c r="O595" s="11" t="str">
        <f t="shared" si="77"/>
        <v>本</v>
      </c>
      <c r="P595" s="10" t="s">
        <v>2492</v>
      </c>
      <c r="Q595" s="10" t="s">
        <v>333</v>
      </c>
      <c r="R595" s="10" t="s">
        <v>3048</v>
      </c>
      <c r="S595" s="4">
        <v>9600574</v>
      </c>
      <c r="T595" s="4" t="s">
        <v>19</v>
      </c>
      <c r="U595" s="4">
        <v>960514501</v>
      </c>
      <c r="V595" s="4" t="s">
        <v>20</v>
      </c>
      <c r="W595" s="13"/>
      <c r="X595" s="13" t="s">
        <v>2971</v>
      </c>
      <c r="Y595" s="18" t="s">
        <v>3356</v>
      </c>
      <c r="Z595" s="18" t="s">
        <v>2973</v>
      </c>
      <c r="AA595" s="1" t="str">
        <f t="shared" si="79"/>
        <v>タ</v>
      </c>
    </row>
    <row r="596" spans="1:28" ht="21" hidden="1" customHeight="1">
      <c r="A596" s="1">
        <v>0</v>
      </c>
      <c r="B596" s="1" t="str">
        <f>VLOOKUP(VALUE(MID(N596,2,2)),Sheet1!$A$1:$B$6,2,FALSE)</f>
        <v>日野</v>
      </c>
      <c r="C596" s="9" t="str">
        <f t="shared" si="78"/>
        <v/>
      </c>
      <c r="D596" s="4" t="s">
        <v>432</v>
      </c>
      <c r="E596" s="4" t="s">
        <v>22</v>
      </c>
      <c r="F596" s="4" t="str">
        <f t="shared" si="74"/>
        <v>ﾀﾅｶ ｼﾞﾕﾝｼﾞ</v>
      </c>
      <c r="G596" s="4" t="str">
        <f t="shared" si="75"/>
        <v xml:space="preserve">ﾀﾅｶ </v>
      </c>
      <c r="H596" s="5" t="s">
        <v>15</v>
      </c>
      <c r="I596" s="6">
        <v>38721</v>
      </c>
      <c r="J596" s="5">
        <v>11</v>
      </c>
      <c r="K596" s="5" t="s">
        <v>16</v>
      </c>
      <c r="L596" s="5">
        <v>2089</v>
      </c>
      <c r="M596" s="5" t="s">
        <v>24</v>
      </c>
      <c r="N596" s="5" t="str">
        <f t="shared" si="76"/>
        <v>醍02089</v>
      </c>
      <c r="O596" s="5" t="str">
        <f t="shared" si="77"/>
        <v>家</v>
      </c>
      <c r="P596" s="4" t="s">
        <v>2492</v>
      </c>
      <c r="Q596" s="4" t="s">
        <v>333</v>
      </c>
      <c r="R596" s="4" t="s">
        <v>3048</v>
      </c>
      <c r="S596" s="4">
        <v>9600574</v>
      </c>
      <c r="T596" s="4" t="s">
        <v>25</v>
      </c>
      <c r="U596" s="4">
        <v>960514504</v>
      </c>
      <c r="V596" s="4" t="s">
        <v>20</v>
      </c>
      <c r="W596" s="7" t="s">
        <v>2970</v>
      </c>
      <c r="X596" s="7" t="s">
        <v>2971</v>
      </c>
      <c r="Y596" s="8" t="s">
        <v>2972</v>
      </c>
      <c r="Z596" s="8" t="s">
        <v>2973</v>
      </c>
      <c r="AA596" s="1" t="str">
        <f t="shared" si="79"/>
        <v>タ</v>
      </c>
    </row>
    <row r="597" spans="1:28" ht="21" hidden="1" customHeight="1">
      <c r="A597" s="1">
        <v>0</v>
      </c>
      <c r="B597" s="1" t="str">
        <f>VLOOKUP(VALUE(MID(N597,2,2)),Sheet1!$A$1:$B$6,2,FALSE)</f>
        <v>日野</v>
      </c>
      <c r="C597" s="9" t="str">
        <f t="shared" si="78"/>
        <v/>
      </c>
      <c r="D597" s="4" t="s">
        <v>433</v>
      </c>
      <c r="E597" s="4" t="s">
        <v>22</v>
      </c>
      <c r="F597" s="4" t="str">
        <f t="shared" si="74"/>
        <v>ﾀﾅｶ ｼﾞﾕﾝｼﾞ</v>
      </c>
      <c r="G597" s="4" t="str">
        <f t="shared" si="75"/>
        <v xml:space="preserve">ﾀﾅｶ </v>
      </c>
      <c r="H597" s="5" t="s">
        <v>23</v>
      </c>
      <c r="I597" s="6">
        <v>39748</v>
      </c>
      <c r="J597" s="5">
        <v>8</v>
      </c>
      <c r="K597" s="5" t="s">
        <v>16</v>
      </c>
      <c r="L597" s="5">
        <v>2089</v>
      </c>
      <c r="M597" s="5" t="s">
        <v>24</v>
      </c>
      <c r="N597" s="5" t="str">
        <f t="shared" si="76"/>
        <v>醍02089</v>
      </c>
      <c r="O597" s="5" t="str">
        <f t="shared" si="77"/>
        <v>家</v>
      </c>
      <c r="P597" s="4" t="s">
        <v>2492</v>
      </c>
      <c r="Q597" s="4" t="s">
        <v>333</v>
      </c>
      <c r="R597" s="4" t="s">
        <v>3048</v>
      </c>
      <c r="S597" s="4">
        <v>9600574</v>
      </c>
      <c r="T597" s="4" t="s">
        <v>25</v>
      </c>
      <c r="U597" s="4">
        <v>960514505</v>
      </c>
      <c r="V597" s="4" t="s">
        <v>20</v>
      </c>
      <c r="W597" s="7" t="s">
        <v>2970</v>
      </c>
      <c r="X597" s="7" t="s">
        <v>2971</v>
      </c>
      <c r="Y597" s="8" t="s">
        <v>2972</v>
      </c>
      <c r="Z597" s="8" t="s">
        <v>2973</v>
      </c>
      <c r="AA597" s="1" t="str">
        <f t="shared" si="79"/>
        <v>タ</v>
      </c>
    </row>
    <row r="598" spans="1:28" ht="21" hidden="1" customHeight="1">
      <c r="A598" s="1">
        <v>0</v>
      </c>
      <c r="B598" s="1" t="str">
        <f>VLOOKUP(VALUE(MID(N598,2,2)),Sheet1!$A$1:$B$6,2,FALSE)</f>
        <v>日野</v>
      </c>
      <c r="C598" s="9" t="str">
        <f t="shared" si="78"/>
        <v/>
      </c>
      <c r="D598" s="4" t="s">
        <v>434</v>
      </c>
      <c r="E598" s="4" t="s">
        <v>22</v>
      </c>
      <c r="F598" s="4" t="str">
        <f t="shared" si="74"/>
        <v>ﾀﾅｶ ｼﾞﾕﾝｼﾞ</v>
      </c>
      <c r="G598" s="4" t="str">
        <f t="shared" si="75"/>
        <v xml:space="preserve">ﾀﾅｶ </v>
      </c>
      <c r="H598" s="5" t="s">
        <v>23</v>
      </c>
      <c r="I598" s="6">
        <v>41116</v>
      </c>
      <c r="J598" s="5">
        <v>4</v>
      </c>
      <c r="K598" s="5" t="s">
        <v>16</v>
      </c>
      <c r="L598" s="5">
        <v>2089</v>
      </c>
      <c r="M598" s="5" t="s">
        <v>24</v>
      </c>
      <c r="N598" s="5" t="str">
        <f t="shared" si="76"/>
        <v>醍02089</v>
      </c>
      <c r="O598" s="5" t="str">
        <f t="shared" si="77"/>
        <v>家</v>
      </c>
      <c r="P598" s="4" t="s">
        <v>2492</v>
      </c>
      <c r="Q598" s="4" t="s">
        <v>333</v>
      </c>
      <c r="R598" s="4" t="s">
        <v>3048</v>
      </c>
      <c r="S598" s="4">
        <v>9600574</v>
      </c>
      <c r="T598" s="4" t="s">
        <v>25</v>
      </c>
      <c r="U598" s="4">
        <v>960514506</v>
      </c>
      <c r="V598" s="4" t="s">
        <v>20</v>
      </c>
      <c r="W598" s="7" t="s">
        <v>2970</v>
      </c>
      <c r="X598" s="7" t="s">
        <v>2971</v>
      </c>
      <c r="Y598" s="8" t="s">
        <v>2972</v>
      </c>
      <c r="Z598" s="8" t="s">
        <v>2973</v>
      </c>
      <c r="AA598" s="1" t="str">
        <f t="shared" si="79"/>
        <v>タ</v>
      </c>
    </row>
    <row r="599" spans="1:28" ht="21" hidden="1" customHeight="1">
      <c r="A599" s="1">
        <v>0</v>
      </c>
      <c r="B599" s="1" t="str">
        <f>VLOOKUP(VALUE(MID(N599,2,2)),Sheet1!$A$1:$B$6,2,FALSE)</f>
        <v>日野</v>
      </c>
      <c r="C599" s="9" t="str">
        <f t="shared" si="78"/>
        <v/>
      </c>
      <c r="D599" s="4" t="s">
        <v>435</v>
      </c>
      <c r="E599" s="4" t="s">
        <v>22</v>
      </c>
      <c r="F599" s="4" t="str">
        <f t="shared" si="74"/>
        <v>ﾀﾅｶ ｼﾞﾕﾝｼﾞ</v>
      </c>
      <c r="G599" s="4" t="str">
        <f t="shared" si="75"/>
        <v xml:space="preserve">ﾀﾅｶ </v>
      </c>
      <c r="H599" s="5" t="s">
        <v>15</v>
      </c>
      <c r="I599" s="6">
        <v>41925</v>
      </c>
      <c r="J599" s="5">
        <v>2</v>
      </c>
      <c r="K599" s="5" t="s">
        <v>16</v>
      </c>
      <c r="L599" s="5">
        <v>2089</v>
      </c>
      <c r="M599" s="5" t="s">
        <v>24</v>
      </c>
      <c r="N599" s="5" t="str">
        <f t="shared" si="76"/>
        <v>醍02089</v>
      </c>
      <c r="O599" s="5" t="str">
        <f t="shared" si="77"/>
        <v>家</v>
      </c>
      <c r="P599" s="4" t="s">
        <v>2492</v>
      </c>
      <c r="Q599" s="4" t="s">
        <v>333</v>
      </c>
      <c r="R599" s="4" t="s">
        <v>3048</v>
      </c>
      <c r="S599" s="4">
        <v>9600574</v>
      </c>
      <c r="T599" s="4" t="s">
        <v>25</v>
      </c>
      <c r="U599" s="4">
        <v>960514507</v>
      </c>
      <c r="V599" s="4" t="s">
        <v>20</v>
      </c>
      <c r="W599" s="7" t="s">
        <v>2970</v>
      </c>
      <c r="X599" s="7" t="s">
        <v>2971</v>
      </c>
      <c r="Y599" s="8" t="s">
        <v>2972</v>
      </c>
      <c r="Z599" s="8" t="s">
        <v>2973</v>
      </c>
      <c r="AA599" s="1" t="str">
        <f t="shared" si="79"/>
        <v>タ</v>
      </c>
    </row>
    <row r="600" spans="1:28" ht="21" hidden="1" customHeight="1">
      <c r="A600" s="1">
        <v>0</v>
      </c>
      <c r="B600" s="2" t="str">
        <f>VLOOKUP(VALUE(MID(N600,2,2)),Sheet1!$A$1:$B$6,2,FALSE)</f>
        <v>点在</v>
      </c>
      <c r="C600" s="9" t="str">
        <f t="shared" si="78"/>
        <v/>
      </c>
      <c r="D600" s="10" t="s">
        <v>2004</v>
      </c>
      <c r="E600" s="4" t="s">
        <v>2005</v>
      </c>
      <c r="F600" s="4" t="str">
        <f t="shared" si="74"/>
        <v>ﾀﾅｶ ﾀｶｼ</v>
      </c>
      <c r="G600" s="10" t="str">
        <f t="shared" si="75"/>
        <v>ﾀﾅｶ ﾀｶｼ</v>
      </c>
      <c r="H600" s="11" t="s">
        <v>15</v>
      </c>
      <c r="I600" s="12">
        <v>28722</v>
      </c>
      <c r="J600" s="11">
        <v>38</v>
      </c>
      <c r="K600" s="5" t="s">
        <v>16</v>
      </c>
      <c r="L600" s="5">
        <v>50087</v>
      </c>
      <c r="M600" s="5" t="s">
        <v>17</v>
      </c>
      <c r="N600" s="11" t="str">
        <f t="shared" si="76"/>
        <v>醍50087</v>
      </c>
      <c r="O600" s="11" t="str">
        <f t="shared" si="77"/>
        <v>本</v>
      </c>
      <c r="P600" s="10" t="s">
        <v>2884</v>
      </c>
      <c r="Q600" s="10" t="s">
        <v>1987</v>
      </c>
      <c r="R600" s="10" t="s">
        <v>2006</v>
      </c>
      <c r="S600" s="4">
        <v>314463</v>
      </c>
      <c r="T600" s="4" t="s">
        <v>25</v>
      </c>
      <c r="U600" s="4">
        <v>40411801</v>
      </c>
      <c r="V600" s="4" t="s">
        <v>20</v>
      </c>
      <c r="W600" s="13"/>
      <c r="X600" s="13" t="s">
        <v>2971</v>
      </c>
      <c r="Y600" s="18" t="s">
        <v>3356</v>
      </c>
      <c r="Z600" s="18" t="s">
        <v>2973</v>
      </c>
      <c r="AA600" s="1" t="str">
        <f t="shared" si="79"/>
        <v>タ</v>
      </c>
    </row>
    <row r="601" spans="1:28" ht="21" hidden="1" customHeight="1">
      <c r="A601" s="1">
        <v>0</v>
      </c>
      <c r="B601" s="2" t="str">
        <f>VLOOKUP(VALUE(MID(N601,2,2)),Sheet1!$A$1:$B$6,2,FALSE)</f>
        <v>点在</v>
      </c>
      <c r="C601" s="9" t="str">
        <f t="shared" si="78"/>
        <v/>
      </c>
      <c r="D601" s="10" t="s">
        <v>2007</v>
      </c>
      <c r="E601" s="4" t="s">
        <v>22</v>
      </c>
      <c r="F601" s="4" t="str">
        <f t="shared" si="74"/>
        <v>ﾀﾅｶ ﾀｶｼ</v>
      </c>
      <c r="G601" s="10" t="str">
        <f t="shared" si="75"/>
        <v xml:space="preserve">ﾀﾅｶ </v>
      </c>
      <c r="H601" s="11" t="s">
        <v>23</v>
      </c>
      <c r="I601" s="12">
        <v>32118</v>
      </c>
      <c r="J601" s="11">
        <v>29</v>
      </c>
      <c r="K601" s="5" t="s">
        <v>16</v>
      </c>
      <c r="L601" s="5">
        <v>50087</v>
      </c>
      <c r="M601" s="5" t="s">
        <v>24</v>
      </c>
      <c r="N601" s="11" t="str">
        <f t="shared" si="76"/>
        <v>醍50087</v>
      </c>
      <c r="O601" s="11" t="str">
        <f t="shared" si="77"/>
        <v>家</v>
      </c>
      <c r="P601" s="10" t="s">
        <v>2884</v>
      </c>
      <c r="Q601" s="10" t="s">
        <v>1987</v>
      </c>
      <c r="R601" s="10" t="s">
        <v>2006</v>
      </c>
      <c r="S601" s="4">
        <v>314463</v>
      </c>
      <c r="T601" s="4" t="s">
        <v>25</v>
      </c>
      <c r="U601" s="4">
        <v>40411804</v>
      </c>
      <c r="V601" s="4" t="s">
        <v>20</v>
      </c>
      <c r="W601" s="13"/>
      <c r="X601" s="13" t="s">
        <v>2971</v>
      </c>
      <c r="Y601" s="18" t="s">
        <v>3356</v>
      </c>
      <c r="Z601" s="18" t="s">
        <v>2973</v>
      </c>
      <c r="AA601" s="1" t="str">
        <f t="shared" si="79"/>
        <v>タ</v>
      </c>
    </row>
    <row r="602" spans="1:28" ht="21" hidden="1" customHeight="1">
      <c r="A602" s="1">
        <v>0</v>
      </c>
      <c r="B602" s="1" t="str">
        <f>VLOOKUP(VALUE(MID(N602,2,2)),Sheet1!$A$1:$B$6,2,FALSE)</f>
        <v>点在</v>
      </c>
      <c r="C602" s="9" t="str">
        <f t="shared" si="78"/>
        <v/>
      </c>
      <c r="D602" s="4" t="s">
        <v>2008</v>
      </c>
      <c r="E602" s="4" t="s">
        <v>22</v>
      </c>
      <c r="F602" s="4" t="str">
        <f t="shared" si="74"/>
        <v>ﾀﾅｶ ﾀｶｼ</v>
      </c>
      <c r="G602" s="4" t="str">
        <f t="shared" si="75"/>
        <v xml:space="preserve">ﾀﾅｶ </v>
      </c>
      <c r="H602" s="5" t="s">
        <v>15</v>
      </c>
      <c r="I602" s="6">
        <v>41927</v>
      </c>
      <c r="J602" s="5">
        <v>2</v>
      </c>
      <c r="K602" s="5" t="s">
        <v>16</v>
      </c>
      <c r="L602" s="5">
        <v>50087</v>
      </c>
      <c r="M602" s="5" t="s">
        <v>24</v>
      </c>
      <c r="N602" s="5" t="str">
        <f t="shared" si="76"/>
        <v>醍50087</v>
      </c>
      <c r="O602" s="5" t="str">
        <f t="shared" si="77"/>
        <v>家</v>
      </c>
      <c r="P602" s="4" t="s">
        <v>2884</v>
      </c>
      <c r="Q602" s="4" t="s">
        <v>1987</v>
      </c>
      <c r="R602" s="4" t="s">
        <v>2006</v>
      </c>
      <c r="S602" s="4">
        <v>314463</v>
      </c>
      <c r="T602" s="4" t="s">
        <v>25</v>
      </c>
      <c r="U602" s="4">
        <v>40411805</v>
      </c>
      <c r="V602" s="4" t="s">
        <v>20</v>
      </c>
      <c r="W602" s="7" t="s">
        <v>2970</v>
      </c>
      <c r="X602" s="7" t="s">
        <v>2971</v>
      </c>
      <c r="Y602" s="8" t="s">
        <v>2972</v>
      </c>
      <c r="Z602" s="8" t="s">
        <v>2973</v>
      </c>
      <c r="AA602" s="1" t="str">
        <f t="shared" si="79"/>
        <v>タ</v>
      </c>
    </row>
    <row r="603" spans="1:28" ht="21" hidden="1" customHeight="1">
      <c r="A603" s="1">
        <v>0</v>
      </c>
      <c r="B603" s="2" t="str">
        <f>VLOOKUP(VALUE(MID(N603,2,2)),Sheet1!$A$1:$B$6,2,FALSE)</f>
        <v>三宝院</v>
      </c>
      <c r="C603" s="9" t="str">
        <f t="shared" si="78"/>
        <v/>
      </c>
      <c r="D603" s="10" t="s">
        <v>1682</v>
      </c>
      <c r="E603" s="4" t="s">
        <v>1683</v>
      </c>
      <c r="F603" s="4" t="str">
        <f t="shared" si="74"/>
        <v>ﾀﾅｶ ﾊﾙｷ</v>
      </c>
      <c r="G603" s="10" t="str">
        <f t="shared" si="75"/>
        <v>ﾀﾅｶ ﾊﾙｷ</v>
      </c>
      <c r="H603" s="11" t="s">
        <v>15</v>
      </c>
      <c r="I603" s="12">
        <v>30033</v>
      </c>
      <c r="J603" s="11">
        <v>35</v>
      </c>
      <c r="K603" s="5" t="s">
        <v>16</v>
      </c>
      <c r="L603" s="5">
        <v>5214</v>
      </c>
      <c r="M603" s="5" t="s">
        <v>17</v>
      </c>
      <c r="N603" s="11" t="str">
        <f t="shared" si="76"/>
        <v>醍05214</v>
      </c>
      <c r="O603" s="11" t="str">
        <f t="shared" si="77"/>
        <v>本</v>
      </c>
      <c r="P603" s="10" t="s">
        <v>2806</v>
      </c>
      <c r="Q603" s="10" t="s">
        <v>1684</v>
      </c>
      <c r="R603" s="10" t="s">
        <v>3264</v>
      </c>
      <c r="S603" s="4">
        <v>702684</v>
      </c>
      <c r="T603" s="4" t="s">
        <v>25</v>
      </c>
      <c r="U603" s="4">
        <v>70703501</v>
      </c>
      <c r="V603" s="4" t="s">
        <v>20</v>
      </c>
      <c r="W603" s="13"/>
      <c r="X603" s="13" t="s">
        <v>2971</v>
      </c>
      <c r="Y603" s="18" t="s">
        <v>3356</v>
      </c>
      <c r="Z603" s="18" t="s">
        <v>2973</v>
      </c>
      <c r="AA603" s="1" t="str">
        <f t="shared" si="79"/>
        <v>タ</v>
      </c>
    </row>
    <row r="604" spans="1:28" ht="21" hidden="1" customHeight="1">
      <c r="A604" s="1">
        <v>0</v>
      </c>
      <c r="B604" s="2" t="str">
        <f>VLOOKUP(VALUE(MID(N604,2,2)),Sheet1!$A$1:$B$6,2,FALSE)</f>
        <v>三宝院</v>
      </c>
      <c r="C604" s="9" t="str">
        <f t="shared" si="78"/>
        <v/>
      </c>
      <c r="D604" s="10" t="s">
        <v>1841</v>
      </c>
      <c r="E604" s="4" t="s">
        <v>1842</v>
      </c>
      <c r="F604" s="4" t="str">
        <f t="shared" si="74"/>
        <v>ﾀﾅｶ ﾋｻｵ</v>
      </c>
      <c r="G604" s="10" t="str">
        <f t="shared" si="75"/>
        <v>ﾀﾅｶ ﾋｻｵ</v>
      </c>
      <c r="H604" s="11" t="s">
        <v>15</v>
      </c>
      <c r="I604" s="12">
        <v>24262</v>
      </c>
      <c r="J604" s="11">
        <v>50</v>
      </c>
      <c r="K604" s="5" t="s">
        <v>16</v>
      </c>
      <c r="L604" s="5">
        <v>5318</v>
      </c>
      <c r="M604" s="5" t="s">
        <v>17</v>
      </c>
      <c r="N604" s="11" t="str">
        <f t="shared" si="76"/>
        <v>醍05318</v>
      </c>
      <c r="O604" s="11" t="str">
        <f t="shared" si="77"/>
        <v>本</v>
      </c>
      <c r="P604" s="10" t="s">
        <v>2847</v>
      </c>
      <c r="Q604" s="10" t="s">
        <v>1825</v>
      </c>
      <c r="R604" s="10" t="s">
        <v>3291</v>
      </c>
      <c r="S604" s="4">
        <v>1503065</v>
      </c>
      <c r="T604" s="4" t="s">
        <v>19</v>
      </c>
      <c r="U604" s="4">
        <v>851112201</v>
      </c>
      <c r="V604" s="4" t="s">
        <v>20</v>
      </c>
      <c r="W604" s="13"/>
      <c r="X604" s="13" t="s">
        <v>2971</v>
      </c>
      <c r="Y604" s="18" t="s">
        <v>3356</v>
      </c>
      <c r="Z604" s="18" t="s">
        <v>2973</v>
      </c>
      <c r="AA604" s="1" t="str">
        <f t="shared" si="79"/>
        <v>タ</v>
      </c>
    </row>
    <row r="605" spans="1:28" ht="21" hidden="1" customHeight="1">
      <c r="A605" s="1">
        <v>0</v>
      </c>
      <c r="B605" s="1" t="str">
        <f>VLOOKUP(VALUE(MID(N605,2,2)),Sheet1!$A$1:$B$6,2,FALSE)</f>
        <v>三宝院</v>
      </c>
      <c r="C605" s="9" t="str">
        <f t="shared" si="78"/>
        <v/>
      </c>
      <c r="D605" s="4" t="s">
        <v>1843</v>
      </c>
      <c r="E605" s="4" t="s">
        <v>22</v>
      </c>
      <c r="F605" s="4" t="str">
        <f t="shared" si="74"/>
        <v>ﾀﾅｶ ﾋｻｵ</v>
      </c>
      <c r="G605" s="4" t="str">
        <f t="shared" si="75"/>
        <v xml:space="preserve">ﾀﾅｶ </v>
      </c>
      <c r="H605" s="5" t="s">
        <v>23</v>
      </c>
      <c r="I605" s="6">
        <v>39515</v>
      </c>
      <c r="J605" s="5">
        <v>9</v>
      </c>
      <c r="K605" s="5" t="s">
        <v>16</v>
      </c>
      <c r="L605" s="5">
        <v>5318</v>
      </c>
      <c r="M605" s="5" t="s">
        <v>24</v>
      </c>
      <c r="N605" s="5" t="str">
        <f t="shared" si="76"/>
        <v>醍05318</v>
      </c>
      <c r="O605" s="5" t="str">
        <f t="shared" si="77"/>
        <v>家</v>
      </c>
      <c r="P605" s="4" t="s">
        <v>2847</v>
      </c>
      <c r="Q605" s="4" t="s">
        <v>1825</v>
      </c>
      <c r="R605" s="4" t="s">
        <v>3291</v>
      </c>
      <c r="S605" s="4">
        <v>1503065</v>
      </c>
      <c r="T605" s="4" t="s">
        <v>25</v>
      </c>
      <c r="U605" s="4">
        <v>851112202</v>
      </c>
      <c r="V605" s="4" t="s">
        <v>20</v>
      </c>
      <c r="W605" s="7" t="s">
        <v>2970</v>
      </c>
      <c r="X605" s="7" t="s">
        <v>2971</v>
      </c>
      <c r="Y605" s="8" t="s">
        <v>2972</v>
      </c>
      <c r="Z605" s="8" t="s">
        <v>2973</v>
      </c>
      <c r="AA605" s="1" t="str">
        <f t="shared" si="79"/>
        <v>タ</v>
      </c>
    </row>
    <row r="606" spans="1:28" ht="21" hidden="1" customHeight="1">
      <c r="A606" s="1">
        <v>0</v>
      </c>
      <c r="B606" s="2" t="str">
        <f>VLOOKUP(VALUE(MID(N606,2,2)),Sheet1!$A$1:$B$6,2,FALSE)</f>
        <v>日野</v>
      </c>
      <c r="C606" s="9" t="str">
        <f t="shared" si="78"/>
        <v/>
      </c>
      <c r="D606" s="10" t="s">
        <v>436</v>
      </c>
      <c r="E606" s="4" t="s">
        <v>437</v>
      </c>
      <c r="F606" s="4" t="str">
        <f t="shared" si="74"/>
        <v>ﾀﾅｶ ﾋﾛｶｽﾞ</v>
      </c>
      <c r="G606" s="10" t="str">
        <f t="shared" si="75"/>
        <v>ﾀﾅｶ ﾋﾛｶｽﾞ</v>
      </c>
      <c r="H606" s="11" t="s">
        <v>15</v>
      </c>
      <c r="I606" s="12">
        <v>24807</v>
      </c>
      <c r="J606" s="11">
        <v>49</v>
      </c>
      <c r="K606" s="5" t="s">
        <v>16</v>
      </c>
      <c r="L606" s="5">
        <v>2096</v>
      </c>
      <c r="M606" s="5" t="s">
        <v>17</v>
      </c>
      <c r="N606" s="11" t="str">
        <f t="shared" si="76"/>
        <v>醍02096</v>
      </c>
      <c r="O606" s="11" t="str">
        <f t="shared" si="77"/>
        <v>本</v>
      </c>
      <c r="P606" s="10" t="s">
        <v>2493</v>
      </c>
      <c r="Q606" s="10" t="s">
        <v>380</v>
      </c>
      <c r="R606" s="10" t="s">
        <v>3049</v>
      </c>
      <c r="S606" s="4">
        <v>413721</v>
      </c>
      <c r="T606" s="4" t="s">
        <v>19</v>
      </c>
      <c r="U606" s="4">
        <v>50307401</v>
      </c>
      <c r="V606" s="4" t="s">
        <v>20</v>
      </c>
      <c r="W606" s="13"/>
      <c r="X606" s="13" t="s">
        <v>2971</v>
      </c>
      <c r="Y606" s="18" t="s">
        <v>3356</v>
      </c>
      <c r="Z606" s="18" t="s">
        <v>2973</v>
      </c>
      <c r="AA606" s="1" t="str">
        <f t="shared" si="79"/>
        <v>タ</v>
      </c>
    </row>
    <row r="607" spans="1:28" ht="21" hidden="1" customHeight="1">
      <c r="A607" s="1">
        <v>0</v>
      </c>
      <c r="B607" s="2" t="str">
        <f>VLOOKUP(VALUE(MID(N607,2,2)),Sheet1!$A$1:$B$6,2,FALSE)</f>
        <v>三宝院</v>
      </c>
      <c r="C607" s="9" t="str">
        <f t="shared" si="78"/>
        <v/>
      </c>
      <c r="D607" s="10" t="s">
        <v>1685</v>
      </c>
      <c r="E607" s="4" t="s">
        <v>437</v>
      </c>
      <c r="F607" s="4" t="str">
        <f t="shared" si="74"/>
        <v>ﾀﾅｶ ﾋﾛｶｽﾞ</v>
      </c>
      <c r="G607" s="10" t="str">
        <f t="shared" si="75"/>
        <v>ﾀﾅｶ ﾋﾛｶｽﾞ</v>
      </c>
      <c r="H607" s="11" t="s">
        <v>15</v>
      </c>
      <c r="I607" s="12">
        <v>22296</v>
      </c>
      <c r="J607" s="11">
        <v>56</v>
      </c>
      <c r="K607" s="5" t="s">
        <v>16</v>
      </c>
      <c r="L607" s="5">
        <v>5217</v>
      </c>
      <c r="M607" s="5" t="s">
        <v>17</v>
      </c>
      <c r="N607" s="11" t="str">
        <f t="shared" si="76"/>
        <v>醍05217</v>
      </c>
      <c r="O607" s="11" t="str">
        <f t="shared" si="77"/>
        <v>本</v>
      </c>
      <c r="P607" s="10" t="s">
        <v>2807</v>
      </c>
      <c r="Q607" s="10" t="s">
        <v>1200</v>
      </c>
      <c r="R607" s="10" t="s">
        <v>3265</v>
      </c>
      <c r="S607" s="4">
        <v>8403210</v>
      </c>
      <c r="T607" s="4" t="s">
        <v>19</v>
      </c>
      <c r="U607" s="4">
        <v>941010101</v>
      </c>
      <c r="V607" s="4" t="s">
        <v>20</v>
      </c>
      <c r="W607" s="13"/>
      <c r="X607" s="13" t="s">
        <v>2971</v>
      </c>
      <c r="Y607" s="18" t="s">
        <v>3356</v>
      </c>
      <c r="Z607" s="18" t="s">
        <v>2973</v>
      </c>
      <c r="AA607" s="1" t="str">
        <f t="shared" si="79"/>
        <v>タ</v>
      </c>
    </row>
    <row r="608" spans="1:28" ht="21" hidden="1" customHeight="1">
      <c r="A608" s="1">
        <v>0</v>
      </c>
      <c r="B608" s="2" t="str">
        <f>VLOOKUP(VALUE(MID(N608,2,2)),Sheet1!$A$1:$B$6,2,FALSE)</f>
        <v>三宝院</v>
      </c>
      <c r="C608" s="9" t="str">
        <f t="shared" si="78"/>
        <v/>
      </c>
      <c r="D608" s="10" t="s">
        <v>1686</v>
      </c>
      <c r="E608" s="4" t="s">
        <v>22</v>
      </c>
      <c r="F608" s="4" t="str">
        <f t="shared" si="74"/>
        <v>ﾀﾅｶ ﾋﾛｶｽﾞ</v>
      </c>
      <c r="G608" s="10" t="str">
        <f t="shared" si="75"/>
        <v xml:space="preserve">ﾀﾅｶ </v>
      </c>
      <c r="H608" s="11" t="s">
        <v>23</v>
      </c>
      <c r="I608" s="12">
        <v>23137</v>
      </c>
      <c r="J608" s="11">
        <v>53</v>
      </c>
      <c r="K608" s="5" t="s">
        <v>16</v>
      </c>
      <c r="L608" s="5">
        <v>5217</v>
      </c>
      <c r="M608" s="5" t="s">
        <v>24</v>
      </c>
      <c r="N608" s="11" t="str">
        <f t="shared" si="76"/>
        <v>醍05217</v>
      </c>
      <c r="O608" s="11" t="str">
        <f t="shared" si="77"/>
        <v>家</v>
      </c>
      <c r="P608" s="10" t="s">
        <v>2807</v>
      </c>
      <c r="Q608" s="10" t="s">
        <v>1200</v>
      </c>
      <c r="R608" s="10" t="s">
        <v>3265</v>
      </c>
      <c r="S608" s="4">
        <v>8403210</v>
      </c>
      <c r="T608" s="4" t="s">
        <v>25</v>
      </c>
      <c r="U608" s="4">
        <v>941010102</v>
      </c>
      <c r="V608" s="4" t="s">
        <v>20</v>
      </c>
      <c r="W608" s="13"/>
      <c r="X608" s="13" t="s">
        <v>2971</v>
      </c>
      <c r="Y608" s="18" t="s">
        <v>3356</v>
      </c>
      <c r="Z608" s="18" t="s">
        <v>2973</v>
      </c>
      <c r="AA608" s="1" t="str">
        <f t="shared" si="79"/>
        <v>タ</v>
      </c>
    </row>
    <row r="609" spans="1:28" ht="21" hidden="1" customHeight="1">
      <c r="A609" s="1">
        <v>0</v>
      </c>
      <c r="B609" s="2" t="str">
        <f>VLOOKUP(VALUE(MID(N609,2,2)),Sheet1!$A$1:$B$6,2,FALSE)</f>
        <v>点在</v>
      </c>
      <c r="C609" s="9" t="str">
        <f t="shared" si="78"/>
        <v/>
      </c>
      <c r="D609" s="10" t="s">
        <v>1990</v>
      </c>
      <c r="E609" s="4" t="s">
        <v>1991</v>
      </c>
      <c r="F609" s="4" t="str">
        <f t="shared" si="74"/>
        <v>ﾀﾅｶ ﾋﾛｷ</v>
      </c>
      <c r="G609" s="10" t="str">
        <f t="shared" si="75"/>
        <v>ﾀﾅｶ ﾋﾛｷ</v>
      </c>
      <c r="H609" s="11" t="s">
        <v>15</v>
      </c>
      <c r="I609" s="12">
        <v>31459</v>
      </c>
      <c r="J609" s="11">
        <v>31</v>
      </c>
      <c r="K609" s="5" t="s">
        <v>16</v>
      </c>
      <c r="L609" s="5">
        <v>50084</v>
      </c>
      <c r="M609" s="5" t="s">
        <v>17</v>
      </c>
      <c r="N609" s="11" t="str">
        <f t="shared" si="76"/>
        <v>醍50084</v>
      </c>
      <c r="O609" s="11" t="str">
        <f t="shared" si="77"/>
        <v>本</v>
      </c>
      <c r="P609" s="10" t="s">
        <v>2882</v>
      </c>
      <c r="Q609" s="10" t="s">
        <v>1992</v>
      </c>
      <c r="R609" s="10" t="s">
        <v>1993</v>
      </c>
      <c r="S609" s="4">
        <v>1109961</v>
      </c>
      <c r="T609" s="4" t="s">
        <v>25</v>
      </c>
      <c r="U609" s="4">
        <v>120103901</v>
      </c>
      <c r="V609" s="4" t="s">
        <v>20</v>
      </c>
      <c r="W609" s="13"/>
      <c r="X609" s="13" t="s">
        <v>2971</v>
      </c>
      <c r="Y609" s="18" t="s">
        <v>3356</v>
      </c>
      <c r="Z609" s="18" t="s">
        <v>2973</v>
      </c>
      <c r="AA609" s="1" t="str">
        <f t="shared" si="79"/>
        <v>タ</v>
      </c>
    </row>
    <row r="610" spans="1:28" ht="21" hidden="1" customHeight="1">
      <c r="A610" s="1">
        <v>0</v>
      </c>
      <c r="B610" s="2" t="str">
        <f>VLOOKUP(VALUE(MID(N610,2,2)),Sheet1!$A$1:$B$6,2,FALSE)</f>
        <v>点在</v>
      </c>
      <c r="C610" s="9" t="str">
        <f t="shared" si="78"/>
        <v/>
      </c>
      <c r="D610" s="10" t="s">
        <v>1994</v>
      </c>
      <c r="E610" s="4" t="s">
        <v>22</v>
      </c>
      <c r="F610" s="4" t="str">
        <f t="shared" si="74"/>
        <v>ﾀﾅｶ ﾋﾛｷ</v>
      </c>
      <c r="G610" s="10" t="str">
        <f t="shared" si="75"/>
        <v xml:space="preserve">ﾀﾅｶ </v>
      </c>
      <c r="H610" s="11" t="s">
        <v>23</v>
      </c>
      <c r="I610" s="12">
        <v>29290</v>
      </c>
      <c r="J610" s="11">
        <v>37</v>
      </c>
      <c r="K610" s="5" t="s">
        <v>16</v>
      </c>
      <c r="L610" s="5">
        <v>50084</v>
      </c>
      <c r="M610" s="5" t="s">
        <v>24</v>
      </c>
      <c r="N610" s="11" t="str">
        <f t="shared" si="76"/>
        <v>醍50084</v>
      </c>
      <c r="O610" s="11" t="str">
        <f t="shared" si="77"/>
        <v>家</v>
      </c>
      <c r="P610" s="10" t="s">
        <v>2882</v>
      </c>
      <c r="Q610" s="10" t="s">
        <v>1992</v>
      </c>
      <c r="R610" s="10" t="s">
        <v>1993</v>
      </c>
      <c r="S610" s="4">
        <v>1109961</v>
      </c>
      <c r="T610" s="4" t="s">
        <v>25</v>
      </c>
      <c r="U610" s="4">
        <v>120103902</v>
      </c>
      <c r="V610" s="4" t="s">
        <v>20</v>
      </c>
      <c r="W610" s="13"/>
      <c r="X610" s="13" t="s">
        <v>2971</v>
      </c>
      <c r="Y610" s="18" t="s">
        <v>3356</v>
      </c>
      <c r="Z610" s="18" t="s">
        <v>2973</v>
      </c>
      <c r="AA610" s="1" t="str">
        <f t="shared" si="79"/>
        <v>タ</v>
      </c>
    </row>
    <row r="611" spans="1:28" ht="21" hidden="1" customHeight="1">
      <c r="A611" s="1">
        <v>0</v>
      </c>
      <c r="B611" s="1" t="str">
        <f>VLOOKUP(VALUE(MID(N611,2,2)),Sheet1!$A$1:$B$6,2,FALSE)</f>
        <v>点在</v>
      </c>
      <c r="C611" s="9" t="str">
        <f t="shared" si="78"/>
        <v/>
      </c>
      <c r="D611" s="4" t="s">
        <v>1995</v>
      </c>
      <c r="E611" s="4" t="s">
        <v>22</v>
      </c>
      <c r="F611" s="4" t="str">
        <f t="shared" si="74"/>
        <v>ﾀﾅｶ ﾋﾛｷ</v>
      </c>
      <c r="G611" s="4" t="str">
        <f t="shared" si="75"/>
        <v xml:space="preserve">ﾀﾅｶ </v>
      </c>
      <c r="H611" s="5" t="s">
        <v>23</v>
      </c>
      <c r="I611" s="6">
        <v>39750</v>
      </c>
      <c r="J611" s="5">
        <v>8</v>
      </c>
      <c r="K611" s="5" t="s">
        <v>16</v>
      </c>
      <c r="L611" s="5">
        <v>50084</v>
      </c>
      <c r="M611" s="5" t="s">
        <v>24</v>
      </c>
      <c r="N611" s="5" t="str">
        <f t="shared" si="76"/>
        <v>醍50084</v>
      </c>
      <c r="O611" s="5" t="str">
        <f t="shared" si="77"/>
        <v>家</v>
      </c>
      <c r="P611" s="4" t="s">
        <v>2882</v>
      </c>
      <c r="Q611" s="4" t="s">
        <v>1992</v>
      </c>
      <c r="R611" s="4" t="s">
        <v>1993</v>
      </c>
      <c r="S611" s="4">
        <v>1109961</v>
      </c>
      <c r="T611" s="4" t="s">
        <v>25</v>
      </c>
      <c r="U611" s="4">
        <v>120103903</v>
      </c>
      <c r="V611" s="4" t="s">
        <v>20</v>
      </c>
      <c r="W611" s="7" t="s">
        <v>2970</v>
      </c>
      <c r="X611" s="7" t="s">
        <v>2971</v>
      </c>
      <c r="Y611" s="8" t="s">
        <v>2972</v>
      </c>
      <c r="Z611" s="8" t="s">
        <v>2973</v>
      </c>
      <c r="AA611" s="1" t="str">
        <f t="shared" si="79"/>
        <v>タ</v>
      </c>
    </row>
    <row r="612" spans="1:28" ht="21" hidden="1" customHeight="1">
      <c r="A612" s="1">
        <v>0</v>
      </c>
      <c r="B612" s="1" t="str">
        <f>VLOOKUP(VALUE(MID(N612,2,2)),Sheet1!$A$1:$B$6,2,FALSE)</f>
        <v>点在</v>
      </c>
      <c r="C612" s="9" t="str">
        <f t="shared" si="78"/>
        <v/>
      </c>
      <c r="D612" s="4" t="s">
        <v>1996</v>
      </c>
      <c r="E612" s="4" t="s">
        <v>22</v>
      </c>
      <c r="F612" s="4" t="str">
        <f t="shared" si="74"/>
        <v>ﾀﾅｶ ﾋﾛｷ</v>
      </c>
      <c r="G612" s="4" t="str">
        <f t="shared" si="75"/>
        <v xml:space="preserve">ﾀﾅｶ </v>
      </c>
      <c r="H612" s="5" t="s">
        <v>15</v>
      </c>
      <c r="I612" s="6">
        <v>40845</v>
      </c>
      <c r="J612" s="5">
        <v>5</v>
      </c>
      <c r="K612" s="5" t="s">
        <v>16</v>
      </c>
      <c r="L612" s="5">
        <v>50084</v>
      </c>
      <c r="M612" s="5" t="s">
        <v>24</v>
      </c>
      <c r="N612" s="5" t="str">
        <f t="shared" si="76"/>
        <v>醍50084</v>
      </c>
      <c r="O612" s="5" t="str">
        <f t="shared" si="77"/>
        <v>家</v>
      </c>
      <c r="P612" s="4" t="s">
        <v>2882</v>
      </c>
      <c r="Q612" s="4" t="s">
        <v>1992</v>
      </c>
      <c r="R612" s="4" t="s">
        <v>1993</v>
      </c>
      <c r="S612" s="4">
        <v>1109961</v>
      </c>
      <c r="T612" s="4" t="s">
        <v>25</v>
      </c>
      <c r="U612" s="4">
        <v>120103904</v>
      </c>
      <c r="V612" s="4" t="s">
        <v>20</v>
      </c>
      <c r="W612" s="7" t="s">
        <v>2970</v>
      </c>
      <c r="X612" s="7" t="s">
        <v>2971</v>
      </c>
      <c r="Y612" s="8" t="s">
        <v>2972</v>
      </c>
      <c r="Z612" s="8" t="s">
        <v>2973</v>
      </c>
      <c r="AA612" s="1" t="str">
        <f t="shared" si="79"/>
        <v>タ</v>
      </c>
    </row>
    <row r="613" spans="1:28" ht="21" hidden="1" customHeight="1">
      <c r="A613" s="1">
        <v>0</v>
      </c>
      <c r="B613" s="1" t="str">
        <f>VLOOKUP(VALUE(MID(N613,2,2)),Sheet1!$A$1:$B$6,2,FALSE)</f>
        <v>点在</v>
      </c>
      <c r="C613" s="9" t="str">
        <f t="shared" si="78"/>
        <v/>
      </c>
      <c r="D613" s="4" t="s">
        <v>1997</v>
      </c>
      <c r="E613" s="4" t="s">
        <v>22</v>
      </c>
      <c r="F613" s="4" t="str">
        <f t="shared" si="74"/>
        <v>ﾀﾅｶ ﾋﾛｷ</v>
      </c>
      <c r="G613" s="4" t="str">
        <f t="shared" si="75"/>
        <v xml:space="preserve">ﾀﾅｶ </v>
      </c>
      <c r="H613" s="5" t="s">
        <v>23</v>
      </c>
      <c r="I613" s="6">
        <v>41767</v>
      </c>
      <c r="J613" s="5">
        <v>2</v>
      </c>
      <c r="K613" s="5" t="s">
        <v>16</v>
      </c>
      <c r="L613" s="5">
        <v>50084</v>
      </c>
      <c r="M613" s="5" t="s">
        <v>24</v>
      </c>
      <c r="N613" s="5" t="str">
        <f t="shared" si="76"/>
        <v>醍50084</v>
      </c>
      <c r="O613" s="5" t="str">
        <f t="shared" si="77"/>
        <v>家</v>
      </c>
      <c r="P613" s="4" t="s">
        <v>2882</v>
      </c>
      <c r="Q613" s="4" t="s">
        <v>1992</v>
      </c>
      <c r="R613" s="4" t="s">
        <v>1993</v>
      </c>
      <c r="S613" s="4">
        <v>1109961</v>
      </c>
      <c r="T613" s="4" t="s">
        <v>25</v>
      </c>
      <c r="U613" s="4">
        <v>120103905</v>
      </c>
      <c r="V613" s="4" t="s">
        <v>20</v>
      </c>
      <c r="W613" s="7" t="s">
        <v>2970</v>
      </c>
      <c r="X613" s="7" t="s">
        <v>2971</v>
      </c>
      <c r="Y613" s="8" t="s">
        <v>2972</v>
      </c>
      <c r="Z613" s="8" t="s">
        <v>2973</v>
      </c>
      <c r="AA613" s="1" t="str">
        <f t="shared" si="79"/>
        <v>タ</v>
      </c>
    </row>
    <row r="614" spans="1:28" ht="21" hidden="1" customHeight="1">
      <c r="A614" s="1">
        <v>0</v>
      </c>
      <c r="B614" s="2" t="str">
        <f>VLOOKUP(VALUE(MID(N614,2,2)),Sheet1!$A$1:$B$6,2,FALSE)</f>
        <v>石田</v>
      </c>
      <c r="C614" s="9" t="str">
        <f t="shared" si="78"/>
        <v/>
      </c>
      <c r="D614" s="10" t="s">
        <v>38</v>
      </c>
      <c r="E614" s="4" t="s">
        <v>39</v>
      </c>
      <c r="F614" s="4" t="str">
        <f t="shared" si="74"/>
        <v>ﾀﾅｶ ﾐﾁﾕｷ</v>
      </c>
      <c r="G614" s="10" t="str">
        <f t="shared" si="75"/>
        <v>ﾀﾅｶ ﾐﾁﾕｷ</v>
      </c>
      <c r="H614" s="11" t="s">
        <v>15</v>
      </c>
      <c r="I614" s="12">
        <v>15882</v>
      </c>
      <c r="J614" s="11">
        <v>73</v>
      </c>
      <c r="K614" s="5" t="s">
        <v>16</v>
      </c>
      <c r="L614" s="5">
        <v>1009</v>
      </c>
      <c r="M614" s="5" t="s">
        <v>17</v>
      </c>
      <c r="N614" s="11" t="str">
        <f t="shared" si="76"/>
        <v>醍01009</v>
      </c>
      <c r="O614" s="11" t="str">
        <f t="shared" si="77"/>
        <v>本</v>
      </c>
      <c r="P614" s="10" t="s">
        <v>2386</v>
      </c>
      <c r="Q614" s="10" t="s">
        <v>40</v>
      </c>
      <c r="R614" s="10" t="s">
        <v>2976</v>
      </c>
      <c r="S614" s="4">
        <v>8355291</v>
      </c>
      <c r="T614" s="4" t="s">
        <v>19</v>
      </c>
      <c r="U614" s="4">
        <v>831111301</v>
      </c>
      <c r="V614" s="4" t="s">
        <v>20</v>
      </c>
      <c r="W614" s="13"/>
      <c r="X614" s="13" t="s">
        <v>2971</v>
      </c>
      <c r="Y614" s="18" t="s">
        <v>3356</v>
      </c>
      <c r="Z614" s="18" t="s">
        <v>2973</v>
      </c>
      <c r="AA614" s="1" t="str">
        <f t="shared" si="79"/>
        <v>タ</v>
      </c>
    </row>
    <row r="615" spans="1:28" ht="21" hidden="1" customHeight="1">
      <c r="A615" s="1">
        <v>0</v>
      </c>
      <c r="B615" s="2" t="str">
        <f>VLOOKUP(VALUE(MID(N615,2,2)),Sheet1!$A$1:$B$6,2,FALSE)</f>
        <v>石田</v>
      </c>
      <c r="C615" s="9" t="str">
        <f t="shared" si="78"/>
        <v/>
      </c>
      <c r="D615" s="10" t="s">
        <v>41</v>
      </c>
      <c r="E615" s="4" t="s">
        <v>22</v>
      </c>
      <c r="F615" s="4" t="str">
        <f t="shared" si="74"/>
        <v>ﾀﾅｶ ﾐﾁﾕｷ</v>
      </c>
      <c r="G615" s="10" t="str">
        <f t="shared" si="75"/>
        <v xml:space="preserve">ﾀﾅｶ </v>
      </c>
      <c r="H615" s="11" t="s">
        <v>23</v>
      </c>
      <c r="I615" s="12">
        <v>15447</v>
      </c>
      <c r="J615" s="11">
        <v>74</v>
      </c>
      <c r="K615" s="5" t="s">
        <v>16</v>
      </c>
      <c r="L615" s="5">
        <v>1009</v>
      </c>
      <c r="M615" s="5" t="s">
        <v>24</v>
      </c>
      <c r="N615" s="11" t="str">
        <f t="shared" si="76"/>
        <v>醍01009</v>
      </c>
      <c r="O615" s="11" t="str">
        <f t="shared" si="77"/>
        <v>家</v>
      </c>
      <c r="P615" s="10" t="s">
        <v>2386</v>
      </c>
      <c r="Q615" s="10" t="s">
        <v>40</v>
      </c>
      <c r="R615" s="10" t="s">
        <v>2976</v>
      </c>
      <c r="S615" s="4">
        <v>8355291</v>
      </c>
      <c r="T615" s="4" t="s">
        <v>25</v>
      </c>
      <c r="U615" s="4">
        <v>831111302</v>
      </c>
      <c r="V615" s="4" t="s">
        <v>20</v>
      </c>
      <c r="W615" s="13"/>
      <c r="X615" s="13" t="s">
        <v>2971</v>
      </c>
      <c r="Y615" s="18" t="s">
        <v>3356</v>
      </c>
      <c r="Z615" s="18" t="s">
        <v>2973</v>
      </c>
      <c r="AA615" s="1" t="str">
        <f t="shared" si="79"/>
        <v>タ</v>
      </c>
    </row>
    <row r="616" spans="1:28" ht="21" hidden="1" customHeight="1">
      <c r="A616" s="1">
        <v>0</v>
      </c>
      <c r="B616" s="2" t="str">
        <f>VLOOKUP(VALUE(MID(N616,2,2)),Sheet1!$A$1:$B$6,2,FALSE)</f>
        <v>日野</v>
      </c>
      <c r="C616" s="9" t="str">
        <f t="shared" si="78"/>
        <v/>
      </c>
      <c r="D616" s="10" t="s">
        <v>359</v>
      </c>
      <c r="E616" s="4" t="s">
        <v>360</v>
      </c>
      <c r="F616" s="4" t="str">
        <f t="shared" si="74"/>
        <v>ﾀﾅｶ ﾐﾂﾊﾙ</v>
      </c>
      <c r="G616" s="10" t="str">
        <f t="shared" si="75"/>
        <v>ﾀﾅｶ ﾐﾂﾊﾙ</v>
      </c>
      <c r="H616" s="11" t="s">
        <v>15</v>
      </c>
      <c r="I616" s="12">
        <v>18762</v>
      </c>
      <c r="J616" s="11">
        <v>65</v>
      </c>
      <c r="K616" s="5" t="s">
        <v>16</v>
      </c>
      <c r="L616" s="5">
        <v>2032</v>
      </c>
      <c r="M616" s="5" t="s">
        <v>17</v>
      </c>
      <c r="N616" s="11" t="str">
        <f t="shared" si="76"/>
        <v>醍02032</v>
      </c>
      <c r="O616" s="11" t="str">
        <f t="shared" si="77"/>
        <v>本</v>
      </c>
      <c r="P616" s="10" t="s">
        <v>2474</v>
      </c>
      <c r="Q616" s="10" t="s">
        <v>361</v>
      </c>
      <c r="R616" s="10" t="s">
        <v>3032</v>
      </c>
      <c r="S616" s="4">
        <v>9404961</v>
      </c>
      <c r="T616" s="4" t="s">
        <v>19</v>
      </c>
      <c r="U616" s="4">
        <v>940709401</v>
      </c>
      <c r="V616" s="4" t="s">
        <v>20</v>
      </c>
      <c r="W616" s="13"/>
      <c r="X616" s="13" t="s">
        <v>2971</v>
      </c>
      <c r="Y616" s="18" t="s">
        <v>3356</v>
      </c>
      <c r="Z616" s="18" t="s">
        <v>2973</v>
      </c>
      <c r="AA616" s="1" t="str">
        <f t="shared" si="79"/>
        <v>タ</v>
      </c>
    </row>
    <row r="617" spans="1:28" ht="21" hidden="1" customHeight="1">
      <c r="A617" s="1">
        <v>0</v>
      </c>
      <c r="B617" s="2" t="str">
        <f>VLOOKUP(VALUE(MID(N617,2,2)),Sheet1!$A$1:$B$6,2,FALSE)</f>
        <v>日野</v>
      </c>
      <c r="C617" s="9" t="str">
        <f t="shared" si="78"/>
        <v/>
      </c>
      <c r="D617" s="10" t="s">
        <v>362</v>
      </c>
      <c r="E617" s="4" t="s">
        <v>22</v>
      </c>
      <c r="F617" s="4" t="str">
        <f t="shared" si="74"/>
        <v>ﾀﾅｶ ﾐﾂﾊﾙ</v>
      </c>
      <c r="G617" s="10" t="str">
        <f t="shared" si="75"/>
        <v xml:space="preserve">ﾀﾅｶ </v>
      </c>
      <c r="H617" s="11" t="s">
        <v>23</v>
      </c>
      <c r="I617" s="12">
        <v>23510</v>
      </c>
      <c r="J617" s="11">
        <v>52</v>
      </c>
      <c r="K617" s="5" t="s">
        <v>16</v>
      </c>
      <c r="L617" s="5">
        <v>2032</v>
      </c>
      <c r="M617" s="5" t="s">
        <v>24</v>
      </c>
      <c r="N617" s="11" t="str">
        <f t="shared" si="76"/>
        <v>醍02032</v>
      </c>
      <c r="O617" s="11" t="str">
        <f t="shared" si="77"/>
        <v>家</v>
      </c>
      <c r="P617" s="10" t="s">
        <v>2474</v>
      </c>
      <c r="Q617" s="10" t="s">
        <v>361</v>
      </c>
      <c r="R617" s="10" t="s">
        <v>3032</v>
      </c>
      <c r="S617" s="4">
        <v>9404961</v>
      </c>
      <c r="T617" s="4" t="s">
        <v>25</v>
      </c>
      <c r="U617" s="4">
        <v>940709402</v>
      </c>
      <c r="V617" s="4" t="s">
        <v>20</v>
      </c>
      <c r="W617" s="13"/>
      <c r="X617" s="13" t="s">
        <v>2971</v>
      </c>
      <c r="Y617" s="18" t="s">
        <v>3356</v>
      </c>
      <c r="Z617" s="18" t="s">
        <v>2973</v>
      </c>
      <c r="AA617" s="1" t="str">
        <f t="shared" si="79"/>
        <v>タ</v>
      </c>
    </row>
    <row r="618" spans="1:28" ht="21" customHeight="1">
      <c r="A618" s="1">
        <v>0</v>
      </c>
      <c r="B618" s="2" t="str">
        <f>VLOOKUP(VALUE(MID(N618,2,2)),Sheet1!$A$1:$B$6,2,FALSE)</f>
        <v>三宝院</v>
      </c>
      <c r="C618" s="9" t="str">
        <f t="shared" si="78"/>
        <v/>
      </c>
      <c r="D618" s="10" t="s">
        <v>1658</v>
      </c>
      <c r="E618" s="4" t="s">
        <v>1659</v>
      </c>
      <c r="F618" s="4" t="str">
        <f t="shared" si="74"/>
        <v>ﾀﾅﾍﾞ ｶｽﾞﾔ</v>
      </c>
      <c r="G618" s="10" t="str">
        <f t="shared" si="75"/>
        <v>ﾀﾅﾍﾞ ｶｽﾞﾔ</v>
      </c>
      <c r="H618" s="11" t="s">
        <v>15</v>
      </c>
      <c r="I618" s="12">
        <v>29269</v>
      </c>
      <c r="J618" s="11">
        <v>37</v>
      </c>
      <c r="K618" s="5" t="s">
        <v>16</v>
      </c>
      <c r="L618" s="5">
        <v>5183</v>
      </c>
      <c r="M618" s="5" t="s">
        <v>17</v>
      </c>
      <c r="N618" s="11" t="str">
        <f t="shared" si="76"/>
        <v>醍05183</v>
      </c>
      <c r="O618" s="11" t="str">
        <f t="shared" si="77"/>
        <v>本</v>
      </c>
      <c r="P618" s="10" t="s">
        <v>2800</v>
      </c>
      <c r="Q618" s="10" t="s">
        <v>1660</v>
      </c>
      <c r="R618" s="10" t="s">
        <v>3259</v>
      </c>
      <c r="S618" s="4">
        <v>9914005</v>
      </c>
      <c r="T618" s="4" t="s">
        <v>25</v>
      </c>
      <c r="U618" s="4">
        <v>302401</v>
      </c>
      <c r="V618" s="4" t="s">
        <v>20</v>
      </c>
      <c r="W618" s="15">
        <v>42503.729166666664</v>
      </c>
      <c r="X618" s="16">
        <v>42465</v>
      </c>
      <c r="Y618" s="18">
        <v>1</v>
      </c>
      <c r="Z618" s="18"/>
      <c r="AA618" s="1" t="str">
        <f t="shared" si="79"/>
        <v>タ</v>
      </c>
      <c r="AB618" s="1">
        <f>J618</f>
        <v>37</v>
      </c>
    </row>
    <row r="619" spans="1:28" ht="21" hidden="1" customHeight="1">
      <c r="A619" s="1">
        <v>0</v>
      </c>
      <c r="B619" s="2" t="str">
        <f>VLOOKUP(VALUE(MID(N619,2,2)),Sheet1!$A$1:$B$6,2,FALSE)</f>
        <v>三宝院</v>
      </c>
      <c r="C619" s="9" t="str">
        <f t="shared" si="78"/>
        <v/>
      </c>
      <c r="D619" s="10" t="s">
        <v>1661</v>
      </c>
      <c r="E619" s="4" t="s">
        <v>22</v>
      </c>
      <c r="F619" s="4" t="str">
        <f t="shared" si="74"/>
        <v>ﾀﾅﾍﾞ ｶｽﾞﾔ</v>
      </c>
      <c r="G619" s="10" t="str">
        <f t="shared" si="75"/>
        <v xml:space="preserve">ﾀﾅﾍﾞ </v>
      </c>
      <c r="H619" s="11" t="s">
        <v>23</v>
      </c>
      <c r="I619" s="12">
        <v>30069</v>
      </c>
      <c r="J619" s="11">
        <v>34</v>
      </c>
      <c r="K619" s="5" t="s">
        <v>16</v>
      </c>
      <c r="L619" s="5">
        <v>5183</v>
      </c>
      <c r="M619" s="5" t="s">
        <v>24</v>
      </c>
      <c r="N619" s="11" t="str">
        <f t="shared" si="76"/>
        <v>醍05183</v>
      </c>
      <c r="O619" s="11" t="str">
        <f t="shared" si="77"/>
        <v>家</v>
      </c>
      <c r="P619" s="10" t="s">
        <v>2800</v>
      </c>
      <c r="Q619" s="10" t="s">
        <v>1660</v>
      </c>
      <c r="R619" s="10" t="s">
        <v>3259</v>
      </c>
      <c r="S619" s="4">
        <v>9914005</v>
      </c>
      <c r="T619" s="4" t="s">
        <v>25</v>
      </c>
      <c r="U619" s="4">
        <v>302402</v>
      </c>
      <c r="V619" s="4" t="s">
        <v>20</v>
      </c>
      <c r="W619" s="13"/>
      <c r="X619" s="13" t="s">
        <v>2971</v>
      </c>
      <c r="Y619" s="18" t="s">
        <v>3356</v>
      </c>
      <c r="Z619" s="18" t="s">
        <v>2973</v>
      </c>
      <c r="AA619" s="1" t="str">
        <f t="shared" si="79"/>
        <v>タ</v>
      </c>
    </row>
    <row r="620" spans="1:28" ht="21" hidden="1" customHeight="1">
      <c r="A620" s="1">
        <v>0</v>
      </c>
      <c r="B620" s="1" t="str">
        <f>VLOOKUP(VALUE(MID(N620,2,2)),Sheet1!$A$1:$B$6,2,FALSE)</f>
        <v>三宝院</v>
      </c>
      <c r="C620" s="9" t="str">
        <f t="shared" si="78"/>
        <v/>
      </c>
      <c r="D620" s="4" t="s">
        <v>1662</v>
      </c>
      <c r="E620" s="4" t="s">
        <v>22</v>
      </c>
      <c r="F620" s="4" t="str">
        <f t="shared" si="74"/>
        <v>ﾀﾅﾍﾞ ｶｽﾞﾔ</v>
      </c>
      <c r="G620" s="4" t="str">
        <f t="shared" si="75"/>
        <v xml:space="preserve">ﾀﾅﾍﾞ </v>
      </c>
      <c r="H620" s="5" t="s">
        <v>23</v>
      </c>
      <c r="I620" s="6">
        <v>39322</v>
      </c>
      <c r="J620" s="5">
        <v>9</v>
      </c>
      <c r="K620" s="5" t="s">
        <v>16</v>
      </c>
      <c r="L620" s="5">
        <v>5183</v>
      </c>
      <c r="M620" s="5" t="s">
        <v>24</v>
      </c>
      <c r="N620" s="5" t="str">
        <f t="shared" si="76"/>
        <v>醍05183</v>
      </c>
      <c r="O620" s="5" t="str">
        <f t="shared" si="77"/>
        <v>家</v>
      </c>
      <c r="P620" s="4" t="s">
        <v>2800</v>
      </c>
      <c r="Q620" s="4" t="s">
        <v>1660</v>
      </c>
      <c r="R620" s="4" t="s">
        <v>3259</v>
      </c>
      <c r="S620" s="4">
        <v>9914005</v>
      </c>
      <c r="T620" s="4" t="s">
        <v>25</v>
      </c>
      <c r="U620" s="4">
        <v>302403</v>
      </c>
      <c r="V620" s="4" t="s">
        <v>20</v>
      </c>
      <c r="W620" s="7" t="s">
        <v>2970</v>
      </c>
      <c r="X620" s="7" t="s">
        <v>2971</v>
      </c>
      <c r="Y620" s="8" t="s">
        <v>2972</v>
      </c>
      <c r="Z620" s="8" t="s">
        <v>2973</v>
      </c>
      <c r="AA620" s="1" t="str">
        <f t="shared" si="79"/>
        <v>タ</v>
      </c>
    </row>
    <row r="621" spans="1:28" ht="21" hidden="1" customHeight="1">
      <c r="A621" s="1">
        <v>0</v>
      </c>
      <c r="B621" s="1" t="str">
        <f>VLOOKUP(VALUE(MID(N621,2,2)),Sheet1!$A$1:$B$6,2,FALSE)</f>
        <v>三宝院</v>
      </c>
      <c r="C621" s="9" t="str">
        <f t="shared" si="78"/>
        <v/>
      </c>
      <c r="D621" s="4" t="s">
        <v>1663</v>
      </c>
      <c r="E621" s="4" t="s">
        <v>22</v>
      </c>
      <c r="F621" s="4" t="str">
        <f t="shared" si="74"/>
        <v>ﾀﾅﾍﾞ ｶｽﾞﾔ</v>
      </c>
      <c r="G621" s="4" t="str">
        <f t="shared" si="75"/>
        <v xml:space="preserve">ﾀﾅﾍﾞ </v>
      </c>
      <c r="H621" s="5" t="s">
        <v>15</v>
      </c>
      <c r="I621" s="6">
        <v>40445</v>
      </c>
      <c r="J621" s="5">
        <v>6</v>
      </c>
      <c r="K621" s="5" t="s">
        <v>16</v>
      </c>
      <c r="L621" s="5">
        <v>5183</v>
      </c>
      <c r="M621" s="5" t="s">
        <v>24</v>
      </c>
      <c r="N621" s="5" t="str">
        <f t="shared" si="76"/>
        <v>醍05183</v>
      </c>
      <c r="O621" s="5" t="str">
        <f t="shared" si="77"/>
        <v>家</v>
      </c>
      <c r="P621" s="4" t="s">
        <v>2800</v>
      </c>
      <c r="Q621" s="4" t="s">
        <v>1660</v>
      </c>
      <c r="R621" s="4" t="s">
        <v>3259</v>
      </c>
      <c r="S621" s="4">
        <v>9914005</v>
      </c>
      <c r="T621" s="4" t="s">
        <v>25</v>
      </c>
      <c r="U621" s="4">
        <v>302404</v>
      </c>
      <c r="V621" s="4" t="s">
        <v>20</v>
      </c>
      <c r="W621" s="7" t="s">
        <v>2970</v>
      </c>
      <c r="X621" s="7" t="s">
        <v>2971</v>
      </c>
      <c r="Y621" s="8" t="s">
        <v>2972</v>
      </c>
      <c r="Z621" s="8" t="s">
        <v>2973</v>
      </c>
      <c r="AA621" s="1" t="str">
        <f t="shared" si="79"/>
        <v>タ</v>
      </c>
    </row>
    <row r="622" spans="1:28" ht="21" hidden="1" customHeight="1">
      <c r="A622" s="1">
        <v>0</v>
      </c>
      <c r="B622" s="2" t="str">
        <f>VLOOKUP(VALUE(MID(N622,2,2)),Sheet1!$A$1:$B$6,2,FALSE)</f>
        <v>小栗栖</v>
      </c>
      <c r="C622" s="9" t="str">
        <f t="shared" si="78"/>
        <v/>
      </c>
      <c r="D622" s="10" t="s">
        <v>1071</v>
      </c>
      <c r="E622" s="4" t="s">
        <v>1072</v>
      </c>
      <c r="F622" s="4" t="str">
        <f t="shared" si="74"/>
        <v>ﾀﾆ ｾｲｲﾁﾛｳ</v>
      </c>
      <c r="G622" s="10" t="str">
        <f t="shared" si="75"/>
        <v>ﾀﾆ ｾｲｲﾁﾛｳ</v>
      </c>
      <c r="H622" s="11" t="s">
        <v>15</v>
      </c>
      <c r="I622" s="12">
        <v>21575</v>
      </c>
      <c r="J622" s="11">
        <v>58</v>
      </c>
      <c r="K622" s="5" t="s">
        <v>16</v>
      </c>
      <c r="L622" s="5">
        <v>3277</v>
      </c>
      <c r="M622" s="5" t="s">
        <v>17</v>
      </c>
      <c r="N622" s="11" t="str">
        <f t="shared" si="76"/>
        <v>醍03277</v>
      </c>
      <c r="O622" s="11" t="str">
        <f t="shared" si="77"/>
        <v>本</v>
      </c>
      <c r="P622" s="10" t="s">
        <v>2647</v>
      </c>
      <c r="Q622" s="10" t="s">
        <v>83</v>
      </c>
      <c r="R622" s="10" t="s">
        <v>3155</v>
      </c>
      <c r="S622" s="4">
        <v>9516689</v>
      </c>
      <c r="T622" s="4" t="s">
        <v>19</v>
      </c>
      <c r="U622" s="4">
        <v>951214401</v>
      </c>
      <c r="V622" s="4" t="s">
        <v>20</v>
      </c>
      <c r="W622" s="13"/>
      <c r="X622" s="13" t="s">
        <v>2971</v>
      </c>
      <c r="Y622" s="18" t="s">
        <v>3356</v>
      </c>
      <c r="Z622" s="18" t="s">
        <v>2973</v>
      </c>
      <c r="AA622" s="1" t="str">
        <f t="shared" si="79"/>
        <v>タ</v>
      </c>
    </row>
    <row r="623" spans="1:28" ht="21" hidden="1" customHeight="1">
      <c r="A623" s="1">
        <v>0</v>
      </c>
      <c r="B623" s="2" t="str">
        <f>VLOOKUP(VALUE(MID(N623,2,2)),Sheet1!$A$1:$B$6,2,FALSE)</f>
        <v>小栗栖</v>
      </c>
      <c r="C623" s="9" t="str">
        <f t="shared" si="78"/>
        <v/>
      </c>
      <c r="D623" s="10" t="s">
        <v>1073</v>
      </c>
      <c r="E623" s="4" t="s">
        <v>22</v>
      </c>
      <c r="F623" s="4" t="str">
        <f t="shared" si="74"/>
        <v>ﾀﾆ ｾｲｲﾁﾛｳ</v>
      </c>
      <c r="G623" s="10" t="str">
        <f t="shared" si="75"/>
        <v xml:space="preserve">ﾀﾆ </v>
      </c>
      <c r="H623" s="11" t="s">
        <v>23</v>
      </c>
      <c r="I623" s="12">
        <v>34963</v>
      </c>
      <c r="J623" s="11">
        <v>21</v>
      </c>
      <c r="K623" s="5" t="s">
        <v>16</v>
      </c>
      <c r="L623" s="5">
        <v>3277</v>
      </c>
      <c r="M623" s="5" t="s">
        <v>24</v>
      </c>
      <c r="N623" s="11" t="str">
        <f t="shared" si="76"/>
        <v>醍03277</v>
      </c>
      <c r="O623" s="11" t="str">
        <f t="shared" si="77"/>
        <v>家</v>
      </c>
      <c r="P623" s="10" t="s">
        <v>2647</v>
      </c>
      <c r="Q623" s="10" t="s">
        <v>83</v>
      </c>
      <c r="R623" s="10" t="s">
        <v>3155</v>
      </c>
      <c r="S623" s="4">
        <v>9516689</v>
      </c>
      <c r="T623" s="4" t="s">
        <v>25</v>
      </c>
      <c r="U623" s="4">
        <v>951214403</v>
      </c>
      <c r="V623" s="4" t="s">
        <v>20</v>
      </c>
      <c r="W623" s="13"/>
      <c r="X623" s="13" t="s">
        <v>2971</v>
      </c>
      <c r="Y623" s="18" t="s">
        <v>3356</v>
      </c>
      <c r="Z623" s="18" t="s">
        <v>2973</v>
      </c>
      <c r="AA623" s="1" t="str">
        <f t="shared" si="79"/>
        <v>タ</v>
      </c>
    </row>
    <row r="624" spans="1:28" ht="21" hidden="1" customHeight="1">
      <c r="A624" s="1">
        <v>0</v>
      </c>
      <c r="B624" s="2" t="str">
        <f>VLOOKUP(VALUE(MID(N624,2,2)),Sheet1!$A$1:$B$6,2,FALSE)</f>
        <v>日野</v>
      </c>
      <c r="C624" s="9" t="str">
        <f t="shared" si="78"/>
        <v/>
      </c>
      <c r="D624" s="10" t="s">
        <v>321</v>
      </c>
      <c r="E624" s="4" t="s">
        <v>322</v>
      </c>
      <c r="F624" s="4" t="str">
        <f t="shared" si="74"/>
        <v>ﾀﾆ ﾋﾛﾕｷ</v>
      </c>
      <c r="G624" s="10" t="str">
        <f t="shared" si="75"/>
        <v>ﾀﾆ ﾋﾛﾕｷ</v>
      </c>
      <c r="H624" s="11" t="s">
        <v>15</v>
      </c>
      <c r="I624" s="12">
        <v>21002</v>
      </c>
      <c r="J624" s="11">
        <v>59</v>
      </c>
      <c r="K624" s="5" t="s">
        <v>16</v>
      </c>
      <c r="L624" s="5">
        <v>2007</v>
      </c>
      <c r="M624" s="5" t="s">
        <v>17</v>
      </c>
      <c r="N624" s="11" t="str">
        <f t="shared" si="76"/>
        <v>醍02007</v>
      </c>
      <c r="O624" s="11" t="str">
        <f t="shared" si="77"/>
        <v>本</v>
      </c>
      <c r="P624" s="10" t="s">
        <v>2461</v>
      </c>
      <c r="Q624" s="10" t="s">
        <v>187</v>
      </c>
      <c r="R624" s="10" t="s">
        <v>323</v>
      </c>
      <c r="S624" s="4">
        <v>8354634</v>
      </c>
      <c r="T624" s="4" t="s">
        <v>19</v>
      </c>
      <c r="U624" s="4">
        <v>831008401</v>
      </c>
      <c r="V624" s="4" t="s">
        <v>20</v>
      </c>
      <c r="W624" s="13"/>
      <c r="X624" s="13" t="s">
        <v>2971</v>
      </c>
      <c r="Y624" s="18" t="s">
        <v>3356</v>
      </c>
      <c r="Z624" s="18" t="s">
        <v>2973</v>
      </c>
      <c r="AA624" s="1" t="str">
        <f t="shared" si="79"/>
        <v>タ</v>
      </c>
    </row>
    <row r="625" spans="1:28" ht="21" customHeight="1">
      <c r="A625" s="1">
        <v>0</v>
      </c>
      <c r="B625" s="2" t="str">
        <f>VLOOKUP(VALUE(MID(N625,2,2)),Sheet1!$A$1:$B$6,2,FALSE)</f>
        <v>石田</v>
      </c>
      <c r="C625" s="9" t="str">
        <f t="shared" si="78"/>
        <v/>
      </c>
      <c r="D625" s="10" t="s">
        <v>120</v>
      </c>
      <c r="E625" s="4" t="s">
        <v>121</v>
      </c>
      <c r="F625" s="4" t="str">
        <f t="shared" si="74"/>
        <v>ﾀﾆ ﾏｻﾕｷ</v>
      </c>
      <c r="G625" s="10" t="str">
        <f t="shared" si="75"/>
        <v>ﾀﾆ ﾏｻﾕｷ</v>
      </c>
      <c r="H625" s="11" t="s">
        <v>15</v>
      </c>
      <c r="I625" s="12">
        <v>27341</v>
      </c>
      <c r="J625" s="11">
        <v>42</v>
      </c>
      <c r="K625" s="5" t="s">
        <v>16</v>
      </c>
      <c r="L625" s="5">
        <v>1070</v>
      </c>
      <c r="M625" s="5" t="s">
        <v>17</v>
      </c>
      <c r="N625" s="11" t="str">
        <f t="shared" si="76"/>
        <v>醍01070</v>
      </c>
      <c r="O625" s="11" t="str">
        <f t="shared" si="77"/>
        <v>本</v>
      </c>
      <c r="P625" s="10" t="s">
        <v>2408</v>
      </c>
      <c r="Q625" s="10" t="s">
        <v>122</v>
      </c>
      <c r="R625" s="10" t="s">
        <v>3590</v>
      </c>
      <c r="S625" s="4">
        <v>14672</v>
      </c>
      <c r="T625" s="4" t="s">
        <v>19</v>
      </c>
      <c r="U625" s="4">
        <v>10305701</v>
      </c>
      <c r="V625" s="4" t="s">
        <v>20</v>
      </c>
      <c r="W625" s="15">
        <v>42500.364583333336</v>
      </c>
      <c r="X625" s="16">
        <v>42475</v>
      </c>
      <c r="Y625" s="18">
        <v>2</v>
      </c>
      <c r="Z625" s="18"/>
      <c r="AA625" s="1" t="str">
        <f t="shared" si="79"/>
        <v>タ</v>
      </c>
    </row>
    <row r="626" spans="1:28" ht="21" hidden="1" customHeight="1">
      <c r="A626" s="1">
        <v>0</v>
      </c>
      <c r="B626" s="2" t="str">
        <f>VLOOKUP(VALUE(MID(N626,2,2)),Sheet1!$A$1:$B$6,2,FALSE)</f>
        <v>石田</v>
      </c>
      <c r="C626" s="9" t="str">
        <f t="shared" si="78"/>
        <v/>
      </c>
      <c r="D626" s="10" t="s">
        <v>123</v>
      </c>
      <c r="E626" s="4" t="s">
        <v>22</v>
      </c>
      <c r="F626" s="4" t="str">
        <f t="shared" si="74"/>
        <v>ﾀﾆ ﾏｻﾕｷ</v>
      </c>
      <c r="G626" s="10" t="str">
        <f t="shared" si="75"/>
        <v xml:space="preserve">ﾀﾆ </v>
      </c>
      <c r="H626" s="11" t="s">
        <v>23</v>
      </c>
      <c r="I626" s="12">
        <v>26547</v>
      </c>
      <c r="J626" s="11">
        <v>44</v>
      </c>
      <c r="K626" s="5" t="s">
        <v>16</v>
      </c>
      <c r="L626" s="5">
        <v>1070</v>
      </c>
      <c r="M626" s="5" t="s">
        <v>24</v>
      </c>
      <c r="N626" s="11" t="str">
        <f t="shared" si="76"/>
        <v>醍01070</v>
      </c>
      <c r="O626" s="11" t="str">
        <f t="shared" si="77"/>
        <v>家</v>
      </c>
      <c r="P626" s="10" t="s">
        <v>2408</v>
      </c>
      <c r="Q626" s="10" t="s">
        <v>122</v>
      </c>
      <c r="R626" s="10" t="s">
        <v>2990</v>
      </c>
      <c r="S626" s="4">
        <v>14672</v>
      </c>
      <c r="T626" s="4" t="s">
        <v>25</v>
      </c>
      <c r="U626" s="4">
        <v>10305702</v>
      </c>
      <c r="V626" s="4" t="s">
        <v>20</v>
      </c>
      <c r="W626" s="13"/>
      <c r="X626" s="13" t="s">
        <v>2971</v>
      </c>
      <c r="Y626" s="18" t="s">
        <v>3356</v>
      </c>
      <c r="Z626" s="18" t="s">
        <v>2973</v>
      </c>
      <c r="AA626" s="1" t="str">
        <f t="shared" si="79"/>
        <v>タ</v>
      </c>
    </row>
    <row r="627" spans="1:28" ht="21" hidden="1" customHeight="1">
      <c r="A627" s="1">
        <v>0</v>
      </c>
      <c r="B627" s="1" t="str">
        <f>VLOOKUP(VALUE(MID(N627,2,2)),Sheet1!$A$1:$B$6,2,FALSE)</f>
        <v>石田</v>
      </c>
      <c r="C627" s="9" t="str">
        <f t="shared" si="78"/>
        <v/>
      </c>
      <c r="D627" s="4" t="s">
        <v>124</v>
      </c>
      <c r="E627" s="4" t="s">
        <v>22</v>
      </c>
      <c r="F627" s="4" t="str">
        <f t="shared" si="74"/>
        <v>ﾀﾆ ﾏｻﾕｷ</v>
      </c>
      <c r="G627" s="4" t="str">
        <f t="shared" si="75"/>
        <v xml:space="preserve">ﾀﾆ </v>
      </c>
      <c r="H627" s="5" t="s">
        <v>15</v>
      </c>
      <c r="I627" s="6">
        <v>39437</v>
      </c>
      <c r="J627" s="5">
        <v>9</v>
      </c>
      <c r="K627" s="5" t="s">
        <v>16</v>
      </c>
      <c r="L627" s="5">
        <v>1070</v>
      </c>
      <c r="M627" s="5" t="s">
        <v>24</v>
      </c>
      <c r="N627" s="5" t="str">
        <f t="shared" si="76"/>
        <v>醍01070</v>
      </c>
      <c r="O627" s="5" t="str">
        <f t="shared" si="77"/>
        <v>家</v>
      </c>
      <c r="P627" s="4" t="s">
        <v>2408</v>
      </c>
      <c r="Q627" s="4" t="s">
        <v>122</v>
      </c>
      <c r="R627" s="4" t="s">
        <v>2990</v>
      </c>
      <c r="S627" s="4">
        <v>14672</v>
      </c>
      <c r="T627" s="4" t="s">
        <v>25</v>
      </c>
      <c r="U627" s="4">
        <v>10305703</v>
      </c>
      <c r="V627" s="4" t="s">
        <v>20</v>
      </c>
      <c r="W627" s="7" t="s">
        <v>2970</v>
      </c>
      <c r="X627" s="7" t="s">
        <v>2971</v>
      </c>
      <c r="Y627" s="8" t="s">
        <v>2972</v>
      </c>
      <c r="Z627" s="8" t="s">
        <v>2973</v>
      </c>
      <c r="AA627" s="1" t="str">
        <f t="shared" si="79"/>
        <v>タ</v>
      </c>
    </row>
    <row r="628" spans="1:28" ht="21" customHeight="1">
      <c r="A628" s="1">
        <v>0</v>
      </c>
      <c r="B628" s="2" t="str">
        <f>VLOOKUP(VALUE(MID(N628,2,2)),Sheet1!$A$1:$B$6,2,FALSE)</f>
        <v>一言寺</v>
      </c>
      <c r="C628" s="9" t="str">
        <f t="shared" si="78"/>
        <v/>
      </c>
      <c r="D628" s="10" t="s">
        <v>1521</v>
      </c>
      <c r="E628" s="4" t="s">
        <v>1522</v>
      </c>
      <c r="F628" s="4" t="str">
        <f t="shared" si="74"/>
        <v>ﾀﾆｵｶ ﾂｶｻ</v>
      </c>
      <c r="G628" s="10" t="str">
        <f t="shared" si="75"/>
        <v>ﾀﾆｵｶ ﾂｶｻ</v>
      </c>
      <c r="H628" s="11" t="s">
        <v>15</v>
      </c>
      <c r="I628" s="12">
        <v>25463</v>
      </c>
      <c r="J628" s="11">
        <v>47</v>
      </c>
      <c r="K628" s="5" t="s">
        <v>256</v>
      </c>
      <c r="L628" s="5">
        <v>4250</v>
      </c>
      <c r="M628" s="5" t="s">
        <v>17</v>
      </c>
      <c r="N628" s="11" t="str">
        <f t="shared" si="76"/>
        <v>法04250</v>
      </c>
      <c r="O628" s="11" t="str">
        <f t="shared" si="77"/>
        <v>本</v>
      </c>
      <c r="P628" s="10" t="s">
        <v>2763</v>
      </c>
      <c r="Q628" s="10" t="s">
        <v>1149</v>
      </c>
      <c r="R628" s="10" t="s">
        <v>3587</v>
      </c>
      <c r="S628" s="4">
        <v>808130</v>
      </c>
      <c r="T628" s="4" t="s">
        <v>19</v>
      </c>
      <c r="U628" s="4">
        <v>81109701</v>
      </c>
      <c r="V628" s="4" t="s">
        <v>20</v>
      </c>
      <c r="W628" s="15">
        <v>42499.5625</v>
      </c>
      <c r="X628" s="16">
        <v>42474</v>
      </c>
      <c r="Y628" s="18">
        <v>2</v>
      </c>
      <c r="Z628" s="18"/>
      <c r="AA628" s="1" t="str">
        <f t="shared" si="79"/>
        <v>タ</v>
      </c>
    </row>
    <row r="629" spans="1:28" ht="21" hidden="1" customHeight="1">
      <c r="A629" s="1">
        <v>0</v>
      </c>
      <c r="B629" s="2" t="str">
        <f>VLOOKUP(VALUE(MID(N629,2,2)),Sheet1!$A$1:$B$6,2,FALSE)</f>
        <v>点在</v>
      </c>
      <c r="C629" s="9" t="str">
        <f t="shared" si="78"/>
        <v/>
      </c>
      <c r="D629" s="10" t="s">
        <v>2097</v>
      </c>
      <c r="E629" s="4" t="s">
        <v>2098</v>
      </c>
      <c r="F629" s="4" t="str">
        <f t="shared" si="74"/>
        <v>ﾀﾆｸﾞﾁ ﾀﾞｲｺﾞ</v>
      </c>
      <c r="G629" s="10" t="str">
        <f t="shared" si="75"/>
        <v>ﾀﾆｸﾞﾁ ﾀﾞｲｺﾞ</v>
      </c>
      <c r="H629" s="11" t="s">
        <v>15</v>
      </c>
      <c r="I629" s="12">
        <v>29666</v>
      </c>
      <c r="J629" s="11">
        <v>36</v>
      </c>
      <c r="K629" s="5" t="s">
        <v>256</v>
      </c>
      <c r="L629" s="5">
        <v>50125</v>
      </c>
      <c r="M629" s="5" t="s">
        <v>17</v>
      </c>
      <c r="N629" s="11" t="str">
        <f t="shared" si="76"/>
        <v>法50125</v>
      </c>
      <c r="O629" s="11" t="str">
        <f t="shared" si="77"/>
        <v>本</v>
      </c>
      <c r="P629" s="10" t="s">
        <v>2905</v>
      </c>
      <c r="Q629" s="10" t="s">
        <v>2099</v>
      </c>
      <c r="R629" s="10" t="s">
        <v>2100</v>
      </c>
      <c r="S629" s="4">
        <v>705225</v>
      </c>
      <c r="T629" s="4" t="s">
        <v>25</v>
      </c>
      <c r="U629" s="4">
        <v>70981701</v>
      </c>
      <c r="V629" s="4" t="s">
        <v>20</v>
      </c>
      <c r="W629" s="13"/>
      <c r="X629" s="13" t="s">
        <v>2971</v>
      </c>
      <c r="Y629" s="18" t="s">
        <v>3356</v>
      </c>
      <c r="Z629" s="18" t="s">
        <v>2973</v>
      </c>
      <c r="AA629" s="1" t="str">
        <f t="shared" si="79"/>
        <v>タ</v>
      </c>
    </row>
    <row r="630" spans="1:28" ht="21" hidden="1" customHeight="1">
      <c r="A630" s="1">
        <v>0</v>
      </c>
      <c r="B630" s="2" t="str">
        <f>VLOOKUP(VALUE(MID(N630,2,2)),Sheet1!$A$1:$B$6,2,FALSE)</f>
        <v>一言寺</v>
      </c>
      <c r="C630" s="9" t="str">
        <f t="shared" si="78"/>
        <v/>
      </c>
      <c r="D630" s="10" t="s">
        <v>1297</v>
      </c>
      <c r="E630" s="4" t="s">
        <v>1298</v>
      </c>
      <c r="F630" s="4" t="str">
        <f t="shared" si="74"/>
        <v>ﾀﾆｸﾞﾁ ﾋﾄｼ</v>
      </c>
      <c r="G630" s="10" t="str">
        <f t="shared" si="75"/>
        <v>ﾀﾆｸﾞﾁ ﾋﾄｼ</v>
      </c>
      <c r="H630" s="11" t="s">
        <v>15</v>
      </c>
      <c r="I630" s="12">
        <v>21657</v>
      </c>
      <c r="J630" s="11">
        <v>57</v>
      </c>
      <c r="K630" s="5" t="s">
        <v>16</v>
      </c>
      <c r="L630" s="5">
        <v>4080</v>
      </c>
      <c r="M630" s="5" t="s">
        <v>17</v>
      </c>
      <c r="N630" s="11" t="str">
        <f t="shared" si="76"/>
        <v>醍04080</v>
      </c>
      <c r="O630" s="11" t="str">
        <f t="shared" si="77"/>
        <v>本</v>
      </c>
      <c r="P630" s="10" t="s">
        <v>2703</v>
      </c>
      <c r="Q630" s="10" t="s">
        <v>1299</v>
      </c>
      <c r="R630" s="10" t="s">
        <v>1300</v>
      </c>
      <c r="S630" s="4">
        <v>101621</v>
      </c>
      <c r="T630" s="4" t="s">
        <v>19</v>
      </c>
      <c r="U630" s="4">
        <v>10605901</v>
      </c>
      <c r="V630" s="4" t="s">
        <v>20</v>
      </c>
      <c r="W630" s="13"/>
      <c r="X630" s="13" t="s">
        <v>2971</v>
      </c>
      <c r="Y630" s="18" t="s">
        <v>3356</v>
      </c>
      <c r="Z630" s="18" t="s">
        <v>2973</v>
      </c>
      <c r="AA630" s="1" t="str">
        <f t="shared" si="79"/>
        <v>タ</v>
      </c>
    </row>
    <row r="631" spans="1:28" ht="21" hidden="1" customHeight="1">
      <c r="A631" s="1">
        <v>0</v>
      </c>
      <c r="B631" s="2" t="str">
        <f>VLOOKUP(VALUE(MID(N631,2,2)),Sheet1!$A$1:$B$6,2,FALSE)</f>
        <v>一言寺</v>
      </c>
      <c r="C631" s="9" t="str">
        <f t="shared" si="78"/>
        <v/>
      </c>
      <c r="D631" s="10" t="s">
        <v>1301</v>
      </c>
      <c r="E631" s="4" t="s">
        <v>22</v>
      </c>
      <c r="F631" s="4" t="str">
        <f t="shared" si="74"/>
        <v>ﾀﾆｸﾞﾁ ﾋﾄｼ</v>
      </c>
      <c r="G631" s="10" t="str">
        <f t="shared" si="75"/>
        <v xml:space="preserve">ﾀﾆｸﾞﾁ </v>
      </c>
      <c r="H631" s="11" t="s">
        <v>23</v>
      </c>
      <c r="I631" s="12">
        <v>21775</v>
      </c>
      <c r="J631" s="11">
        <v>57</v>
      </c>
      <c r="K631" s="5" t="s">
        <v>16</v>
      </c>
      <c r="L631" s="5">
        <v>4080</v>
      </c>
      <c r="M631" s="5" t="s">
        <v>24</v>
      </c>
      <c r="N631" s="11" t="str">
        <f t="shared" si="76"/>
        <v>醍04080</v>
      </c>
      <c r="O631" s="11" t="str">
        <f t="shared" si="77"/>
        <v>家</v>
      </c>
      <c r="P631" s="10" t="s">
        <v>2703</v>
      </c>
      <c r="Q631" s="10" t="s">
        <v>1299</v>
      </c>
      <c r="R631" s="10" t="s">
        <v>1300</v>
      </c>
      <c r="S631" s="4">
        <v>101621</v>
      </c>
      <c r="T631" s="4" t="s">
        <v>25</v>
      </c>
      <c r="U631" s="4">
        <v>10605903</v>
      </c>
      <c r="V631" s="4" t="s">
        <v>20</v>
      </c>
      <c r="W631" s="13"/>
      <c r="X631" s="13" t="s">
        <v>2971</v>
      </c>
      <c r="Y631" s="18" t="s">
        <v>3356</v>
      </c>
      <c r="Z631" s="18" t="s">
        <v>2973</v>
      </c>
      <c r="AA631" s="1" t="str">
        <f t="shared" si="79"/>
        <v>タ</v>
      </c>
    </row>
    <row r="632" spans="1:28" ht="21" customHeight="1">
      <c r="A632" s="1">
        <v>0</v>
      </c>
      <c r="B632" s="2" t="str">
        <f>VLOOKUP(VALUE(MID(N632,2,2)),Sheet1!$A$1:$B$6,2,FALSE)</f>
        <v>点在</v>
      </c>
      <c r="C632" s="9" t="str">
        <f t="shared" si="78"/>
        <v/>
      </c>
      <c r="D632" s="10" t="s">
        <v>2045</v>
      </c>
      <c r="E632" s="4" t="s">
        <v>2046</v>
      </c>
      <c r="F632" s="4" t="str">
        <f t="shared" si="74"/>
        <v>ﾀﾆｸﾞﾁ ﾕﾀｶ</v>
      </c>
      <c r="G632" s="10" t="str">
        <f t="shared" si="75"/>
        <v>ﾀﾆｸﾞﾁ ﾕﾀｶ</v>
      </c>
      <c r="H632" s="11" t="s">
        <v>15</v>
      </c>
      <c r="I632" s="12">
        <v>29993</v>
      </c>
      <c r="J632" s="11">
        <v>35</v>
      </c>
      <c r="K632" s="5" t="s">
        <v>16</v>
      </c>
      <c r="L632" s="5">
        <v>50104</v>
      </c>
      <c r="M632" s="5" t="s">
        <v>17</v>
      </c>
      <c r="N632" s="11" t="str">
        <f t="shared" si="76"/>
        <v>醍50104</v>
      </c>
      <c r="O632" s="11" t="str">
        <f t="shared" si="77"/>
        <v>本</v>
      </c>
      <c r="P632" s="10" t="s">
        <v>2893</v>
      </c>
      <c r="Q632" s="10" t="s">
        <v>2047</v>
      </c>
      <c r="R632" s="10" t="s">
        <v>2048</v>
      </c>
      <c r="S632" s="4">
        <v>509795</v>
      </c>
      <c r="T632" s="4" t="s">
        <v>25</v>
      </c>
      <c r="U632" s="4">
        <v>51205601</v>
      </c>
      <c r="V632" s="4" t="s">
        <v>20</v>
      </c>
      <c r="W632" s="15">
        <v>42486.364583333336</v>
      </c>
      <c r="X632" s="16">
        <v>42478</v>
      </c>
      <c r="Y632" s="18">
        <v>1</v>
      </c>
      <c r="Z632" s="18"/>
      <c r="AA632" s="1" t="str">
        <f t="shared" si="79"/>
        <v>タ</v>
      </c>
    </row>
    <row r="633" spans="1:28" ht="21" customHeight="1">
      <c r="A633" s="1">
        <v>0</v>
      </c>
      <c r="B633" s="2" t="str">
        <f>VLOOKUP(VALUE(MID(N633,2,2)),Sheet1!$A$1:$B$6,2,FALSE)</f>
        <v>点在</v>
      </c>
      <c r="C633" s="9" t="str">
        <f t="shared" si="78"/>
        <v/>
      </c>
      <c r="D633" s="10" t="s">
        <v>2049</v>
      </c>
      <c r="E633" s="4" t="s">
        <v>22</v>
      </c>
      <c r="F633" s="4" t="str">
        <f t="shared" si="74"/>
        <v>ﾀﾆｸﾞﾁ ﾕﾀｶ</v>
      </c>
      <c r="G633" s="10" t="s">
        <v>3659</v>
      </c>
      <c r="H633" s="11" t="s">
        <v>23</v>
      </c>
      <c r="I633" s="12">
        <v>29884</v>
      </c>
      <c r="J633" s="11">
        <v>35</v>
      </c>
      <c r="K633" s="5" t="s">
        <v>16</v>
      </c>
      <c r="L633" s="5">
        <v>50104</v>
      </c>
      <c r="M633" s="5" t="s">
        <v>24</v>
      </c>
      <c r="N633" s="11" t="str">
        <f t="shared" si="76"/>
        <v>醍50104</v>
      </c>
      <c r="O633" s="11" t="str">
        <f t="shared" si="77"/>
        <v>家</v>
      </c>
      <c r="P633" s="10" t="s">
        <v>2893</v>
      </c>
      <c r="Q633" s="10" t="s">
        <v>2047</v>
      </c>
      <c r="R633" s="10" t="s">
        <v>2048</v>
      </c>
      <c r="S633" s="4">
        <v>509795</v>
      </c>
      <c r="T633" s="4" t="s">
        <v>25</v>
      </c>
      <c r="U633" s="4">
        <v>51205602</v>
      </c>
      <c r="V633" s="4" t="s">
        <v>20</v>
      </c>
      <c r="W633" s="15">
        <v>42486.364583333336</v>
      </c>
      <c r="X633" s="16">
        <v>42478</v>
      </c>
      <c r="Y633" s="18">
        <v>1</v>
      </c>
      <c r="Z633" s="18"/>
      <c r="AA633" s="1" t="str">
        <f t="shared" si="79"/>
        <v>タ</v>
      </c>
    </row>
    <row r="634" spans="1:28" ht="21" hidden="1" customHeight="1">
      <c r="A634" s="1">
        <v>0</v>
      </c>
      <c r="B634" s="1" t="str">
        <f>VLOOKUP(VALUE(MID(N634,2,2)),Sheet1!$A$1:$B$6,2,FALSE)</f>
        <v>点在</v>
      </c>
      <c r="C634" s="9" t="str">
        <f t="shared" si="78"/>
        <v/>
      </c>
      <c r="D634" s="4" t="s">
        <v>2050</v>
      </c>
      <c r="E634" s="4" t="s">
        <v>22</v>
      </c>
      <c r="F634" s="4" t="str">
        <f t="shared" si="74"/>
        <v>ﾀﾆｸﾞﾁ ﾕﾀｶ</v>
      </c>
      <c r="G634" s="4" t="str">
        <f t="shared" si="75"/>
        <v xml:space="preserve">ﾀﾆｸﾞﾁ </v>
      </c>
      <c r="H634" s="5" t="s">
        <v>23</v>
      </c>
      <c r="I634" s="6">
        <v>39283</v>
      </c>
      <c r="J634" s="5">
        <v>9</v>
      </c>
      <c r="K634" s="5" t="s">
        <v>16</v>
      </c>
      <c r="L634" s="5">
        <v>50104</v>
      </c>
      <c r="M634" s="5" t="s">
        <v>24</v>
      </c>
      <c r="N634" s="5" t="str">
        <f t="shared" si="76"/>
        <v>醍50104</v>
      </c>
      <c r="O634" s="5" t="str">
        <f t="shared" si="77"/>
        <v>家</v>
      </c>
      <c r="P634" s="4" t="s">
        <v>2893</v>
      </c>
      <c r="Q634" s="4" t="s">
        <v>2047</v>
      </c>
      <c r="R634" s="4" t="s">
        <v>2048</v>
      </c>
      <c r="S634" s="4">
        <v>509795</v>
      </c>
      <c r="T634" s="4" t="s">
        <v>25</v>
      </c>
      <c r="U634" s="4">
        <v>51205603</v>
      </c>
      <c r="V634" s="4" t="s">
        <v>20</v>
      </c>
      <c r="W634" s="7" t="s">
        <v>2970</v>
      </c>
      <c r="X634" s="7" t="s">
        <v>2971</v>
      </c>
      <c r="Y634" s="8" t="s">
        <v>2972</v>
      </c>
      <c r="Z634" s="8" t="s">
        <v>2973</v>
      </c>
      <c r="AA634" s="1" t="str">
        <f t="shared" si="79"/>
        <v>タ</v>
      </c>
    </row>
    <row r="635" spans="1:28" ht="21" hidden="1" customHeight="1">
      <c r="A635" s="1">
        <v>0</v>
      </c>
      <c r="B635" s="1" t="str">
        <f>VLOOKUP(VALUE(MID(N635,2,2)),Sheet1!$A$1:$B$6,2,FALSE)</f>
        <v>点在</v>
      </c>
      <c r="C635" s="9" t="str">
        <f t="shared" si="78"/>
        <v/>
      </c>
      <c r="D635" s="4" t="s">
        <v>2051</v>
      </c>
      <c r="E635" s="4" t="s">
        <v>22</v>
      </c>
      <c r="F635" s="4" t="str">
        <f t="shared" si="74"/>
        <v>ﾀﾆｸﾞﾁ ﾕﾀｶ</v>
      </c>
      <c r="G635" s="4" t="str">
        <f t="shared" si="75"/>
        <v xml:space="preserve">ﾀﾆｸﾞﾁ </v>
      </c>
      <c r="H635" s="5" t="s">
        <v>23</v>
      </c>
      <c r="I635" s="6">
        <v>39827</v>
      </c>
      <c r="J635" s="5">
        <v>8</v>
      </c>
      <c r="K635" s="5" t="s">
        <v>16</v>
      </c>
      <c r="L635" s="5">
        <v>50104</v>
      </c>
      <c r="M635" s="5" t="s">
        <v>24</v>
      </c>
      <c r="N635" s="5" t="str">
        <f t="shared" si="76"/>
        <v>醍50104</v>
      </c>
      <c r="O635" s="5" t="str">
        <f t="shared" si="77"/>
        <v>家</v>
      </c>
      <c r="P635" s="4" t="s">
        <v>2893</v>
      </c>
      <c r="Q635" s="4" t="s">
        <v>2047</v>
      </c>
      <c r="R635" s="4" t="s">
        <v>2048</v>
      </c>
      <c r="S635" s="4">
        <v>509795</v>
      </c>
      <c r="T635" s="4" t="s">
        <v>25</v>
      </c>
      <c r="U635" s="4">
        <v>51205604</v>
      </c>
      <c r="V635" s="4" t="s">
        <v>20</v>
      </c>
      <c r="W635" s="7" t="s">
        <v>2970</v>
      </c>
      <c r="X635" s="7" t="s">
        <v>2971</v>
      </c>
      <c r="Y635" s="8" t="s">
        <v>2972</v>
      </c>
      <c r="Z635" s="8" t="s">
        <v>2973</v>
      </c>
      <c r="AA635" s="1" t="str">
        <f t="shared" si="79"/>
        <v>タ</v>
      </c>
    </row>
    <row r="636" spans="1:28" ht="21" hidden="1" customHeight="1">
      <c r="A636" s="1">
        <v>0</v>
      </c>
      <c r="B636" s="1" t="str">
        <f>VLOOKUP(VALUE(MID(N636,2,2)),Sheet1!$A$1:$B$6,2,FALSE)</f>
        <v>点在</v>
      </c>
      <c r="C636" s="9" t="str">
        <f t="shared" si="78"/>
        <v/>
      </c>
      <c r="D636" s="4" t="s">
        <v>2052</v>
      </c>
      <c r="E636" s="4" t="s">
        <v>22</v>
      </c>
      <c r="F636" s="4" t="str">
        <f t="shared" si="74"/>
        <v>ﾀﾆｸﾞﾁ ﾕﾀｶ</v>
      </c>
      <c r="G636" s="4" t="str">
        <f t="shared" si="75"/>
        <v xml:space="preserve">ﾀﾆｸﾞﾁ </v>
      </c>
      <c r="H636" s="5" t="s">
        <v>15</v>
      </c>
      <c r="I636" s="6">
        <v>41155</v>
      </c>
      <c r="J636" s="5">
        <v>4</v>
      </c>
      <c r="K636" s="5" t="s">
        <v>16</v>
      </c>
      <c r="L636" s="5">
        <v>50104</v>
      </c>
      <c r="M636" s="5" t="s">
        <v>24</v>
      </c>
      <c r="N636" s="5" t="str">
        <f t="shared" si="76"/>
        <v>醍50104</v>
      </c>
      <c r="O636" s="5" t="str">
        <f t="shared" si="77"/>
        <v>家</v>
      </c>
      <c r="P636" s="4" t="s">
        <v>2893</v>
      </c>
      <c r="Q636" s="4" t="s">
        <v>2047</v>
      </c>
      <c r="R636" s="4" t="s">
        <v>2048</v>
      </c>
      <c r="S636" s="4">
        <v>509795</v>
      </c>
      <c r="T636" s="4" t="s">
        <v>25</v>
      </c>
      <c r="U636" s="4">
        <v>51205605</v>
      </c>
      <c r="V636" s="4" t="s">
        <v>20</v>
      </c>
      <c r="W636" s="7" t="s">
        <v>2970</v>
      </c>
      <c r="X636" s="7" t="s">
        <v>2971</v>
      </c>
      <c r="Y636" s="8" t="s">
        <v>2972</v>
      </c>
      <c r="Z636" s="8" t="s">
        <v>2973</v>
      </c>
      <c r="AA636" s="1" t="str">
        <f t="shared" si="79"/>
        <v>タ</v>
      </c>
    </row>
    <row r="637" spans="1:28" ht="21" hidden="1" customHeight="1">
      <c r="A637" s="1">
        <v>0</v>
      </c>
      <c r="B637" s="2" t="str">
        <f>VLOOKUP(VALUE(MID(N637,2,2)),Sheet1!$A$1:$B$6,2,FALSE)</f>
        <v>一言寺</v>
      </c>
      <c r="C637" s="9" t="str">
        <f t="shared" si="78"/>
        <v/>
      </c>
      <c r="D637" s="10" t="s">
        <v>1447</v>
      </c>
      <c r="E637" s="4" t="s">
        <v>1448</v>
      </c>
      <c r="F637" s="4" t="str">
        <f t="shared" si="74"/>
        <v>ﾀﾉｳ ﾋﾛｼ</v>
      </c>
      <c r="G637" s="10" t="str">
        <f t="shared" si="75"/>
        <v>ﾀﾉｳ ﾋﾛｼ</v>
      </c>
      <c r="H637" s="11" t="s">
        <v>15</v>
      </c>
      <c r="I637" s="12">
        <v>32799</v>
      </c>
      <c r="J637" s="11">
        <v>27</v>
      </c>
      <c r="K637" s="5" t="s">
        <v>16</v>
      </c>
      <c r="L637" s="5">
        <v>4223</v>
      </c>
      <c r="M637" s="5" t="s">
        <v>17</v>
      </c>
      <c r="N637" s="11" t="str">
        <f t="shared" si="76"/>
        <v>醍04223</v>
      </c>
      <c r="O637" s="11" t="str">
        <f t="shared" si="77"/>
        <v>本</v>
      </c>
      <c r="P637" s="10" t="s">
        <v>2745</v>
      </c>
      <c r="Q637" s="10" t="s">
        <v>659</v>
      </c>
      <c r="R637" s="10" t="s">
        <v>1449</v>
      </c>
      <c r="S637" s="4">
        <v>1309358</v>
      </c>
      <c r="T637" s="4" t="s">
        <v>25</v>
      </c>
      <c r="U637" s="4">
        <v>131201401</v>
      </c>
      <c r="V637" s="4" t="s">
        <v>20</v>
      </c>
      <c r="W637" s="13"/>
      <c r="X637" s="13" t="s">
        <v>2971</v>
      </c>
      <c r="Y637" s="18" t="s">
        <v>3356</v>
      </c>
      <c r="Z637" s="18" t="s">
        <v>2973</v>
      </c>
      <c r="AA637" s="1" t="str">
        <f t="shared" si="79"/>
        <v>タ</v>
      </c>
    </row>
    <row r="638" spans="1:28" ht="21" hidden="1" customHeight="1">
      <c r="A638" s="1">
        <v>0</v>
      </c>
      <c r="B638" s="1" t="str">
        <f>VLOOKUP(VALUE(MID(N638,2,2)),Sheet1!$A$1:$B$6,2,FALSE)</f>
        <v>一言寺</v>
      </c>
      <c r="C638" s="9" t="str">
        <f t="shared" si="78"/>
        <v/>
      </c>
      <c r="D638" s="4" t="s">
        <v>1450</v>
      </c>
      <c r="E638" s="4" t="s">
        <v>22</v>
      </c>
      <c r="F638" s="4" t="str">
        <f t="shared" si="74"/>
        <v>ﾀﾉｳ ﾋﾛｼ</v>
      </c>
      <c r="G638" s="4" t="str">
        <f t="shared" si="75"/>
        <v xml:space="preserve">ﾀﾉｳ </v>
      </c>
      <c r="H638" s="5" t="s">
        <v>15</v>
      </c>
      <c r="I638" s="6">
        <v>42086</v>
      </c>
      <c r="J638" s="5">
        <v>2</v>
      </c>
      <c r="K638" s="5" t="s">
        <v>16</v>
      </c>
      <c r="L638" s="5">
        <v>4223</v>
      </c>
      <c r="M638" s="5" t="s">
        <v>24</v>
      </c>
      <c r="N638" s="5" t="str">
        <f t="shared" si="76"/>
        <v>醍04223</v>
      </c>
      <c r="O638" s="5" t="str">
        <f t="shared" si="77"/>
        <v>家</v>
      </c>
      <c r="P638" s="4" t="s">
        <v>2745</v>
      </c>
      <c r="Q638" s="4" t="s">
        <v>659</v>
      </c>
      <c r="R638" s="4" t="s">
        <v>1449</v>
      </c>
      <c r="S638" s="4">
        <v>1309358</v>
      </c>
      <c r="T638" s="4" t="s">
        <v>25</v>
      </c>
      <c r="U638" s="4">
        <v>131201402</v>
      </c>
      <c r="V638" s="4" t="s">
        <v>20</v>
      </c>
      <c r="W638" s="7" t="s">
        <v>2970</v>
      </c>
      <c r="X638" s="7" t="s">
        <v>2971</v>
      </c>
      <c r="Y638" s="8" t="s">
        <v>2972</v>
      </c>
      <c r="Z638" s="8" t="s">
        <v>2973</v>
      </c>
      <c r="AA638" s="1" t="str">
        <f t="shared" si="79"/>
        <v>タ</v>
      </c>
    </row>
    <row r="639" spans="1:28" ht="21" hidden="1" customHeight="1">
      <c r="A639" s="1">
        <v>0</v>
      </c>
      <c r="B639" s="2" t="str">
        <f>VLOOKUP(VALUE(MID(N639,2,2)),Sheet1!$A$1:$B$6,2,FALSE)</f>
        <v>点在</v>
      </c>
      <c r="C639" s="9" t="str">
        <f t="shared" si="78"/>
        <v/>
      </c>
      <c r="D639" s="10" t="s">
        <v>2067</v>
      </c>
      <c r="E639" s="4" t="s">
        <v>2068</v>
      </c>
      <c r="F639" s="4" t="str">
        <f t="shared" si="74"/>
        <v>ﾀﾊﾗ ｼｹﾞｷ</v>
      </c>
      <c r="G639" s="10" t="str">
        <f t="shared" si="75"/>
        <v>ﾀﾊﾗ ｼｹﾞｷ</v>
      </c>
      <c r="H639" s="11" t="s">
        <v>15</v>
      </c>
      <c r="I639" s="12">
        <v>27105</v>
      </c>
      <c r="J639" s="11">
        <v>43</v>
      </c>
      <c r="K639" s="5" t="s">
        <v>256</v>
      </c>
      <c r="L639" s="5">
        <v>50116</v>
      </c>
      <c r="M639" s="5" t="s">
        <v>17</v>
      </c>
      <c r="N639" s="11" t="str">
        <f t="shared" si="76"/>
        <v>法50116</v>
      </c>
      <c r="O639" s="11" t="str">
        <f t="shared" si="77"/>
        <v>本</v>
      </c>
      <c r="P639" s="10" t="s">
        <v>2897</v>
      </c>
      <c r="Q639" s="10" t="s">
        <v>2069</v>
      </c>
      <c r="R639" s="10" t="s">
        <v>3311</v>
      </c>
      <c r="S639" s="4">
        <v>312177</v>
      </c>
      <c r="T639" s="4" t="s">
        <v>19</v>
      </c>
      <c r="U639" s="4">
        <v>40280701</v>
      </c>
      <c r="V639" s="4" t="s">
        <v>20</v>
      </c>
      <c r="W639" s="13"/>
      <c r="X639" s="13" t="s">
        <v>2971</v>
      </c>
      <c r="Y639" s="18" t="s">
        <v>3356</v>
      </c>
      <c r="Z639" s="18" t="s">
        <v>2973</v>
      </c>
      <c r="AA639" s="1" t="str">
        <f t="shared" si="79"/>
        <v>タ</v>
      </c>
    </row>
    <row r="640" spans="1:28" ht="21" customHeight="1">
      <c r="A640" s="1">
        <v>0</v>
      </c>
      <c r="B640" s="2" t="str">
        <f>VLOOKUP(VALUE(MID(N640,2,2)),Sheet1!$A$1:$B$6,2,FALSE)</f>
        <v>一言寺</v>
      </c>
      <c r="C640" s="9" t="str">
        <f t="shared" si="78"/>
        <v/>
      </c>
      <c r="D640" s="10" t="s">
        <v>1473</v>
      </c>
      <c r="E640" s="4" t="s">
        <v>1474</v>
      </c>
      <c r="F640" s="4" t="str">
        <f t="shared" si="74"/>
        <v>ﾀﾑﾗ ｻﾄｼ</v>
      </c>
      <c r="G640" s="10" t="str">
        <f t="shared" si="75"/>
        <v>ﾀﾑﾗ ｻﾄｼ</v>
      </c>
      <c r="H640" s="11" t="s">
        <v>15</v>
      </c>
      <c r="I640" s="12">
        <v>31137</v>
      </c>
      <c r="J640" s="11">
        <v>32</v>
      </c>
      <c r="K640" s="5" t="s">
        <v>256</v>
      </c>
      <c r="L640" s="5">
        <v>4232</v>
      </c>
      <c r="M640" s="5" t="s">
        <v>17</v>
      </c>
      <c r="N640" s="11" t="str">
        <f t="shared" si="76"/>
        <v>法04232</v>
      </c>
      <c r="O640" s="11" t="str">
        <f t="shared" si="77"/>
        <v>本</v>
      </c>
      <c r="P640" s="10" t="s">
        <v>2752</v>
      </c>
      <c r="Q640" s="10" t="s">
        <v>1475</v>
      </c>
      <c r="R640" s="10" t="s">
        <v>3225</v>
      </c>
      <c r="S640" s="4">
        <v>1212249</v>
      </c>
      <c r="T640" s="4" t="s">
        <v>25</v>
      </c>
      <c r="U640" s="4">
        <v>130381601</v>
      </c>
      <c r="V640" s="4" t="s">
        <v>20</v>
      </c>
      <c r="W640" s="15">
        <v>42503.729166666664</v>
      </c>
      <c r="X640" s="16">
        <v>42467</v>
      </c>
      <c r="Y640" s="18">
        <v>1</v>
      </c>
      <c r="Z640" s="18"/>
      <c r="AA640" s="1" t="str">
        <f t="shared" si="79"/>
        <v>タ</v>
      </c>
      <c r="AB640" s="1">
        <f>J640</f>
        <v>32</v>
      </c>
    </row>
    <row r="641" spans="1:29" ht="21" hidden="1" customHeight="1">
      <c r="A641" s="1">
        <v>0</v>
      </c>
      <c r="B641" s="2" t="str">
        <f>VLOOKUP(VALUE(MID(N641,2,2)),Sheet1!$A$1:$B$6,2,FALSE)</f>
        <v>一言寺</v>
      </c>
      <c r="C641" s="9" t="str">
        <f t="shared" si="78"/>
        <v/>
      </c>
      <c r="D641" s="10" t="s">
        <v>1476</v>
      </c>
      <c r="E641" s="4" t="s">
        <v>22</v>
      </c>
      <c r="F641" s="4" t="str">
        <f t="shared" si="74"/>
        <v>ﾀﾑﾗ ｻﾄｼ</v>
      </c>
      <c r="G641" s="10" t="str">
        <f t="shared" si="75"/>
        <v xml:space="preserve">ﾀﾑﾗ </v>
      </c>
      <c r="H641" s="11" t="s">
        <v>23</v>
      </c>
      <c r="I641" s="12">
        <v>30631</v>
      </c>
      <c r="J641" s="11">
        <v>33</v>
      </c>
      <c r="K641" s="5" t="s">
        <v>256</v>
      </c>
      <c r="L641" s="5">
        <v>4232</v>
      </c>
      <c r="M641" s="5" t="s">
        <v>24</v>
      </c>
      <c r="N641" s="11" t="str">
        <f t="shared" si="76"/>
        <v>法04232</v>
      </c>
      <c r="O641" s="11" t="str">
        <f t="shared" si="77"/>
        <v>家</v>
      </c>
      <c r="P641" s="10" t="s">
        <v>2752</v>
      </c>
      <c r="Q641" s="10" t="s">
        <v>1475</v>
      </c>
      <c r="R641" s="10" t="s">
        <v>3225</v>
      </c>
      <c r="S641" s="4">
        <v>1212249</v>
      </c>
      <c r="T641" s="4" t="s">
        <v>25</v>
      </c>
      <c r="U641" s="4">
        <v>130381602</v>
      </c>
      <c r="V641" s="4" t="s">
        <v>20</v>
      </c>
      <c r="W641" s="13"/>
      <c r="X641" s="13" t="s">
        <v>2971</v>
      </c>
      <c r="Y641" s="18" t="s">
        <v>3356</v>
      </c>
      <c r="Z641" s="18" t="s">
        <v>2973</v>
      </c>
      <c r="AA641" s="1" t="str">
        <f t="shared" si="79"/>
        <v>タ</v>
      </c>
    </row>
    <row r="642" spans="1:29" ht="21" hidden="1" customHeight="1">
      <c r="A642" s="1">
        <v>0</v>
      </c>
      <c r="B642" s="1" t="str">
        <f>VLOOKUP(VALUE(MID(N642,2,2)),Sheet1!$A$1:$B$6,2,FALSE)</f>
        <v>一言寺</v>
      </c>
      <c r="C642" s="9" t="str">
        <f t="shared" si="78"/>
        <v/>
      </c>
      <c r="D642" s="4" t="s">
        <v>1477</v>
      </c>
      <c r="E642" s="4" t="s">
        <v>22</v>
      </c>
      <c r="F642" s="4" t="str">
        <f t="shared" ref="F642:F705" si="80">IF(L642=L641,F641,E642)</f>
        <v>ﾀﾑﾗ ｻﾄｼ</v>
      </c>
      <c r="G642" s="4" t="str">
        <f t="shared" ref="G642:G705" si="81">IF(L642=L641,LEFT(G641,FIND(" ",G641)),E642)</f>
        <v xml:space="preserve">ﾀﾑﾗ </v>
      </c>
      <c r="H642" s="5" t="s">
        <v>23</v>
      </c>
      <c r="I642" s="6">
        <v>38807</v>
      </c>
      <c r="J642" s="5">
        <v>11</v>
      </c>
      <c r="K642" s="5" t="s">
        <v>256</v>
      </c>
      <c r="L642" s="5">
        <v>4232</v>
      </c>
      <c r="M642" s="5" t="s">
        <v>24</v>
      </c>
      <c r="N642" s="5" t="str">
        <f t="shared" ref="N642:N705" si="82">MID(K642,4,1)&amp;TEXT(L642,"00000")</f>
        <v>法04232</v>
      </c>
      <c r="O642" s="5" t="str">
        <f t="shared" ref="O642:O705" si="83">LEFT(M642,1)</f>
        <v>家</v>
      </c>
      <c r="P642" s="4" t="s">
        <v>2752</v>
      </c>
      <c r="Q642" s="4" t="s">
        <v>1475</v>
      </c>
      <c r="R642" s="4" t="s">
        <v>3225</v>
      </c>
      <c r="S642" s="4">
        <v>1212249</v>
      </c>
      <c r="T642" s="4" t="s">
        <v>25</v>
      </c>
      <c r="U642" s="4">
        <v>130381603</v>
      </c>
      <c r="V642" s="4" t="s">
        <v>20</v>
      </c>
      <c r="W642" s="7" t="s">
        <v>2970</v>
      </c>
      <c r="X642" s="7" t="s">
        <v>2971</v>
      </c>
      <c r="Y642" s="8" t="s">
        <v>2972</v>
      </c>
      <c r="Z642" s="8" t="s">
        <v>2973</v>
      </c>
      <c r="AA642" s="1" t="str">
        <f t="shared" si="79"/>
        <v>タ</v>
      </c>
    </row>
    <row r="643" spans="1:29" ht="21" hidden="1" customHeight="1">
      <c r="A643" s="1">
        <v>0</v>
      </c>
      <c r="B643" s="1" t="str">
        <f>VLOOKUP(VALUE(MID(N643,2,2)),Sheet1!$A$1:$B$6,2,FALSE)</f>
        <v>一言寺</v>
      </c>
      <c r="C643" s="9" t="str">
        <f t="shared" ref="C643:C706" si="84">IF(AA643=AA642,"",AA643)</f>
        <v/>
      </c>
      <c r="D643" s="4" t="s">
        <v>1478</v>
      </c>
      <c r="E643" s="4" t="s">
        <v>22</v>
      </c>
      <c r="F643" s="4" t="str">
        <f t="shared" si="80"/>
        <v>ﾀﾑﾗ ｻﾄｼ</v>
      </c>
      <c r="G643" s="4" t="str">
        <f t="shared" si="81"/>
        <v xml:space="preserve">ﾀﾑﾗ </v>
      </c>
      <c r="H643" s="5" t="s">
        <v>15</v>
      </c>
      <c r="I643" s="6">
        <v>39505</v>
      </c>
      <c r="J643" s="5">
        <v>9</v>
      </c>
      <c r="K643" s="5" t="s">
        <v>256</v>
      </c>
      <c r="L643" s="5">
        <v>4232</v>
      </c>
      <c r="M643" s="5" t="s">
        <v>24</v>
      </c>
      <c r="N643" s="5" t="str">
        <f t="shared" si="82"/>
        <v>法04232</v>
      </c>
      <c r="O643" s="5" t="str">
        <f t="shared" si="83"/>
        <v>家</v>
      </c>
      <c r="P643" s="4" t="s">
        <v>2752</v>
      </c>
      <c r="Q643" s="4" t="s">
        <v>1475</v>
      </c>
      <c r="R643" s="4" t="s">
        <v>3225</v>
      </c>
      <c r="S643" s="4">
        <v>1212249</v>
      </c>
      <c r="T643" s="4" t="s">
        <v>25</v>
      </c>
      <c r="U643" s="4">
        <v>130381604</v>
      </c>
      <c r="V643" s="4" t="s">
        <v>20</v>
      </c>
      <c r="W643" s="7" t="s">
        <v>2970</v>
      </c>
      <c r="X643" s="7" t="s">
        <v>2971</v>
      </c>
      <c r="Y643" s="8" t="s">
        <v>2972</v>
      </c>
      <c r="Z643" s="8" t="s">
        <v>2973</v>
      </c>
      <c r="AA643" s="1" t="str">
        <f t="shared" ref="AA643:AA706" si="85">DBCS(LEFT(G643,1))</f>
        <v>タ</v>
      </c>
    </row>
    <row r="644" spans="1:29" ht="21" hidden="1" customHeight="1">
      <c r="A644" s="1">
        <v>0</v>
      </c>
      <c r="B644" s="2" t="str">
        <f>VLOOKUP(VALUE(MID(N644,2,2)),Sheet1!$A$1:$B$6,2,FALSE)</f>
        <v>小栗栖</v>
      </c>
      <c r="C644" s="9" t="str">
        <f t="shared" si="84"/>
        <v/>
      </c>
      <c r="D644" s="10" t="s">
        <v>762</v>
      </c>
      <c r="E644" s="4" t="s">
        <v>763</v>
      </c>
      <c r="F644" s="4" t="str">
        <f t="shared" si="80"/>
        <v>ﾀﾑﾗ ﾏｻﾕｷ</v>
      </c>
      <c r="G644" s="10" t="str">
        <f t="shared" si="81"/>
        <v>ﾀﾑﾗ ﾏｻﾕｷ</v>
      </c>
      <c r="H644" s="11" t="s">
        <v>15</v>
      </c>
      <c r="I644" s="12">
        <v>18279</v>
      </c>
      <c r="J644" s="11">
        <v>67</v>
      </c>
      <c r="K644" s="5" t="s">
        <v>16</v>
      </c>
      <c r="L644" s="5">
        <v>3060</v>
      </c>
      <c r="M644" s="5" t="s">
        <v>17</v>
      </c>
      <c r="N644" s="11" t="str">
        <f t="shared" si="82"/>
        <v>醍03060</v>
      </c>
      <c r="O644" s="11" t="str">
        <f t="shared" si="83"/>
        <v>本</v>
      </c>
      <c r="P644" s="10" t="s">
        <v>2572</v>
      </c>
      <c r="Q644" s="10" t="s">
        <v>764</v>
      </c>
      <c r="R644" s="10" t="s">
        <v>3106</v>
      </c>
      <c r="S644" s="4">
        <v>9126996</v>
      </c>
      <c r="T644" s="4" t="s">
        <v>19</v>
      </c>
      <c r="U644" s="4">
        <v>920416901</v>
      </c>
      <c r="V644" s="4" t="s">
        <v>20</v>
      </c>
      <c r="W644" s="13"/>
      <c r="X644" s="13" t="s">
        <v>2971</v>
      </c>
      <c r="Y644" s="18" t="s">
        <v>3356</v>
      </c>
      <c r="Z644" s="18" t="s">
        <v>2973</v>
      </c>
      <c r="AA644" s="1" t="str">
        <f t="shared" si="85"/>
        <v>タ</v>
      </c>
    </row>
    <row r="645" spans="1:29" ht="21" hidden="1" customHeight="1">
      <c r="A645" s="1">
        <v>0</v>
      </c>
      <c r="B645" s="2" t="str">
        <f>VLOOKUP(VALUE(MID(N645,2,2)),Sheet1!$A$1:$B$6,2,FALSE)</f>
        <v>小栗栖</v>
      </c>
      <c r="C645" s="9" t="str">
        <f t="shared" si="84"/>
        <v/>
      </c>
      <c r="D645" s="10" t="s">
        <v>765</v>
      </c>
      <c r="E645" s="4" t="s">
        <v>22</v>
      </c>
      <c r="F645" s="4" t="str">
        <f t="shared" si="80"/>
        <v>ﾀﾑﾗ ﾏｻﾕｷ</v>
      </c>
      <c r="G645" s="10" t="str">
        <f t="shared" si="81"/>
        <v xml:space="preserve">ﾀﾑﾗ </v>
      </c>
      <c r="H645" s="11" t="s">
        <v>23</v>
      </c>
      <c r="I645" s="12">
        <v>18059</v>
      </c>
      <c r="J645" s="11">
        <v>67</v>
      </c>
      <c r="K645" s="5" t="s">
        <v>16</v>
      </c>
      <c r="L645" s="5">
        <v>3060</v>
      </c>
      <c r="M645" s="5" t="s">
        <v>24</v>
      </c>
      <c r="N645" s="11" t="str">
        <f t="shared" si="82"/>
        <v>醍03060</v>
      </c>
      <c r="O645" s="11" t="str">
        <f t="shared" si="83"/>
        <v>家</v>
      </c>
      <c r="P645" s="10" t="s">
        <v>2572</v>
      </c>
      <c r="Q645" s="10" t="s">
        <v>764</v>
      </c>
      <c r="R645" s="10" t="s">
        <v>3106</v>
      </c>
      <c r="S645" s="4">
        <v>9126996</v>
      </c>
      <c r="T645" s="4" t="s">
        <v>25</v>
      </c>
      <c r="U645" s="4">
        <v>920416902</v>
      </c>
      <c r="V645" s="4" t="s">
        <v>20</v>
      </c>
      <c r="W645" s="13"/>
      <c r="X645" s="13" t="s">
        <v>2971</v>
      </c>
      <c r="Y645" s="18" t="s">
        <v>3356</v>
      </c>
      <c r="Z645" s="18" t="s">
        <v>2973</v>
      </c>
      <c r="AA645" s="1" t="str">
        <f t="shared" si="85"/>
        <v>タ</v>
      </c>
    </row>
    <row r="646" spans="1:29" ht="21" hidden="1" customHeight="1">
      <c r="A646" s="1">
        <v>0</v>
      </c>
      <c r="B646" s="2" t="str">
        <f>VLOOKUP(VALUE(MID(N646,2,2)),Sheet1!$A$1:$B$6,2,FALSE)</f>
        <v>石田</v>
      </c>
      <c r="C646" s="9" t="str">
        <f t="shared" si="84"/>
        <v/>
      </c>
      <c r="D646" s="10" t="s">
        <v>314</v>
      </c>
      <c r="E646" s="4" t="s">
        <v>315</v>
      </c>
      <c r="F646" s="4" t="str">
        <f t="shared" si="80"/>
        <v>ﾀﾝｼﾞ ﾃﾂｼﾞ</v>
      </c>
      <c r="G646" s="10" t="str">
        <f t="shared" si="81"/>
        <v>ﾀﾝｼﾞ ﾃﾂｼﾞ</v>
      </c>
      <c r="H646" s="11" t="s">
        <v>15</v>
      </c>
      <c r="I646" s="12">
        <v>29446</v>
      </c>
      <c r="J646" s="11">
        <v>36</v>
      </c>
      <c r="K646" s="5" t="s">
        <v>16</v>
      </c>
      <c r="L646" s="5">
        <v>1233</v>
      </c>
      <c r="M646" s="5" t="s">
        <v>17</v>
      </c>
      <c r="N646" s="11" t="str">
        <f t="shared" si="82"/>
        <v>醍01233</v>
      </c>
      <c r="O646" s="11" t="str">
        <f t="shared" si="83"/>
        <v>本</v>
      </c>
      <c r="P646" s="10" t="s">
        <v>2459</v>
      </c>
      <c r="Q646" s="10" t="s">
        <v>73</v>
      </c>
      <c r="R646" s="10" t="s">
        <v>3019</v>
      </c>
      <c r="S646" s="4">
        <v>906417</v>
      </c>
      <c r="T646" s="4" t="s">
        <v>25</v>
      </c>
      <c r="U646" s="4">
        <v>160303601</v>
      </c>
      <c r="V646" s="4" t="s">
        <v>20</v>
      </c>
      <c r="W646" s="13"/>
      <c r="X646" s="13" t="s">
        <v>2971</v>
      </c>
      <c r="Y646" s="18" t="s">
        <v>3356</v>
      </c>
      <c r="Z646" s="18" t="s">
        <v>2973</v>
      </c>
      <c r="AA646" s="1" t="str">
        <f t="shared" si="85"/>
        <v>タ</v>
      </c>
    </row>
    <row r="647" spans="1:29" ht="21" hidden="1" customHeight="1">
      <c r="A647" s="1">
        <v>0</v>
      </c>
      <c r="B647" s="2" t="str">
        <f>VLOOKUP(VALUE(MID(N647,2,2)),Sheet1!$A$1:$B$6,2,FALSE)</f>
        <v>石田</v>
      </c>
      <c r="C647" s="9" t="str">
        <f t="shared" si="84"/>
        <v/>
      </c>
      <c r="D647" s="10" t="s">
        <v>316</v>
      </c>
      <c r="E647" s="4" t="s">
        <v>22</v>
      </c>
      <c r="F647" s="4" t="str">
        <f t="shared" si="80"/>
        <v>ﾀﾝｼﾞ ﾃﾂｼﾞ</v>
      </c>
      <c r="G647" s="10" t="str">
        <f t="shared" si="81"/>
        <v xml:space="preserve">ﾀﾝｼﾞ </v>
      </c>
      <c r="H647" s="11" t="s">
        <v>23</v>
      </c>
      <c r="I647" s="12">
        <v>27129</v>
      </c>
      <c r="J647" s="11">
        <v>42</v>
      </c>
      <c r="K647" s="5" t="s">
        <v>16</v>
      </c>
      <c r="L647" s="5">
        <v>1233</v>
      </c>
      <c r="M647" s="5" t="s">
        <v>24</v>
      </c>
      <c r="N647" s="11" t="str">
        <f t="shared" si="82"/>
        <v>醍01233</v>
      </c>
      <c r="O647" s="11" t="str">
        <f t="shared" si="83"/>
        <v>家</v>
      </c>
      <c r="P647" s="10" t="s">
        <v>2459</v>
      </c>
      <c r="Q647" s="10" t="s">
        <v>73</v>
      </c>
      <c r="R647" s="10" t="s">
        <v>3019</v>
      </c>
      <c r="S647" s="4">
        <v>906417</v>
      </c>
      <c r="T647" s="4" t="s">
        <v>25</v>
      </c>
      <c r="U647" s="4">
        <v>160303602</v>
      </c>
      <c r="V647" s="4" t="s">
        <v>20</v>
      </c>
      <c r="W647" s="13"/>
      <c r="X647" s="13" t="s">
        <v>2971</v>
      </c>
      <c r="Y647" s="18" t="s">
        <v>3356</v>
      </c>
      <c r="Z647" s="18" t="s">
        <v>2973</v>
      </c>
      <c r="AA647" s="1" t="str">
        <f t="shared" si="85"/>
        <v>タ</v>
      </c>
    </row>
    <row r="648" spans="1:29" ht="21" customHeight="1">
      <c r="A648" s="1">
        <v>0</v>
      </c>
      <c r="B648" s="2" t="str">
        <f>VLOOKUP(VALUE(MID(N648,2,2)),Sheet1!$A$1:$B$6,2,FALSE)</f>
        <v>点在</v>
      </c>
      <c r="C648" s="9" t="str">
        <f t="shared" si="84"/>
        <v>ツ</v>
      </c>
      <c r="D648" s="10" t="s">
        <v>2327</v>
      </c>
      <c r="E648" s="4" t="s">
        <v>2328</v>
      </c>
      <c r="F648" s="4" t="str">
        <f t="shared" si="80"/>
        <v>ﾂｶﾓﾄ ﾀﾂﾉﾘ</v>
      </c>
      <c r="G648" s="10" t="str">
        <f t="shared" si="81"/>
        <v>ﾂｶﾓﾄ ﾀﾂﾉﾘ</v>
      </c>
      <c r="H648" s="11" t="s">
        <v>15</v>
      </c>
      <c r="I648" s="12">
        <v>27628</v>
      </c>
      <c r="J648" s="11">
        <v>41</v>
      </c>
      <c r="K648" s="5" t="s">
        <v>256</v>
      </c>
      <c r="L648" s="5">
        <v>50199</v>
      </c>
      <c r="M648" s="5" t="s">
        <v>17</v>
      </c>
      <c r="N648" s="11" t="str">
        <f t="shared" si="82"/>
        <v>法50199</v>
      </c>
      <c r="O648" s="11" t="str">
        <f t="shared" si="83"/>
        <v>本</v>
      </c>
      <c r="P648" s="10" t="s">
        <v>2959</v>
      </c>
      <c r="Q648" s="10" t="s">
        <v>545</v>
      </c>
      <c r="R648" s="10" t="s">
        <v>3429</v>
      </c>
      <c r="S648" s="4">
        <v>1510045</v>
      </c>
      <c r="T648" s="4" t="s">
        <v>19</v>
      </c>
      <c r="U648" s="4">
        <v>151280901</v>
      </c>
      <c r="V648" s="4" t="s">
        <v>20</v>
      </c>
      <c r="W648" s="15">
        <v>42485.364583333336</v>
      </c>
      <c r="X648" s="16">
        <v>42464</v>
      </c>
      <c r="Y648" s="18">
        <v>3</v>
      </c>
      <c r="Z648" s="18">
        <v>7</v>
      </c>
      <c r="AA648" s="1" t="str">
        <f t="shared" si="85"/>
        <v>ツ</v>
      </c>
      <c r="AB648" s="1">
        <f>J648</f>
        <v>41</v>
      </c>
      <c r="AC648" s="1">
        <v>500</v>
      </c>
    </row>
    <row r="649" spans="1:29" ht="21" hidden="1" customHeight="1">
      <c r="A649" s="1">
        <v>0</v>
      </c>
      <c r="B649" s="2" t="str">
        <f>VLOOKUP(VALUE(MID(N649,2,2)),Sheet1!$A$1:$B$6,2,FALSE)</f>
        <v>点在</v>
      </c>
      <c r="C649" s="9" t="str">
        <f t="shared" si="84"/>
        <v/>
      </c>
      <c r="D649" s="10" t="s">
        <v>2330</v>
      </c>
      <c r="E649" s="4" t="s">
        <v>22</v>
      </c>
      <c r="F649" s="4" t="str">
        <f t="shared" si="80"/>
        <v>ﾂｶﾓﾄ ﾀﾂﾉﾘ</v>
      </c>
      <c r="G649" s="10" t="str">
        <f t="shared" si="81"/>
        <v xml:space="preserve">ﾂｶﾓﾄ </v>
      </c>
      <c r="H649" s="11" t="s">
        <v>23</v>
      </c>
      <c r="I649" s="12">
        <v>27528</v>
      </c>
      <c r="J649" s="11">
        <v>41</v>
      </c>
      <c r="K649" s="5" t="s">
        <v>256</v>
      </c>
      <c r="L649" s="5">
        <v>50199</v>
      </c>
      <c r="M649" s="5" t="s">
        <v>24</v>
      </c>
      <c r="N649" s="11" t="str">
        <f t="shared" si="82"/>
        <v>法50199</v>
      </c>
      <c r="O649" s="11" t="str">
        <f t="shared" si="83"/>
        <v>家</v>
      </c>
      <c r="P649" s="10" t="s">
        <v>2959</v>
      </c>
      <c r="Q649" s="10" t="s">
        <v>545</v>
      </c>
      <c r="R649" s="10" t="s">
        <v>2329</v>
      </c>
      <c r="S649" s="4">
        <v>1510045</v>
      </c>
      <c r="T649" s="4" t="s">
        <v>25</v>
      </c>
      <c r="U649" s="4">
        <v>151280902</v>
      </c>
      <c r="V649" s="4" t="s">
        <v>20</v>
      </c>
      <c r="W649" s="13"/>
      <c r="X649" s="13" t="s">
        <v>2971</v>
      </c>
      <c r="Y649" s="18" t="s">
        <v>3356</v>
      </c>
      <c r="Z649" s="18" t="s">
        <v>2973</v>
      </c>
      <c r="AA649" s="1" t="str">
        <f t="shared" si="85"/>
        <v>ツ</v>
      </c>
    </row>
    <row r="650" spans="1:29" ht="21" hidden="1" customHeight="1">
      <c r="A650" s="1">
        <v>0</v>
      </c>
      <c r="B650" s="1" t="str">
        <f>VLOOKUP(VALUE(MID(N650,2,2)),Sheet1!$A$1:$B$6,2,FALSE)</f>
        <v>点在</v>
      </c>
      <c r="C650" s="9" t="str">
        <f t="shared" si="84"/>
        <v/>
      </c>
      <c r="D650" s="4" t="s">
        <v>2331</v>
      </c>
      <c r="E650" s="4" t="s">
        <v>22</v>
      </c>
      <c r="F650" s="4" t="str">
        <f t="shared" si="80"/>
        <v>ﾂｶﾓﾄ ﾀﾂﾉﾘ</v>
      </c>
      <c r="G650" s="4" t="str">
        <f t="shared" si="81"/>
        <v xml:space="preserve">ﾂｶﾓﾄ </v>
      </c>
      <c r="H650" s="5" t="s">
        <v>23</v>
      </c>
      <c r="I650" s="6">
        <v>42445</v>
      </c>
      <c r="J650" s="5">
        <v>1</v>
      </c>
      <c r="K650" s="5" t="s">
        <v>256</v>
      </c>
      <c r="L650" s="5">
        <v>50199</v>
      </c>
      <c r="M650" s="5" t="s">
        <v>24</v>
      </c>
      <c r="N650" s="5" t="str">
        <f t="shared" si="82"/>
        <v>法50199</v>
      </c>
      <c r="O650" s="5" t="str">
        <f t="shared" si="83"/>
        <v>家</v>
      </c>
      <c r="P650" s="4" t="s">
        <v>2959</v>
      </c>
      <c r="Q650" s="4" t="s">
        <v>545</v>
      </c>
      <c r="R650" s="4" t="s">
        <v>2329</v>
      </c>
      <c r="S650" s="4">
        <v>1510045</v>
      </c>
      <c r="T650" s="4" t="s">
        <v>25</v>
      </c>
      <c r="U650" s="4">
        <v>151280903</v>
      </c>
      <c r="V650" s="4" t="s">
        <v>20</v>
      </c>
      <c r="W650" s="7" t="s">
        <v>2970</v>
      </c>
      <c r="X650" s="7" t="s">
        <v>2971</v>
      </c>
      <c r="Y650" s="8" t="s">
        <v>2972</v>
      </c>
      <c r="Z650" s="8" t="s">
        <v>2973</v>
      </c>
      <c r="AA650" s="1" t="str">
        <f t="shared" si="85"/>
        <v>ツ</v>
      </c>
    </row>
    <row r="651" spans="1:29" ht="21" hidden="1" customHeight="1">
      <c r="A651" s="1">
        <v>0</v>
      </c>
      <c r="B651" s="1" t="str">
        <f>VLOOKUP(VALUE(MID(N651,2,2)),Sheet1!$A$1:$B$6,2,FALSE)</f>
        <v>点在</v>
      </c>
      <c r="C651" s="9" t="str">
        <f t="shared" si="84"/>
        <v/>
      </c>
      <c r="D651" s="4" t="s">
        <v>2332</v>
      </c>
      <c r="E651" s="4" t="s">
        <v>22</v>
      </c>
      <c r="F651" s="4" t="str">
        <f t="shared" si="80"/>
        <v>ﾂｶﾓﾄ ﾀﾂﾉﾘ</v>
      </c>
      <c r="G651" s="4" t="str">
        <f t="shared" si="81"/>
        <v xml:space="preserve">ﾂｶﾓﾄ </v>
      </c>
      <c r="H651" s="5" t="s">
        <v>23</v>
      </c>
      <c r="I651" s="6">
        <v>42445</v>
      </c>
      <c r="J651" s="5">
        <v>1</v>
      </c>
      <c r="K651" s="5" t="s">
        <v>256</v>
      </c>
      <c r="L651" s="5">
        <v>50199</v>
      </c>
      <c r="M651" s="5" t="s">
        <v>24</v>
      </c>
      <c r="N651" s="5" t="str">
        <f t="shared" si="82"/>
        <v>法50199</v>
      </c>
      <c r="O651" s="5" t="str">
        <f t="shared" si="83"/>
        <v>家</v>
      </c>
      <c r="P651" s="4" t="s">
        <v>2959</v>
      </c>
      <c r="Q651" s="4" t="s">
        <v>545</v>
      </c>
      <c r="R651" s="4" t="s">
        <v>2329</v>
      </c>
      <c r="S651" s="4">
        <v>1510045</v>
      </c>
      <c r="T651" s="4" t="s">
        <v>25</v>
      </c>
      <c r="U651" s="4">
        <v>151280904</v>
      </c>
      <c r="V651" s="4" t="s">
        <v>20</v>
      </c>
      <c r="W651" s="7" t="s">
        <v>2970</v>
      </c>
      <c r="X651" s="7" t="s">
        <v>2971</v>
      </c>
      <c r="Y651" s="8" t="s">
        <v>2972</v>
      </c>
      <c r="Z651" s="8" t="s">
        <v>2973</v>
      </c>
      <c r="AA651" s="1" t="str">
        <f t="shared" si="85"/>
        <v>ツ</v>
      </c>
    </row>
    <row r="652" spans="1:29" ht="21" customHeight="1">
      <c r="A652" s="1">
        <v>0</v>
      </c>
      <c r="B652" s="2" t="str">
        <f>VLOOKUP(VALUE(MID(N652,2,2)),Sheet1!$A$1:$B$6,2,FALSE)</f>
        <v>点在</v>
      </c>
      <c r="C652" s="9" t="str">
        <f t="shared" si="84"/>
        <v/>
      </c>
      <c r="D652" s="10" t="s">
        <v>2248</v>
      </c>
      <c r="E652" s="4" t="s">
        <v>2249</v>
      </c>
      <c r="F652" s="4" t="str">
        <f t="shared" si="80"/>
        <v>ﾂｷﾐﾂ ﾀｽｸ</v>
      </c>
      <c r="G652" s="10" t="str">
        <f t="shared" si="81"/>
        <v>ﾂｷﾐﾂ ﾀｽｸ</v>
      </c>
      <c r="H652" s="11" t="s">
        <v>15</v>
      </c>
      <c r="I652" s="12">
        <v>33062</v>
      </c>
      <c r="J652" s="11">
        <v>26</v>
      </c>
      <c r="K652" s="5" t="s">
        <v>256</v>
      </c>
      <c r="L652" s="5">
        <v>50172</v>
      </c>
      <c r="M652" s="5" t="s">
        <v>17</v>
      </c>
      <c r="N652" s="11" t="str">
        <f t="shared" si="82"/>
        <v>法50172</v>
      </c>
      <c r="O652" s="11" t="str">
        <f t="shared" si="83"/>
        <v>本</v>
      </c>
      <c r="P652" s="10" t="s">
        <v>2939</v>
      </c>
      <c r="Q652" s="10" t="s">
        <v>2250</v>
      </c>
      <c r="R652" s="10" t="s">
        <v>2251</v>
      </c>
      <c r="S652" s="4">
        <v>1409221</v>
      </c>
      <c r="T652" s="4" t="s">
        <v>25</v>
      </c>
      <c r="U652" s="4">
        <v>141181601</v>
      </c>
      <c r="V652" s="4" t="s">
        <v>20</v>
      </c>
      <c r="W652" s="15">
        <v>42488.364583333336</v>
      </c>
      <c r="X652" s="16">
        <v>42464</v>
      </c>
      <c r="Y652" s="18">
        <v>1</v>
      </c>
      <c r="Z652" s="18"/>
      <c r="AA652" s="1" t="str">
        <f t="shared" si="85"/>
        <v>ツ</v>
      </c>
      <c r="AB652" s="1">
        <f>J652</f>
        <v>26</v>
      </c>
    </row>
    <row r="653" spans="1:29" ht="21" hidden="1" customHeight="1">
      <c r="A653" s="1">
        <v>0</v>
      </c>
      <c r="B653" s="2" t="str">
        <f>VLOOKUP(VALUE(MID(N653,2,2)),Sheet1!$A$1:$B$6,2,FALSE)</f>
        <v>石田</v>
      </c>
      <c r="C653" s="9" t="str">
        <f t="shared" si="84"/>
        <v/>
      </c>
      <c r="D653" s="10" t="s">
        <v>64</v>
      </c>
      <c r="E653" s="4" t="s">
        <v>65</v>
      </c>
      <c r="F653" s="4" t="str">
        <f t="shared" si="80"/>
        <v>ﾂｼﾞ ｾｲｲﾁﾛｳ</v>
      </c>
      <c r="G653" s="10" t="str">
        <f t="shared" si="81"/>
        <v>ﾂｼﾞ ｾｲｲﾁﾛｳ</v>
      </c>
      <c r="H653" s="11" t="s">
        <v>15</v>
      </c>
      <c r="I653" s="12">
        <v>15833</v>
      </c>
      <c r="J653" s="11">
        <v>73</v>
      </c>
      <c r="K653" s="5" t="s">
        <v>16</v>
      </c>
      <c r="L653" s="5">
        <v>1018</v>
      </c>
      <c r="M653" s="5" t="s">
        <v>17</v>
      </c>
      <c r="N653" s="11" t="str">
        <f t="shared" si="82"/>
        <v>醍01018</v>
      </c>
      <c r="O653" s="11" t="str">
        <f t="shared" si="83"/>
        <v>本</v>
      </c>
      <c r="P653" s="10" t="s">
        <v>2393</v>
      </c>
      <c r="Q653" s="10" t="s">
        <v>18</v>
      </c>
      <c r="R653" s="10" t="s">
        <v>2981</v>
      </c>
      <c r="S653" s="4">
        <v>8602948</v>
      </c>
      <c r="T653" s="4" t="s">
        <v>19</v>
      </c>
      <c r="U653" s="4">
        <v>860505901</v>
      </c>
      <c r="V653" s="4" t="s">
        <v>20</v>
      </c>
      <c r="W653" s="13"/>
      <c r="X653" s="13" t="s">
        <v>2971</v>
      </c>
      <c r="Y653" s="18" t="s">
        <v>3357</v>
      </c>
      <c r="Z653" s="18" t="s">
        <v>2973</v>
      </c>
      <c r="AA653" s="1" t="str">
        <f t="shared" si="85"/>
        <v>ツ</v>
      </c>
    </row>
    <row r="654" spans="1:29" ht="21" hidden="1" customHeight="1">
      <c r="A654" s="1">
        <v>0</v>
      </c>
      <c r="B654" s="2" t="str">
        <f>VLOOKUP(VALUE(MID(N654,2,2)),Sheet1!$A$1:$B$6,2,FALSE)</f>
        <v>石田</v>
      </c>
      <c r="C654" s="9" t="str">
        <f t="shared" si="84"/>
        <v/>
      </c>
      <c r="D654" s="10" t="s">
        <v>66</v>
      </c>
      <c r="E654" s="4" t="s">
        <v>22</v>
      </c>
      <c r="F654" s="4" t="str">
        <f t="shared" si="80"/>
        <v>ﾂｼﾞ ｾｲｲﾁﾛｳ</v>
      </c>
      <c r="G654" s="10" t="str">
        <f t="shared" si="81"/>
        <v xml:space="preserve">ﾂｼﾞ </v>
      </c>
      <c r="H654" s="11" t="s">
        <v>23</v>
      </c>
      <c r="I654" s="12">
        <v>17338</v>
      </c>
      <c r="J654" s="11">
        <v>69</v>
      </c>
      <c r="K654" s="5" t="s">
        <v>16</v>
      </c>
      <c r="L654" s="5">
        <v>1018</v>
      </c>
      <c r="M654" s="5" t="s">
        <v>24</v>
      </c>
      <c r="N654" s="11" t="str">
        <f t="shared" si="82"/>
        <v>醍01018</v>
      </c>
      <c r="O654" s="11" t="str">
        <f t="shared" si="83"/>
        <v>家</v>
      </c>
      <c r="P654" s="10" t="s">
        <v>2393</v>
      </c>
      <c r="Q654" s="10" t="s">
        <v>18</v>
      </c>
      <c r="R654" s="10" t="s">
        <v>2981</v>
      </c>
      <c r="S654" s="4">
        <v>8602948</v>
      </c>
      <c r="T654" s="4" t="s">
        <v>25</v>
      </c>
      <c r="U654" s="4">
        <v>860505902</v>
      </c>
      <c r="V654" s="4" t="s">
        <v>20</v>
      </c>
      <c r="W654" s="13"/>
      <c r="X654" s="13" t="s">
        <v>2971</v>
      </c>
      <c r="Y654" s="18" t="s">
        <v>3357</v>
      </c>
      <c r="Z654" s="18" t="s">
        <v>2973</v>
      </c>
      <c r="AA654" s="1" t="str">
        <f t="shared" si="85"/>
        <v>ツ</v>
      </c>
    </row>
    <row r="655" spans="1:29" ht="21" hidden="1" customHeight="1">
      <c r="A655" s="1">
        <v>0</v>
      </c>
      <c r="B655" s="2" t="str">
        <f>VLOOKUP(VALUE(MID(N655,2,2)),Sheet1!$A$1:$B$6,2,FALSE)</f>
        <v>三宝院</v>
      </c>
      <c r="C655" s="9" t="str">
        <f t="shared" si="84"/>
        <v/>
      </c>
      <c r="D655" s="10" t="s">
        <v>1698</v>
      </c>
      <c r="E655" s="4" t="s">
        <v>1699</v>
      </c>
      <c r="F655" s="4" t="str">
        <f t="shared" si="80"/>
        <v>ﾂｼﾞ ﾃﾂﾛｳ</v>
      </c>
      <c r="G655" s="10" t="str">
        <f t="shared" si="81"/>
        <v>ﾂｼﾞ ﾃﾂﾛｳ</v>
      </c>
      <c r="H655" s="11" t="s">
        <v>15</v>
      </c>
      <c r="I655" s="12">
        <v>30064</v>
      </c>
      <c r="J655" s="11">
        <v>34</v>
      </c>
      <c r="K655" s="5" t="s">
        <v>16</v>
      </c>
      <c r="L655" s="5">
        <v>5234</v>
      </c>
      <c r="M655" s="5" t="s">
        <v>17</v>
      </c>
      <c r="N655" s="11" t="str">
        <f t="shared" si="82"/>
        <v>醍05234</v>
      </c>
      <c r="O655" s="11" t="str">
        <f t="shared" si="83"/>
        <v>本</v>
      </c>
      <c r="P655" s="10" t="s">
        <v>2811</v>
      </c>
      <c r="Q655" s="10" t="s">
        <v>1200</v>
      </c>
      <c r="R655" s="10" t="s">
        <v>55</v>
      </c>
      <c r="S655" s="4">
        <v>803774</v>
      </c>
      <c r="T655" s="4" t="s">
        <v>25</v>
      </c>
      <c r="U655" s="4">
        <v>80804301</v>
      </c>
      <c r="V655" s="4" t="s">
        <v>20</v>
      </c>
      <c r="W655" s="13"/>
      <c r="X655" s="13" t="s">
        <v>2971</v>
      </c>
      <c r="Y655" s="18" t="s">
        <v>3357</v>
      </c>
      <c r="Z655" s="18" t="s">
        <v>2973</v>
      </c>
      <c r="AA655" s="1" t="str">
        <f t="shared" si="85"/>
        <v>ツ</v>
      </c>
    </row>
    <row r="656" spans="1:29" ht="21" hidden="1" customHeight="1">
      <c r="A656" s="1">
        <v>0</v>
      </c>
      <c r="B656" s="2" t="str">
        <f>VLOOKUP(VALUE(MID(N656,2,2)),Sheet1!$A$1:$B$6,2,FALSE)</f>
        <v>点在</v>
      </c>
      <c r="C656" s="9" t="str">
        <f t="shared" si="84"/>
        <v/>
      </c>
      <c r="D656" s="10" t="s">
        <v>2155</v>
      </c>
      <c r="E656" s="4" t="s">
        <v>2156</v>
      </c>
      <c r="F656" s="4" t="str">
        <f t="shared" si="80"/>
        <v>ﾂｼﾞ ﾚｲｺ</v>
      </c>
      <c r="G656" s="10" t="str">
        <f t="shared" si="81"/>
        <v>ﾂｼﾞ ﾚｲｺ</v>
      </c>
      <c r="H656" s="11" t="s">
        <v>23</v>
      </c>
      <c r="I656" s="12">
        <v>26887</v>
      </c>
      <c r="J656" s="11">
        <v>43</v>
      </c>
      <c r="K656" s="5" t="s">
        <v>256</v>
      </c>
      <c r="L656" s="5">
        <v>50140</v>
      </c>
      <c r="M656" s="5" t="s">
        <v>17</v>
      </c>
      <c r="N656" s="11" t="str">
        <f t="shared" si="82"/>
        <v>法50140</v>
      </c>
      <c r="O656" s="11" t="str">
        <f t="shared" si="83"/>
        <v>本</v>
      </c>
      <c r="P656" s="10" t="s">
        <v>2918</v>
      </c>
      <c r="Q656" s="10" t="s">
        <v>2157</v>
      </c>
      <c r="R656" s="10" t="s">
        <v>3326</v>
      </c>
      <c r="S656" s="4">
        <v>1200399</v>
      </c>
      <c r="T656" s="4" t="s">
        <v>19</v>
      </c>
      <c r="U656" s="4">
        <v>120485001</v>
      </c>
      <c r="V656" s="4" t="s">
        <v>20</v>
      </c>
      <c r="W656" s="13"/>
      <c r="X656" s="13" t="s">
        <v>2971</v>
      </c>
      <c r="Y656" s="18" t="s">
        <v>3357</v>
      </c>
      <c r="Z656" s="18" t="s">
        <v>2973</v>
      </c>
      <c r="AA656" s="1" t="str">
        <f t="shared" si="85"/>
        <v>ツ</v>
      </c>
    </row>
    <row r="657" spans="1:29" ht="21" hidden="1" customHeight="1">
      <c r="A657" s="1">
        <v>0</v>
      </c>
      <c r="B657" s="2" t="str">
        <f>VLOOKUP(VALUE(MID(N657,2,2)),Sheet1!$A$1:$B$6,2,FALSE)</f>
        <v>石田</v>
      </c>
      <c r="C657" s="9" t="str">
        <f t="shared" si="84"/>
        <v/>
      </c>
      <c r="D657" s="10" t="s">
        <v>93</v>
      </c>
      <c r="E657" s="4" t="s">
        <v>94</v>
      </c>
      <c r="F657" s="4" t="str">
        <f t="shared" si="80"/>
        <v>ﾂｼﾞ ﾜﾀﾙ</v>
      </c>
      <c r="G657" s="10" t="str">
        <f t="shared" si="81"/>
        <v>ﾂｼﾞ ﾜﾀﾙ</v>
      </c>
      <c r="H657" s="11" t="s">
        <v>15</v>
      </c>
      <c r="I657" s="12">
        <v>26169</v>
      </c>
      <c r="J657" s="11">
        <v>45</v>
      </c>
      <c r="K657" s="5" t="s">
        <v>16</v>
      </c>
      <c r="L657" s="5">
        <v>1041</v>
      </c>
      <c r="M657" s="5" t="s">
        <v>17</v>
      </c>
      <c r="N657" s="11" t="str">
        <f t="shared" si="82"/>
        <v>醍01041</v>
      </c>
      <c r="O657" s="11" t="str">
        <f t="shared" si="83"/>
        <v>本</v>
      </c>
      <c r="P657" s="10" t="s">
        <v>2393</v>
      </c>
      <c r="Q657" s="10" t="s">
        <v>18</v>
      </c>
      <c r="R657" s="10" t="s">
        <v>2981</v>
      </c>
      <c r="S657" s="4">
        <v>9313443</v>
      </c>
      <c r="T657" s="4" t="s">
        <v>19</v>
      </c>
      <c r="U657" s="4">
        <v>931117701</v>
      </c>
      <c r="V657" s="4" t="s">
        <v>20</v>
      </c>
      <c r="W657" s="13"/>
      <c r="X657" s="13" t="s">
        <v>2971</v>
      </c>
      <c r="Y657" s="18" t="s">
        <v>3357</v>
      </c>
      <c r="Z657" s="18" t="s">
        <v>2973</v>
      </c>
      <c r="AA657" s="1" t="str">
        <f t="shared" si="85"/>
        <v>ツ</v>
      </c>
    </row>
    <row r="658" spans="1:29" ht="21" hidden="1" customHeight="1">
      <c r="A658" s="1">
        <v>0</v>
      </c>
      <c r="B658" s="2" t="str">
        <f>VLOOKUP(VALUE(MID(N658,2,2)),Sheet1!$A$1:$B$6,2,FALSE)</f>
        <v>一言寺</v>
      </c>
      <c r="C658" s="9" t="str">
        <f t="shared" si="84"/>
        <v/>
      </c>
      <c r="D658" s="10" t="s">
        <v>1373</v>
      </c>
      <c r="E658" s="4" t="s">
        <v>1374</v>
      </c>
      <c r="F658" s="4" t="str">
        <f t="shared" si="80"/>
        <v>ﾂｼﾞﾑﾗ ﾔｽﾉﾘ</v>
      </c>
      <c r="G658" s="10" t="str">
        <f t="shared" si="81"/>
        <v>ﾂｼﾞﾑﾗ ﾔｽﾉﾘ</v>
      </c>
      <c r="H658" s="11" t="s">
        <v>15</v>
      </c>
      <c r="I658" s="12">
        <v>25394</v>
      </c>
      <c r="J658" s="11">
        <v>47</v>
      </c>
      <c r="K658" s="5" t="s">
        <v>16</v>
      </c>
      <c r="L658" s="5">
        <v>4188</v>
      </c>
      <c r="M658" s="5" t="s">
        <v>17</v>
      </c>
      <c r="N658" s="11" t="str">
        <f t="shared" si="82"/>
        <v>醍04188</v>
      </c>
      <c r="O658" s="11" t="str">
        <f t="shared" si="83"/>
        <v>本</v>
      </c>
      <c r="P658" s="10" t="s">
        <v>2724</v>
      </c>
      <c r="Q658" s="10" t="s">
        <v>1149</v>
      </c>
      <c r="R658" s="10" t="s">
        <v>3206</v>
      </c>
      <c r="S658" s="4">
        <v>807753</v>
      </c>
      <c r="T658" s="4" t="s">
        <v>19</v>
      </c>
      <c r="U658" s="4">
        <v>81102401</v>
      </c>
      <c r="V658" s="4" t="s">
        <v>20</v>
      </c>
      <c r="W658" s="13"/>
      <c r="X658" s="13" t="s">
        <v>2971</v>
      </c>
      <c r="Y658" s="18" t="s">
        <v>3357</v>
      </c>
      <c r="Z658" s="18" t="s">
        <v>2973</v>
      </c>
      <c r="AA658" s="1" t="str">
        <f t="shared" si="85"/>
        <v>ツ</v>
      </c>
    </row>
    <row r="659" spans="1:29" ht="21" hidden="1" customHeight="1">
      <c r="A659" s="1">
        <v>0</v>
      </c>
      <c r="B659" s="2" t="str">
        <f>VLOOKUP(VALUE(MID(N659,2,2)),Sheet1!$A$1:$B$6,2,FALSE)</f>
        <v>一言寺</v>
      </c>
      <c r="C659" s="9" t="str">
        <f t="shared" si="84"/>
        <v/>
      </c>
      <c r="D659" s="10" t="s">
        <v>1375</v>
      </c>
      <c r="E659" s="4" t="s">
        <v>22</v>
      </c>
      <c r="F659" s="4" t="str">
        <f t="shared" si="80"/>
        <v>ﾂｼﾞﾑﾗ ﾔｽﾉﾘ</v>
      </c>
      <c r="G659" s="10" t="str">
        <f t="shared" si="81"/>
        <v xml:space="preserve">ﾂｼﾞﾑﾗ </v>
      </c>
      <c r="H659" s="11" t="s">
        <v>23</v>
      </c>
      <c r="I659" s="12">
        <v>22260</v>
      </c>
      <c r="J659" s="11">
        <v>56</v>
      </c>
      <c r="K659" s="5" t="s">
        <v>16</v>
      </c>
      <c r="L659" s="5">
        <v>4188</v>
      </c>
      <c r="M659" s="5" t="s">
        <v>24</v>
      </c>
      <c r="N659" s="11" t="str">
        <f t="shared" si="82"/>
        <v>醍04188</v>
      </c>
      <c r="O659" s="11" t="str">
        <f t="shared" si="83"/>
        <v>家</v>
      </c>
      <c r="P659" s="10" t="s">
        <v>2724</v>
      </c>
      <c r="Q659" s="10" t="s">
        <v>1149</v>
      </c>
      <c r="R659" s="10" t="s">
        <v>3206</v>
      </c>
      <c r="S659" s="4">
        <v>807753</v>
      </c>
      <c r="T659" s="4" t="s">
        <v>25</v>
      </c>
      <c r="U659" s="4">
        <v>81102402</v>
      </c>
      <c r="V659" s="4" t="s">
        <v>20</v>
      </c>
      <c r="W659" s="13"/>
      <c r="X659" s="13" t="s">
        <v>2971</v>
      </c>
      <c r="Y659" s="18" t="s">
        <v>3357</v>
      </c>
      <c r="Z659" s="18" t="s">
        <v>2973</v>
      </c>
      <c r="AA659" s="1" t="str">
        <f t="shared" si="85"/>
        <v>ツ</v>
      </c>
    </row>
    <row r="660" spans="1:29" ht="21" hidden="1" customHeight="1">
      <c r="A660" s="1">
        <v>0</v>
      </c>
      <c r="B660" s="2" t="str">
        <f>VLOOKUP(VALUE(MID(N660,2,2)),Sheet1!$A$1:$B$6,2,FALSE)</f>
        <v>小栗栖</v>
      </c>
      <c r="C660" s="9" t="str">
        <f t="shared" si="84"/>
        <v/>
      </c>
      <c r="D660" s="10" t="s">
        <v>1101</v>
      </c>
      <c r="E660" s="4" t="s">
        <v>1102</v>
      </c>
      <c r="F660" s="4" t="str">
        <f t="shared" si="80"/>
        <v>ﾂｼﾞﾓﾄ ﾐﾉﾙ</v>
      </c>
      <c r="G660" s="10" t="str">
        <f t="shared" si="81"/>
        <v>ﾂｼﾞﾓﾄ ﾐﾉﾙ</v>
      </c>
      <c r="H660" s="11" t="s">
        <v>15</v>
      </c>
      <c r="I660" s="12">
        <v>26115</v>
      </c>
      <c r="J660" s="11">
        <v>45</v>
      </c>
      <c r="K660" s="5" t="s">
        <v>16</v>
      </c>
      <c r="L660" s="5">
        <v>3287</v>
      </c>
      <c r="M660" s="5" t="s">
        <v>17</v>
      </c>
      <c r="N660" s="11" t="str">
        <f t="shared" si="82"/>
        <v>醍03287</v>
      </c>
      <c r="O660" s="11" t="str">
        <f t="shared" si="83"/>
        <v>本</v>
      </c>
      <c r="P660" s="10" t="s">
        <v>2656</v>
      </c>
      <c r="Q660" s="10" t="s">
        <v>710</v>
      </c>
      <c r="R660" s="10" t="s">
        <v>3161</v>
      </c>
      <c r="S660" s="4">
        <v>9200967</v>
      </c>
      <c r="T660" s="4" t="s">
        <v>19</v>
      </c>
      <c r="U660" s="4">
        <v>920514701</v>
      </c>
      <c r="V660" s="4" t="s">
        <v>20</v>
      </c>
      <c r="W660" s="13"/>
      <c r="X660" s="13" t="s">
        <v>2971</v>
      </c>
      <c r="Y660" s="18" t="s">
        <v>3357</v>
      </c>
      <c r="Z660" s="18" t="s">
        <v>2973</v>
      </c>
      <c r="AA660" s="1" t="str">
        <f t="shared" si="85"/>
        <v>ツ</v>
      </c>
    </row>
    <row r="661" spans="1:29" ht="21" hidden="1" customHeight="1">
      <c r="A661" s="1">
        <v>0</v>
      </c>
      <c r="B661" s="2" t="str">
        <f>VLOOKUP(VALUE(MID(N661,2,2)),Sheet1!$A$1:$B$6,2,FALSE)</f>
        <v>小栗栖</v>
      </c>
      <c r="C661" s="9" t="str">
        <f t="shared" si="84"/>
        <v/>
      </c>
      <c r="D661" s="10" t="s">
        <v>1103</v>
      </c>
      <c r="E661" s="4" t="s">
        <v>22</v>
      </c>
      <c r="F661" s="4" t="str">
        <f t="shared" si="80"/>
        <v>ﾂｼﾞﾓﾄ ﾐﾉﾙ</v>
      </c>
      <c r="G661" s="10" t="str">
        <f t="shared" si="81"/>
        <v xml:space="preserve">ﾂｼﾞﾓﾄ </v>
      </c>
      <c r="H661" s="11" t="s">
        <v>23</v>
      </c>
      <c r="I661" s="12">
        <v>26354</v>
      </c>
      <c r="J661" s="11">
        <v>45</v>
      </c>
      <c r="K661" s="5" t="s">
        <v>16</v>
      </c>
      <c r="L661" s="5">
        <v>3287</v>
      </c>
      <c r="M661" s="5" t="s">
        <v>24</v>
      </c>
      <c r="N661" s="11" t="str">
        <f t="shared" si="82"/>
        <v>醍03287</v>
      </c>
      <c r="O661" s="11" t="str">
        <f t="shared" si="83"/>
        <v>家</v>
      </c>
      <c r="P661" s="10" t="s">
        <v>2656</v>
      </c>
      <c r="Q661" s="10" t="s">
        <v>710</v>
      </c>
      <c r="R661" s="10" t="s">
        <v>3161</v>
      </c>
      <c r="S661" s="4">
        <v>9200967</v>
      </c>
      <c r="T661" s="4" t="s">
        <v>25</v>
      </c>
      <c r="U661" s="4">
        <v>920514702</v>
      </c>
      <c r="V661" s="4" t="s">
        <v>20</v>
      </c>
      <c r="W661" s="13"/>
      <c r="X661" s="13" t="s">
        <v>2971</v>
      </c>
      <c r="Y661" s="18" t="s">
        <v>3357</v>
      </c>
      <c r="Z661" s="18" t="s">
        <v>2973</v>
      </c>
      <c r="AA661" s="1" t="str">
        <f t="shared" si="85"/>
        <v>ツ</v>
      </c>
    </row>
    <row r="662" spans="1:29" ht="21" hidden="1" customHeight="1">
      <c r="A662" s="1">
        <v>0</v>
      </c>
      <c r="B662" s="2" t="str">
        <f>VLOOKUP(VALUE(MID(N662,2,2)),Sheet1!$A$1:$B$6,2,FALSE)</f>
        <v>小栗栖</v>
      </c>
      <c r="C662" s="9" t="str">
        <f t="shared" si="84"/>
        <v/>
      </c>
      <c r="D662" s="10" t="s">
        <v>1104</v>
      </c>
      <c r="E662" s="4" t="s">
        <v>22</v>
      </c>
      <c r="F662" s="4" t="str">
        <f t="shared" si="80"/>
        <v>ﾂｼﾞﾓﾄ ﾐﾉﾙ</v>
      </c>
      <c r="G662" s="10" t="str">
        <f t="shared" si="81"/>
        <v xml:space="preserve">ﾂｼﾞﾓﾄ </v>
      </c>
      <c r="H662" s="11" t="s">
        <v>23</v>
      </c>
      <c r="I662" s="12">
        <v>35014</v>
      </c>
      <c r="J662" s="11">
        <v>21</v>
      </c>
      <c r="K662" s="5" t="s">
        <v>16</v>
      </c>
      <c r="L662" s="5">
        <v>3287</v>
      </c>
      <c r="M662" s="5" t="s">
        <v>24</v>
      </c>
      <c r="N662" s="11" t="str">
        <f t="shared" si="82"/>
        <v>醍03287</v>
      </c>
      <c r="O662" s="11" t="str">
        <f t="shared" si="83"/>
        <v>家</v>
      </c>
      <c r="P662" s="10" t="s">
        <v>2656</v>
      </c>
      <c r="Q662" s="10" t="s">
        <v>710</v>
      </c>
      <c r="R662" s="10" t="s">
        <v>3161</v>
      </c>
      <c r="S662" s="4">
        <v>9200967</v>
      </c>
      <c r="T662" s="4" t="s">
        <v>25</v>
      </c>
      <c r="U662" s="4">
        <v>920514703</v>
      </c>
      <c r="V662" s="4" t="s">
        <v>20</v>
      </c>
      <c r="W662" s="13"/>
      <c r="X662" s="13" t="s">
        <v>2971</v>
      </c>
      <c r="Y662" s="18" t="s">
        <v>3357</v>
      </c>
      <c r="Z662" s="18" t="s">
        <v>2973</v>
      </c>
      <c r="AA662" s="1" t="str">
        <f t="shared" si="85"/>
        <v>ツ</v>
      </c>
    </row>
    <row r="663" spans="1:29" ht="21" hidden="1" customHeight="1">
      <c r="A663" s="1">
        <v>0</v>
      </c>
      <c r="B663" s="2" t="str">
        <f>VLOOKUP(VALUE(MID(N663,2,2)),Sheet1!$A$1:$B$6,2,FALSE)</f>
        <v>小栗栖</v>
      </c>
      <c r="C663" s="9" t="str">
        <f t="shared" si="84"/>
        <v/>
      </c>
      <c r="D663" s="10" t="s">
        <v>1105</v>
      </c>
      <c r="E663" s="4" t="s">
        <v>22</v>
      </c>
      <c r="F663" s="4" t="str">
        <f t="shared" si="80"/>
        <v>ﾂｼﾞﾓﾄ ﾐﾉﾙ</v>
      </c>
      <c r="G663" s="10" t="str">
        <f t="shared" si="81"/>
        <v xml:space="preserve">ﾂｼﾞﾓﾄ </v>
      </c>
      <c r="H663" s="11" t="s">
        <v>15</v>
      </c>
      <c r="I663" s="12">
        <v>36617</v>
      </c>
      <c r="J663" s="11">
        <v>16</v>
      </c>
      <c r="K663" s="5" t="s">
        <v>16</v>
      </c>
      <c r="L663" s="5">
        <v>3287</v>
      </c>
      <c r="M663" s="5" t="s">
        <v>24</v>
      </c>
      <c r="N663" s="11" t="str">
        <f t="shared" si="82"/>
        <v>醍03287</v>
      </c>
      <c r="O663" s="11" t="str">
        <f t="shared" si="83"/>
        <v>家</v>
      </c>
      <c r="P663" s="10" t="s">
        <v>2656</v>
      </c>
      <c r="Q663" s="10" t="s">
        <v>710</v>
      </c>
      <c r="R663" s="10" t="s">
        <v>3161</v>
      </c>
      <c r="S663" s="4">
        <v>9200967</v>
      </c>
      <c r="T663" s="4" t="s">
        <v>25</v>
      </c>
      <c r="U663" s="4">
        <v>920514704</v>
      </c>
      <c r="V663" s="4" t="s">
        <v>20</v>
      </c>
      <c r="W663" s="13"/>
      <c r="X663" s="13" t="s">
        <v>2971</v>
      </c>
      <c r="Y663" s="18" t="s">
        <v>3357</v>
      </c>
      <c r="Z663" s="18" t="s">
        <v>2973</v>
      </c>
      <c r="AA663" s="1" t="str">
        <f t="shared" si="85"/>
        <v>ツ</v>
      </c>
    </row>
    <row r="664" spans="1:29" ht="21" customHeight="1">
      <c r="A664" s="1">
        <v>0</v>
      </c>
      <c r="B664" s="2" t="str">
        <f>VLOOKUP(VALUE(MID(N664,2,2)),Sheet1!$A$1:$B$6,2,FALSE)</f>
        <v>小栗栖</v>
      </c>
      <c r="C664" s="9" t="str">
        <f t="shared" si="84"/>
        <v/>
      </c>
      <c r="D664" s="10" t="s">
        <v>1025</v>
      </c>
      <c r="E664" s="4" t="s">
        <v>1026</v>
      </c>
      <c r="F664" s="4" t="str">
        <f t="shared" si="80"/>
        <v>ﾂﾁﾀﾞ ｼｹﾞﾉﾘ</v>
      </c>
      <c r="G664" s="10" t="str">
        <f t="shared" si="81"/>
        <v>ﾂﾁﾀﾞ ｼｹﾞﾉﾘ</v>
      </c>
      <c r="H664" s="11" t="s">
        <v>15</v>
      </c>
      <c r="I664" s="12">
        <v>27306</v>
      </c>
      <c r="J664" s="11">
        <v>42</v>
      </c>
      <c r="K664" s="5" t="s">
        <v>16</v>
      </c>
      <c r="L664" s="5">
        <v>3259</v>
      </c>
      <c r="M664" s="5" t="s">
        <v>17</v>
      </c>
      <c r="N664" s="11" t="str">
        <f t="shared" si="82"/>
        <v>醍03259</v>
      </c>
      <c r="O664" s="11" t="str">
        <f t="shared" si="83"/>
        <v>本</v>
      </c>
      <c r="P664" s="10" t="s">
        <v>2636</v>
      </c>
      <c r="Q664" s="10" t="s">
        <v>1027</v>
      </c>
      <c r="R664" s="10" t="s">
        <v>1028</v>
      </c>
      <c r="S664" s="4">
        <v>1307789</v>
      </c>
      <c r="T664" s="4" t="s">
        <v>19</v>
      </c>
      <c r="U664" s="4">
        <v>131107401</v>
      </c>
      <c r="V664" s="4" t="s">
        <v>20</v>
      </c>
      <c r="W664" s="15">
        <v>42517.729166666664</v>
      </c>
      <c r="X664" s="16">
        <v>42472</v>
      </c>
      <c r="Y664" s="18">
        <v>4</v>
      </c>
      <c r="Z664" s="18"/>
      <c r="AA664" s="1" t="str">
        <f t="shared" si="85"/>
        <v>ツ</v>
      </c>
      <c r="AB664" s="1">
        <f t="shared" ref="AB664:AB665" si="86">J664</f>
        <v>42</v>
      </c>
    </row>
    <row r="665" spans="1:29" ht="21" customHeight="1">
      <c r="A665" s="1">
        <v>0</v>
      </c>
      <c r="B665" s="2" t="str">
        <f>VLOOKUP(VALUE(MID(N665,2,2)),Sheet1!$A$1:$B$6,2,FALSE)</f>
        <v>小栗栖</v>
      </c>
      <c r="C665" s="9" t="str">
        <f t="shared" si="84"/>
        <v/>
      </c>
      <c r="D665" s="10" t="s">
        <v>1029</v>
      </c>
      <c r="E665" s="4" t="s">
        <v>22</v>
      </c>
      <c r="F665" s="4" t="str">
        <f t="shared" si="80"/>
        <v>ﾂﾁﾀﾞ ｼｹﾞﾉﾘ</v>
      </c>
      <c r="G665" s="10" t="str">
        <f t="shared" si="81"/>
        <v xml:space="preserve">ﾂﾁﾀﾞ </v>
      </c>
      <c r="H665" s="11" t="s">
        <v>23</v>
      </c>
      <c r="I665" s="12">
        <v>28163</v>
      </c>
      <c r="J665" s="11">
        <v>40</v>
      </c>
      <c r="K665" s="5" t="s">
        <v>16</v>
      </c>
      <c r="L665" s="5">
        <v>3259</v>
      </c>
      <c r="M665" s="5" t="s">
        <v>24</v>
      </c>
      <c r="N665" s="11" t="str">
        <f t="shared" si="82"/>
        <v>醍03259</v>
      </c>
      <c r="O665" s="11" t="str">
        <f t="shared" si="83"/>
        <v>家</v>
      </c>
      <c r="P665" s="10" t="s">
        <v>2636</v>
      </c>
      <c r="Q665" s="10" t="s">
        <v>1027</v>
      </c>
      <c r="R665" s="10" t="s">
        <v>1028</v>
      </c>
      <c r="S665" s="4">
        <v>1307789</v>
      </c>
      <c r="T665" s="4" t="s">
        <v>25</v>
      </c>
      <c r="U665" s="4">
        <v>131107402</v>
      </c>
      <c r="V665" s="4" t="s">
        <v>20</v>
      </c>
      <c r="W665" s="15">
        <v>42502.364583333336</v>
      </c>
      <c r="X665" s="16">
        <v>42472</v>
      </c>
      <c r="Y665" s="18">
        <v>9</v>
      </c>
      <c r="Z665" s="18">
        <v>1</v>
      </c>
      <c r="AA665" s="1" t="str">
        <f t="shared" si="85"/>
        <v>ツ</v>
      </c>
      <c r="AB665" s="1">
        <f t="shared" si="86"/>
        <v>40</v>
      </c>
      <c r="AC665" s="1">
        <v>3000</v>
      </c>
    </row>
    <row r="666" spans="1:29" ht="21" hidden="1" customHeight="1">
      <c r="A666" s="1">
        <v>0</v>
      </c>
      <c r="B666" s="1" t="str">
        <f>VLOOKUP(VALUE(MID(N666,2,2)),Sheet1!$A$1:$B$6,2,FALSE)</f>
        <v>小栗栖</v>
      </c>
      <c r="C666" s="9" t="str">
        <f t="shared" si="84"/>
        <v/>
      </c>
      <c r="D666" s="4" t="s">
        <v>1030</v>
      </c>
      <c r="E666" s="4" t="s">
        <v>22</v>
      </c>
      <c r="F666" s="4" t="str">
        <f t="shared" si="80"/>
        <v>ﾂﾁﾀﾞ ｼｹﾞﾉﾘ</v>
      </c>
      <c r="G666" s="4" t="str">
        <f t="shared" si="81"/>
        <v xml:space="preserve">ﾂﾁﾀﾞ </v>
      </c>
      <c r="H666" s="5" t="s">
        <v>15</v>
      </c>
      <c r="I666" s="6">
        <v>39102</v>
      </c>
      <c r="J666" s="5">
        <v>10</v>
      </c>
      <c r="K666" s="5" t="s">
        <v>16</v>
      </c>
      <c r="L666" s="5">
        <v>3259</v>
      </c>
      <c r="M666" s="5" t="s">
        <v>24</v>
      </c>
      <c r="N666" s="5" t="str">
        <f t="shared" si="82"/>
        <v>醍03259</v>
      </c>
      <c r="O666" s="5" t="str">
        <f t="shared" si="83"/>
        <v>家</v>
      </c>
      <c r="P666" s="4" t="s">
        <v>2636</v>
      </c>
      <c r="Q666" s="4" t="s">
        <v>1027</v>
      </c>
      <c r="R666" s="4" t="s">
        <v>1028</v>
      </c>
      <c r="S666" s="4">
        <v>1307789</v>
      </c>
      <c r="T666" s="4" t="s">
        <v>25</v>
      </c>
      <c r="U666" s="4">
        <v>131107403</v>
      </c>
      <c r="V666" s="4" t="s">
        <v>20</v>
      </c>
      <c r="W666" s="7" t="s">
        <v>2970</v>
      </c>
      <c r="X666" s="7" t="s">
        <v>2971</v>
      </c>
      <c r="Y666" s="8" t="s">
        <v>2972</v>
      </c>
      <c r="Z666" s="8" t="s">
        <v>2973</v>
      </c>
      <c r="AA666" s="1" t="str">
        <f t="shared" si="85"/>
        <v>ツ</v>
      </c>
    </row>
    <row r="667" spans="1:29" ht="21" hidden="1" customHeight="1">
      <c r="A667" s="1">
        <v>0</v>
      </c>
      <c r="B667" s="1" t="str">
        <f>VLOOKUP(VALUE(MID(N667,2,2)),Sheet1!$A$1:$B$6,2,FALSE)</f>
        <v>小栗栖</v>
      </c>
      <c r="C667" s="9" t="str">
        <f t="shared" si="84"/>
        <v/>
      </c>
      <c r="D667" s="4" t="s">
        <v>1031</v>
      </c>
      <c r="E667" s="4" t="s">
        <v>22</v>
      </c>
      <c r="F667" s="4" t="str">
        <f t="shared" si="80"/>
        <v>ﾂﾁﾀﾞ ｼｹﾞﾉﾘ</v>
      </c>
      <c r="G667" s="4" t="str">
        <f t="shared" si="81"/>
        <v xml:space="preserve">ﾂﾁﾀﾞ </v>
      </c>
      <c r="H667" s="5" t="s">
        <v>15</v>
      </c>
      <c r="I667" s="6">
        <v>39893</v>
      </c>
      <c r="J667" s="5">
        <v>8</v>
      </c>
      <c r="K667" s="5" t="s">
        <v>16</v>
      </c>
      <c r="L667" s="5">
        <v>3259</v>
      </c>
      <c r="M667" s="5" t="s">
        <v>24</v>
      </c>
      <c r="N667" s="5" t="str">
        <f t="shared" si="82"/>
        <v>醍03259</v>
      </c>
      <c r="O667" s="5" t="str">
        <f t="shared" si="83"/>
        <v>家</v>
      </c>
      <c r="P667" s="4" t="s">
        <v>2636</v>
      </c>
      <c r="Q667" s="4" t="s">
        <v>1027</v>
      </c>
      <c r="R667" s="4" t="s">
        <v>1028</v>
      </c>
      <c r="S667" s="4">
        <v>1307789</v>
      </c>
      <c r="T667" s="4" t="s">
        <v>25</v>
      </c>
      <c r="U667" s="4">
        <v>131107404</v>
      </c>
      <c r="V667" s="4" t="s">
        <v>20</v>
      </c>
      <c r="W667" s="7" t="s">
        <v>2970</v>
      </c>
      <c r="X667" s="7" t="s">
        <v>2971</v>
      </c>
      <c r="Y667" s="8" t="s">
        <v>2972</v>
      </c>
      <c r="Z667" s="8" t="s">
        <v>2973</v>
      </c>
      <c r="AA667" s="1" t="str">
        <f t="shared" si="85"/>
        <v>ツ</v>
      </c>
    </row>
    <row r="668" spans="1:29" ht="21" hidden="1" customHeight="1">
      <c r="A668" s="1">
        <v>0</v>
      </c>
      <c r="B668" s="2" t="str">
        <f>VLOOKUP(VALUE(MID(N668,2,2)),Sheet1!$A$1:$B$6,2,FALSE)</f>
        <v>一言寺</v>
      </c>
      <c r="C668" s="9" t="str">
        <f t="shared" si="84"/>
        <v>テ</v>
      </c>
      <c r="D668" s="10" t="s">
        <v>1205</v>
      </c>
      <c r="E668" s="4" t="s">
        <v>1206</v>
      </c>
      <c r="F668" s="4" t="str">
        <f t="shared" si="80"/>
        <v>ﾃﾞｶﾞﾜ ﾉﾌﾞｷ</v>
      </c>
      <c r="G668" s="10" t="str">
        <f t="shared" si="81"/>
        <v>ﾃﾞｶﾞﾜ ﾉﾌﾞｷ</v>
      </c>
      <c r="H668" s="11" t="s">
        <v>15</v>
      </c>
      <c r="I668" s="12">
        <v>27147</v>
      </c>
      <c r="J668" s="11">
        <v>42</v>
      </c>
      <c r="K668" s="5" t="s">
        <v>16</v>
      </c>
      <c r="L668" s="5">
        <v>4033</v>
      </c>
      <c r="M668" s="5" t="s">
        <v>17</v>
      </c>
      <c r="N668" s="11" t="str">
        <f t="shared" si="82"/>
        <v>醍04033</v>
      </c>
      <c r="O668" s="11" t="str">
        <f t="shared" si="83"/>
        <v>本</v>
      </c>
      <c r="P668" s="10" t="s">
        <v>2681</v>
      </c>
      <c r="Q668" s="10" t="s">
        <v>1207</v>
      </c>
      <c r="R668" s="10" t="s">
        <v>1208</v>
      </c>
      <c r="S668" s="4">
        <v>9223479</v>
      </c>
      <c r="T668" s="4" t="s">
        <v>19</v>
      </c>
      <c r="U668" s="4">
        <v>930309801</v>
      </c>
      <c r="V668" s="4" t="s">
        <v>20</v>
      </c>
      <c r="W668" s="13"/>
      <c r="X668" s="13" t="s">
        <v>2971</v>
      </c>
      <c r="Y668" s="18" t="s">
        <v>3357</v>
      </c>
      <c r="Z668" s="18" t="s">
        <v>2973</v>
      </c>
      <c r="AA668" s="1" t="str">
        <f t="shared" si="85"/>
        <v>テ</v>
      </c>
    </row>
    <row r="669" spans="1:29" ht="21" hidden="1" customHeight="1">
      <c r="A669" s="1">
        <v>0</v>
      </c>
      <c r="B669" s="2" t="str">
        <f>VLOOKUP(VALUE(MID(N669,2,2)),Sheet1!$A$1:$B$6,2,FALSE)</f>
        <v>点在</v>
      </c>
      <c r="C669" s="9" t="str">
        <f t="shared" si="84"/>
        <v/>
      </c>
      <c r="D669" s="10" t="s">
        <v>2192</v>
      </c>
      <c r="E669" s="4" t="s">
        <v>2193</v>
      </c>
      <c r="F669" s="4" t="str">
        <f t="shared" si="80"/>
        <v>ﾃﾞｸﾞﾁ ｶｽﾞﾕｷ</v>
      </c>
      <c r="G669" s="10" t="str">
        <f t="shared" si="81"/>
        <v>ﾃﾞｸﾞﾁ ｶｽﾞﾕｷ</v>
      </c>
      <c r="H669" s="11" t="s">
        <v>15</v>
      </c>
      <c r="I669" s="12">
        <v>30818</v>
      </c>
      <c r="J669" s="11">
        <v>32</v>
      </c>
      <c r="K669" s="5" t="s">
        <v>256</v>
      </c>
      <c r="L669" s="5">
        <v>50152</v>
      </c>
      <c r="M669" s="5" t="s">
        <v>17</v>
      </c>
      <c r="N669" s="11" t="str">
        <f t="shared" si="82"/>
        <v>法50152</v>
      </c>
      <c r="O669" s="11" t="str">
        <f t="shared" si="83"/>
        <v>本</v>
      </c>
      <c r="P669" s="10" t="s">
        <v>2925</v>
      </c>
      <c r="Q669" s="10" t="s">
        <v>1589</v>
      </c>
      <c r="R669" s="10" t="s">
        <v>3330</v>
      </c>
      <c r="S669" s="4">
        <v>115509</v>
      </c>
      <c r="T669" s="4" t="s">
        <v>25</v>
      </c>
      <c r="U669" s="4">
        <v>20480101</v>
      </c>
      <c r="V669" s="4" t="s">
        <v>20</v>
      </c>
      <c r="W669" s="13"/>
      <c r="X669" s="13" t="s">
        <v>2971</v>
      </c>
      <c r="Y669" s="18" t="s">
        <v>3357</v>
      </c>
      <c r="Z669" s="18" t="s">
        <v>2973</v>
      </c>
      <c r="AA669" s="1" t="str">
        <f t="shared" si="85"/>
        <v>テ</v>
      </c>
    </row>
    <row r="670" spans="1:29" ht="21" hidden="1" customHeight="1">
      <c r="A670" s="1">
        <v>0</v>
      </c>
      <c r="B670" s="2" t="str">
        <f>VLOOKUP(VALUE(MID(N670,2,2)),Sheet1!$A$1:$B$6,2,FALSE)</f>
        <v>点在</v>
      </c>
      <c r="C670" s="9" t="str">
        <f t="shared" si="84"/>
        <v/>
      </c>
      <c r="D670" s="10" t="s">
        <v>2283</v>
      </c>
      <c r="E670" s="4" t="s">
        <v>2284</v>
      </c>
      <c r="F670" s="4" t="str">
        <f t="shared" si="80"/>
        <v>ﾃﾞｸﾞﾁ ﾀｹﾋﾛ</v>
      </c>
      <c r="G670" s="10" t="str">
        <f t="shared" si="81"/>
        <v>ﾃﾞｸﾞﾁ ﾀｹﾋﾛ</v>
      </c>
      <c r="H670" s="11" t="s">
        <v>15</v>
      </c>
      <c r="I670" s="12">
        <v>23828</v>
      </c>
      <c r="J670" s="11">
        <v>52</v>
      </c>
      <c r="K670" s="5" t="s">
        <v>16</v>
      </c>
      <c r="L670" s="5">
        <v>50187</v>
      </c>
      <c r="M670" s="5" t="s">
        <v>17</v>
      </c>
      <c r="N670" s="11" t="str">
        <f t="shared" si="82"/>
        <v>醍50187</v>
      </c>
      <c r="O670" s="11" t="str">
        <f t="shared" si="83"/>
        <v>本</v>
      </c>
      <c r="P670" s="10" t="s">
        <v>2948</v>
      </c>
      <c r="Q670" s="10" t="s">
        <v>1629</v>
      </c>
      <c r="R670" s="10" t="s">
        <v>2285</v>
      </c>
      <c r="S670" s="4">
        <v>1502000</v>
      </c>
      <c r="T670" s="4" t="s">
        <v>19</v>
      </c>
      <c r="U670" s="4">
        <v>150602801</v>
      </c>
      <c r="V670" s="4" t="s">
        <v>20</v>
      </c>
      <c r="W670" s="13"/>
      <c r="X670" s="13" t="s">
        <v>2971</v>
      </c>
      <c r="Y670" s="18" t="s">
        <v>3357</v>
      </c>
      <c r="Z670" s="18" t="s">
        <v>2973</v>
      </c>
      <c r="AA670" s="1" t="str">
        <f t="shared" si="85"/>
        <v>テ</v>
      </c>
    </row>
    <row r="671" spans="1:29" ht="21" hidden="1" customHeight="1">
      <c r="A671" s="1">
        <v>0</v>
      </c>
      <c r="B671" s="2" t="str">
        <f>VLOOKUP(VALUE(MID(N671,2,2)),Sheet1!$A$1:$B$6,2,FALSE)</f>
        <v>点在</v>
      </c>
      <c r="C671" s="9" t="str">
        <f t="shared" si="84"/>
        <v/>
      </c>
      <c r="D671" s="10" t="s">
        <v>1897</v>
      </c>
      <c r="E671" s="4" t="s">
        <v>1898</v>
      </c>
      <c r="F671" s="4" t="str">
        <f t="shared" si="80"/>
        <v>ﾃﾞｸﾞﾁ ﾋﾛｼ</v>
      </c>
      <c r="G671" s="10" t="str">
        <f t="shared" si="81"/>
        <v>ﾃﾞｸﾞﾁ ﾋﾛｼ</v>
      </c>
      <c r="H671" s="11" t="s">
        <v>15</v>
      </c>
      <c r="I671" s="12">
        <v>22991</v>
      </c>
      <c r="J671" s="11">
        <v>54</v>
      </c>
      <c r="K671" s="5" t="s">
        <v>16</v>
      </c>
      <c r="L671" s="5">
        <v>50015</v>
      </c>
      <c r="M671" s="5" t="s">
        <v>17</v>
      </c>
      <c r="N671" s="11" t="str">
        <f t="shared" si="82"/>
        <v>醍50015</v>
      </c>
      <c r="O671" s="11" t="str">
        <f t="shared" si="83"/>
        <v>本</v>
      </c>
      <c r="P671" s="10" t="s">
        <v>2862</v>
      </c>
      <c r="Q671" s="10" t="s">
        <v>1899</v>
      </c>
      <c r="R671" s="10" t="s">
        <v>3299</v>
      </c>
      <c r="S671" s="4">
        <v>9521526</v>
      </c>
      <c r="T671" s="4" t="s">
        <v>19</v>
      </c>
      <c r="U671" s="4">
        <v>960404901</v>
      </c>
      <c r="V671" s="4" t="s">
        <v>20</v>
      </c>
      <c r="W671" s="13"/>
      <c r="X671" s="13" t="s">
        <v>2971</v>
      </c>
      <c r="Y671" s="18" t="s">
        <v>3357</v>
      </c>
      <c r="Z671" s="18" t="s">
        <v>2973</v>
      </c>
      <c r="AA671" s="1" t="str">
        <f t="shared" si="85"/>
        <v>テ</v>
      </c>
    </row>
    <row r="672" spans="1:29" ht="21" hidden="1" customHeight="1">
      <c r="A672" s="1">
        <v>0</v>
      </c>
      <c r="B672" s="2" t="str">
        <f>VLOOKUP(VALUE(MID(N672,2,2)),Sheet1!$A$1:$B$6,2,FALSE)</f>
        <v>点在</v>
      </c>
      <c r="C672" s="9" t="str">
        <f t="shared" si="84"/>
        <v/>
      </c>
      <c r="D672" s="10" t="s">
        <v>1900</v>
      </c>
      <c r="E672" s="4" t="s">
        <v>22</v>
      </c>
      <c r="F672" s="4" t="str">
        <f t="shared" si="80"/>
        <v>ﾃﾞｸﾞﾁ ﾋﾛｼ</v>
      </c>
      <c r="G672" s="10" t="str">
        <f t="shared" si="81"/>
        <v xml:space="preserve">ﾃﾞｸﾞﾁ </v>
      </c>
      <c r="H672" s="11" t="s">
        <v>23</v>
      </c>
      <c r="I672" s="12">
        <v>27452</v>
      </c>
      <c r="J672" s="11">
        <v>42</v>
      </c>
      <c r="K672" s="5" t="s">
        <v>16</v>
      </c>
      <c r="L672" s="5">
        <v>50015</v>
      </c>
      <c r="M672" s="5" t="s">
        <v>24</v>
      </c>
      <c r="N672" s="11" t="str">
        <f t="shared" si="82"/>
        <v>醍50015</v>
      </c>
      <c r="O672" s="11" t="str">
        <f t="shared" si="83"/>
        <v>家</v>
      </c>
      <c r="P672" s="10" t="s">
        <v>2862</v>
      </c>
      <c r="Q672" s="10" t="s">
        <v>1899</v>
      </c>
      <c r="R672" s="10" t="s">
        <v>3299</v>
      </c>
      <c r="S672" s="4">
        <v>9521526</v>
      </c>
      <c r="T672" s="4" t="s">
        <v>25</v>
      </c>
      <c r="U672" s="4">
        <v>960404902</v>
      </c>
      <c r="V672" s="4" t="s">
        <v>20</v>
      </c>
      <c r="W672" s="13"/>
      <c r="X672" s="13" t="s">
        <v>2971</v>
      </c>
      <c r="Y672" s="18" t="s">
        <v>3357</v>
      </c>
      <c r="Z672" s="18" t="s">
        <v>2973</v>
      </c>
      <c r="AA672" s="1" t="str">
        <f t="shared" si="85"/>
        <v>テ</v>
      </c>
    </row>
    <row r="673" spans="1:28" ht="21" hidden="1" customHeight="1">
      <c r="A673" s="1">
        <v>0</v>
      </c>
      <c r="B673" s="1" t="str">
        <f>VLOOKUP(VALUE(MID(N673,2,2)),Sheet1!$A$1:$B$6,2,FALSE)</f>
        <v>点在</v>
      </c>
      <c r="C673" s="9" t="str">
        <f t="shared" si="84"/>
        <v/>
      </c>
      <c r="D673" s="4" t="s">
        <v>1901</v>
      </c>
      <c r="E673" s="4" t="s">
        <v>22</v>
      </c>
      <c r="F673" s="4" t="str">
        <f t="shared" si="80"/>
        <v>ﾃﾞｸﾞﾁ ﾋﾛｼ</v>
      </c>
      <c r="G673" s="4" t="str">
        <f t="shared" si="81"/>
        <v xml:space="preserve">ﾃﾞｸﾞﾁ </v>
      </c>
      <c r="H673" s="5" t="s">
        <v>15</v>
      </c>
      <c r="I673" s="6">
        <v>37321</v>
      </c>
      <c r="J673" s="5">
        <v>15</v>
      </c>
      <c r="K673" s="5" t="s">
        <v>16</v>
      </c>
      <c r="L673" s="5">
        <v>50015</v>
      </c>
      <c r="M673" s="5" t="s">
        <v>24</v>
      </c>
      <c r="N673" s="5" t="str">
        <f t="shared" si="82"/>
        <v>醍50015</v>
      </c>
      <c r="O673" s="5" t="str">
        <f t="shared" si="83"/>
        <v>家</v>
      </c>
      <c r="P673" s="4" t="s">
        <v>2862</v>
      </c>
      <c r="Q673" s="4" t="s">
        <v>1899</v>
      </c>
      <c r="R673" s="4" t="s">
        <v>3299</v>
      </c>
      <c r="S673" s="4">
        <v>9521526</v>
      </c>
      <c r="T673" s="4" t="s">
        <v>25</v>
      </c>
      <c r="U673" s="4">
        <v>960404903</v>
      </c>
      <c r="V673" s="4" t="s">
        <v>20</v>
      </c>
      <c r="W673" s="7" t="s">
        <v>2970</v>
      </c>
      <c r="X673" s="7" t="s">
        <v>2971</v>
      </c>
      <c r="Y673" s="8" t="s">
        <v>2972</v>
      </c>
      <c r="Z673" s="8" t="s">
        <v>2973</v>
      </c>
      <c r="AA673" s="1" t="str">
        <f t="shared" si="85"/>
        <v>テ</v>
      </c>
    </row>
    <row r="674" spans="1:28" ht="21" hidden="1" customHeight="1">
      <c r="A674" s="1">
        <v>0</v>
      </c>
      <c r="B674" s="1" t="str">
        <f>VLOOKUP(VALUE(MID(N674,2,2)),Sheet1!$A$1:$B$6,2,FALSE)</f>
        <v>点在</v>
      </c>
      <c r="C674" s="9" t="str">
        <f t="shared" si="84"/>
        <v>デ</v>
      </c>
      <c r="D674" s="4" t="s">
        <v>1902</v>
      </c>
      <c r="E674" s="4" t="s">
        <v>22</v>
      </c>
      <c r="F674" s="4" t="str">
        <f t="shared" si="80"/>
        <v>ﾃﾞｸﾞﾁ ﾋﾛｼ</v>
      </c>
      <c r="G674" s="4" t="str">
        <f t="shared" si="81"/>
        <v xml:space="preserve">ﾃﾞｸﾞﾁ </v>
      </c>
      <c r="H674" s="5" t="s">
        <v>23</v>
      </c>
      <c r="I674" s="6">
        <v>39603</v>
      </c>
      <c r="J674" s="5">
        <v>8</v>
      </c>
      <c r="K674" s="5" t="s">
        <v>16</v>
      </c>
      <c r="L674" s="5">
        <v>50015</v>
      </c>
      <c r="M674" s="5" t="s">
        <v>24</v>
      </c>
      <c r="N674" s="5" t="str">
        <f t="shared" si="82"/>
        <v>醍50015</v>
      </c>
      <c r="O674" s="5" t="str">
        <f t="shared" si="83"/>
        <v>家</v>
      </c>
      <c r="P674" s="4" t="s">
        <v>2862</v>
      </c>
      <c r="Q674" s="4" t="s">
        <v>1899</v>
      </c>
      <c r="R674" s="4" t="s">
        <v>3299</v>
      </c>
      <c r="S674" s="4">
        <v>9521526</v>
      </c>
      <c r="T674" s="4" t="s">
        <v>25</v>
      </c>
      <c r="U674" s="4">
        <v>960404905</v>
      </c>
      <c r="V674" s="4" t="s">
        <v>20</v>
      </c>
      <c r="W674" s="7" t="s">
        <v>2970</v>
      </c>
      <c r="X674" s="7" t="s">
        <v>2971</v>
      </c>
      <c r="Y674" s="8" t="s">
        <v>2972</v>
      </c>
      <c r="Z674" s="8" t="s">
        <v>2973</v>
      </c>
      <c r="AA674" s="1" t="str">
        <f t="shared" si="85"/>
        <v>デ</v>
      </c>
    </row>
    <row r="675" spans="1:28" ht="21" hidden="1" customHeight="1">
      <c r="A675" s="1">
        <v>0</v>
      </c>
      <c r="B675" s="2" t="str">
        <f>VLOOKUP(VALUE(MID(N675,2,2)),Sheet1!$A$1:$B$6,2,FALSE)</f>
        <v>点在</v>
      </c>
      <c r="C675" s="9"/>
      <c r="D675" s="10" t="s">
        <v>2200</v>
      </c>
      <c r="E675" s="4" t="s">
        <v>2201</v>
      </c>
      <c r="F675" s="4" t="str">
        <f t="shared" si="80"/>
        <v>ﾃﾗｻｶ ﾏｻﾕｷ</v>
      </c>
      <c r="G675" s="10" t="str">
        <f t="shared" si="81"/>
        <v>ﾃﾗｻｶ ﾏｻﾕｷ</v>
      </c>
      <c r="H675" s="11" t="s">
        <v>15</v>
      </c>
      <c r="I675" s="12">
        <v>27116</v>
      </c>
      <c r="J675" s="11">
        <v>43</v>
      </c>
      <c r="K675" s="5" t="s">
        <v>16</v>
      </c>
      <c r="L675" s="5">
        <v>50155</v>
      </c>
      <c r="M675" s="5" t="s">
        <v>17</v>
      </c>
      <c r="N675" s="11" t="str">
        <f t="shared" si="82"/>
        <v>醍50155</v>
      </c>
      <c r="O675" s="11" t="str">
        <f t="shared" si="83"/>
        <v>本</v>
      </c>
      <c r="P675" s="10" t="s">
        <v>2927</v>
      </c>
      <c r="Q675" s="10" t="s">
        <v>2202</v>
      </c>
      <c r="R675" s="10" t="s">
        <v>2203</v>
      </c>
      <c r="S675" s="4">
        <v>408069</v>
      </c>
      <c r="T675" s="4" t="s">
        <v>19</v>
      </c>
      <c r="U675" s="4">
        <v>41106701</v>
      </c>
      <c r="V675" s="4" t="s">
        <v>20</v>
      </c>
      <c r="W675" s="13"/>
      <c r="X675" s="13" t="s">
        <v>2971</v>
      </c>
      <c r="Y675" s="18" t="s">
        <v>3357</v>
      </c>
      <c r="Z675" s="18" t="s">
        <v>2973</v>
      </c>
      <c r="AA675" s="1" t="str">
        <f t="shared" si="85"/>
        <v>テ</v>
      </c>
    </row>
    <row r="676" spans="1:28" ht="21" customHeight="1">
      <c r="A676" s="1">
        <v>0</v>
      </c>
      <c r="B676" s="2" t="str">
        <f>VLOOKUP(VALUE(MID(N676,2,2)),Sheet1!$A$1:$B$6,2,FALSE)</f>
        <v>石田</v>
      </c>
      <c r="C676" s="9" t="str">
        <f t="shared" si="84"/>
        <v/>
      </c>
      <c r="D676" s="10" t="s">
        <v>112</v>
      </c>
      <c r="E676" s="4" t="s">
        <v>113</v>
      </c>
      <c r="F676" s="4" t="str">
        <f t="shared" si="80"/>
        <v>ﾃﾗﾀﾞ ｲｻｵ</v>
      </c>
      <c r="G676" s="10" t="str">
        <f t="shared" si="81"/>
        <v>ﾃﾗﾀﾞ ｲｻｵ</v>
      </c>
      <c r="H676" s="11" t="s">
        <v>15</v>
      </c>
      <c r="I676" s="12">
        <v>28622</v>
      </c>
      <c r="J676" s="11">
        <v>38</v>
      </c>
      <c r="K676" s="5" t="s">
        <v>16</v>
      </c>
      <c r="L676" s="5">
        <v>1068</v>
      </c>
      <c r="M676" s="5" t="s">
        <v>17</v>
      </c>
      <c r="N676" s="11" t="str">
        <f t="shared" si="82"/>
        <v>醍01068</v>
      </c>
      <c r="O676" s="11" t="str">
        <f t="shared" si="83"/>
        <v>本</v>
      </c>
      <c r="P676" s="10" t="s">
        <v>2406</v>
      </c>
      <c r="Q676" s="10" t="s">
        <v>28</v>
      </c>
      <c r="R676" s="10" t="s">
        <v>3591</v>
      </c>
      <c r="S676" s="4">
        <v>14656</v>
      </c>
      <c r="T676" s="4" t="s">
        <v>25</v>
      </c>
      <c r="U676" s="4">
        <v>10305501</v>
      </c>
      <c r="V676" s="4" t="s">
        <v>20</v>
      </c>
      <c r="W676" s="15">
        <v>42500.364583333336</v>
      </c>
      <c r="X676" s="16">
        <v>42475</v>
      </c>
      <c r="Y676" s="18">
        <v>1</v>
      </c>
      <c r="Z676" s="18"/>
      <c r="AA676" s="1" t="str">
        <f t="shared" si="85"/>
        <v>テ</v>
      </c>
    </row>
    <row r="677" spans="1:28" ht="21" hidden="1" customHeight="1">
      <c r="A677" s="1">
        <v>0</v>
      </c>
      <c r="B677" s="2" t="str">
        <f>VLOOKUP(VALUE(MID(N677,2,2)),Sheet1!$A$1:$B$6,2,FALSE)</f>
        <v>小栗栖</v>
      </c>
      <c r="C677" s="9" t="str">
        <f t="shared" si="84"/>
        <v>ト</v>
      </c>
      <c r="D677" s="10" t="s">
        <v>1061</v>
      </c>
      <c r="E677" s="4" t="s">
        <v>1062</v>
      </c>
      <c r="F677" s="4" t="str">
        <f t="shared" si="80"/>
        <v>ﾄﾞｳｼﾞﾖｳ ﾏﾅﾌﾞ</v>
      </c>
      <c r="G677" s="10" t="str">
        <f t="shared" si="81"/>
        <v>ﾄﾞｳｼﾞﾖｳ ﾏﾅﾌﾞ</v>
      </c>
      <c r="H677" s="11" t="s">
        <v>15</v>
      </c>
      <c r="I677" s="12">
        <v>21130</v>
      </c>
      <c r="J677" s="11">
        <v>59</v>
      </c>
      <c r="K677" s="5" t="s">
        <v>16</v>
      </c>
      <c r="L677" s="5">
        <v>3274</v>
      </c>
      <c r="M677" s="5" t="s">
        <v>17</v>
      </c>
      <c r="N677" s="11" t="str">
        <f t="shared" si="82"/>
        <v>醍03274</v>
      </c>
      <c r="O677" s="11" t="str">
        <f t="shared" si="83"/>
        <v>本</v>
      </c>
      <c r="P677" s="10" t="s">
        <v>2644</v>
      </c>
      <c r="Q677" s="10" t="s">
        <v>1063</v>
      </c>
      <c r="R677" s="10" t="s">
        <v>3153</v>
      </c>
      <c r="S677" s="4">
        <v>8909725</v>
      </c>
      <c r="T677" s="4" t="s">
        <v>19</v>
      </c>
      <c r="U677" s="4">
        <v>891006101</v>
      </c>
      <c r="V677" s="4" t="s">
        <v>20</v>
      </c>
      <c r="W677" s="13"/>
      <c r="X677" s="13" t="s">
        <v>2971</v>
      </c>
      <c r="Y677" s="18" t="s">
        <v>3357</v>
      </c>
      <c r="Z677" s="18" t="s">
        <v>2973</v>
      </c>
      <c r="AA677" s="1" t="str">
        <f t="shared" si="85"/>
        <v>ト</v>
      </c>
    </row>
    <row r="678" spans="1:28" ht="21" customHeight="1">
      <c r="A678" s="1">
        <v>0</v>
      </c>
      <c r="B678" s="2" t="str">
        <f>VLOOKUP(VALUE(MID(N678,2,2)),Sheet1!$A$1:$B$6,2,FALSE)</f>
        <v>小栗栖</v>
      </c>
      <c r="C678" s="9" t="str">
        <f t="shared" si="84"/>
        <v/>
      </c>
      <c r="D678" s="10" t="s">
        <v>1094</v>
      </c>
      <c r="E678" s="4" t="s">
        <v>1095</v>
      </c>
      <c r="F678" s="4" t="str">
        <f t="shared" si="80"/>
        <v>ﾄｷﾄｳ ｺｳｽｹ</v>
      </c>
      <c r="G678" s="10" t="str">
        <f t="shared" si="81"/>
        <v>ﾄｷﾄｳ ｺｳｽｹ</v>
      </c>
      <c r="H678" s="11" t="s">
        <v>15</v>
      </c>
      <c r="I678" s="12">
        <v>33644</v>
      </c>
      <c r="J678" s="11">
        <v>25</v>
      </c>
      <c r="K678" s="5" t="s">
        <v>256</v>
      </c>
      <c r="L678" s="5">
        <v>3285</v>
      </c>
      <c r="M678" s="5" t="s">
        <v>17</v>
      </c>
      <c r="N678" s="11" t="str">
        <f t="shared" si="82"/>
        <v>法03285</v>
      </c>
      <c r="O678" s="11" t="str">
        <f t="shared" si="83"/>
        <v>本</v>
      </c>
      <c r="P678" s="10" t="s">
        <v>2654</v>
      </c>
      <c r="Q678" s="10" t="s">
        <v>1096</v>
      </c>
      <c r="R678" s="10" t="s">
        <v>1097</v>
      </c>
      <c r="S678" s="4">
        <v>1501569</v>
      </c>
      <c r="T678" s="4" t="s">
        <v>25</v>
      </c>
      <c r="U678" s="4">
        <v>150584501</v>
      </c>
      <c r="V678" s="4" t="s">
        <v>20</v>
      </c>
      <c r="W678" s="15">
        <v>42477.333333333336</v>
      </c>
      <c r="X678" s="16">
        <v>42464</v>
      </c>
      <c r="Y678" s="18">
        <v>1</v>
      </c>
      <c r="Z678" s="18"/>
      <c r="AA678" s="1" t="str">
        <f t="shared" si="85"/>
        <v>ト</v>
      </c>
      <c r="AB678" s="1">
        <f>J678</f>
        <v>25</v>
      </c>
    </row>
    <row r="679" spans="1:28" ht="21" hidden="1" customHeight="1">
      <c r="A679" s="1">
        <v>0</v>
      </c>
      <c r="B679" s="2" t="str">
        <f>VLOOKUP(VALUE(MID(N679,2,2)),Sheet1!$A$1:$B$6,2,FALSE)</f>
        <v>一言寺</v>
      </c>
      <c r="C679" s="9" t="str">
        <f t="shared" si="84"/>
        <v/>
      </c>
      <c r="D679" s="10" t="s">
        <v>1237</v>
      </c>
      <c r="E679" s="4" t="s">
        <v>1238</v>
      </c>
      <c r="F679" s="4" t="str">
        <f t="shared" si="80"/>
        <v>ﾄｸｲ ﾖｳｽｹ</v>
      </c>
      <c r="G679" s="10" t="str">
        <f t="shared" si="81"/>
        <v>ﾄｸｲ ﾖｳｽｹ</v>
      </c>
      <c r="H679" s="11" t="s">
        <v>15</v>
      </c>
      <c r="I679" s="12">
        <v>23573</v>
      </c>
      <c r="J679" s="11">
        <v>52</v>
      </c>
      <c r="K679" s="5" t="s">
        <v>16</v>
      </c>
      <c r="L679" s="5">
        <v>4052</v>
      </c>
      <c r="M679" s="5" t="s">
        <v>17</v>
      </c>
      <c r="N679" s="11" t="str">
        <f t="shared" si="82"/>
        <v>醍04052</v>
      </c>
      <c r="O679" s="11" t="str">
        <f t="shared" si="83"/>
        <v>本</v>
      </c>
      <c r="P679" s="10" t="s">
        <v>2689</v>
      </c>
      <c r="Q679" s="10" t="s">
        <v>1239</v>
      </c>
      <c r="R679" s="10" t="s">
        <v>3182</v>
      </c>
      <c r="S679" s="4">
        <v>9606297</v>
      </c>
      <c r="T679" s="4" t="s">
        <v>19</v>
      </c>
      <c r="U679" s="4">
        <v>960714801</v>
      </c>
      <c r="V679" s="4" t="s">
        <v>20</v>
      </c>
      <c r="W679" s="13"/>
      <c r="X679" s="13" t="s">
        <v>2971</v>
      </c>
      <c r="Y679" s="18" t="s">
        <v>3357</v>
      </c>
      <c r="Z679" s="18" t="s">
        <v>2973</v>
      </c>
      <c r="AA679" s="1" t="str">
        <f t="shared" si="85"/>
        <v>ト</v>
      </c>
    </row>
    <row r="680" spans="1:28" ht="21" hidden="1" customHeight="1">
      <c r="A680" s="1">
        <v>0</v>
      </c>
      <c r="B680" s="2" t="str">
        <f>VLOOKUP(VALUE(MID(N680,2,2)),Sheet1!$A$1:$B$6,2,FALSE)</f>
        <v>一言寺</v>
      </c>
      <c r="C680" s="9" t="str">
        <f t="shared" si="84"/>
        <v/>
      </c>
      <c r="D680" s="10" t="s">
        <v>1240</v>
      </c>
      <c r="E680" s="4" t="s">
        <v>22</v>
      </c>
      <c r="F680" s="4" t="str">
        <f t="shared" si="80"/>
        <v>ﾄｸｲ ﾖｳｽｹ</v>
      </c>
      <c r="G680" s="10" t="str">
        <f t="shared" si="81"/>
        <v xml:space="preserve">ﾄｸｲ </v>
      </c>
      <c r="H680" s="11" t="s">
        <v>23</v>
      </c>
      <c r="I680" s="12">
        <v>24583</v>
      </c>
      <c r="J680" s="11">
        <v>49</v>
      </c>
      <c r="K680" s="5" t="s">
        <v>16</v>
      </c>
      <c r="L680" s="5">
        <v>4052</v>
      </c>
      <c r="M680" s="5" t="s">
        <v>24</v>
      </c>
      <c r="N680" s="11" t="str">
        <f t="shared" si="82"/>
        <v>醍04052</v>
      </c>
      <c r="O680" s="11" t="str">
        <f t="shared" si="83"/>
        <v>家</v>
      </c>
      <c r="P680" s="10" t="s">
        <v>2689</v>
      </c>
      <c r="Q680" s="10" t="s">
        <v>1239</v>
      </c>
      <c r="R680" s="10" t="s">
        <v>3182</v>
      </c>
      <c r="S680" s="4">
        <v>9606297</v>
      </c>
      <c r="T680" s="4" t="s">
        <v>25</v>
      </c>
      <c r="U680" s="4">
        <v>960714802</v>
      </c>
      <c r="V680" s="4" t="s">
        <v>20</v>
      </c>
      <c r="W680" s="13"/>
      <c r="X680" s="13" t="s">
        <v>2971</v>
      </c>
      <c r="Y680" s="18" t="s">
        <v>3357</v>
      </c>
      <c r="Z680" s="18" t="s">
        <v>2973</v>
      </c>
      <c r="AA680" s="1" t="str">
        <f t="shared" si="85"/>
        <v>ト</v>
      </c>
    </row>
    <row r="681" spans="1:28" ht="21" hidden="1" customHeight="1">
      <c r="A681" s="1">
        <v>0</v>
      </c>
      <c r="B681" s="2" t="str">
        <f>VLOOKUP(VALUE(MID(N681,2,2)),Sheet1!$A$1:$B$6,2,FALSE)</f>
        <v>一言寺</v>
      </c>
      <c r="C681" s="9" t="str">
        <f t="shared" si="84"/>
        <v/>
      </c>
      <c r="D681" s="10" t="s">
        <v>1241</v>
      </c>
      <c r="E681" s="4" t="s">
        <v>22</v>
      </c>
      <c r="F681" s="4" t="str">
        <f t="shared" si="80"/>
        <v>ﾄｸｲ ﾖｳｽｹ</v>
      </c>
      <c r="G681" s="10" t="str">
        <f t="shared" si="81"/>
        <v xml:space="preserve">ﾄｸｲ </v>
      </c>
      <c r="H681" s="11" t="s">
        <v>23</v>
      </c>
      <c r="I681" s="12">
        <v>34580</v>
      </c>
      <c r="J681" s="11">
        <v>22</v>
      </c>
      <c r="K681" s="5" t="s">
        <v>16</v>
      </c>
      <c r="L681" s="5">
        <v>4052</v>
      </c>
      <c r="M681" s="5" t="s">
        <v>24</v>
      </c>
      <c r="N681" s="11" t="str">
        <f t="shared" si="82"/>
        <v>醍04052</v>
      </c>
      <c r="O681" s="11" t="str">
        <f t="shared" si="83"/>
        <v>家</v>
      </c>
      <c r="P681" s="10" t="s">
        <v>2689</v>
      </c>
      <c r="Q681" s="10" t="s">
        <v>1239</v>
      </c>
      <c r="R681" s="10" t="s">
        <v>3182</v>
      </c>
      <c r="S681" s="4">
        <v>9606297</v>
      </c>
      <c r="T681" s="4" t="s">
        <v>25</v>
      </c>
      <c r="U681" s="4">
        <v>960714803</v>
      </c>
      <c r="V681" s="4" t="s">
        <v>20</v>
      </c>
      <c r="W681" s="13"/>
      <c r="X681" s="13" t="s">
        <v>2971</v>
      </c>
      <c r="Y681" s="18" t="s">
        <v>3357</v>
      </c>
      <c r="Z681" s="18" t="s">
        <v>2973</v>
      </c>
      <c r="AA681" s="1" t="str">
        <f t="shared" si="85"/>
        <v>ト</v>
      </c>
    </row>
    <row r="682" spans="1:28" ht="21" hidden="1" customHeight="1">
      <c r="A682" s="1">
        <v>0</v>
      </c>
      <c r="B682" s="2" t="str">
        <f>VLOOKUP(VALUE(MID(N682,2,2)),Sheet1!$A$1:$B$6,2,FALSE)</f>
        <v>一言寺</v>
      </c>
      <c r="C682" s="9" t="str">
        <f t="shared" si="84"/>
        <v/>
      </c>
      <c r="D682" s="10" t="s">
        <v>1242</v>
      </c>
      <c r="E682" s="4" t="s">
        <v>22</v>
      </c>
      <c r="F682" s="4" t="str">
        <f t="shared" si="80"/>
        <v>ﾄｸｲ ﾖｳｽｹ</v>
      </c>
      <c r="G682" s="10" t="str">
        <f t="shared" si="81"/>
        <v xml:space="preserve">ﾄｸｲ </v>
      </c>
      <c r="H682" s="11" t="s">
        <v>15</v>
      </c>
      <c r="I682" s="12">
        <v>35449</v>
      </c>
      <c r="J682" s="11">
        <v>20</v>
      </c>
      <c r="K682" s="5" t="s">
        <v>16</v>
      </c>
      <c r="L682" s="5">
        <v>4052</v>
      </c>
      <c r="M682" s="5" t="s">
        <v>24</v>
      </c>
      <c r="N682" s="11" t="str">
        <f t="shared" si="82"/>
        <v>醍04052</v>
      </c>
      <c r="O682" s="11" t="str">
        <f t="shared" si="83"/>
        <v>家</v>
      </c>
      <c r="P682" s="10" t="s">
        <v>2689</v>
      </c>
      <c r="Q682" s="10" t="s">
        <v>1239</v>
      </c>
      <c r="R682" s="10" t="s">
        <v>3182</v>
      </c>
      <c r="S682" s="4">
        <v>9606297</v>
      </c>
      <c r="T682" s="4" t="s">
        <v>25</v>
      </c>
      <c r="U682" s="4">
        <v>960714804</v>
      </c>
      <c r="V682" s="4" t="s">
        <v>20</v>
      </c>
      <c r="W682" s="13"/>
      <c r="X682" s="13" t="s">
        <v>2971</v>
      </c>
      <c r="Y682" s="18" t="s">
        <v>3357</v>
      </c>
      <c r="Z682" s="18" t="s">
        <v>2973</v>
      </c>
      <c r="AA682" s="1" t="str">
        <f t="shared" si="85"/>
        <v>ト</v>
      </c>
    </row>
    <row r="683" spans="1:28" ht="21" hidden="1" customHeight="1">
      <c r="A683" s="1">
        <v>0</v>
      </c>
      <c r="B683" s="2" t="str">
        <f>VLOOKUP(VALUE(MID(N683,2,2)),Sheet1!$A$1:$B$6,2,FALSE)</f>
        <v>一言寺</v>
      </c>
      <c r="C683" s="9" t="str">
        <f t="shared" si="84"/>
        <v/>
      </c>
      <c r="D683" s="10" t="s">
        <v>1492</v>
      </c>
      <c r="E683" s="4" t="s">
        <v>1493</v>
      </c>
      <c r="F683" s="4" t="str">
        <f t="shared" si="80"/>
        <v>ﾄﾐﾀ ｶｽﾞﾉﾘ</v>
      </c>
      <c r="G683" s="10" t="str">
        <f t="shared" si="81"/>
        <v>ﾄﾐﾀ ｶｽﾞﾉﾘ</v>
      </c>
      <c r="H683" s="11" t="s">
        <v>15</v>
      </c>
      <c r="I683" s="12">
        <v>25615</v>
      </c>
      <c r="J683" s="11">
        <v>47</v>
      </c>
      <c r="K683" s="5" t="s">
        <v>16</v>
      </c>
      <c r="L683" s="5">
        <v>4237</v>
      </c>
      <c r="M683" s="5" t="s">
        <v>17</v>
      </c>
      <c r="N683" s="11" t="str">
        <f t="shared" si="82"/>
        <v>醍04237</v>
      </c>
      <c r="O683" s="11" t="str">
        <f t="shared" si="83"/>
        <v>本</v>
      </c>
      <c r="P683" s="10" t="s">
        <v>2756</v>
      </c>
      <c r="Q683" s="10" t="s">
        <v>1200</v>
      </c>
      <c r="R683" s="10" t="s">
        <v>3226</v>
      </c>
      <c r="S683" s="4">
        <v>1405071</v>
      </c>
      <c r="T683" s="4" t="s">
        <v>19</v>
      </c>
      <c r="U683" s="4">
        <v>140902601</v>
      </c>
      <c r="V683" s="4" t="s">
        <v>20</v>
      </c>
      <c r="W683" s="13"/>
      <c r="X683" s="13" t="s">
        <v>2971</v>
      </c>
      <c r="Y683" s="18" t="s">
        <v>3357</v>
      </c>
      <c r="Z683" s="18" t="s">
        <v>2973</v>
      </c>
      <c r="AA683" s="1" t="str">
        <f t="shared" si="85"/>
        <v>ト</v>
      </c>
    </row>
    <row r="684" spans="1:28" ht="21" hidden="1" customHeight="1">
      <c r="A684" s="1">
        <v>0</v>
      </c>
      <c r="B684" s="2" t="str">
        <f>VLOOKUP(VALUE(MID(N684,2,2)),Sheet1!$A$1:$B$6,2,FALSE)</f>
        <v>一言寺</v>
      </c>
      <c r="C684" s="9" t="str">
        <f t="shared" si="84"/>
        <v/>
      </c>
      <c r="D684" s="10" t="s">
        <v>1494</v>
      </c>
      <c r="E684" s="4" t="s">
        <v>22</v>
      </c>
      <c r="F684" s="4" t="str">
        <f t="shared" si="80"/>
        <v>ﾄﾐﾀ ｶｽﾞﾉﾘ</v>
      </c>
      <c r="G684" s="10" t="str">
        <f t="shared" si="81"/>
        <v xml:space="preserve">ﾄﾐﾀ </v>
      </c>
      <c r="H684" s="11" t="s">
        <v>23</v>
      </c>
      <c r="I684" s="12">
        <v>26987</v>
      </c>
      <c r="J684" s="11">
        <v>43</v>
      </c>
      <c r="K684" s="5" t="s">
        <v>16</v>
      </c>
      <c r="L684" s="5">
        <v>4237</v>
      </c>
      <c r="M684" s="5" t="s">
        <v>24</v>
      </c>
      <c r="N684" s="11" t="str">
        <f t="shared" si="82"/>
        <v>醍04237</v>
      </c>
      <c r="O684" s="11" t="str">
        <f t="shared" si="83"/>
        <v>家</v>
      </c>
      <c r="P684" s="10" t="s">
        <v>2756</v>
      </c>
      <c r="Q684" s="10" t="s">
        <v>1200</v>
      </c>
      <c r="R684" s="10" t="s">
        <v>3226</v>
      </c>
      <c r="S684" s="4">
        <v>1405071</v>
      </c>
      <c r="T684" s="4" t="s">
        <v>25</v>
      </c>
      <c r="U684" s="4">
        <v>140902602</v>
      </c>
      <c r="V684" s="4" t="s">
        <v>20</v>
      </c>
      <c r="W684" s="13"/>
      <c r="X684" s="13" t="s">
        <v>2971</v>
      </c>
      <c r="Y684" s="18" t="s">
        <v>3357</v>
      </c>
      <c r="Z684" s="18" t="s">
        <v>2973</v>
      </c>
      <c r="AA684" s="1" t="str">
        <f t="shared" si="85"/>
        <v>ト</v>
      </c>
    </row>
    <row r="685" spans="1:28" ht="21" hidden="1" customHeight="1">
      <c r="A685" s="1">
        <v>0</v>
      </c>
      <c r="B685" s="2" t="str">
        <f>VLOOKUP(VALUE(MID(N685,2,2)),Sheet1!$A$1:$B$6,2,FALSE)</f>
        <v>一言寺</v>
      </c>
      <c r="C685" s="9" t="str">
        <f t="shared" si="84"/>
        <v/>
      </c>
      <c r="D685" s="10" t="s">
        <v>1495</v>
      </c>
      <c r="E685" s="4" t="s">
        <v>22</v>
      </c>
      <c r="F685" s="4" t="str">
        <f t="shared" si="80"/>
        <v>ﾄﾐﾀ ｶｽﾞﾉﾘ</v>
      </c>
      <c r="G685" s="10" t="str">
        <f t="shared" si="81"/>
        <v xml:space="preserve">ﾄﾐﾀ </v>
      </c>
      <c r="H685" s="11" t="s">
        <v>23</v>
      </c>
      <c r="I685" s="12">
        <v>35597</v>
      </c>
      <c r="J685" s="11">
        <v>19</v>
      </c>
      <c r="K685" s="5" t="s">
        <v>16</v>
      </c>
      <c r="L685" s="5">
        <v>4237</v>
      </c>
      <c r="M685" s="5" t="s">
        <v>24</v>
      </c>
      <c r="N685" s="11" t="str">
        <f t="shared" si="82"/>
        <v>醍04237</v>
      </c>
      <c r="O685" s="11" t="str">
        <f t="shared" si="83"/>
        <v>家</v>
      </c>
      <c r="P685" s="10" t="s">
        <v>2756</v>
      </c>
      <c r="Q685" s="10" t="s">
        <v>1200</v>
      </c>
      <c r="R685" s="10" t="s">
        <v>3226</v>
      </c>
      <c r="S685" s="4">
        <v>1405071</v>
      </c>
      <c r="T685" s="4" t="s">
        <v>25</v>
      </c>
      <c r="U685" s="4">
        <v>140902603</v>
      </c>
      <c r="V685" s="4" t="s">
        <v>20</v>
      </c>
      <c r="W685" s="13"/>
      <c r="X685" s="13" t="s">
        <v>2971</v>
      </c>
      <c r="Y685" s="18" t="s">
        <v>3357</v>
      </c>
      <c r="Z685" s="18" t="s">
        <v>2973</v>
      </c>
      <c r="AA685" s="1" t="str">
        <f t="shared" si="85"/>
        <v>ト</v>
      </c>
    </row>
    <row r="686" spans="1:28" ht="21" customHeight="1">
      <c r="A686" s="1">
        <v>0</v>
      </c>
      <c r="B686" s="2" t="str">
        <f>VLOOKUP(VALUE(MID(N686,2,2)),Sheet1!$A$1:$B$6,2,FALSE)</f>
        <v>石田</v>
      </c>
      <c r="C686" s="9" t="str">
        <f t="shared" si="84"/>
        <v/>
      </c>
      <c r="D686" s="10" t="s">
        <v>131</v>
      </c>
      <c r="E686" s="4" t="s">
        <v>132</v>
      </c>
      <c r="F686" s="4" t="str">
        <f t="shared" si="80"/>
        <v>ﾄﾓﾅﾘ ﾀﾂﾐ</v>
      </c>
      <c r="G686" s="10" t="str">
        <f t="shared" si="81"/>
        <v>ﾄﾓﾅﾘ ﾀﾂﾐ</v>
      </c>
      <c r="H686" s="11" t="s">
        <v>15</v>
      </c>
      <c r="I686" s="12">
        <v>28752</v>
      </c>
      <c r="J686" s="11">
        <v>38</v>
      </c>
      <c r="K686" s="5" t="s">
        <v>16</v>
      </c>
      <c r="L686" s="5">
        <v>1076</v>
      </c>
      <c r="M686" s="5" t="s">
        <v>17</v>
      </c>
      <c r="N686" s="11" t="str">
        <f t="shared" si="82"/>
        <v>醍01076</v>
      </c>
      <c r="O686" s="11" t="str">
        <f t="shared" si="83"/>
        <v>本</v>
      </c>
      <c r="P686" s="10" t="s">
        <v>2410</v>
      </c>
      <c r="Q686" s="10" t="s">
        <v>133</v>
      </c>
      <c r="R686" s="10" t="s">
        <v>134</v>
      </c>
      <c r="S686" s="4">
        <v>105678</v>
      </c>
      <c r="T686" s="4" t="s">
        <v>25</v>
      </c>
      <c r="U686" s="4">
        <v>10812301</v>
      </c>
      <c r="V686" s="4" t="s">
        <v>20</v>
      </c>
      <c r="W686" s="15">
        <v>42500.364583333336</v>
      </c>
      <c r="X686" s="16">
        <v>42472</v>
      </c>
      <c r="Y686" s="18">
        <v>1</v>
      </c>
      <c r="Z686" s="18"/>
      <c r="AA686" s="1" t="str">
        <f t="shared" si="85"/>
        <v>ト</v>
      </c>
      <c r="AB686" s="1">
        <f t="shared" ref="AB686:AB687" si="87">J686</f>
        <v>38</v>
      </c>
    </row>
    <row r="687" spans="1:28" ht="21" customHeight="1">
      <c r="A687" s="1">
        <v>0</v>
      </c>
      <c r="B687" s="2" t="str">
        <f>VLOOKUP(VALUE(MID(N687,2,2)),Sheet1!$A$1:$B$6,2,FALSE)</f>
        <v>石田</v>
      </c>
      <c r="C687" s="9" t="str">
        <f t="shared" si="84"/>
        <v/>
      </c>
      <c r="D687" s="10" t="s">
        <v>135</v>
      </c>
      <c r="E687" s="4" t="s">
        <v>22</v>
      </c>
      <c r="F687" s="4" t="str">
        <f t="shared" si="80"/>
        <v>ﾄﾓﾅﾘ ﾀﾂﾐ</v>
      </c>
      <c r="G687" s="10" t="s">
        <v>3581</v>
      </c>
      <c r="H687" s="11" t="s">
        <v>23</v>
      </c>
      <c r="I687" s="12">
        <v>28315</v>
      </c>
      <c r="J687" s="11">
        <v>39</v>
      </c>
      <c r="K687" s="5" t="s">
        <v>16</v>
      </c>
      <c r="L687" s="5">
        <v>1076</v>
      </c>
      <c r="M687" s="5" t="s">
        <v>24</v>
      </c>
      <c r="N687" s="11" t="str">
        <f t="shared" si="82"/>
        <v>醍01076</v>
      </c>
      <c r="O687" s="11" t="str">
        <f t="shared" si="83"/>
        <v>家</v>
      </c>
      <c r="P687" s="10" t="s">
        <v>2410</v>
      </c>
      <c r="Q687" s="10" t="s">
        <v>133</v>
      </c>
      <c r="R687" s="10" t="s">
        <v>134</v>
      </c>
      <c r="S687" s="4">
        <v>105678</v>
      </c>
      <c r="T687" s="4" t="s">
        <v>25</v>
      </c>
      <c r="U687" s="4">
        <v>10812302</v>
      </c>
      <c r="V687" s="4" t="s">
        <v>20</v>
      </c>
      <c r="W687" s="15">
        <v>42500.364583333336</v>
      </c>
      <c r="X687" s="16">
        <v>42472</v>
      </c>
      <c r="Y687" s="18">
        <v>1</v>
      </c>
      <c r="Z687" s="18"/>
      <c r="AA687" s="1" t="str">
        <f t="shared" si="85"/>
        <v>ト</v>
      </c>
      <c r="AB687" s="1">
        <f t="shared" si="87"/>
        <v>39</v>
      </c>
    </row>
    <row r="688" spans="1:28" ht="21" hidden="1" customHeight="1">
      <c r="A688" s="1">
        <v>0</v>
      </c>
      <c r="B688" s="1" t="str">
        <f>VLOOKUP(VALUE(MID(N688,2,2)),Sheet1!$A$1:$B$6,2,FALSE)</f>
        <v>石田</v>
      </c>
      <c r="C688" s="9" t="str">
        <f t="shared" si="84"/>
        <v/>
      </c>
      <c r="D688" s="4" t="s">
        <v>136</v>
      </c>
      <c r="E688" s="4" t="s">
        <v>22</v>
      </c>
      <c r="F688" s="4" t="str">
        <f t="shared" si="80"/>
        <v>ﾄﾓﾅﾘ ﾀﾂﾐ</v>
      </c>
      <c r="G688" s="4" t="str">
        <f t="shared" si="81"/>
        <v xml:space="preserve">ﾄﾓﾅﾘ </v>
      </c>
      <c r="H688" s="5" t="s">
        <v>15</v>
      </c>
      <c r="I688" s="6">
        <v>37880</v>
      </c>
      <c r="J688" s="5">
        <v>13</v>
      </c>
      <c r="K688" s="5" t="s">
        <v>16</v>
      </c>
      <c r="L688" s="5">
        <v>1076</v>
      </c>
      <c r="M688" s="5" t="s">
        <v>24</v>
      </c>
      <c r="N688" s="5" t="str">
        <f t="shared" si="82"/>
        <v>醍01076</v>
      </c>
      <c r="O688" s="5" t="str">
        <f t="shared" si="83"/>
        <v>家</v>
      </c>
      <c r="P688" s="4" t="s">
        <v>2410</v>
      </c>
      <c r="Q688" s="4" t="s">
        <v>133</v>
      </c>
      <c r="R688" s="4" t="s">
        <v>134</v>
      </c>
      <c r="S688" s="4">
        <v>105678</v>
      </c>
      <c r="T688" s="4" t="s">
        <v>25</v>
      </c>
      <c r="U688" s="4">
        <v>10812303</v>
      </c>
      <c r="V688" s="4" t="s">
        <v>20</v>
      </c>
      <c r="W688" s="7" t="s">
        <v>2970</v>
      </c>
      <c r="X688" s="7" t="s">
        <v>2971</v>
      </c>
      <c r="Y688" s="8" t="s">
        <v>2972</v>
      </c>
      <c r="Z688" s="8" t="s">
        <v>2973</v>
      </c>
      <c r="AA688" s="1" t="str">
        <f t="shared" si="85"/>
        <v>ト</v>
      </c>
    </row>
    <row r="689" spans="1:28" ht="21" hidden="1" customHeight="1">
      <c r="A689" s="1">
        <v>0</v>
      </c>
      <c r="B689" s="1" t="str">
        <f>VLOOKUP(VALUE(MID(N689,2,2)),Sheet1!$A$1:$B$6,2,FALSE)</f>
        <v>石田</v>
      </c>
      <c r="C689" s="9" t="str">
        <f t="shared" si="84"/>
        <v/>
      </c>
      <c r="D689" s="4" t="s">
        <v>137</v>
      </c>
      <c r="E689" s="4" t="s">
        <v>22</v>
      </c>
      <c r="F689" s="4" t="str">
        <f t="shared" si="80"/>
        <v>ﾄﾓﾅﾘ ﾀﾂﾐ</v>
      </c>
      <c r="G689" s="4" t="str">
        <f t="shared" si="81"/>
        <v xml:space="preserve">ﾄﾓﾅﾘ </v>
      </c>
      <c r="H689" s="5" t="s">
        <v>23</v>
      </c>
      <c r="I689" s="6">
        <v>38585</v>
      </c>
      <c r="J689" s="5">
        <v>11</v>
      </c>
      <c r="K689" s="5" t="s">
        <v>16</v>
      </c>
      <c r="L689" s="5">
        <v>1076</v>
      </c>
      <c r="M689" s="5" t="s">
        <v>24</v>
      </c>
      <c r="N689" s="5" t="str">
        <f t="shared" si="82"/>
        <v>醍01076</v>
      </c>
      <c r="O689" s="5" t="str">
        <f t="shared" si="83"/>
        <v>家</v>
      </c>
      <c r="P689" s="4" t="s">
        <v>2410</v>
      </c>
      <c r="Q689" s="4" t="s">
        <v>133</v>
      </c>
      <c r="R689" s="4" t="s">
        <v>134</v>
      </c>
      <c r="S689" s="4">
        <v>105678</v>
      </c>
      <c r="T689" s="4" t="s">
        <v>25</v>
      </c>
      <c r="U689" s="4">
        <v>10812304</v>
      </c>
      <c r="V689" s="4" t="s">
        <v>20</v>
      </c>
      <c r="W689" s="7" t="s">
        <v>2970</v>
      </c>
      <c r="X689" s="7" t="s">
        <v>2971</v>
      </c>
      <c r="Y689" s="8" t="s">
        <v>2972</v>
      </c>
      <c r="Z689" s="8" t="s">
        <v>2973</v>
      </c>
      <c r="AA689" s="1" t="str">
        <f t="shared" si="85"/>
        <v>ト</v>
      </c>
    </row>
    <row r="690" spans="1:28" ht="21" hidden="1" customHeight="1">
      <c r="A690" s="1">
        <v>0</v>
      </c>
      <c r="B690" s="2" t="str">
        <f>VLOOKUP(VALUE(MID(N690,2,2)),Sheet1!$A$1:$B$6,2,FALSE)</f>
        <v>点在</v>
      </c>
      <c r="C690" s="9" t="str">
        <f t="shared" si="84"/>
        <v/>
      </c>
      <c r="D690" s="10" t="s">
        <v>2061</v>
      </c>
      <c r="E690" s="4" t="s">
        <v>2062</v>
      </c>
      <c r="F690" s="4" t="str">
        <f t="shared" si="80"/>
        <v>ﾄﾘﾔﾏ ｲｻｵ</v>
      </c>
      <c r="G690" s="10" t="str">
        <f t="shared" si="81"/>
        <v>ﾄﾘﾔﾏ ｲｻｵ</v>
      </c>
      <c r="H690" s="11" t="s">
        <v>15</v>
      </c>
      <c r="I690" s="12">
        <v>15757</v>
      </c>
      <c r="J690" s="11">
        <v>74</v>
      </c>
      <c r="K690" s="5" t="s">
        <v>16</v>
      </c>
      <c r="L690" s="5">
        <v>50113</v>
      </c>
      <c r="M690" s="5" t="s">
        <v>17</v>
      </c>
      <c r="N690" s="11" t="str">
        <f t="shared" si="82"/>
        <v>醍50113</v>
      </c>
      <c r="O690" s="11" t="str">
        <f t="shared" si="83"/>
        <v>本</v>
      </c>
      <c r="P690" s="10" t="s">
        <v>2896</v>
      </c>
      <c r="Q690" s="10" t="s">
        <v>1598</v>
      </c>
      <c r="R690" s="10" t="s">
        <v>3310</v>
      </c>
      <c r="S690" s="4">
        <v>213730</v>
      </c>
      <c r="T690" s="4" t="s">
        <v>19</v>
      </c>
      <c r="U690" s="4">
        <v>30408801</v>
      </c>
      <c r="V690" s="4" t="s">
        <v>20</v>
      </c>
      <c r="W690" s="13"/>
      <c r="X690" s="13" t="s">
        <v>2971</v>
      </c>
      <c r="Y690" s="18" t="s">
        <v>3357</v>
      </c>
      <c r="Z690" s="18" t="s">
        <v>2973</v>
      </c>
      <c r="AA690" s="1" t="str">
        <f t="shared" si="85"/>
        <v>ト</v>
      </c>
    </row>
    <row r="691" spans="1:28" ht="21" hidden="1" customHeight="1">
      <c r="A691" s="1">
        <v>0</v>
      </c>
      <c r="B691" s="2" t="str">
        <f>VLOOKUP(VALUE(MID(N691,2,2)),Sheet1!$A$1:$B$6,2,FALSE)</f>
        <v>点在</v>
      </c>
      <c r="C691" s="9" t="str">
        <f t="shared" si="84"/>
        <v/>
      </c>
      <c r="D691" s="10" t="s">
        <v>2170</v>
      </c>
      <c r="E691" s="4" t="s">
        <v>2171</v>
      </c>
      <c r="F691" s="4" t="str">
        <f t="shared" si="80"/>
        <v>ﾄﾘﾔﾏ ｺｳｼﾞ</v>
      </c>
      <c r="G691" s="10" t="str">
        <f t="shared" si="81"/>
        <v>ﾄﾘﾔﾏ ｺｳｼﾞ</v>
      </c>
      <c r="H691" s="11" t="s">
        <v>15</v>
      </c>
      <c r="I691" s="12">
        <v>30820</v>
      </c>
      <c r="J691" s="11">
        <v>32</v>
      </c>
      <c r="K691" s="5" t="s">
        <v>256</v>
      </c>
      <c r="L691" s="5">
        <v>50145</v>
      </c>
      <c r="M691" s="5" t="s">
        <v>17</v>
      </c>
      <c r="N691" s="11" t="str">
        <f t="shared" si="82"/>
        <v>法50145</v>
      </c>
      <c r="O691" s="11" t="str">
        <f t="shared" si="83"/>
        <v>本</v>
      </c>
      <c r="P691" s="10" t="s">
        <v>2921</v>
      </c>
      <c r="Q691" s="10" t="s">
        <v>1814</v>
      </c>
      <c r="R691" s="10" t="s">
        <v>2172</v>
      </c>
      <c r="S691" s="4">
        <v>1302621</v>
      </c>
      <c r="T691" s="4" t="s">
        <v>25</v>
      </c>
      <c r="U691" s="4">
        <v>130880101</v>
      </c>
      <c r="V691" s="4" t="s">
        <v>20</v>
      </c>
      <c r="W691" s="13"/>
      <c r="X691" s="13" t="s">
        <v>2971</v>
      </c>
      <c r="Y691" s="18" t="s">
        <v>3357</v>
      </c>
      <c r="Z691" s="18" t="s">
        <v>2973</v>
      </c>
      <c r="AA691" s="1" t="str">
        <f t="shared" si="85"/>
        <v>ト</v>
      </c>
    </row>
    <row r="692" spans="1:28" ht="21" hidden="1" customHeight="1">
      <c r="A692" s="1">
        <v>0</v>
      </c>
      <c r="B692" s="2" t="str">
        <f>VLOOKUP(VALUE(MID(N692,2,2)),Sheet1!$A$1:$B$6,2,FALSE)</f>
        <v>点在</v>
      </c>
      <c r="C692" s="9" t="str">
        <f t="shared" si="84"/>
        <v/>
      </c>
      <c r="D692" s="10" t="s">
        <v>2173</v>
      </c>
      <c r="E692" s="4" t="s">
        <v>22</v>
      </c>
      <c r="F692" s="4" t="str">
        <f t="shared" si="80"/>
        <v>ﾄﾘﾔﾏ ｺｳｼﾞ</v>
      </c>
      <c r="G692" s="10" t="str">
        <f t="shared" si="81"/>
        <v xml:space="preserve">ﾄﾘﾔﾏ </v>
      </c>
      <c r="H692" s="11" t="s">
        <v>23</v>
      </c>
      <c r="I692" s="12">
        <v>31098</v>
      </c>
      <c r="J692" s="11">
        <v>32</v>
      </c>
      <c r="K692" s="5" t="s">
        <v>256</v>
      </c>
      <c r="L692" s="5">
        <v>50145</v>
      </c>
      <c r="M692" s="5" t="s">
        <v>24</v>
      </c>
      <c r="N692" s="11" t="str">
        <f t="shared" si="82"/>
        <v>法50145</v>
      </c>
      <c r="O692" s="11" t="str">
        <f t="shared" si="83"/>
        <v>家</v>
      </c>
      <c r="P692" s="10" t="s">
        <v>2921</v>
      </c>
      <c r="Q692" s="10" t="s">
        <v>1814</v>
      </c>
      <c r="R692" s="10" t="s">
        <v>2172</v>
      </c>
      <c r="S692" s="4">
        <v>1302621</v>
      </c>
      <c r="T692" s="4" t="s">
        <v>25</v>
      </c>
      <c r="U692" s="4">
        <v>130880102</v>
      </c>
      <c r="V692" s="4" t="s">
        <v>20</v>
      </c>
      <c r="W692" s="13"/>
      <c r="X692" s="13" t="s">
        <v>2971</v>
      </c>
      <c r="Y692" s="18" t="s">
        <v>3357</v>
      </c>
      <c r="Z692" s="18" t="s">
        <v>2973</v>
      </c>
      <c r="AA692" s="1" t="str">
        <f t="shared" si="85"/>
        <v>ト</v>
      </c>
    </row>
    <row r="693" spans="1:28" ht="21" hidden="1" customHeight="1">
      <c r="A693" s="1">
        <v>0</v>
      </c>
      <c r="B693" s="1" t="str">
        <f>VLOOKUP(VALUE(MID(N693,2,2)),Sheet1!$A$1:$B$6,2,FALSE)</f>
        <v>点在</v>
      </c>
      <c r="C693" s="9" t="str">
        <f t="shared" si="84"/>
        <v/>
      </c>
      <c r="D693" s="4" t="s">
        <v>2174</v>
      </c>
      <c r="E693" s="4" t="s">
        <v>22</v>
      </c>
      <c r="F693" s="4" t="str">
        <f t="shared" si="80"/>
        <v>ﾄﾘﾔﾏ ｺｳｼﾞ</v>
      </c>
      <c r="G693" s="4" t="str">
        <f t="shared" si="81"/>
        <v xml:space="preserve">ﾄﾘﾔﾏ </v>
      </c>
      <c r="H693" s="5" t="s">
        <v>15</v>
      </c>
      <c r="I693" s="6">
        <v>42315</v>
      </c>
      <c r="J693" s="5">
        <v>1</v>
      </c>
      <c r="K693" s="5" t="s">
        <v>256</v>
      </c>
      <c r="L693" s="5">
        <v>50145</v>
      </c>
      <c r="M693" s="5" t="s">
        <v>24</v>
      </c>
      <c r="N693" s="5" t="str">
        <f t="shared" si="82"/>
        <v>法50145</v>
      </c>
      <c r="O693" s="5" t="str">
        <f t="shared" si="83"/>
        <v>家</v>
      </c>
      <c r="P693" s="4" t="s">
        <v>2921</v>
      </c>
      <c r="Q693" s="4" t="s">
        <v>1814</v>
      </c>
      <c r="R693" s="4" t="s">
        <v>2172</v>
      </c>
      <c r="S693" s="4">
        <v>1302621</v>
      </c>
      <c r="T693" s="4" t="s">
        <v>25</v>
      </c>
      <c r="U693" s="4">
        <v>130880103</v>
      </c>
      <c r="V693" s="4" t="s">
        <v>20</v>
      </c>
      <c r="W693" s="7" t="s">
        <v>2970</v>
      </c>
      <c r="X693" s="7" t="s">
        <v>2971</v>
      </c>
      <c r="Y693" s="8" t="s">
        <v>2972</v>
      </c>
      <c r="Z693" s="8" t="s">
        <v>2973</v>
      </c>
      <c r="AA693" s="1" t="str">
        <f t="shared" si="85"/>
        <v>ト</v>
      </c>
    </row>
    <row r="694" spans="1:28" ht="21" hidden="1" customHeight="1">
      <c r="A694" s="1">
        <v>0</v>
      </c>
      <c r="B694" s="2" t="str">
        <f>VLOOKUP(VALUE(MID(N694,2,2)),Sheet1!$A$1:$B$6,2,FALSE)</f>
        <v>点在</v>
      </c>
      <c r="C694" s="9" t="str">
        <f t="shared" si="84"/>
        <v/>
      </c>
      <c r="D694" s="10" t="s">
        <v>2065</v>
      </c>
      <c r="E694" s="4" t="s">
        <v>2066</v>
      </c>
      <c r="F694" s="4" t="str">
        <f t="shared" si="80"/>
        <v>ﾄﾘﾔﾏ ﾋﾛﾕｷ</v>
      </c>
      <c r="G694" s="10" t="str">
        <f t="shared" si="81"/>
        <v>ﾄﾘﾔﾏ ﾋﾛﾕｷ</v>
      </c>
      <c r="H694" s="11" t="s">
        <v>15</v>
      </c>
      <c r="I694" s="12">
        <v>29525</v>
      </c>
      <c r="J694" s="11">
        <v>36</v>
      </c>
      <c r="K694" s="5" t="s">
        <v>256</v>
      </c>
      <c r="L694" s="5">
        <v>50115</v>
      </c>
      <c r="M694" s="5" t="s">
        <v>17</v>
      </c>
      <c r="N694" s="11" t="str">
        <f t="shared" si="82"/>
        <v>法50115</v>
      </c>
      <c r="O694" s="11" t="str">
        <f t="shared" si="83"/>
        <v>本</v>
      </c>
      <c r="P694" s="10" t="s">
        <v>2896</v>
      </c>
      <c r="Q694" s="10" t="s">
        <v>1598</v>
      </c>
      <c r="R694" s="10" t="s">
        <v>3310</v>
      </c>
      <c r="S694" s="4">
        <v>312134</v>
      </c>
      <c r="T694" s="4" t="s">
        <v>25</v>
      </c>
      <c r="U694" s="4">
        <v>40280301</v>
      </c>
      <c r="V694" s="4" t="s">
        <v>20</v>
      </c>
      <c r="W694" s="13"/>
      <c r="X694" s="13" t="s">
        <v>2971</v>
      </c>
      <c r="Y694" s="18" t="s">
        <v>3357</v>
      </c>
      <c r="Z694" s="18" t="s">
        <v>2973</v>
      </c>
      <c r="AA694" s="1" t="str">
        <f t="shared" si="85"/>
        <v>ト</v>
      </c>
    </row>
    <row r="695" spans="1:28" ht="21" hidden="1" customHeight="1">
      <c r="A695" s="1">
        <v>0</v>
      </c>
      <c r="B695" s="2" t="str">
        <f>VLOOKUP(VALUE(MID(N695,2,2)),Sheet1!$A$1:$B$6,2,FALSE)</f>
        <v>点在</v>
      </c>
      <c r="C695" s="9" t="str">
        <f t="shared" si="84"/>
        <v/>
      </c>
      <c r="D695" s="10" t="s">
        <v>2063</v>
      </c>
      <c r="E695" s="4" t="s">
        <v>2064</v>
      </c>
      <c r="F695" s="4" t="str">
        <f t="shared" si="80"/>
        <v>ﾄﾘﾔﾏ ﾌｸｺ</v>
      </c>
      <c r="G695" s="10" t="str">
        <f t="shared" si="81"/>
        <v>ﾄﾘﾔﾏ ﾌｸｺ</v>
      </c>
      <c r="H695" s="11" t="s">
        <v>23</v>
      </c>
      <c r="I695" s="12">
        <v>18319</v>
      </c>
      <c r="J695" s="11">
        <v>67</v>
      </c>
      <c r="K695" s="5" t="s">
        <v>256</v>
      </c>
      <c r="L695" s="5">
        <v>50114</v>
      </c>
      <c r="M695" s="5" t="s">
        <v>17</v>
      </c>
      <c r="N695" s="11" t="str">
        <f t="shared" si="82"/>
        <v>法50114</v>
      </c>
      <c r="O695" s="11" t="str">
        <f t="shared" si="83"/>
        <v>本</v>
      </c>
      <c r="P695" s="10" t="s">
        <v>2896</v>
      </c>
      <c r="Q695" s="10" t="s">
        <v>1598</v>
      </c>
      <c r="R695" s="10" t="s">
        <v>3310</v>
      </c>
      <c r="S695" s="4">
        <v>312151</v>
      </c>
      <c r="T695" s="4" t="s">
        <v>19</v>
      </c>
      <c r="U695" s="4">
        <v>40280201</v>
      </c>
      <c r="V695" s="4" t="s">
        <v>20</v>
      </c>
      <c r="W695" s="13"/>
      <c r="X695" s="13" t="s">
        <v>2971</v>
      </c>
      <c r="Y695" s="18" t="s">
        <v>3357</v>
      </c>
      <c r="Z695" s="18" t="s">
        <v>2973</v>
      </c>
      <c r="AA695" s="1" t="str">
        <f t="shared" si="85"/>
        <v>ト</v>
      </c>
    </row>
    <row r="696" spans="1:28" ht="21" customHeight="1">
      <c r="A696" s="1">
        <v>0</v>
      </c>
      <c r="B696" s="2" t="str">
        <f>VLOOKUP(VALUE(MID(N696,2,2)),Sheet1!$A$1:$B$6,2,FALSE)</f>
        <v>点在</v>
      </c>
      <c r="C696" s="9" t="str">
        <f t="shared" si="84"/>
        <v>ナ</v>
      </c>
      <c r="D696" s="10" t="s">
        <v>1970</v>
      </c>
      <c r="E696" s="4" t="s">
        <v>1971</v>
      </c>
      <c r="F696" s="4" t="str">
        <f t="shared" si="80"/>
        <v>ﾅｶｲ ｼﾝｼﾞ</v>
      </c>
      <c r="G696" s="10" t="str">
        <f t="shared" si="81"/>
        <v>ﾅｶｲ ｼﾝｼﾞ</v>
      </c>
      <c r="H696" s="11" t="s">
        <v>15</v>
      </c>
      <c r="I696" s="12">
        <v>25902</v>
      </c>
      <c r="J696" s="11">
        <v>46</v>
      </c>
      <c r="K696" s="5" t="s">
        <v>16</v>
      </c>
      <c r="L696" s="5">
        <v>50075</v>
      </c>
      <c r="M696" s="5" t="s">
        <v>17</v>
      </c>
      <c r="N696" s="11" t="str">
        <f t="shared" si="82"/>
        <v>醍50075</v>
      </c>
      <c r="O696" s="11" t="str">
        <f t="shared" si="83"/>
        <v>本</v>
      </c>
      <c r="P696" s="10" t="s">
        <v>2878</v>
      </c>
      <c r="Q696" s="10" t="s">
        <v>1972</v>
      </c>
      <c r="R696" s="10" t="s">
        <v>3471</v>
      </c>
      <c r="S696" s="4">
        <v>304719</v>
      </c>
      <c r="T696" s="4" t="s">
        <v>19</v>
      </c>
      <c r="U696" s="4">
        <v>30806501</v>
      </c>
      <c r="V696" s="4" t="s">
        <v>20</v>
      </c>
      <c r="W696" s="15">
        <v>42499.364583333336</v>
      </c>
      <c r="X696" s="16">
        <v>42466</v>
      </c>
      <c r="Y696" s="18">
        <v>4</v>
      </c>
      <c r="Z696" s="18"/>
      <c r="AA696" s="1" t="str">
        <f t="shared" si="85"/>
        <v>ナ</v>
      </c>
      <c r="AB696" s="1">
        <f t="shared" ref="AB696:AB697" si="88">J696</f>
        <v>46</v>
      </c>
    </row>
    <row r="697" spans="1:28" ht="21" customHeight="1">
      <c r="A697" s="1">
        <v>0</v>
      </c>
      <c r="B697" s="2" t="str">
        <f>VLOOKUP(VALUE(MID(N697,2,2)),Sheet1!$A$1:$B$6,2,FALSE)</f>
        <v>点在</v>
      </c>
      <c r="C697" s="9" t="str">
        <f t="shared" si="84"/>
        <v/>
      </c>
      <c r="D697" s="10" t="s">
        <v>1974</v>
      </c>
      <c r="E697" s="4" t="s">
        <v>22</v>
      </c>
      <c r="F697" s="4" t="str">
        <f t="shared" si="80"/>
        <v>ﾅｶｲ ｼﾝｼﾞ</v>
      </c>
      <c r="G697" s="10" t="s">
        <v>3472</v>
      </c>
      <c r="H697" s="11" t="s">
        <v>23</v>
      </c>
      <c r="I697" s="12">
        <v>30082</v>
      </c>
      <c r="J697" s="11">
        <v>34</v>
      </c>
      <c r="K697" s="5" t="s">
        <v>16</v>
      </c>
      <c r="L697" s="5">
        <v>50075</v>
      </c>
      <c r="M697" s="5" t="s">
        <v>24</v>
      </c>
      <c r="N697" s="11" t="str">
        <f t="shared" si="82"/>
        <v>醍50075</v>
      </c>
      <c r="O697" s="11" t="str">
        <f t="shared" si="83"/>
        <v>家</v>
      </c>
      <c r="P697" s="10" t="s">
        <v>2878</v>
      </c>
      <c r="Q697" s="10" t="s">
        <v>1972</v>
      </c>
      <c r="R697" s="10" t="s">
        <v>3471</v>
      </c>
      <c r="S697" s="4">
        <v>304719</v>
      </c>
      <c r="T697" s="4" t="s">
        <v>25</v>
      </c>
      <c r="U697" s="4">
        <v>30806502</v>
      </c>
      <c r="V697" s="4" t="s">
        <v>20</v>
      </c>
      <c r="W697" s="15">
        <v>42499.364583333336</v>
      </c>
      <c r="X697" s="16">
        <v>42466</v>
      </c>
      <c r="Y697" s="18">
        <v>1</v>
      </c>
      <c r="Z697" s="18"/>
      <c r="AA697" s="1" t="str">
        <f t="shared" si="85"/>
        <v>ナ</v>
      </c>
      <c r="AB697" s="1">
        <f t="shared" si="88"/>
        <v>34</v>
      </c>
    </row>
    <row r="698" spans="1:28" ht="21" hidden="1" customHeight="1">
      <c r="A698" s="1">
        <v>0</v>
      </c>
      <c r="B698" s="1" t="str">
        <f>VLOOKUP(VALUE(MID(N698,2,2)),Sheet1!$A$1:$B$6,2,FALSE)</f>
        <v>点在</v>
      </c>
      <c r="C698" s="9" t="str">
        <f t="shared" si="84"/>
        <v/>
      </c>
      <c r="D698" s="4" t="s">
        <v>1975</v>
      </c>
      <c r="E698" s="4" t="s">
        <v>22</v>
      </c>
      <c r="F698" s="4" t="str">
        <f t="shared" si="80"/>
        <v>ﾅｶｲ ｼﾝｼﾞ</v>
      </c>
      <c r="G698" s="4" t="str">
        <f t="shared" si="81"/>
        <v xml:space="preserve">ﾅｶｲ </v>
      </c>
      <c r="H698" s="5" t="s">
        <v>15</v>
      </c>
      <c r="I698" s="6">
        <v>39405</v>
      </c>
      <c r="J698" s="5">
        <v>9</v>
      </c>
      <c r="K698" s="5" t="s">
        <v>16</v>
      </c>
      <c r="L698" s="5">
        <v>50075</v>
      </c>
      <c r="M698" s="5" t="s">
        <v>24</v>
      </c>
      <c r="N698" s="5" t="str">
        <f t="shared" si="82"/>
        <v>醍50075</v>
      </c>
      <c r="O698" s="5" t="str">
        <f t="shared" si="83"/>
        <v>家</v>
      </c>
      <c r="P698" s="4" t="s">
        <v>2878</v>
      </c>
      <c r="Q698" s="4" t="s">
        <v>1972</v>
      </c>
      <c r="R698" s="4" t="s">
        <v>1973</v>
      </c>
      <c r="S698" s="4">
        <v>304719</v>
      </c>
      <c r="T698" s="4" t="s">
        <v>25</v>
      </c>
      <c r="U698" s="4">
        <v>30806503</v>
      </c>
      <c r="V698" s="4" t="s">
        <v>20</v>
      </c>
      <c r="W698" s="7" t="s">
        <v>2970</v>
      </c>
      <c r="X698" s="7" t="s">
        <v>2971</v>
      </c>
      <c r="Y698" s="8" t="s">
        <v>2972</v>
      </c>
      <c r="Z698" s="8" t="s">
        <v>2973</v>
      </c>
      <c r="AA698" s="1" t="str">
        <f t="shared" si="85"/>
        <v>ナ</v>
      </c>
    </row>
    <row r="699" spans="1:28" ht="21" hidden="1" customHeight="1">
      <c r="A699" s="1">
        <v>0</v>
      </c>
      <c r="B699" s="1" t="str">
        <f>VLOOKUP(VALUE(MID(N699,2,2)),Sheet1!$A$1:$B$6,2,FALSE)</f>
        <v>点在</v>
      </c>
      <c r="C699" s="9" t="str">
        <f t="shared" si="84"/>
        <v/>
      </c>
      <c r="D699" s="4" t="s">
        <v>1976</v>
      </c>
      <c r="E699" s="4" t="s">
        <v>22</v>
      </c>
      <c r="F699" s="4" t="str">
        <f t="shared" si="80"/>
        <v>ﾅｶｲ ｼﾝｼﾞ</v>
      </c>
      <c r="G699" s="4" t="str">
        <f t="shared" si="81"/>
        <v xml:space="preserve">ﾅｶｲ </v>
      </c>
      <c r="H699" s="5" t="s">
        <v>15</v>
      </c>
      <c r="I699" s="6">
        <v>40944</v>
      </c>
      <c r="J699" s="5">
        <v>5</v>
      </c>
      <c r="K699" s="5" t="s">
        <v>16</v>
      </c>
      <c r="L699" s="5">
        <v>50075</v>
      </c>
      <c r="M699" s="5" t="s">
        <v>24</v>
      </c>
      <c r="N699" s="5" t="str">
        <f t="shared" si="82"/>
        <v>醍50075</v>
      </c>
      <c r="O699" s="5" t="str">
        <f t="shared" si="83"/>
        <v>家</v>
      </c>
      <c r="P699" s="4" t="s">
        <v>2878</v>
      </c>
      <c r="Q699" s="4" t="s">
        <v>1972</v>
      </c>
      <c r="R699" s="4" t="s">
        <v>1973</v>
      </c>
      <c r="S699" s="4">
        <v>304719</v>
      </c>
      <c r="T699" s="4" t="s">
        <v>25</v>
      </c>
      <c r="U699" s="4">
        <v>30806504</v>
      </c>
      <c r="V699" s="4" t="s">
        <v>20</v>
      </c>
      <c r="W699" s="7" t="s">
        <v>2970</v>
      </c>
      <c r="X699" s="7" t="s">
        <v>2971</v>
      </c>
      <c r="Y699" s="8" t="s">
        <v>2972</v>
      </c>
      <c r="Z699" s="8" t="s">
        <v>2973</v>
      </c>
      <c r="AA699" s="1" t="str">
        <f t="shared" si="85"/>
        <v>ナ</v>
      </c>
    </row>
    <row r="700" spans="1:28" ht="21" hidden="1" customHeight="1">
      <c r="A700" s="1">
        <v>0</v>
      </c>
      <c r="B700" s="2" t="str">
        <f>VLOOKUP(VALUE(MID(N700,2,2)),Sheet1!$A$1:$B$6,2,FALSE)</f>
        <v>日野</v>
      </c>
      <c r="C700" s="9" t="str">
        <f t="shared" si="84"/>
        <v/>
      </c>
      <c r="D700" s="10" t="s">
        <v>487</v>
      </c>
      <c r="E700" s="4" t="s">
        <v>488</v>
      </c>
      <c r="F700" s="4" t="str">
        <f t="shared" si="80"/>
        <v>ﾅｶﾞｲ ﾉﾘﾕｷ</v>
      </c>
      <c r="G700" s="10" t="str">
        <f t="shared" si="81"/>
        <v>ﾅｶﾞｲ ﾉﾘﾕｷ</v>
      </c>
      <c r="H700" s="11" t="s">
        <v>15</v>
      </c>
      <c r="I700" s="12">
        <v>27051</v>
      </c>
      <c r="J700" s="11">
        <v>43</v>
      </c>
      <c r="K700" s="5" t="s">
        <v>16</v>
      </c>
      <c r="L700" s="5">
        <v>2165</v>
      </c>
      <c r="M700" s="5" t="s">
        <v>17</v>
      </c>
      <c r="N700" s="11" t="str">
        <f t="shared" si="82"/>
        <v>醍02165</v>
      </c>
      <c r="O700" s="11" t="str">
        <f t="shared" si="83"/>
        <v>本</v>
      </c>
      <c r="P700" s="10" t="s">
        <v>2506</v>
      </c>
      <c r="Q700" s="10" t="s">
        <v>380</v>
      </c>
      <c r="R700" s="10" t="s">
        <v>489</v>
      </c>
      <c r="S700" s="4">
        <v>408352</v>
      </c>
      <c r="T700" s="4" t="s">
        <v>19</v>
      </c>
      <c r="U700" s="4">
        <v>70802301</v>
      </c>
      <c r="V700" s="4" t="s">
        <v>20</v>
      </c>
      <c r="W700" s="13"/>
      <c r="X700" s="13" t="s">
        <v>2971</v>
      </c>
      <c r="Y700" s="18" t="s">
        <v>3357</v>
      </c>
      <c r="Z700" s="18" t="s">
        <v>2973</v>
      </c>
      <c r="AA700" s="1" t="str">
        <f t="shared" si="85"/>
        <v>ナ</v>
      </c>
    </row>
    <row r="701" spans="1:28" ht="21" hidden="1" customHeight="1">
      <c r="A701" s="1">
        <v>0</v>
      </c>
      <c r="B701" s="2" t="str">
        <f>VLOOKUP(VALUE(MID(N701,2,2)),Sheet1!$A$1:$B$6,2,FALSE)</f>
        <v>日野</v>
      </c>
      <c r="C701" s="9" t="str">
        <f t="shared" si="84"/>
        <v/>
      </c>
      <c r="D701" s="10" t="s">
        <v>490</v>
      </c>
      <c r="E701" s="4" t="s">
        <v>22</v>
      </c>
      <c r="F701" s="4" t="str">
        <f t="shared" si="80"/>
        <v>ﾅｶﾞｲ ﾉﾘﾕｷ</v>
      </c>
      <c r="G701" s="10" t="str">
        <f t="shared" si="81"/>
        <v xml:space="preserve">ﾅｶﾞｲ </v>
      </c>
      <c r="H701" s="11" t="s">
        <v>23</v>
      </c>
      <c r="I701" s="12">
        <v>28093</v>
      </c>
      <c r="J701" s="11">
        <v>40</v>
      </c>
      <c r="K701" s="5" t="s">
        <v>16</v>
      </c>
      <c r="L701" s="5">
        <v>2165</v>
      </c>
      <c r="M701" s="5" t="s">
        <v>24</v>
      </c>
      <c r="N701" s="11" t="str">
        <f t="shared" si="82"/>
        <v>醍02165</v>
      </c>
      <c r="O701" s="11" t="str">
        <f t="shared" si="83"/>
        <v>家</v>
      </c>
      <c r="P701" s="10" t="s">
        <v>2506</v>
      </c>
      <c r="Q701" s="10" t="s">
        <v>380</v>
      </c>
      <c r="R701" s="10" t="s">
        <v>489</v>
      </c>
      <c r="S701" s="4">
        <v>408352</v>
      </c>
      <c r="T701" s="4" t="s">
        <v>25</v>
      </c>
      <c r="U701" s="4">
        <v>70802302</v>
      </c>
      <c r="V701" s="4" t="s">
        <v>20</v>
      </c>
      <c r="W701" s="13"/>
      <c r="X701" s="13" t="s">
        <v>2971</v>
      </c>
      <c r="Y701" s="18" t="s">
        <v>3357</v>
      </c>
      <c r="Z701" s="18" t="s">
        <v>2973</v>
      </c>
      <c r="AA701" s="1" t="str">
        <f t="shared" si="85"/>
        <v>ナ</v>
      </c>
    </row>
    <row r="702" spans="1:28" ht="21" hidden="1" customHeight="1">
      <c r="A702" s="1">
        <v>0</v>
      </c>
      <c r="B702" s="1" t="str">
        <f>VLOOKUP(VALUE(MID(N702,2,2)),Sheet1!$A$1:$B$6,2,FALSE)</f>
        <v>日野</v>
      </c>
      <c r="C702" s="9" t="str">
        <f t="shared" si="84"/>
        <v/>
      </c>
      <c r="D702" s="4" t="s">
        <v>491</v>
      </c>
      <c r="E702" s="4" t="s">
        <v>22</v>
      </c>
      <c r="F702" s="4" t="str">
        <f t="shared" si="80"/>
        <v>ﾅｶﾞｲ ﾉﾘﾕｷ</v>
      </c>
      <c r="G702" s="4" t="str">
        <f t="shared" si="81"/>
        <v xml:space="preserve">ﾅｶﾞｲ </v>
      </c>
      <c r="H702" s="5" t="s">
        <v>15</v>
      </c>
      <c r="I702" s="6">
        <v>37111</v>
      </c>
      <c r="J702" s="5">
        <v>15</v>
      </c>
      <c r="K702" s="5" t="s">
        <v>16</v>
      </c>
      <c r="L702" s="5">
        <v>2165</v>
      </c>
      <c r="M702" s="5" t="s">
        <v>24</v>
      </c>
      <c r="N702" s="5" t="str">
        <f t="shared" si="82"/>
        <v>醍02165</v>
      </c>
      <c r="O702" s="5" t="str">
        <f t="shared" si="83"/>
        <v>家</v>
      </c>
      <c r="P702" s="4" t="s">
        <v>2506</v>
      </c>
      <c r="Q702" s="4" t="s">
        <v>380</v>
      </c>
      <c r="R702" s="4" t="s">
        <v>489</v>
      </c>
      <c r="S702" s="4">
        <v>408352</v>
      </c>
      <c r="T702" s="4" t="s">
        <v>25</v>
      </c>
      <c r="U702" s="4">
        <v>70802303</v>
      </c>
      <c r="V702" s="4" t="s">
        <v>20</v>
      </c>
      <c r="W702" s="7" t="s">
        <v>2970</v>
      </c>
      <c r="X702" s="7" t="s">
        <v>2971</v>
      </c>
      <c r="Y702" s="8" t="s">
        <v>2972</v>
      </c>
      <c r="Z702" s="8" t="s">
        <v>2973</v>
      </c>
      <c r="AA702" s="1" t="str">
        <f t="shared" si="85"/>
        <v>ナ</v>
      </c>
    </row>
    <row r="703" spans="1:28" ht="21" hidden="1" customHeight="1">
      <c r="A703" s="1">
        <v>0</v>
      </c>
      <c r="B703" s="1" t="str">
        <f>VLOOKUP(VALUE(MID(N703,2,2)),Sheet1!$A$1:$B$6,2,FALSE)</f>
        <v>日野</v>
      </c>
      <c r="C703" s="9" t="str">
        <f t="shared" si="84"/>
        <v/>
      </c>
      <c r="D703" s="4" t="s">
        <v>492</v>
      </c>
      <c r="E703" s="4" t="s">
        <v>22</v>
      </c>
      <c r="F703" s="4" t="str">
        <f t="shared" si="80"/>
        <v>ﾅｶﾞｲ ﾉﾘﾕｷ</v>
      </c>
      <c r="G703" s="4" t="str">
        <f t="shared" si="81"/>
        <v xml:space="preserve">ﾅｶﾞｲ </v>
      </c>
      <c r="H703" s="5" t="s">
        <v>15</v>
      </c>
      <c r="I703" s="6">
        <v>37963</v>
      </c>
      <c r="J703" s="5">
        <v>13</v>
      </c>
      <c r="K703" s="5" t="s">
        <v>16</v>
      </c>
      <c r="L703" s="5">
        <v>2165</v>
      </c>
      <c r="M703" s="5" t="s">
        <v>24</v>
      </c>
      <c r="N703" s="5" t="str">
        <f t="shared" si="82"/>
        <v>醍02165</v>
      </c>
      <c r="O703" s="5" t="str">
        <f t="shared" si="83"/>
        <v>家</v>
      </c>
      <c r="P703" s="4" t="s">
        <v>2506</v>
      </c>
      <c r="Q703" s="4" t="s">
        <v>380</v>
      </c>
      <c r="R703" s="4" t="s">
        <v>489</v>
      </c>
      <c r="S703" s="4">
        <v>408352</v>
      </c>
      <c r="T703" s="4" t="s">
        <v>25</v>
      </c>
      <c r="U703" s="4">
        <v>70802304</v>
      </c>
      <c r="V703" s="4" t="s">
        <v>20</v>
      </c>
      <c r="W703" s="7" t="s">
        <v>2970</v>
      </c>
      <c r="X703" s="7" t="s">
        <v>2971</v>
      </c>
      <c r="Y703" s="8" t="s">
        <v>2972</v>
      </c>
      <c r="Z703" s="8" t="s">
        <v>2973</v>
      </c>
      <c r="AA703" s="1" t="str">
        <f t="shared" si="85"/>
        <v>ナ</v>
      </c>
    </row>
    <row r="704" spans="1:28" ht="21" hidden="1" customHeight="1">
      <c r="A704" s="1">
        <v>0</v>
      </c>
      <c r="B704" s="1" t="str">
        <f>VLOOKUP(VALUE(MID(N704,2,2)),Sheet1!$A$1:$B$6,2,FALSE)</f>
        <v>日野</v>
      </c>
      <c r="C704" s="9" t="str">
        <f t="shared" si="84"/>
        <v/>
      </c>
      <c r="D704" s="4" t="s">
        <v>493</v>
      </c>
      <c r="E704" s="4" t="s">
        <v>22</v>
      </c>
      <c r="F704" s="4" t="str">
        <f t="shared" si="80"/>
        <v>ﾅｶﾞｲ ﾉﾘﾕｷ</v>
      </c>
      <c r="G704" s="4" t="str">
        <f t="shared" si="81"/>
        <v xml:space="preserve">ﾅｶﾞｲ </v>
      </c>
      <c r="H704" s="5" t="s">
        <v>23</v>
      </c>
      <c r="I704" s="6">
        <v>40212</v>
      </c>
      <c r="J704" s="5">
        <v>7</v>
      </c>
      <c r="K704" s="5" t="s">
        <v>16</v>
      </c>
      <c r="L704" s="5">
        <v>2165</v>
      </c>
      <c r="M704" s="5" t="s">
        <v>24</v>
      </c>
      <c r="N704" s="5" t="str">
        <f t="shared" si="82"/>
        <v>醍02165</v>
      </c>
      <c r="O704" s="5" t="str">
        <f t="shared" si="83"/>
        <v>家</v>
      </c>
      <c r="P704" s="4" t="s">
        <v>2506</v>
      </c>
      <c r="Q704" s="4" t="s">
        <v>380</v>
      </c>
      <c r="R704" s="4" t="s">
        <v>489</v>
      </c>
      <c r="S704" s="4">
        <v>408352</v>
      </c>
      <c r="T704" s="4" t="s">
        <v>25</v>
      </c>
      <c r="U704" s="4">
        <v>70802305</v>
      </c>
      <c r="V704" s="4" t="s">
        <v>20</v>
      </c>
      <c r="W704" s="7" t="s">
        <v>2970</v>
      </c>
      <c r="X704" s="7" t="s">
        <v>2971</v>
      </c>
      <c r="Y704" s="8" t="s">
        <v>2972</v>
      </c>
      <c r="Z704" s="8" t="s">
        <v>2973</v>
      </c>
      <c r="AA704" s="1" t="str">
        <f t="shared" si="85"/>
        <v>ナ</v>
      </c>
    </row>
    <row r="705" spans="1:27" ht="21" customHeight="1">
      <c r="A705" s="1">
        <v>0</v>
      </c>
      <c r="B705" s="2" t="str">
        <f>VLOOKUP(VALUE(MID(N705,2,2)),Sheet1!$A$1:$B$6,2,FALSE)</f>
        <v>小栗栖</v>
      </c>
      <c r="C705" s="9" t="str">
        <f t="shared" si="84"/>
        <v/>
      </c>
      <c r="D705" s="10" t="s">
        <v>1067</v>
      </c>
      <c r="E705" s="4" t="s">
        <v>1068</v>
      </c>
      <c r="F705" s="4" t="str">
        <f t="shared" si="80"/>
        <v>ﾅｶﾞｲ ﾋｻｼ</v>
      </c>
      <c r="G705" s="10" t="str">
        <f t="shared" si="81"/>
        <v>ﾅｶﾞｲ ﾋｻｼ</v>
      </c>
      <c r="H705" s="11" t="s">
        <v>15</v>
      </c>
      <c r="I705" s="12">
        <v>29893</v>
      </c>
      <c r="J705" s="11">
        <v>35</v>
      </c>
      <c r="K705" s="5" t="s">
        <v>16</v>
      </c>
      <c r="L705" s="5">
        <v>3276</v>
      </c>
      <c r="M705" s="5" t="s">
        <v>17</v>
      </c>
      <c r="N705" s="11" t="str">
        <f t="shared" si="82"/>
        <v>醍03276</v>
      </c>
      <c r="O705" s="11" t="str">
        <f t="shared" si="83"/>
        <v>本</v>
      </c>
      <c r="P705" s="10" t="s">
        <v>2646</v>
      </c>
      <c r="Q705" s="10" t="s">
        <v>787</v>
      </c>
      <c r="R705" s="10" t="s">
        <v>3154</v>
      </c>
      <c r="S705" s="4">
        <v>1412078</v>
      </c>
      <c r="T705" s="4" t="s">
        <v>25</v>
      </c>
      <c r="U705" s="4">
        <v>150300601</v>
      </c>
      <c r="V705" s="4" t="s">
        <v>20</v>
      </c>
      <c r="W705" s="15">
        <v>42488.364583333336</v>
      </c>
      <c r="X705" s="16">
        <v>42475</v>
      </c>
      <c r="Y705" s="18">
        <v>1</v>
      </c>
      <c r="Z705" s="18"/>
      <c r="AA705" s="1" t="str">
        <f t="shared" si="85"/>
        <v>ナ</v>
      </c>
    </row>
    <row r="706" spans="1:27" ht="21" customHeight="1">
      <c r="A706" s="1">
        <v>0</v>
      </c>
      <c r="B706" s="2" t="str">
        <f>VLOOKUP(VALUE(MID(N706,2,2)),Sheet1!$A$1:$B$6,2,FALSE)</f>
        <v>小栗栖</v>
      </c>
      <c r="C706" s="9" t="str">
        <f t="shared" si="84"/>
        <v/>
      </c>
      <c r="D706" s="10" t="s">
        <v>1069</v>
      </c>
      <c r="E706" s="4" t="s">
        <v>22</v>
      </c>
      <c r="F706" s="4" t="str">
        <f t="shared" ref="F706:F769" si="89">IF(L706=L705,F705,E706)</f>
        <v>ﾅｶﾞｲ ﾋｻｼ</v>
      </c>
      <c r="G706" s="10" t="s">
        <v>3592</v>
      </c>
      <c r="H706" s="11" t="s">
        <v>23</v>
      </c>
      <c r="I706" s="12">
        <v>31721</v>
      </c>
      <c r="J706" s="11">
        <v>30</v>
      </c>
      <c r="K706" s="5" t="s">
        <v>16</v>
      </c>
      <c r="L706" s="5">
        <v>3276</v>
      </c>
      <c r="M706" s="5" t="s">
        <v>24</v>
      </c>
      <c r="N706" s="11" t="str">
        <f t="shared" ref="N706:N769" si="90">MID(K706,4,1)&amp;TEXT(L706,"00000")</f>
        <v>醍03276</v>
      </c>
      <c r="O706" s="11" t="str">
        <f t="shared" ref="O706:O769" si="91">LEFT(M706,1)</f>
        <v>家</v>
      </c>
      <c r="P706" s="10" t="s">
        <v>2646</v>
      </c>
      <c r="Q706" s="10" t="s">
        <v>787</v>
      </c>
      <c r="R706" s="10" t="s">
        <v>3154</v>
      </c>
      <c r="S706" s="4">
        <v>1412078</v>
      </c>
      <c r="T706" s="4" t="s">
        <v>25</v>
      </c>
      <c r="U706" s="4">
        <v>150300602</v>
      </c>
      <c r="V706" s="4" t="s">
        <v>20</v>
      </c>
      <c r="W706" s="15">
        <v>42488.364583333336</v>
      </c>
      <c r="X706" s="16">
        <v>42475</v>
      </c>
      <c r="Y706" s="18">
        <v>1</v>
      </c>
      <c r="Z706" s="18"/>
      <c r="AA706" s="1" t="str">
        <f t="shared" si="85"/>
        <v>ナ</v>
      </c>
    </row>
    <row r="707" spans="1:27" ht="21" hidden="1" customHeight="1">
      <c r="A707" s="1">
        <v>0</v>
      </c>
      <c r="B707" s="1" t="str">
        <f>VLOOKUP(VALUE(MID(N707,2,2)),Sheet1!$A$1:$B$6,2,FALSE)</f>
        <v>小栗栖</v>
      </c>
      <c r="C707" s="9" t="str">
        <f t="shared" ref="C707:C770" si="92">IF(AA707=AA706,"",AA707)</f>
        <v/>
      </c>
      <c r="D707" s="4" t="s">
        <v>1070</v>
      </c>
      <c r="E707" s="4" t="s">
        <v>22</v>
      </c>
      <c r="F707" s="4" t="str">
        <f t="shared" si="89"/>
        <v>ﾅｶﾞｲ ﾋｻｼ</v>
      </c>
      <c r="G707" s="4" t="str">
        <f t="shared" ref="G707:G769" si="93">IF(L707=L706,LEFT(G706,FIND(" ",G706)),E707)</f>
        <v xml:space="preserve">ﾅｶﾞｲ </v>
      </c>
      <c r="H707" s="5" t="s">
        <v>23</v>
      </c>
      <c r="I707" s="6">
        <v>41718</v>
      </c>
      <c r="J707" s="5">
        <v>3</v>
      </c>
      <c r="K707" s="5" t="s">
        <v>16</v>
      </c>
      <c r="L707" s="5">
        <v>3276</v>
      </c>
      <c r="M707" s="5" t="s">
        <v>24</v>
      </c>
      <c r="N707" s="5" t="str">
        <f t="shared" si="90"/>
        <v>醍03276</v>
      </c>
      <c r="O707" s="5" t="str">
        <f t="shared" si="91"/>
        <v>家</v>
      </c>
      <c r="P707" s="4" t="s">
        <v>2646</v>
      </c>
      <c r="Q707" s="4" t="s">
        <v>787</v>
      </c>
      <c r="R707" s="4" t="s">
        <v>3154</v>
      </c>
      <c r="S707" s="4">
        <v>1412078</v>
      </c>
      <c r="T707" s="4" t="s">
        <v>25</v>
      </c>
      <c r="U707" s="4">
        <v>150300603</v>
      </c>
      <c r="V707" s="4" t="s">
        <v>20</v>
      </c>
      <c r="W707" s="7" t="s">
        <v>2970</v>
      </c>
      <c r="X707" s="7" t="s">
        <v>2971</v>
      </c>
      <c r="Y707" s="8" t="s">
        <v>2972</v>
      </c>
      <c r="Z707" s="8" t="s">
        <v>2973</v>
      </c>
      <c r="AA707" s="1" t="str">
        <f t="shared" ref="AA707:AA770" si="94">DBCS(LEFT(G707,1))</f>
        <v>ナ</v>
      </c>
    </row>
    <row r="708" spans="1:27" ht="21" hidden="1" customHeight="1">
      <c r="A708" s="1">
        <v>0</v>
      </c>
      <c r="B708" s="2" t="str">
        <f>VLOOKUP(VALUE(MID(N708,2,2)),Sheet1!$A$1:$B$6,2,FALSE)</f>
        <v>一言寺</v>
      </c>
      <c r="C708" s="9" t="str">
        <f t="shared" si="92"/>
        <v/>
      </c>
      <c r="D708" s="10" t="s">
        <v>1496</v>
      </c>
      <c r="E708" s="4" t="s">
        <v>1497</v>
      </c>
      <c r="F708" s="4" t="str">
        <f t="shared" si="89"/>
        <v>ﾅｶｳﾁ ｱｷｵ</v>
      </c>
      <c r="G708" s="10" t="str">
        <f t="shared" si="93"/>
        <v>ﾅｶｳﾁ ｱｷｵ</v>
      </c>
      <c r="H708" s="11" t="s">
        <v>15</v>
      </c>
      <c r="I708" s="12">
        <v>30687</v>
      </c>
      <c r="J708" s="11">
        <v>33</v>
      </c>
      <c r="K708" s="5" t="s">
        <v>16</v>
      </c>
      <c r="L708" s="5">
        <v>4238</v>
      </c>
      <c r="M708" s="5" t="s">
        <v>17</v>
      </c>
      <c r="N708" s="11" t="str">
        <f t="shared" si="90"/>
        <v>醍04238</v>
      </c>
      <c r="O708" s="11" t="str">
        <f t="shared" si="91"/>
        <v>本</v>
      </c>
      <c r="P708" s="10" t="s">
        <v>2757</v>
      </c>
      <c r="Q708" s="10" t="s">
        <v>380</v>
      </c>
      <c r="R708" s="10" t="s">
        <v>3227</v>
      </c>
      <c r="S708" s="4">
        <v>104906</v>
      </c>
      <c r="T708" s="4" t="s">
        <v>25</v>
      </c>
      <c r="U708" s="4">
        <v>141002501</v>
      </c>
      <c r="V708" s="4" t="s">
        <v>20</v>
      </c>
      <c r="W708" s="13"/>
      <c r="X708" s="13" t="s">
        <v>2971</v>
      </c>
      <c r="Y708" s="18" t="s">
        <v>3357</v>
      </c>
      <c r="Z708" s="18" t="s">
        <v>2973</v>
      </c>
      <c r="AA708" s="1" t="str">
        <f t="shared" si="94"/>
        <v>ナ</v>
      </c>
    </row>
    <row r="709" spans="1:27" ht="21" hidden="1" customHeight="1">
      <c r="A709" s="1">
        <v>0</v>
      </c>
      <c r="B709" s="2" t="str">
        <f>VLOOKUP(VALUE(MID(N709,2,2)),Sheet1!$A$1:$B$6,2,FALSE)</f>
        <v>一言寺</v>
      </c>
      <c r="C709" s="9" t="str">
        <f t="shared" si="92"/>
        <v/>
      </c>
      <c r="D709" s="10" t="s">
        <v>1498</v>
      </c>
      <c r="E709" s="4" t="s">
        <v>22</v>
      </c>
      <c r="F709" s="4" t="str">
        <f t="shared" si="89"/>
        <v>ﾅｶｳﾁ ｱｷｵ</v>
      </c>
      <c r="G709" s="10" t="str">
        <f t="shared" si="93"/>
        <v xml:space="preserve">ﾅｶｳﾁ </v>
      </c>
      <c r="H709" s="11" t="s">
        <v>23</v>
      </c>
      <c r="I709" s="12">
        <v>30841</v>
      </c>
      <c r="J709" s="11">
        <v>32</v>
      </c>
      <c r="K709" s="5" t="s">
        <v>16</v>
      </c>
      <c r="L709" s="5">
        <v>4238</v>
      </c>
      <c r="M709" s="5" t="s">
        <v>24</v>
      </c>
      <c r="N709" s="11" t="str">
        <f t="shared" si="90"/>
        <v>醍04238</v>
      </c>
      <c r="O709" s="11" t="str">
        <f t="shared" si="91"/>
        <v>家</v>
      </c>
      <c r="P709" s="10" t="s">
        <v>2757</v>
      </c>
      <c r="Q709" s="10" t="s">
        <v>380</v>
      </c>
      <c r="R709" s="10" t="s">
        <v>3227</v>
      </c>
      <c r="S709" s="4">
        <v>104906</v>
      </c>
      <c r="T709" s="4" t="s">
        <v>25</v>
      </c>
      <c r="U709" s="4">
        <v>141002502</v>
      </c>
      <c r="V709" s="4" t="s">
        <v>20</v>
      </c>
      <c r="W709" s="13"/>
      <c r="X709" s="13" t="s">
        <v>2971</v>
      </c>
      <c r="Y709" s="18" t="s">
        <v>3357</v>
      </c>
      <c r="Z709" s="18" t="s">
        <v>2973</v>
      </c>
      <c r="AA709" s="1" t="str">
        <f t="shared" si="94"/>
        <v>ナ</v>
      </c>
    </row>
    <row r="710" spans="1:27" ht="21" hidden="1" customHeight="1">
      <c r="A710" s="1">
        <v>0</v>
      </c>
      <c r="B710" s="1" t="str">
        <f>VLOOKUP(VALUE(MID(N710,2,2)),Sheet1!$A$1:$B$6,2,FALSE)</f>
        <v>一言寺</v>
      </c>
      <c r="C710" s="9" t="str">
        <f t="shared" si="92"/>
        <v/>
      </c>
      <c r="D710" s="4" t="s">
        <v>1499</v>
      </c>
      <c r="E710" s="4" t="s">
        <v>22</v>
      </c>
      <c r="F710" s="4" t="str">
        <f t="shared" si="89"/>
        <v>ﾅｶｳﾁ ｱｷｵ</v>
      </c>
      <c r="G710" s="4" t="str">
        <f t="shared" si="93"/>
        <v xml:space="preserve">ﾅｶｳﾁ </v>
      </c>
      <c r="H710" s="5" t="s">
        <v>15</v>
      </c>
      <c r="I710" s="6">
        <v>39533</v>
      </c>
      <c r="J710" s="5">
        <v>9</v>
      </c>
      <c r="K710" s="5" t="s">
        <v>16</v>
      </c>
      <c r="L710" s="5">
        <v>4238</v>
      </c>
      <c r="M710" s="5" t="s">
        <v>24</v>
      </c>
      <c r="N710" s="5" t="str">
        <f t="shared" si="90"/>
        <v>醍04238</v>
      </c>
      <c r="O710" s="5" t="str">
        <f t="shared" si="91"/>
        <v>家</v>
      </c>
      <c r="P710" s="4" t="s">
        <v>2757</v>
      </c>
      <c r="Q710" s="4" t="s">
        <v>380</v>
      </c>
      <c r="R710" s="4" t="s">
        <v>3227</v>
      </c>
      <c r="S710" s="4">
        <v>104906</v>
      </c>
      <c r="T710" s="4" t="s">
        <v>25</v>
      </c>
      <c r="U710" s="4">
        <v>141002503</v>
      </c>
      <c r="V710" s="4" t="s">
        <v>20</v>
      </c>
      <c r="W710" s="7" t="s">
        <v>2970</v>
      </c>
      <c r="X710" s="7" t="s">
        <v>2971</v>
      </c>
      <c r="Y710" s="8" t="s">
        <v>2972</v>
      </c>
      <c r="Z710" s="8" t="s">
        <v>2973</v>
      </c>
      <c r="AA710" s="1" t="str">
        <f t="shared" si="94"/>
        <v>ナ</v>
      </c>
    </row>
    <row r="711" spans="1:27" ht="21" hidden="1" customHeight="1">
      <c r="A711" s="1">
        <v>0</v>
      </c>
      <c r="B711" s="1" t="str">
        <f>VLOOKUP(VALUE(MID(N711,2,2)),Sheet1!$A$1:$B$6,2,FALSE)</f>
        <v>一言寺</v>
      </c>
      <c r="C711" s="9" t="str">
        <f t="shared" si="92"/>
        <v/>
      </c>
      <c r="D711" s="4" t="s">
        <v>1500</v>
      </c>
      <c r="E711" s="4" t="s">
        <v>22</v>
      </c>
      <c r="F711" s="4" t="str">
        <f t="shared" si="89"/>
        <v>ﾅｶｳﾁ ｱｷｵ</v>
      </c>
      <c r="G711" s="4" t="str">
        <f t="shared" si="93"/>
        <v xml:space="preserve">ﾅｶｳﾁ </v>
      </c>
      <c r="H711" s="5" t="s">
        <v>15</v>
      </c>
      <c r="I711" s="6">
        <v>40135</v>
      </c>
      <c r="J711" s="5">
        <v>7</v>
      </c>
      <c r="K711" s="5" t="s">
        <v>16</v>
      </c>
      <c r="L711" s="5">
        <v>4238</v>
      </c>
      <c r="M711" s="5" t="s">
        <v>24</v>
      </c>
      <c r="N711" s="5" t="str">
        <f t="shared" si="90"/>
        <v>醍04238</v>
      </c>
      <c r="O711" s="5" t="str">
        <f t="shared" si="91"/>
        <v>家</v>
      </c>
      <c r="P711" s="4" t="s">
        <v>2757</v>
      </c>
      <c r="Q711" s="4" t="s">
        <v>380</v>
      </c>
      <c r="R711" s="4" t="s">
        <v>3227</v>
      </c>
      <c r="S711" s="4">
        <v>104906</v>
      </c>
      <c r="T711" s="4" t="s">
        <v>25</v>
      </c>
      <c r="U711" s="4">
        <v>141002504</v>
      </c>
      <c r="V711" s="4" t="s">
        <v>20</v>
      </c>
      <c r="W711" s="7" t="s">
        <v>2970</v>
      </c>
      <c r="X711" s="7" t="s">
        <v>2971</v>
      </c>
      <c r="Y711" s="8" t="s">
        <v>2972</v>
      </c>
      <c r="Z711" s="8" t="s">
        <v>2973</v>
      </c>
      <c r="AA711" s="1" t="str">
        <f t="shared" si="94"/>
        <v>ナ</v>
      </c>
    </row>
    <row r="712" spans="1:27" ht="21" hidden="1" customHeight="1">
      <c r="A712" s="1">
        <v>0</v>
      </c>
      <c r="B712" s="1" t="str">
        <f>VLOOKUP(VALUE(MID(N712,2,2)),Sheet1!$A$1:$B$6,2,FALSE)</f>
        <v>一言寺</v>
      </c>
      <c r="C712" s="9" t="str">
        <f t="shared" si="92"/>
        <v/>
      </c>
      <c r="D712" s="4" t="s">
        <v>1501</v>
      </c>
      <c r="E712" s="4" t="s">
        <v>22</v>
      </c>
      <c r="F712" s="4" t="str">
        <f t="shared" si="89"/>
        <v>ﾅｶｳﾁ ｱｷｵ</v>
      </c>
      <c r="G712" s="4" t="str">
        <f t="shared" si="93"/>
        <v xml:space="preserve">ﾅｶｳﾁ </v>
      </c>
      <c r="H712" s="5" t="s">
        <v>15</v>
      </c>
      <c r="I712" s="6">
        <v>42263</v>
      </c>
      <c r="J712" s="5">
        <v>1</v>
      </c>
      <c r="K712" s="5" t="s">
        <v>16</v>
      </c>
      <c r="L712" s="5">
        <v>4238</v>
      </c>
      <c r="M712" s="5" t="s">
        <v>24</v>
      </c>
      <c r="N712" s="5" t="str">
        <f t="shared" si="90"/>
        <v>醍04238</v>
      </c>
      <c r="O712" s="5" t="str">
        <f t="shared" si="91"/>
        <v>家</v>
      </c>
      <c r="P712" s="4" t="s">
        <v>2757</v>
      </c>
      <c r="Q712" s="4" t="s">
        <v>380</v>
      </c>
      <c r="R712" s="4" t="s">
        <v>3227</v>
      </c>
      <c r="S712" s="4">
        <v>104906</v>
      </c>
      <c r="T712" s="4" t="s">
        <v>25</v>
      </c>
      <c r="U712" s="4">
        <v>141002505</v>
      </c>
      <c r="V712" s="4" t="s">
        <v>20</v>
      </c>
      <c r="W712" s="7" t="s">
        <v>2970</v>
      </c>
      <c r="X712" s="7" t="s">
        <v>2971</v>
      </c>
      <c r="Y712" s="8" t="s">
        <v>2972</v>
      </c>
      <c r="Z712" s="8" t="s">
        <v>2973</v>
      </c>
      <c r="AA712" s="1" t="str">
        <f t="shared" si="94"/>
        <v>ナ</v>
      </c>
    </row>
    <row r="713" spans="1:27" ht="21" hidden="1" customHeight="1">
      <c r="A713" s="1">
        <v>0</v>
      </c>
      <c r="B713" s="2" t="str">
        <f>VLOOKUP(VALUE(MID(N713,2,2)),Sheet1!$A$1:$B$6,2,FALSE)</f>
        <v>一言寺</v>
      </c>
      <c r="C713" s="9" t="str">
        <f t="shared" si="92"/>
        <v/>
      </c>
      <c r="D713" s="10" t="s">
        <v>1414</v>
      </c>
      <c r="E713" s="4" t="s">
        <v>1415</v>
      </c>
      <c r="F713" s="4" t="str">
        <f t="shared" si="89"/>
        <v>ﾅｶｳﾁ ｽｴｶｽﾞ</v>
      </c>
      <c r="G713" s="10" t="str">
        <f t="shared" si="93"/>
        <v>ﾅｶｳﾁ ｽｴｶｽﾞ</v>
      </c>
      <c r="H713" s="11" t="s">
        <v>15</v>
      </c>
      <c r="I713" s="12">
        <v>19889</v>
      </c>
      <c r="J713" s="11">
        <v>62</v>
      </c>
      <c r="K713" s="5" t="s">
        <v>16</v>
      </c>
      <c r="L713" s="5">
        <v>4212</v>
      </c>
      <c r="M713" s="5" t="s">
        <v>17</v>
      </c>
      <c r="N713" s="11" t="str">
        <f t="shared" si="90"/>
        <v>醍04212</v>
      </c>
      <c r="O713" s="11" t="str">
        <f t="shared" si="91"/>
        <v>本</v>
      </c>
      <c r="P713" s="10" t="s">
        <v>2736</v>
      </c>
      <c r="Q713" s="10" t="s">
        <v>1416</v>
      </c>
      <c r="R713" s="10" t="s">
        <v>3214</v>
      </c>
      <c r="S713" s="4">
        <v>8704619</v>
      </c>
      <c r="T713" s="4" t="s">
        <v>19</v>
      </c>
      <c r="U713" s="4">
        <v>871008701</v>
      </c>
      <c r="V713" s="4" t="s">
        <v>20</v>
      </c>
      <c r="W713" s="13"/>
      <c r="X713" s="13" t="s">
        <v>2971</v>
      </c>
      <c r="Y713" s="18" t="s">
        <v>3357</v>
      </c>
      <c r="Z713" s="18" t="s">
        <v>2973</v>
      </c>
      <c r="AA713" s="1" t="str">
        <f t="shared" si="94"/>
        <v>ナ</v>
      </c>
    </row>
    <row r="714" spans="1:27" ht="21" hidden="1" customHeight="1">
      <c r="A714" s="1">
        <v>0</v>
      </c>
      <c r="B714" s="2" t="str">
        <f>VLOOKUP(VALUE(MID(N714,2,2)),Sheet1!$A$1:$B$6,2,FALSE)</f>
        <v>三宝院</v>
      </c>
      <c r="C714" s="9" t="str">
        <f t="shared" si="92"/>
        <v/>
      </c>
      <c r="D714" s="10" t="s">
        <v>1647</v>
      </c>
      <c r="E714" s="4" t="s">
        <v>1648</v>
      </c>
      <c r="F714" s="4" t="str">
        <f t="shared" si="89"/>
        <v>ﾅｶｴ ﾀｹｼ</v>
      </c>
      <c r="G714" s="10" t="str">
        <f t="shared" si="93"/>
        <v>ﾅｶｴ ﾀｹｼ</v>
      </c>
      <c r="H714" s="11" t="s">
        <v>15</v>
      </c>
      <c r="I714" s="12">
        <v>22264</v>
      </c>
      <c r="J714" s="11">
        <v>56</v>
      </c>
      <c r="K714" s="5" t="s">
        <v>16</v>
      </c>
      <c r="L714" s="5">
        <v>5179</v>
      </c>
      <c r="M714" s="5" t="s">
        <v>17</v>
      </c>
      <c r="N714" s="11" t="str">
        <f t="shared" si="90"/>
        <v>醍05179</v>
      </c>
      <c r="O714" s="11" t="str">
        <f t="shared" si="91"/>
        <v>本</v>
      </c>
      <c r="P714" s="10" t="s">
        <v>2798</v>
      </c>
      <c r="Q714" s="10" t="s">
        <v>1649</v>
      </c>
      <c r="R714" s="10" t="s">
        <v>3257</v>
      </c>
      <c r="S714" s="4">
        <v>515256</v>
      </c>
      <c r="T714" s="4" t="s">
        <v>19</v>
      </c>
      <c r="U714" s="4">
        <v>60407201</v>
      </c>
      <c r="V714" s="4" t="s">
        <v>20</v>
      </c>
      <c r="W714" s="13"/>
      <c r="X714" s="13" t="s">
        <v>2971</v>
      </c>
      <c r="Y714" s="18" t="s">
        <v>3357</v>
      </c>
      <c r="Z714" s="18" t="s">
        <v>2973</v>
      </c>
      <c r="AA714" s="1" t="str">
        <f t="shared" si="94"/>
        <v>ナ</v>
      </c>
    </row>
    <row r="715" spans="1:27" ht="21" hidden="1" customHeight="1">
      <c r="A715" s="1">
        <v>0</v>
      </c>
      <c r="B715" s="2" t="str">
        <f>VLOOKUP(VALUE(MID(N715,2,2)),Sheet1!$A$1:$B$6,2,FALSE)</f>
        <v>三宝院</v>
      </c>
      <c r="C715" s="9" t="str">
        <f t="shared" si="92"/>
        <v/>
      </c>
      <c r="D715" s="10" t="s">
        <v>1650</v>
      </c>
      <c r="E715" s="4" t="s">
        <v>22</v>
      </c>
      <c r="F715" s="4" t="str">
        <f t="shared" si="89"/>
        <v>ﾅｶｴ ﾀｹｼ</v>
      </c>
      <c r="G715" s="10" t="str">
        <f t="shared" si="93"/>
        <v xml:space="preserve">ﾅｶｴ </v>
      </c>
      <c r="H715" s="11" t="s">
        <v>23</v>
      </c>
      <c r="I715" s="12">
        <v>23422</v>
      </c>
      <c r="J715" s="11">
        <v>53</v>
      </c>
      <c r="K715" s="5" t="s">
        <v>16</v>
      </c>
      <c r="L715" s="5">
        <v>5179</v>
      </c>
      <c r="M715" s="5" t="s">
        <v>24</v>
      </c>
      <c r="N715" s="11" t="str">
        <f t="shared" si="90"/>
        <v>醍05179</v>
      </c>
      <c r="O715" s="11" t="str">
        <f t="shared" si="91"/>
        <v>家</v>
      </c>
      <c r="P715" s="10" t="s">
        <v>2798</v>
      </c>
      <c r="Q715" s="10" t="s">
        <v>1649</v>
      </c>
      <c r="R715" s="10" t="s">
        <v>3257</v>
      </c>
      <c r="S715" s="4">
        <v>515256</v>
      </c>
      <c r="T715" s="4" t="s">
        <v>25</v>
      </c>
      <c r="U715" s="4">
        <v>60407202</v>
      </c>
      <c r="V715" s="4" t="s">
        <v>20</v>
      </c>
      <c r="W715" s="13"/>
      <c r="X715" s="13" t="s">
        <v>2971</v>
      </c>
      <c r="Y715" s="18" t="s">
        <v>3357</v>
      </c>
      <c r="Z715" s="18" t="s">
        <v>2973</v>
      </c>
      <c r="AA715" s="1" t="str">
        <f t="shared" si="94"/>
        <v>ナ</v>
      </c>
    </row>
    <row r="716" spans="1:27" ht="21" hidden="1" customHeight="1">
      <c r="A716" s="1">
        <v>0</v>
      </c>
      <c r="B716" s="2" t="str">
        <f>VLOOKUP(VALUE(MID(N716,2,2)),Sheet1!$A$1:$B$6,2,FALSE)</f>
        <v>三宝院</v>
      </c>
      <c r="C716" s="9" t="str">
        <f t="shared" si="92"/>
        <v/>
      </c>
      <c r="D716" s="10" t="s">
        <v>1795</v>
      </c>
      <c r="E716" s="4" t="s">
        <v>1796</v>
      </c>
      <c r="F716" s="4" t="str">
        <f t="shared" si="89"/>
        <v>ﾅｶｴ ﾓﾘﾕｷ</v>
      </c>
      <c r="G716" s="10" t="str">
        <f t="shared" si="93"/>
        <v>ﾅｶｴ ﾓﾘﾕｷ</v>
      </c>
      <c r="H716" s="11" t="s">
        <v>15</v>
      </c>
      <c r="I716" s="12">
        <v>31087</v>
      </c>
      <c r="J716" s="11">
        <v>32</v>
      </c>
      <c r="K716" s="5" t="s">
        <v>16</v>
      </c>
      <c r="L716" s="5">
        <v>5304</v>
      </c>
      <c r="M716" s="5" t="s">
        <v>17</v>
      </c>
      <c r="N716" s="11" t="str">
        <f t="shared" si="90"/>
        <v>醍05304</v>
      </c>
      <c r="O716" s="11" t="str">
        <f t="shared" si="91"/>
        <v>本</v>
      </c>
      <c r="P716" s="10" t="s">
        <v>2835</v>
      </c>
      <c r="Q716" s="10" t="s">
        <v>758</v>
      </c>
      <c r="R716" s="10" t="s">
        <v>1797</v>
      </c>
      <c r="S716" s="4">
        <v>515248</v>
      </c>
      <c r="T716" s="4" t="s">
        <v>25</v>
      </c>
      <c r="U716" s="4">
        <v>60407301</v>
      </c>
      <c r="V716" s="4" t="s">
        <v>20</v>
      </c>
      <c r="W716" s="13"/>
      <c r="X716" s="13" t="s">
        <v>2971</v>
      </c>
      <c r="Y716" s="18" t="s">
        <v>3357</v>
      </c>
      <c r="Z716" s="18" t="s">
        <v>2973</v>
      </c>
      <c r="AA716" s="1" t="str">
        <f t="shared" si="94"/>
        <v>ナ</v>
      </c>
    </row>
    <row r="717" spans="1:27" ht="21" hidden="1" customHeight="1">
      <c r="A717" s="1">
        <v>0</v>
      </c>
      <c r="B717" s="2" t="str">
        <f>VLOOKUP(VALUE(MID(N717,2,2)),Sheet1!$A$1:$B$6,2,FALSE)</f>
        <v>三宝院</v>
      </c>
      <c r="C717" s="9" t="str">
        <f t="shared" si="92"/>
        <v/>
      </c>
      <c r="D717" s="10" t="s">
        <v>1798</v>
      </c>
      <c r="E717" s="4" t="s">
        <v>22</v>
      </c>
      <c r="F717" s="4" t="str">
        <f t="shared" si="89"/>
        <v>ﾅｶｴ ﾓﾘﾕｷ</v>
      </c>
      <c r="G717" s="10" t="str">
        <f t="shared" si="93"/>
        <v xml:space="preserve">ﾅｶｴ </v>
      </c>
      <c r="H717" s="11" t="s">
        <v>23</v>
      </c>
      <c r="I717" s="12">
        <v>32551</v>
      </c>
      <c r="J717" s="11">
        <v>28</v>
      </c>
      <c r="K717" s="5" t="s">
        <v>16</v>
      </c>
      <c r="L717" s="5">
        <v>5304</v>
      </c>
      <c r="M717" s="5" t="s">
        <v>24</v>
      </c>
      <c r="N717" s="11" t="str">
        <f t="shared" si="90"/>
        <v>醍05304</v>
      </c>
      <c r="O717" s="11" t="str">
        <f t="shared" si="91"/>
        <v>家</v>
      </c>
      <c r="P717" s="10" t="s">
        <v>2835</v>
      </c>
      <c r="Q717" s="10" t="s">
        <v>758</v>
      </c>
      <c r="R717" s="10" t="s">
        <v>1797</v>
      </c>
      <c r="S717" s="4">
        <v>515248</v>
      </c>
      <c r="T717" s="4" t="s">
        <v>25</v>
      </c>
      <c r="U717" s="4">
        <v>60407302</v>
      </c>
      <c r="V717" s="4" t="s">
        <v>20</v>
      </c>
      <c r="W717" s="13"/>
      <c r="X717" s="13" t="s">
        <v>2971</v>
      </c>
      <c r="Y717" s="18" t="s">
        <v>3357</v>
      </c>
      <c r="Z717" s="18" t="s">
        <v>2973</v>
      </c>
      <c r="AA717" s="1" t="str">
        <f t="shared" si="94"/>
        <v>ナ</v>
      </c>
    </row>
    <row r="718" spans="1:27" ht="21" hidden="1" customHeight="1">
      <c r="A718" s="1">
        <v>0</v>
      </c>
      <c r="B718" s="1" t="str">
        <f>VLOOKUP(VALUE(MID(N718,2,2)),Sheet1!$A$1:$B$6,2,FALSE)</f>
        <v>三宝院</v>
      </c>
      <c r="C718" s="9" t="str">
        <f t="shared" si="92"/>
        <v/>
      </c>
      <c r="D718" s="4" t="s">
        <v>1799</v>
      </c>
      <c r="E718" s="4" t="s">
        <v>22</v>
      </c>
      <c r="F718" s="4" t="str">
        <f t="shared" si="89"/>
        <v>ﾅｶｴ ﾓﾘﾕｷ</v>
      </c>
      <c r="G718" s="4" t="str">
        <f t="shared" si="93"/>
        <v xml:space="preserve">ﾅｶｴ </v>
      </c>
      <c r="H718" s="5" t="s">
        <v>23</v>
      </c>
      <c r="I718" s="6">
        <v>38772</v>
      </c>
      <c r="J718" s="5">
        <v>11</v>
      </c>
      <c r="K718" s="5" t="s">
        <v>16</v>
      </c>
      <c r="L718" s="5">
        <v>5304</v>
      </c>
      <c r="M718" s="5" t="s">
        <v>24</v>
      </c>
      <c r="N718" s="5" t="str">
        <f t="shared" si="90"/>
        <v>醍05304</v>
      </c>
      <c r="O718" s="5" t="str">
        <f t="shared" si="91"/>
        <v>家</v>
      </c>
      <c r="P718" s="4" t="s">
        <v>2835</v>
      </c>
      <c r="Q718" s="4" t="s">
        <v>758</v>
      </c>
      <c r="R718" s="4" t="s">
        <v>1797</v>
      </c>
      <c r="S718" s="4">
        <v>515248</v>
      </c>
      <c r="T718" s="4" t="s">
        <v>25</v>
      </c>
      <c r="U718" s="4">
        <v>60407303</v>
      </c>
      <c r="V718" s="4" t="s">
        <v>20</v>
      </c>
      <c r="W718" s="7" t="s">
        <v>2970</v>
      </c>
      <c r="X718" s="7" t="s">
        <v>2971</v>
      </c>
      <c r="Y718" s="8" t="s">
        <v>2972</v>
      </c>
      <c r="Z718" s="8" t="s">
        <v>2973</v>
      </c>
      <c r="AA718" s="1" t="str">
        <f t="shared" si="94"/>
        <v>ナ</v>
      </c>
    </row>
    <row r="719" spans="1:27" ht="21" hidden="1" customHeight="1">
      <c r="A719" s="1">
        <v>0</v>
      </c>
      <c r="B719" s="1" t="str">
        <f>VLOOKUP(VALUE(MID(N719,2,2)),Sheet1!$A$1:$B$6,2,FALSE)</f>
        <v>三宝院</v>
      </c>
      <c r="C719" s="9" t="str">
        <f t="shared" si="92"/>
        <v/>
      </c>
      <c r="D719" s="4" t="s">
        <v>1800</v>
      </c>
      <c r="E719" s="4" t="s">
        <v>22</v>
      </c>
      <c r="F719" s="4" t="str">
        <f t="shared" si="89"/>
        <v>ﾅｶｴ ﾓﾘﾕｷ</v>
      </c>
      <c r="G719" s="4" t="str">
        <f t="shared" si="93"/>
        <v xml:space="preserve">ﾅｶｴ </v>
      </c>
      <c r="H719" s="5" t="s">
        <v>23</v>
      </c>
      <c r="I719" s="6">
        <v>39371</v>
      </c>
      <c r="J719" s="5">
        <v>9</v>
      </c>
      <c r="K719" s="5" t="s">
        <v>16</v>
      </c>
      <c r="L719" s="5">
        <v>5304</v>
      </c>
      <c r="M719" s="5" t="s">
        <v>24</v>
      </c>
      <c r="N719" s="5" t="str">
        <f t="shared" si="90"/>
        <v>醍05304</v>
      </c>
      <c r="O719" s="5" t="str">
        <f t="shared" si="91"/>
        <v>家</v>
      </c>
      <c r="P719" s="4" t="s">
        <v>2835</v>
      </c>
      <c r="Q719" s="4" t="s">
        <v>758</v>
      </c>
      <c r="R719" s="4" t="s">
        <v>1797</v>
      </c>
      <c r="S719" s="4">
        <v>515248</v>
      </c>
      <c r="T719" s="4" t="s">
        <v>25</v>
      </c>
      <c r="U719" s="4">
        <v>60407304</v>
      </c>
      <c r="V719" s="4" t="s">
        <v>20</v>
      </c>
      <c r="W719" s="7" t="s">
        <v>2970</v>
      </c>
      <c r="X719" s="7" t="s">
        <v>2971</v>
      </c>
      <c r="Y719" s="8" t="s">
        <v>2972</v>
      </c>
      <c r="Z719" s="8" t="s">
        <v>2973</v>
      </c>
      <c r="AA719" s="1" t="str">
        <f t="shared" si="94"/>
        <v>ナ</v>
      </c>
    </row>
    <row r="720" spans="1:27" ht="21" hidden="1" customHeight="1">
      <c r="A720" s="1">
        <v>0</v>
      </c>
      <c r="B720" s="1" t="str">
        <f>VLOOKUP(VALUE(MID(N720,2,2)),Sheet1!$A$1:$B$6,2,FALSE)</f>
        <v>三宝院</v>
      </c>
      <c r="C720" s="9" t="str">
        <f t="shared" si="92"/>
        <v/>
      </c>
      <c r="D720" s="4" t="s">
        <v>1801</v>
      </c>
      <c r="E720" s="4" t="s">
        <v>22</v>
      </c>
      <c r="F720" s="4" t="str">
        <f t="shared" si="89"/>
        <v>ﾅｶｴ ﾓﾘﾕｷ</v>
      </c>
      <c r="G720" s="4" t="str">
        <f t="shared" si="93"/>
        <v xml:space="preserve">ﾅｶｴ </v>
      </c>
      <c r="H720" s="5" t="s">
        <v>23</v>
      </c>
      <c r="I720" s="6">
        <v>40556</v>
      </c>
      <c r="J720" s="5">
        <v>6</v>
      </c>
      <c r="K720" s="5" t="s">
        <v>16</v>
      </c>
      <c r="L720" s="5">
        <v>5304</v>
      </c>
      <c r="M720" s="5" t="s">
        <v>24</v>
      </c>
      <c r="N720" s="5" t="str">
        <f t="shared" si="90"/>
        <v>醍05304</v>
      </c>
      <c r="O720" s="5" t="str">
        <f t="shared" si="91"/>
        <v>家</v>
      </c>
      <c r="P720" s="4" t="s">
        <v>2835</v>
      </c>
      <c r="Q720" s="4" t="s">
        <v>758</v>
      </c>
      <c r="R720" s="4" t="s">
        <v>1797</v>
      </c>
      <c r="S720" s="4">
        <v>515248</v>
      </c>
      <c r="T720" s="4" t="s">
        <v>25</v>
      </c>
      <c r="U720" s="4">
        <v>60407305</v>
      </c>
      <c r="V720" s="4" t="s">
        <v>20</v>
      </c>
      <c r="W720" s="7" t="s">
        <v>2970</v>
      </c>
      <c r="X720" s="7" t="s">
        <v>2971</v>
      </c>
      <c r="Y720" s="8" t="s">
        <v>2972</v>
      </c>
      <c r="Z720" s="8" t="s">
        <v>2973</v>
      </c>
      <c r="AA720" s="1" t="str">
        <f t="shared" si="94"/>
        <v>ナ</v>
      </c>
    </row>
    <row r="721" spans="1:28" ht="21" hidden="1" customHeight="1">
      <c r="A721" s="1">
        <v>0</v>
      </c>
      <c r="B721" s="2" t="str">
        <f>VLOOKUP(VALUE(MID(N721,2,2)),Sheet1!$A$1:$B$6,2,FALSE)</f>
        <v>石田</v>
      </c>
      <c r="C721" s="9" t="str">
        <f t="shared" si="92"/>
        <v/>
      </c>
      <c r="D721" s="10" t="s">
        <v>307</v>
      </c>
      <c r="E721" s="4" t="s">
        <v>308</v>
      </c>
      <c r="F721" s="4" t="str">
        <f t="shared" si="89"/>
        <v>ﾅｶｵ ｴｲｽｹ</v>
      </c>
      <c r="G721" s="10" t="str">
        <f t="shared" si="93"/>
        <v>ﾅｶｵ ｴｲｽｹ</v>
      </c>
      <c r="H721" s="11" t="s">
        <v>15</v>
      </c>
      <c r="I721" s="12">
        <v>21228</v>
      </c>
      <c r="J721" s="11">
        <v>59</v>
      </c>
      <c r="K721" s="5" t="s">
        <v>16</v>
      </c>
      <c r="L721" s="5">
        <v>1231</v>
      </c>
      <c r="M721" s="5" t="s">
        <v>17</v>
      </c>
      <c r="N721" s="11" t="str">
        <f t="shared" si="90"/>
        <v>醍01231</v>
      </c>
      <c r="O721" s="11" t="str">
        <f t="shared" si="91"/>
        <v>本</v>
      </c>
      <c r="P721" s="10" t="s">
        <v>2457</v>
      </c>
      <c r="Q721" s="10" t="s">
        <v>73</v>
      </c>
      <c r="R721" s="10" t="s">
        <v>3018</v>
      </c>
      <c r="S721" s="4">
        <v>310671</v>
      </c>
      <c r="T721" s="4" t="s">
        <v>19</v>
      </c>
      <c r="U721" s="4">
        <v>40105701</v>
      </c>
      <c r="V721" s="4" t="s">
        <v>20</v>
      </c>
      <c r="W721" s="13"/>
      <c r="X721" s="13" t="s">
        <v>2971</v>
      </c>
      <c r="Y721" s="18" t="s">
        <v>3357</v>
      </c>
      <c r="Z721" s="18" t="s">
        <v>2973</v>
      </c>
      <c r="AA721" s="1" t="str">
        <f t="shared" si="94"/>
        <v>ナ</v>
      </c>
    </row>
    <row r="722" spans="1:28" ht="21" hidden="1" customHeight="1">
      <c r="A722" s="1">
        <v>0</v>
      </c>
      <c r="B722" s="2" t="str">
        <f>VLOOKUP(VALUE(MID(N722,2,2)),Sheet1!$A$1:$B$6,2,FALSE)</f>
        <v>石田</v>
      </c>
      <c r="C722" s="9" t="str">
        <f t="shared" si="92"/>
        <v/>
      </c>
      <c r="D722" s="10" t="s">
        <v>309</v>
      </c>
      <c r="E722" s="4" t="s">
        <v>22</v>
      </c>
      <c r="F722" s="4" t="str">
        <f t="shared" si="89"/>
        <v>ﾅｶｵ ｴｲｽｹ</v>
      </c>
      <c r="G722" s="10" t="str">
        <f t="shared" si="93"/>
        <v xml:space="preserve">ﾅｶｵ </v>
      </c>
      <c r="H722" s="11" t="s">
        <v>23</v>
      </c>
      <c r="I722" s="12">
        <v>20988</v>
      </c>
      <c r="J722" s="11">
        <v>59</v>
      </c>
      <c r="K722" s="5" t="s">
        <v>16</v>
      </c>
      <c r="L722" s="5">
        <v>1231</v>
      </c>
      <c r="M722" s="5" t="s">
        <v>24</v>
      </c>
      <c r="N722" s="11" t="str">
        <f t="shared" si="90"/>
        <v>醍01231</v>
      </c>
      <c r="O722" s="11" t="str">
        <f t="shared" si="91"/>
        <v>家</v>
      </c>
      <c r="P722" s="10" t="s">
        <v>2457</v>
      </c>
      <c r="Q722" s="10" t="s">
        <v>73</v>
      </c>
      <c r="R722" s="10" t="s">
        <v>3018</v>
      </c>
      <c r="S722" s="4">
        <v>310671</v>
      </c>
      <c r="T722" s="4" t="s">
        <v>25</v>
      </c>
      <c r="U722" s="4">
        <v>40105702</v>
      </c>
      <c r="V722" s="4" t="s">
        <v>20</v>
      </c>
      <c r="W722" s="13"/>
      <c r="X722" s="13" t="s">
        <v>2971</v>
      </c>
      <c r="Y722" s="18" t="s">
        <v>3357</v>
      </c>
      <c r="Z722" s="18" t="s">
        <v>2973</v>
      </c>
      <c r="AA722" s="1" t="str">
        <f t="shared" si="94"/>
        <v>ナ</v>
      </c>
    </row>
    <row r="723" spans="1:28" ht="21" hidden="1" customHeight="1">
      <c r="A723" s="1">
        <v>0</v>
      </c>
      <c r="B723" s="2" t="str">
        <f>VLOOKUP(VALUE(MID(N723,2,2)),Sheet1!$A$1:$B$6,2,FALSE)</f>
        <v>小栗栖</v>
      </c>
      <c r="C723" s="9" t="str">
        <f t="shared" si="92"/>
        <v/>
      </c>
      <c r="D723" s="10" t="s">
        <v>740</v>
      </c>
      <c r="E723" s="4" t="s">
        <v>741</v>
      </c>
      <c r="F723" s="4" t="str">
        <f t="shared" si="89"/>
        <v>ﾅｶｶﾞﾜ ﾀｹｼ</v>
      </c>
      <c r="G723" s="10" t="str">
        <f t="shared" si="93"/>
        <v>ﾅｶｶﾞﾜ ﾀｹｼ</v>
      </c>
      <c r="H723" s="11" t="s">
        <v>15</v>
      </c>
      <c r="I723" s="12">
        <v>22391</v>
      </c>
      <c r="J723" s="11">
        <v>55</v>
      </c>
      <c r="K723" s="5" t="s">
        <v>16</v>
      </c>
      <c r="L723" s="5">
        <v>3045</v>
      </c>
      <c r="M723" s="5" t="s">
        <v>17</v>
      </c>
      <c r="N723" s="11" t="str">
        <f t="shared" si="90"/>
        <v>醍03045</v>
      </c>
      <c r="O723" s="11" t="str">
        <f t="shared" si="91"/>
        <v>本</v>
      </c>
      <c r="P723" s="10" t="s">
        <v>2565</v>
      </c>
      <c r="Q723" s="10" t="s">
        <v>161</v>
      </c>
      <c r="R723" s="10" t="s">
        <v>3099</v>
      </c>
      <c r="S723" s="4">
        <v>8601151</v>
      </c>
      <c r="T723" s="4" t="s">
        <v>19</v>
      </c>
      <c r="U723" s="4">
        <v>860206401</v>
      </c>
      <c r="V723" s="4" t="s">
        <v>20</v>
      </c>
      <c r="W723" s="13"/>
      <c r="X723" s="13" t="s">
        <v>2971</v>
      </c>
      <c r="Y723" s="18" t="s">
        <v>3357</v>
      </c>
      <c r="Z723" s="18" t="s">
        <v>2973</v>
      </c>
      <c r="AA723" s="1" t="str">
        <f t="shared" si="94"/>
        <v>ナ</v>
      </c>
    </row>
    <row r="724" spans="1:28" ht="21" hidden="1" customHeight="1">
      <c r="A724" s="1">
        <v>0</v>
      </c>
      <c r="B724" s="2" t="str">
        <f>VLOOKUP(VALUE(MID(N724,2,2)),Sheet1!$A$1:$B$6,2,FALSE)</f>
        <v>小栗栖</v>
      </c>
      <c r="C724" s="9" t="str">
        <f t="shared" si="92"/>
        <v/>
      </c>
      <c r="D724" s="10" t="s">
        <v>742</v>
      </c>
      <c r="E724" s="4" t="s">
        <v>22</v>
      </c>
      <c r="F724" s="4" t="str">
        <f t="shared" si="89"/>
        <v>ﾅｶｶﾞﾜ ﾀｹｼ</v>
      </c>
      <c r="G724" s="10" t="str">
        <f t="shared" si="93"/>
        <v xml:space="preserve">ﾅｶｶﾞﾜ </v>
      </c>
      <c r="H724" s="11" t="s">
        <v>23</v>
      </c>
      <c r="I724" s="12">
        <v>23270</v>
      </c>
      <c r="J724" s="11">
        <v>53</v>
      </c>
      <c r="K724" s="5" t="s">
        <v>16</v>
      </c>
      <c r="L724" s="5">
        <v>3045</v>
      </c>
      <c r="M724" s="5" t="s">
        <v>24</v>
      </c>
      <c r="N724" s="11" t="str">
        <f t="shared" si="90"/>
        <v>醍03045</v>
      </c>
      <c r="O724" s="11" t="str">
        <f t="shared" si="91"/>
        <v>家</v>
      </c>
      <c r="P724" s="10" t="s">
        <v>2565</v>
      </c>
      <c r="Q724" s="10" t="s">
        <v>161</v>
      </c>
      <c r="R724" s="10" t="s">
        <v>3099</v>
      </c>
      <c r="S724" s="4">
        <v>8601151</v>
      </c>
      <c r="T724" s="4" t="s">
        <v>25</v>
      </c>
      <c r="U724" s="4">
        <v>860206404</v>
      </c>
      <c r="V724" s="4" t="s">
        <v>20</v>
      </c>
      <c r="W724" s="13"/>
      <c r="X724" s="13" t="s">
        <v>2971</v>
      </c>
      <c r="Y724" s="18" t="s">
        <v>3357</v>
      </c>
      <c r="Z724" s="18" t="s">
        <v>2973</v>
      </c>
      <c r="AA724" s="1" t="str">
        <f t="shared" si="94"/>
        <v>ナ</v>
      </c>
    </row>
    <row r="725" spans="1:28" ht="21" hidden="1" customHeight="1">
      <c r="A725" s="1">
        <v>0</v>
      </c>
      <c r="B725" s="2" t="str">
        <f>VLOOKUP(VALUE(MID(N725,2,2)),Sheet1!$A$1:$B$6,2,FALSE)</f>
        <v>点在</v>
      </c>
      <c r="C725" s="9" t="str">
        <f t="shared" si="92"/>
        <v/>
      </c>
      <c r="D725" s="10" t="s">
        <v>2158</v>
      </c>
      <c r="E725" s="4" t="s">
        <v>2159</v>
      </c>
      <c r="F725" s="4" t="str">
        <f t="shared" si="89"/>
        <v>ﾅｶｶﾞﾜ ﾅｵｺ</v>
      </c>
      <c r="G725" s="10" t="str">
        <f t="shared" si="93"/>
        <v>ﾅｶｶﾞﾜ ﾅｵｺ</v>
      </c>
      <c r="H725" s="11" t="s">
        <v>23</v>
      </c>
      <c r="I725" s="12">
        <v>29255</v>
      </c>
      <c r="J725" s="11">
        <v>37</v>
      </c>
      <c r="K725" s="5" t="s">
        <v>256</v>
      </c>
      <c r="L725" s="5">
        <v>50141</v>
      </c>
      <c r="M725" s="5" t="s">
        <v>17</v>
      </c>
      <c r="N725" s="11" t="str">
        <f t="shared" si="90"/>
        <v>法50141</v>
      </c>
      <c r="O725" s="11" t="str">
        <f t="shared" si="91"/>
        <v>本</v>
      </c>
      <c r="P725" s="10" t="s">
        <v>2919</v>
      </c>
      <c r="Q725" s="10" t="s">
        <v>365</v>
      </c>
      <c r="R725" s="10" t="s">
        <v>3327</v>
      </c>
      <c r="S725" s="4">
        <v>1207962</v>
      </c>
      <c r="T725" s="4" t="s">
        <v>25</v>
      </c>
      <c r="U725" s="4">
        <v>121103101</v>
      </c>
      <c r="V725" s="4" t="s">
        <v>20</v>
      </c>
      <c r="W725" s="13"/>
      <c r="X725" s="13" t="s">
        <v>2971</v>
      </c>
      <c r="Y725" s="18" t="s">
        <v>3357</v>
      </c>
      <c r="Z725" s="18" t="s">
        <v>2973</v>
      </c>
      <c r="AA725" s="1" t="str">
        <f t="shared" si="94"/>
        <v>ナ</v>
      </c>
    </row>
    <row r="726" spans="1:28" ht="21" hidden="1" customHeight="1">
      <c r="A726" s="1">
        <v>0</v>
      </c>
      <c r="B726" s="2" t="str">
        <f>VLOOKUP(VALUE(MID(N726,2,2)),Sheet1!$A$1:$B$6,2,FALSE)</f>
        <v>点在</v>
      </c>
      <c r="C726" s="9" t="str">
        <f t="shared" si="92"/>
        <v/>
      </c>
      <c r="D726" s="10" t="s">
        <v>2160</v>
      </c>
      <c r="E726" s="4" t="s">
        <v>2161</v>
      </c>
      <c r="F726" s="4" t="str">
        <f t="shared" si="89"/>
        <v>ﾅｶｶﾞﾜ ﾅｵﾄ</v>
      </c>
      <c r="G726" s="10" t="str">
        <f t="shared" si="93"/>
        <v>ﾅｶｶﾞﾜ ﾅｵﾄ</v>
      </c>
      <c r="H726" s="11" t="s">
        <v>15</v>
      </c>
      <c r="I726" s="12">
        <v>28858</v>
      </c>
      <c r="J726" s="11">
        <v>38</v>
      </c>
      <c r="K726" s="5" t="s">
        <v>256</v>
      </c>
      <c r="L726" s="5">
        <v>50142</v>
      </c>
      <c r="M726" s="5" t="s">
        <v>17</v>
      </c>
      <c r="N726" s="11" t="str">
        <f t="shared" si="90"/>
        <v>法50142</v>
      </c>
      <c r="O726" s="11" t="str">
        <f t="shared" si="91"/>
        <v>本</v>
      </c>
      <c r="P726" s="10" t="s">
        <v>2919</v>
      </c>
      <c r="Q726" s="10" t="s">
        <v>365</v>
      </c>
      <c r="R726" s="10" t="s">
        <v>3327</v>
      </c>
      <c r="S726" s="4">
        <v>1207971</v>
      </c>
      <c r="T726" s="4" t="s">
        <v>25</v>
      </c>
      <c r="U726" s="4">
        <v>121103001</v>
      </c>
      <c r="V726" s="4" t="s">
        <v>20</v>
      </c>
      <c r="W726" s="13"/>
      <c r="X726" s="13" t="s">
        <v>2971</v>
      </c>
      <c r="Y726" s="18" t="s">
        <v>3357</v>
      </c>
      <c r="Z726" s="18" t="s">
        <v>2973</v>
      </c>
      <c r="AA726" s="1" t="str">
        <f t="shared" si="94"/>
        <v>ナ</v>
      </c>
    </row>
    <row r="727" spans="1:28" ht="21" hidden="1" customHeight="1">
      <c r="A727" s="1">
        <v>0</v>
      </c>
      <c r="B727" s="2" t="str">
        <f>VLOOKUP(VALUE(MID(N727,2,2)),Sheet1!$A$1:$B$6,2,FALSE)</f>
        <v>点在</v>
      </c>
      <c r="C727" s="9" t="str">
        <f t="shared" si="92"/>
        <v/>
      </c>
      <c r="D727" s="10" t="s">
        <v>2162</v>
      </c>
      <c r="E727" s="4" t="s">
        <v>22</v>
      </c>
      <c r="F727" s="4" t="str">
        <f t="shared" si="89"/>
        <v>ﾅｶｶﾞﾜ ﾅｵﾄ</v>
      </c>
      <c r="G727" s="10" t="str">
        <f t="shared" si="93"/>
        <v xml:space="preserve">ﾅｶｶﾞﾜ </v>
      </c>
      <c r="H727" s="11" t="s">
        <v>15</v>
      </c>
      <c r="I727" s="12">
        <v>36435</v>
      </c>
      <c r="J727" s="11">
        <v>17</v>
      </c>
      <c r="K727" s="5" t="s">
        <v>256</v>
      </c>
      <c r="L727" s="5">
        <v>50142</v>
      </c>
      <c r="M727" s="5" t="s">
        <v>24</v>
      </c>
      <c r="N727" s="11" t="str">
        <f t="shared" si="90"/>
        <v>法50142</v>
      </c>
      <c r="O727" s="11" t="str">
        <f t="shared" si="91"/>
        <v>家</v>
      </c>
      <c r="P727" s="10" t="s">
        <v>2919</v>
      </c>
      <c r="Q727" s="10" t="s">
        <v>365</v>
      </c>
      <c r="R727" s="10" t="s">
        <v>3327</v>
      </c>
      <c r="S727" s="4">
        <v>1207971</v>
      </c>
      <c r="T727" s="4" t="s">
        <v>25</v>
      </c>
      <c r="U727" s="4">
        <v>121103002</v>
      </c>
      <c r="V727" s="4" t="s">
        <v>20</v>
      </c>
      <c r="W727" s="13"/>
      <c r="X727" s="13" t="s">
        <v>2971</v>
      </c>
      <c r="Y727" s="18" t="s">
        <v>3357</v>
      </c>
      <c r="Z727" s="18" t="s">
        <v>2973</v>
      </c>
      <c r="AA727" s="1" t="str">
        <f t="shared" si="94"/>
        <v>ナ</v>
      </c>
    </row>
    <row r="728" spans="1:28" ht="21" hidden="1" customHeight="1">
      <c r="A728" s="1">
        <v>0</v>
      </c>
      <c r="B728" s="1" t="str">
        <f>VLOOKUP(VALUE(MID(N728,2,2)),Sheet1!$A$1:$B$6,2,FALSE)</f>
        <v>点在</v>
      </c>
      <c r="C728" s="9" t="str">
        <f t="shared" si="92"/>
        <v/>
      </c>
      <c r="D728" s="4" t="s">
        <v>2163</v>
      </c>
      <c r="E728" s="4" t="s">
        <v>22</v>
      </c>
      <c r="F728" s="4" t="str">
        <f t="shared" si="89"/>
        <v>ﾅｶｶﾞﾜ ﾅｵﾄ</v>
      </c>
      <c r="G728" s="4" t="str">
        <f t="shared" si="93"/>
        <v xml:space="preserve">ﾅｶｶﾞﾜ </v>
      </c>
      <c r="H728" s="5" t="s">
        <v>15</v>
      </c>
      <c r="I728" s="6">
        <v>37138</v>
      </c>
      <c r="J728" s="5">
        <v>15</v>
      </c>
      <c r="K728" s="5" t="s">
        <v>256</v>
      </c>
      <c r="L728" s="5">
        <v>50142</v>
      </c>
      <c r="M728" s="5" t="s">
        <v>24</v>
      </c>
      <c r="N728" s="5" t="str">
        <f t="shared" si="90"/>
        <v>法50142</v>
      </c>
      <c r="O728" s="5" t="str">
        <f t="shared" si="91"/>
        <v>家</v>
      </c>
      <c r="P728" s="4" t="s">
        <v>2919</v>
      </c>
      <c r="Q728" s="4" t="s">
        <v>365</v>
      </c>
      <c r="R728" s="4" t="s">
        <v>3327</v>
      </c>
      <c r="S728" s="4">
        <v>1207971</v>
      </c>
      <c r="T728" s="4" t="s">
        <v>25</v>
      </c>
      <c r="U728" s="4">
        <v>121103003</v>
      </c>
      <c r="V728" s="4" t="s">
        <v>20</v>
      </c>
      <c r="W728" s="7" t="s">
        <v>2970</v>
      </c>
      <c r="X728" s="7" t="s">
        <v>2971</v>
      </c>
      <c r="Y728" s="8" t="s">
        <v>2972</v>
      </c>
      <c r="Z728" s="8" t="s">
        <v>2973</v>
      </c>
      <c r="AA728" s="1" t="str">
        <f t="shared" si="94"/>
        <v>ナ</v>
      </c>
    </row>
    <row r="729" spans="1:28" ht="21" hidden="1" customHeight="1">
      <c r="A729" s="1">
        <v>0</v>
      </c>
      <c r="B729" s="1" t="str">
        <f>VLOOKUP(VALUE(MID(N729,2,2)),Sheet1!$A$1:$B$6,2,FALSE)</f>
        <v>点在</v>
      </c>
      <c r="C729" s="9" t="str">
        <f t="shared" si="92"/>
        <v/>
      </c>
      <c r="D729" s="4" t="s">
        <v>2164</v>
      </c>
      <c r="E729" s="4" t="s">
        <v>22</v>
      </c>
      <c r="F729" s="4" t="str">
        <f t="shared" si="89"/>
        <v>ﾅｶｶﾞﾜ ﾅｵﾄ</v>
      </c>
      <c r="G729" s="4" t="str">
        <f t="shared" si="93"/>
        <v xml:space="preserve">ﾅｶｶﾞﾜ </v>
      </c>
      <c r="H729" s="5" t="s">
        <v>23</v>
      </c>
      <c r="I729" s="6">
        <v>37960</v>
      </c>
      <c r="J729" s="5">
        <v>13</v>
      </c>
      <c r="K729" s="5" t="s">
        <v>256</v>
      </c>
      <c r="L729" s="5">
        <v>50142</v>
      </c>
      <c r="M729" s="5" t="s">
        <v>24</v>
      </c>
      <c r="N729" s="5" t="str">
        <f t="shared" si="90"/>
        <v>法50142</v>
      </c>
      <c r="O729" s="5" t="str">
        <f t="shared" si="91"/>
        <v>家</v>
      </c>
      <c r="P729" s="4" t="s">
        <v>2919</v>
      </c>
      <c r="Q729" s="4" t="s">
        <v>365</v>
      </c>
      <c r="R729" s="4" t="s">
        <v>3327</v>
      </c>
      <c r="S729" s="4">
        <v>1207971</v>
      </c>
      <c r="T729" s="4" t="s">
        <v>25</v>
      </c>
      <c r="U729" s="4">
        <v>121103004</v>
      </c>
      <c r="V729" s="4" t="s">
        <v>20</v>
      </c>
      <c r="W729" s="7" t="s">
        <v>2970</v>
      </c>
      <c r="X729" s="7" t="s">
        <v>2971</v>
      </c>
      <c r="Y729" s="8" t="s">
        <v>2972</v>
      </c>
      <c r="Z729" s="8" t="s">
        <v>2973</v>
      </c>
      <c r="AA729" s="1" t="str">
        <f t="shared" si="94"/>
        <v>ナ</v>
      </c>
    </row>
    <row r="730" spans="1:28" ht="21" hidden="1" customHeight="1">
      <c r="A730" s="1">
        <v>0</v>
      </c>
      <c r="B730" s="1" t="str">
        <f>VLOOKUP(VALUE(MID(N730,2,2)),Sheet1!$A$1:$B$6,2,FALSE)</f>
        <v>点在</v>
      </c>
      <c r="C730" s="9" t="str">
        <f t="shared" si="92"/>
        <v/>
      </c>
      <c r="D730" s="4" t="s">
        <v>2165</v>
      </c>
      <c r="E730" s="4" t="s">
        <v>22</v>
      </c>
      <c r="F730" s="4" t="str">
        <f t="shared" si="89"/>
        <v>ﾅｶｶﾞﾜ ﾅｵﾄ</v>
      </c>
      <c r="G730" s="4" t="str">
        <f t="shared" si="93"/>
        <v xml:space="preserve">ﾅｶｶﾞﾜ </v>
      </c>
      <c r="H730" s="5" t="s">
        <v>15</v>
      </c>
      <c r="I730" s="6">
        <v>40206</v>
      </c>
      <c r="J730" s="5">
        <v>7</v>
      </c>
      <c r="K730" s="5" t="s">
        <v>256</v>
      </c>
      <c r="L730" s="5">
        <v>50142</v>
      </c>
      <c r="M730" s="5" t="s">
        <v>24</v>
      </c>
      <c r="N730" s="5" t="str">
        <f t="shared" si="90"/>
        <v>法50142</v>
      </c>
      <c r="O730" s="5" t="str">
        <f t="shared" si="91"/>
        <v>家</v>
      </c>
      <c r="P730" s="4" t="s">
        <v>2919</v>
      </c>
      <c r="Q730" s="4" t="s">
        <v>365</v>
      </c>
      <c r="R730" s="4" t="s">
        <v>3327</v>
      </c>
      <c r="S730" s="4">
        <v>1207971</v>
      </c>
      <c r="T730" s="4" t="s">
        <v>25</v>
      </c>
      <c r="U730" s="4">
        <v>121103005</v>
      </c>
      <c r="V730" s="4" t="s">
        <v>20</v>
      </c>
      <c r="W730" s="7" t="s">
        <v>2970</v>
      </c>
      <c r="X730" s="7" t="s">
        <v>2971</v>
      </c>
      <c r="Y730" s="8" t="s">
        <v>2972</v>
      </c>
      <c r="Z730" s="8" t="s">
        <v>2973</v>
      </c>
      <c r="AA730" s="1" t="str">
        <f t="shared" si="94"/>
        <v>ナ</v>
      </c>
    </row>
    <row r="731" spans="1:28" ht="21" customHeight="1">
      <c r="A731" s="1">
        <v>0</v>
      </c>
      <c r="B731" s="2" t="str">
        <f>VLOOKUP(VALUE(MID(N731,2,2)),Sheet1!$A$1:$B$6,2,FALSE)</f>
        <v>小栗栖</v>
      </c>
      <c r="C731" s="9" t="str">
        <f t="shared" si="92"/>
        <v/>
      </c>
      <c r="D731" s="10" t="s">
        <v>1086</v>
      </c>
      <c r="E731" s="4" t="s">
        <v>1087</v>
      </c>
      <c r="F731" s="4" t="str">
        <f t="shared" si="89"/>
        <v>ﾅｶｶﾞﾜ ﾏｻﾙ</v>
      </c>
      <c r="G731" s="10" t="str">
        <f t="shared" si="93"/>
        <v>ﾅｶｶﾞﾜ ﾏｻﾙ</v>
      </c>
      <c r="H731" s="11" t="s">
        <v>15</v>
      </c>
      <c r="I731" s="12">
        <v>27589</v>
      </c>
      <c r="J731" s="11">
        <v>41</v>
      </c>
      <c r="K731" s="5" t="s">
        <v>16</v>
      </c>
      <c r="L731" s="5">
        <v>3283</v>
      </c>
      <c r="M731" s="5" t="s">
        <v>17</v>
      </c>
      <c r="N731" s="11" t="str">
        <f t="shared" si="90"/>
        <v>醍03283</v>
      </c>
      <c r="O731" s="11" t="str">
        <f t="shared" si="91"/>
        <v>本</v>
      </c>
      <c r="P731" s="10" t="s">
        <v>2652</v>
      </c>
      <c r="Q731" s="10" t="s">
        <v>86</v>
      </c>
      <c r="R731" s="10" t="s">
        <v>1088</v>
      </c>
      <c r="S731" s="4">
        <v>411892</v>
      </c>
      <c r="T731" s="4" t="s">
        <v>19</v>
      </c>
      <c r="U731" s="4">
        <v>50101701</v>
      </c>
      <c r="V731" s="4" t="s">
        <v>20</v>
      </c>
      <c r="W731" s="15">
        <v>42477.333333333336</v>
      </c>
      <c r="X731" s="16">
        <v>42464</v>
      </c>
      <c r="Y731" s="18">
        <v>4</v>
      </c>
      <c r="Z731" s="18"/>
      <c r="AA731" s="1" t="str">
        <f t="shared" si="94"/>
        <v>ナ</v>
      </c>
      <c r="AB731" s="1">
        <f t="shared" ref="AB731:AB732" si="95">J731</f>
        <v>41</v>
      </c>
    </row>
    <row r="732" spans="1:28" ht="21" customHeight="1">
      <c r="A732" s="1">
        <v>0</v>
      </c>
      <c r="B732" s="2" t="str">
        <f>VLOOKUP(VALUE(MID(N732,2,2)),Sheet1!$A$1:$B$6,2,FALSE)</f>
        <v>小栗栖</v>
      </c>
      <c r="C732" s="9" t="str">
        <f t="shared" si="92"/>
        <v/>
      </c>
      <c r="D732" s="10" t="s">
        <v>1089</v>
      </c>
      <c r="E732" s="4" t="s">
        <v>22</v>
      </c>
      <c r="F732" s="4" t="str">
        <f t="shared" si="89"/>
        <v>ﾅｶｶﾞﾜ ﾏｻﾙ</v>
      </c>
      <c r="G732" s="10" t="s">
        <v>3430</v>
      </c>
      <c r="H732" s="11" t="s">
        <v>23</v>
      </c>
      <c r="I732" s="12">
        <v>26628</v>
      </c>
      <c r="J732" s="11">
        <v>44</v>
      </c>
      <c r="K732" s="5" t="s">
        <v>16</v>
      </c>
      <c r="L732" s="5">
        <v>3283</v>
      </c>
      <c r="M732" s="5" t="s">
        <v>24</v>
      </c>
      <c r="N732" s="11" t="str">
        <f t="shared" si="90"/>
        <v>醍03283</v>
      </c>
      <c r="O732" s="11" t="str">
        <f t="shared" si="91"/>
        <v>家</v>
      </c>
      <c r="P732" s="10" t="s">
        <v>2652</v>
      </c>
      <c r="Q732" s="10" t="s">
        <v>86</v>
      </c>
      <c r="R732" s="10" t="s">
        <v>1088</v>
      </c>
      <c r="S732" s="4">
        <v>411892</v>
      </c>
      <c r="T732" s="4" t="s">
        <v>25</v>
      </c>
      <c r="U732" s="4">
        <v>50101702</v>
      </c>
      <c r="V732" s="4" t="s">
        <v>20</v>
      </c>
      <c r="W732" s="15">
        <v>42477.333333333336</v>
      </c>
      <c r="X732" s="16">
        <v>42464</v>
      </c>
      <c r="Y732" s="18">
        <v>5</v>
      </c>
      <c r="Z732" s="18"/>
      <c r="AA732" s="1" t="str">
        <f t="shared" si="94"/>
        <v>ナ</v>
      </c>
      <c r="AB732" s="1">
        <f t="shared" si="95"/>
        <v>44</v>
      </c>
    </row>
    <row r="733" spans="1:28" ht="21" hidden="1" customHeight="1">
      <c r="A733" s="1">
        <v>0</v>
      </c>
      <c r="B733" s="1" t="str">
        <f>VLOOKUP(VALUE(MID(N733,2,2)),Sheet1!$A$1:$B$6,2,FALSE)</f>
        <v>小栗栖</v>
      </c>
      <c r="C733" s="9" t="str">
        <f t="shared" si="92"/>
        <v/>
      </c>
      <c r="D733" s="4" t="s">
        <v>1090</v>
      </c>
      <c r="E733" s="4" t="s">
        <v>22</v>
      </c>
      <c r="F733" s="4" t="str">
        <f t="shared" si="89"/>
        <v>ﾅｶｶﾞﾜ ﾏｻﾙ</v>
      </c>
      <c r="G733" s="4" t="str">
        <f t="shared" si="93"/>
        <v xml:space="preserve">ﾅｶｶﾞﾜ </v>
      </c>
      <c r="H733" s="5" t="s">
        <v>23</v>
      </c>
      <c r="I733" s="6">
        <v>39952</v>
      </c>
      <c r="J733" s="5">
        <v>7</v>
      </c>
      <c r="K733" s="5" t="s">
        <v>16</v>
      </c>
      <c r="L733" s="5">
        <v>3283</v>
      </c>
      <c r="M733" s="5" t="s">
        <v>24</v>
      </c>
      <c r="N733" s="5" t="str">
        <f t="shared" si="90"/>
        <v>醍03283</v>
      </c>
      <c r="O733" s="5" t="str">
        <f t="shared" si="91"/>
        <v>家</v>
      </c>
      <c r="P733" s="4" t="s">
        <v>2652</v>
      </c>
      <c r="Q733" s="4" t="s">
        <v>86</v>
      </c>
      <c r="R733" s="4" t="s">
        <v>1088</v>
      </c>
      <c r="S733" s="4">
        <v>411892</v>
      </c>
      <c r="T733" s="4" t="s">
        <v>25</v>
      </c>
      <c r="U733" s="4">
        <v>50101703</v>
      </c>
      <c r="V733" s="4" t="s">
        <v>20</v>
      </c>
      <c r="W733" s="7" t="s">
        <v>2970</v>
      </c>
      <c r="X733" s="7" t="s">
        <v>2971</v>
      </c>
      <c r="Y733" s="8" t="s">
        <v>2972</v>
      </c>
      <c r="Z733" s="8" t="s">
        <v>2973</v>
      </c>
      <c r="AA733" s="1" t="str">
        <f t="shared" si="94"/>
        <v>ナ</v>
      </c>
    </row>
    <row r="734" spans="1:28" ht="21" hidden="1" customHeight="1">
      <c r="A734" s="1">
        <v>0</v>
      </c>
      <c r="B734" s="2" t="str">
        <f>VLOOKUP(VALUE(MID(N734,2,2)),Sheet1!$A$1:$B$6,2,FALSE)</f>
        <v>石田</v>
      </c>
      <c r="C734" s="9" t="str">
        <f t="shared" si="92"/>
        <v/>
      </c>
      <c r="D734" s="10" t="s">
        <v>239</v>
      </c>
      <c r="E734" s="4" t="s">
        <v>240</v>
      </c>
      <c r="F734" s="4" t="str">
        <f t="shared" si="89"/>
        <v>ﾅｶﾞｻｷ ﾋﾛｱｷ</v>
      </c>
      <c r="G734" s="10" t="str">
        <f t="shared" si="93"/>
        <v>ﾅｶﾞｻｷ ﾋﾛｱｷ</v>
      </c>
      <c r="H734" s="11" t="s">
        <v>15</v>
      </c>
      <c r="I734" s="12">
        <v>26809</v>
      </c>
      <c r="J734" s="11">
        <v>43</v>
      </c>
      <c r="K734" s="5" t="s">
        <v>16</v>
      </c>
      <c r="L734" s="5">
        <v>1208</v>
      </c>
      <c r="M734" s="5" t="s">
        <v>17</v>
      </c>
      <c r="N734" s="11" t="str">
        <f t="shared" si="90"/>
        <v>醍01208</v>
      </c>
      <c r="O734" s="11" t="str">
        <f t="shared" si="91"/>
        <v>本</v>
      </c>
      <c r="P734" s="10" t="s">
        <v>2440</v>
      </c>
      <c r="Q734" s="10" t="s">
        <v>73</v>
      </c>
      <c r="R734" s="10" t="s">
        <v>3010</v>
      </c>
      <c r="S734" s="4">
        <v>9605436</v>
      </c>
      <c r="T734" s="4" t="s">
        <v>19</v>
      </c>
      <c r="U734" s="4">
        <v>990204001</v>
      </c>
      <c r="V734" s="4" t="s">
        <v>20</v>
      </c>
      <c r="W734" s="13"/>
      <c r="X734" s="13" t="s">
        <v>2971</v>
      </c>
      <c r="Y734" s="18" t="s">
        <v>3357</v>
      </c>
      <c r="Z734" s="18" t="s">
        <v>2973</v>
      </c>
      <c r="AA734" s="1" t="str">
        <f t="shared" si="94"/>
        <v>ナ</v>
      </c>
    </row>
    <row r="735" spans="1:28" ht="21" hidden="1" customHeight="1">
      <c r="A735" s="1">
        <v>0</v>
      </c>
      <c r="B735" s="2" t="str">
        <f>VLOOKUP(VALUE(MID(N735,2,2)),Sheet1!$A$1:$B$6,2,FALSE)</f>
        <v>石田</v>
      </c>
      <c r="C735" s="9" t="str">
        <f t="shared" si="92"/>
        <v/>
      </c>
      <c r="D735" s="10" t="s">
        <v>241</v>
      </c>
      <c r="E735" s="4" t="s">
        <v>22</v>
      </c>
      <c r="F735" s="4" t="str">
        <f t="shared" si="89"/>
        <v>ﾅｶﾞｻｷ ﾋﾛｱｷ</v>
      </c>
      <c r="G735" s="10" t="str">
        <f t="shared" si="93"/>
        <v xml:space="preserve">ﾅｶﾞｻｷ </v>
      </c>
      <c r="H735" s="11" t="s">
        <v>15</v>
      </c>
      <c r="I735" s="12">
        <v>36509</v>
      </c>
      <c r="J735" s="11">
        <v>17</v>
      </c>
      <c r="K735" s="5" t="s">
        <v>16</v>
      </c>
      <c r="L735" s="5">
        <v>1208</v>
      </c>
      <c r="M735" s="5" t="s">
        <v>24</v>
      </c>
      <c r="N735" s="11" t="str">
        <f t="shared" si="90"/>
        <v>醍01208</v>
      </c>
      <c r="O735" s="11" t="str">
        <f t="shared" si="91"/>
        <v>家</v>
      </c>
      <c r="P735" s="10" t="s">
        <v>2440</v>
      </c>
      <c r="Q735" s="10" t="s">
        <v>73</v>
      </c>
      <c r="R735" s="10" t="s">
        <v>3010</v>
      </c>
      <c r="S735" s="4">
        <v>9605436</v>
      </c>
      <c r="T735" s="4" t="s">
        <v>25</v>
      </c>
      <c r="U735" s="4">
        <v>990204003</v>
      </c>
      <c r="V735" s="4" t="s">
        <v>20</v>
      </c>
      <c r="W735" s="13"/>
      <c r="X735" s="13" t="s">
        <v>2971</v>
      </c>
      <c r="Y735" s="18" t="s">
        <v>3357</v>
      </c>
      <c r="Z735" s="18" t="s">
        <v>2973</v>
      </c>
      <c r="AA735" s="1" t="str">
        <f t="shared" si="94"/>
        <v>ナ</v>
      </c>
    </row>
    <row r="736" spans="1:28" ht="21" hidden="1" customHeight="1">
      <c r="A736" s="1">
        <v>0</v>
      </c>
      <c r="B736" s="1" t="str">
        <f>VLOOKUP(VALUE(MID(N736,2,2)),Sheet1!$A$1:$B$6,2,FALSE)</f>
        <v>石田</v>
      </c>
      <c r="C736" s="9" t="str">
        <f t="shared" si="92"/>
        <v/>
      </c>
      <c r="D736" s="4" t="s">
        <v>242</v>
      </c>
      <c r="E736" s="4" t="s">
        <v>22</v>
      </c>
      <c r="F736" s="4" t="str">
        <f t="shared" si="89"/>
        <v>ﾅｶﾞｻｷ ﾋﾛｱｷ</v>
      </c>
      <c r="G736" s="4" t="str">
        <f t="shared" si="93"/>
        <v xml:space="preserve">ﾅｶﾞｻｷ </v>
      </c>
      <c r="H736" s="5" t="s">
        <v>23</v>
      </c>
      <c r="I736" s="6">
        <v>37406</v>
      </c>
      <c r="J736" s="5">
        <v>14</v>
      </c>
      <c r="K736" s="5" t="s">
        <v>16</v>
      </c>
      <c r="L736" s="5">
        <v>1208</v>
      </c>
      <c r="M736" s="5" t="s">
        <v>24</v>
      </c>
      <c r="N736" s="5" t="str">
        <f t="shared" si="90"/>
        <v>醍01208</v>
      </c>
      <c r="O736" s="5" t="str">
        <f t="shared" si="91"/>
        <v>家</v>
      </c>
      <c r="P736" s="4" t="s">
        <v>2440</v>
      </c>
      <c r="Q736" s="4" t="s">
        <v>73</v>
      </c>
      <c r="R736" s="4" t="s">
        <v>3010</v>
      </c>
      <c r="S736" s="4">
        <v>9605436</v>
      </c>
      <c r="T736" s="4" t="s">
        <v>25</v>
      </c>
      <c r="U736" s="4">
        <v>990204004</v>
      </c>
      <c r="V736" s="4" t="s">
        <v>20</v>
      </c>
      <c r="W736" s="7" t="s">
        <v>2970</v>
      </c>
      <c r="X736" s="7" t="s">
        <v>2971</v>
      </c>
      <c r="Y736" s="8" t="s">
        <v>2972</v>
      </c>
      <c r="Z736" s="8" t="s">
        <v>2973</v>
      </c>
      <c r="AA736" s="1" t="str">
        <f t="shared" si="94"/>
        <v>ナ</v>
      </c>
    </row>
    <row r="737" spans="1:28" ht="21" hidden="1" customHeight="1">
      <c r="A737" s="1">
        <v>0</v>
      </c>
      <c r="B737" s="1" t="str">
        <f>VLOOKUP(VALUE(MID(N737,2,2)),Sheet1!$A$1:$B$6,2,FALSE)</f>
        <v>石田</v>
      </c>
      <c r="C737" s="9" t="str">
        <f t="shared" si="92"/>
        <v/>
      </c>
      <c r="D737" s="4" t="s">
        <v>243</v>
      </c>
      <c r="E737" s="4" t="s">
        <v>22</v>
      </c>
      <c r="F737" s="4" t="str">
        <f t="shared" si="89"/>
        <v>ﾅｶﾞｻｷ ﾋﾛｱｷ</v>
      </c>
      <c r="G737" s="4" t="str">
        <f t="shared" si="93"/>
        <v xml:space="preserve">ﾅｶﾞｻｷ </v>
      </c>
      <c r="H737" s="5" t="s">
        <v>23</v>
      </c>
      <c r="I737" s="6">
        <v>38581</v>
      </c>
      <c r="J737" s="5">
        <v>11</v>
      </c>
      <c r="K737" s="5" t="s">
        <v>16</v>
      </c>
      <c r="L737" s="5">
        <v>1208</v>
      </c>
      <c r="M737" s="5" t="s">
        <v>24</v>
      </c>
      <c r="N737" s="5" t="str">
        <f t="shared" si="90"/>
        <v>醍01208</v>
      </c>
      <c r="O737" s="5" t="str">
        <f t="shared" si="91"/>
        <v>家</v>
      </c>
      <c r="P737" s="4" t="s">
        <v>2440</v>
      </c>
      <c r="Q737" s="4" t="s">
        <v>73</v>
      </c>
      <c r="R737" s="4" t="s">
        <v>3010</v>
      </c>
      <c r="S737" s="4">
        <v>9605436</v>
      </c>
      <c r="T737" s="4" t="s">
        <v>25</v>
      </c>
      <c r="U737" s="4">
        <v>990204005</v>
      </c>
      <c r="V737" s="4" t="s">
        <v>20</v>
      </c>
      <c r="W737" s="7" t="s">
        <v>2970</v>
      </c>
      <c r="X737" s="7" t="s">
        <v>2971</v>
      </c>
      <c r="Y737" s="8" t="s">
        <v>2972</v>
      </c>
      <c r="Z737" s="8" t="s">
        <v>2973</v>
      </c>
      <c r="AA737" s="1" t="str">
        <f t="shared" si="94"/>
        <v>ナ</v>
      </c>
    </row>
    <row r="738" spans="1:28" ht="21" hidden="1" customHeight="1">
      <c r="A738" s="1">
        <v>0</v>
      </c>
      <c r="B738" s="2" t="str">
        <f>VLOOKUP(VALUE(MID(N738,2,2)),Sheet1!$A$1:$B$6,2,FALSE)</f>
        <v>小栗栖</v>
      </c>
      <c r="C738" s="9" t="str">
        <f t="shared" si="92"/>
        <v/>
      </c>
      <c r="D738" s="10" t="s">
        <v>1126</v>
      </c>
      <c r="E738" s="4" t="s">
        <v>1127</v>
      </c>
      <c r="F738" s="4" t="str">
        <f t="shared" si="89"/>
        <v>ﾅｶｻﾞﾄ ﾕｳｷ</v>
      </c>
      <c r="G738" s="10" t="str">
        <f t="shared" si="93"/>
        <v>ﾅｶｻﾞﾄ ﾕｳｷ</v>
      </c>
      <c r="H738" s="11" t="s">
        <v>15</v>
      </c>
      <c r="I738" s="12">
        <v>33151</v>
      </c>
      <c r="J738" s="11">
        <v>26</v>
      </c>
      <c r="K738" s="5" t="s">
        <v>16</v>
      </c>
      <c r="L738" s="5">
        <v>3293</v>
      </c>
      <c r="M738" s="5" t="s">
        <v>17</v>
      </c>
      <c r="N738" s="11" t="str">
        <f t="shared" si="90"/>
        <v>醍03293</v>
      </c>
      <c r="O738" s="11" t="str">
        <f t="shared" si="91"/>
        <v>本</v>
      </c>
      <c r="P738" s="10" t="s">
        <v>2662</v>
      </c>
      <c r="Q738" s="10" t="s">
        <v>83</v>
      </c>
      <c r="R738" s="10" t="s">
        <v>3163</v>
      </c>
      <c r="S738" s="4">
        <v>1507061</v>
      </c>
      <c r="T738" s="4" t="s">
        <v>25</v>
      </c>
      <c r="U738" s="4">
        <v>151101101</v>
      </c>
      <c r="V738" s="4" t="s">
        <v>20</v>
      </c>
      <c r="W738" s="13"/>
      <c r="X738" s="13" t="s">
        <v>2971</v>
      </c>
      <c r="Y738" s="18" t="s">
        <v>3357</v>
      </c>
      <c r="Z738" s="18" t="s">
        <v>2973</v>
      </c>
      <c r="AA738" s="1" t="str">
        <f t="shared" si="94"/>
        <v>ナ</v>
      </c>
    </row>
    <row r="739" spans="1:28" ht="21" customHeight="1">
      <c r="A739" s="1">
        <v>0</v>
      </c>
      <c r="B739" s="2" t="str">
        <f>VLOOKUP(VALUE(MID(N739,2,2)),Sheet1!$A$1:$B$6,2,FALSE)</f>
        <v>小栗栖</v>
      </c>
      <c r="C739" s="9" t="str">
        <f t="shared" si="92"/>
        <v/>
      </c>
      <c r="D739" s="10" t="s">
        <v>766</v>
      </c>
      <c r="E739" s="4" t="s">
        <v>767</v>
      </c>
      <c r="F739" s="4" t="str">
        <f t="shared" si="89"/>
        <v>ﾅｶｼﾞﾏ ｶｽﾞﾕｷ</v>
      </c>
      <c r="G739" s="10" t="str">
        <f t="shared" si="93"/>
        <v>ﾅｶｼﾞﾏ ｶｽﾞﾕｷ</v>
      </c>
      <c r="H739" s="11" t="s">
        <v>15</v>
      </c>
      <c r="I739" s="12">
        <v>18314</v>
      </c>
      <c r="J739" s="11">
        <v>67</v>
      </c>
      <c r="K739" s="5" t="s">
        <v>16</v>
      </c>
      <c r="L739" s="5">
        <v>3062</v>
      </c>
      <c r="M739" s="5" t="s">
        <v>17</v>
      </c>
      <c r="N739" s="11" t="str">
        <f t="shared" si="90"/>
        <v>醍03062</v>
      </c>
      <c r="O739" s="11" t="str">
        <f t="shared" si="91"/>
        <v>本</v>
      </c>
      <c r="P739" s="10" t="s">
        <v>2573</v>
      </c>
      <c r="Q739" s="10" t="s">
        <v>768</v>
      </c>
      <c r="R739" s="10" t="s">
        <v>3107</v>
      </c>
      <c r="S739" s="4">
        <v>9222758</v>
      </c>
      <c r="T739" s="4" t="s">
        <v>19</v>
      </c>
      <c r="U739" s="4">
        <v>930206601</v>
      </c>
      <c r="V739" s="4" t="s">
        <v>20</v>
      </c>
      <c r="W739" s="15">
        <v>42499.364583333336</v>
      </c>
      <c r="X739" s="16">
        <v>42464</v>
      </c>
      <c r="Y739" s="18">
        <v>2</v>
      </c>
      <c r="Z739" s="18"/>
      <c r="AA739" s="1" t="str">
        <f t="shared" si="94"/>
        <v>ナ</v>
      </c>
      <c r="AB739" s="1">
        <f>J739</f>
        <v>67</v>
      </c>
    </row>
    <row r="740" spans="1:28" ht="21" hidden="1" customHeight="1">
      <c r="A740" s="1">
        <v>0</v>
      </c>
      <c r="B740" s="2" t="str">
        <f>VLOOKUP(VALUE(MID(N740,2,2)),Sheet1!$A$1:$B$6,2,FALSE)</f>
        <v>小栗栖</v>
      </c>
      <c r="C740" s="9" t="str">
        <f t="shared" si="92"/>
        <v/>
      </c>
      <c r="D740" s="10" t="s">
        <v>769</v>
      </c>
      <c r="E740" s="4" t="s">
        <v>22</v>
      </c>
      <c r="F740" s="4" t="str">
        <f t="shared" si="89"/>
        <v>ﾅｶｼﾞﾏ ｶｽﾞﾕｷ</v>
      </c>
      <c r="G740" s="10" t="str">
        <f t="shared" si="93"/>
        <v xml:space="preserve">ﾅｶｼﾞﾏ </v>
      </c>
      <c r="H740" s="11" t="s">
        <v>23</v>
      </c>
      <c r="I740" s="12">
        <v>19621</v>
      </c>
      <c r="J740" s="11">
        <v>63</v>
      </c>
      <c r="K740" s="5" t="s">
        <v>16</v>
      </c>
      <c r="L740" s="5">
        <v>3062</v>
      </c>
      <c r="M740" s="5" t="s">
        <v>24</v>
      </c>
      <c r="N740" s="11" t="str">
        <f t="shared" si="90"/>
        <v>醍03062</v>
      </c>
      <c r="O740" s="11" t="str">
        <f t="shared" si="91"/>
        <v>家</v>
      </c>
      <c r="P740" s="10" t="s">
        <v>2573</v>
      </c>
      <c r="Q740" s="10" t="s">
        <v>768</v>
      </c>
      <c r="R740" s="10" t="s">
        <v>3107</v>
      </c>
      <c r="S740" s="4">
        <v>9222758</v>
      </c>
      <c r="T740" s="4" t="s">
        <v>25</v>
      </c>
      <c r="U740" s="4">
        <v>930206602</v>
      </c>
      <c r="V740" s="4" t="s">
        <v>20</v>
      </c>
      <c r="W740" s="13"/>
      <c r="X740" s="13" t="s">
        <v>2971</v>
      </c>
      <c r="Y740" s="18" t="s">
        <v>3357</v>
      </c>
      <c r="Z740" s="18" t="s">
        <v>2973</v>
      </c>
      <c r="AA740" s="1" t="str">
        <f t="shared" si="94"/>
        <v>ナ</v>
      </c>
    </row>
    <row r="741" spans="1:28" ht="21" hidden="1" customHeight="1">
      <c r="A741" s="1">
        <v>0</v>
      </c>
      <c r="B741" s="2" t="str">
        <f>VLOOKUP(VALUE(MID(N741,2,2)),Sheet1!$A$1:$B$6,2,FALSE)</f>
        <v>日野</v>
      </c>
      <c r="C741" s="9" t="str">
        <f t="shared" si="92"/>
        <v/>
      </c>
      <c r="D741" s="10" t="s">
        <v>400</v>
      </c>
      <c r="E741" s="4" t="s">
        <v>401</v>
      </c>
      <c r="F741" s="4" t="str">
        <f t="shared" si="89"/>
        <v>ﾅｶｼﾞﾏ ｼﾞﾕﾝ</v>
      </c>
      <c r="G741" s="10" t="str">
        <f t="shared" si="93"/>
        <v>ﾅｶｼﾞﾏ ｼﾞﾕﾝ</v>
      </c>
      <c r="H741" s="11" t="s">
        <v>15</v>
      </c>
      <c r="I741" s="12">
        <v>28019</v>
      </c>
      <c r="J741" s="11">
        <v>40</v>
      </c>
      <c r="K741" s="5" t="s">
        <v>256</v>
      </c>
      <c r="L741" s="5">
        <v>2056</v>
      </c>
      <c r="M741" s="5" t="s">
        <v>17</v>
      </c>
      <c r="N741" s="11" t="str">
        <f t="shared" si="90"/>
        <v>法02056</v>
      </c>
      <c r="O741" s="11" t="str">
        <f t="shared" si="91"/>
        <v>本</v>
      </c>
      <c r="P741" s="10" t="s">
        <v>2485</v>
      </c>
      <c r="Q741" s="10" t="s">
        <v>402</v>
      </c>
      <c r="R741" s="10" t="s">
        <v>403</v>
      </c>
      <c r="S741" s="4">
        <v>100447</v>
      </c>
      <c r="T741" s="4" t="s">
        <v>19</v>
      </c>
      <c r="U741" s="4">
        <v>10509601</v>
      </c>
      <c r="V741" s="4" t="s">
        <v>20</v>
      </c>
      <c r="W741" s="13"/>
      <c r="X741" s="13" t="s">
        <v>2971</v>
      </c>
      <c r="Y741" s="18" t="s">
        <v>3357</v>
      </c>
      <c r="Z741" s="18" t="s">
        <v>2973</v>
      </c>
      <c r="AA741" s="1" t="str">
        <f t="shared" si="94"/>
        <v>ナ</v>
      </c>
    </row>
    <row r="742" spans="1:28" ht="21" hidden="1" customHeight="1">
      <c r="A742" s="1">
        <v>0</v>
      </c>
      <c r="B742" s="2" t="str">
        <f>VLOOKUP(VALUE(MID(N742,2,2)),Sheet1!$A$1:$B$6,2,FALSE)</f>
        <v>日野</v>
      </c>
      <c r="C742" s="9" t="str">
        <f t="shared" si="92"/>
        <v/>
      </c>
      <c r="D742" s="10" t="s">
        <v>404</v>
      </c>
      <c r="E742" s="4" t="s">
        <v>22</v>
      </c>
      <c r="F742" s="4" t="str">
        <f t="shared" si="89"/>
        <v>ﾅｶｼﾞﾏ ｼﾞﾕﾝ</v>
      </c>
      <c r="G742" s="10" t="str">
        <f t="shared" si="93"/>
        <v xml:space="preserve">ﾅｶｼﾞﾏ </v>
      </c>
      <c r="H742" s="11" t="s">
        <v>23</v>
      </c>
      <c r="I742" s="12">
        <v>28158</v>
      </c>
      <c r="J742" s="11">
        <v>40</v>
      </c>
      <c r="K742" s="5" t="s">
        <v>256</v>
      </c>
      <c r="L742" s="5">
        <v>2056</v>
      </c>
      <c r="M742" s="5" t="s">
        <v>24</v>
      </c>
      <c r="N742" s="11" t="str">
        <f t="shared" si="90"/>
        <v>法02056</v>
      </c>
      <c r="O742" s="11" t="str">
        <f t="shared" si="91"/>
        <v>家</v>
      </c>
      <c r="P742" s="10" t="s">
        <v>2485</v>
      </c>
      <c r="Q742" s="10" t="s">
        <v>402</v>
      </c>
      <c r="R742" s="10" t="s">
        <v>403</v>
      </c>
      <c r="S742" s="4">
        <v>100447</v>
      </c>
      <c r="T742" s="4" t="s">
        <v>25</v>
      </c>
      <c r="U742" s="4">
        <v>10509603</v>
      </c>
      <c r="V742" s="4" t="s">
        <v>20</v>
      </c>
      <c r="W742" s="13"/>
      <c r="X742" s="13" t="s">
        <v>2971</v>
      </c>
      <c r="Y742" s="18" t="s">
        <v>3357</v>
      </c>
      <c r="Z742" s="18" t="s">
        <v>2973</v>
      </c>
      <c r="AA742" s="1" t="str">
        <f t="shared" si="94"/>
        <v>ナ</v>
      </c>
    </row>
    <row r="743" spans="1:28" ht="21" hidden="1" customHeight="1">
      <c r="A743" s="1">
        <v>0</v>
      </c>
      <c r="B743" s="1" t="str">
        <f>VLOOKUP(VALUE(MID(N743,2,2)),Sheet1!$A$1:$B$6,2,FALSE)</f>
        <v>日野</v>
      </c>
      <c r="C743" s="9" t="str">
        <f t="shared" si="92"/>
        <v/>
      </c>
      <c r="D743" s="4" t="s">
        <v>405</v>
      </c>
      <c r="E743" s="4" t="s">
        <v>22</v>
      </c>
      <c r="F743" s="4" t="str">
        <f t="shared" si="89"/>
        <v>ﾅｶｼﾞﾏ ｼﾞﾕﾝ</v>
      </c>
      <c r="G743" s="4" t="str">
        <f t="shared" si="93"/>
        <v xml:space="preserve">ﾅｶｼﾞﾏ </v>
      </c>
      <c r="H743" s="5" t="s">
        <v>23</v>
      </c>
      <c r="I743" s="6">
        <v>37585</v>
      </c>
      <c r="J743" s="5">
        <v>14</v>
      </c>
      <c r="K743" s="5" t="s">
        <v>256</v>
      </c>
      <c r="L743" s="5">
        <v>2056</v>
      </c>
      <c r="M743" s="5" t="s">
        <v>24</v>
      </c>
      <c r="N743" s="5" t="str">
        <f t="shared" si="90"/>
        <v>法02056</v>
      </c>
      <c r="O743" s="5" t="str">
        <f t="shared" si="91"/>
        <v>家</v>
      </c>
      <c r="P743" s="4" t="s">
        <v>2485</v>
      </c>
      <c r="Q743" s="4" t="s">
        <v>402</v>
      </c>
      <c r="R743" s="4" t="s">
        <v>403</v>
      </c>
      <c r="S743" s="4">
        <v>100447</v>
      </c>
      <c r="T743" s="4" t="s">
        <v>25</v>
      </c>
      <c r="U743" s="4">
        <v>10509604</v>
      </c>
      <c r="V743" s="4" t="s">
        <v>20</v>
      </c>
      <c r="W743" s="7" t="s">
        <v>2970</v>
      </c>
      <c r="X743" s="7" t="s">
        <v>2971</v>
      </c>
      <c r="Y743" s="8" t="s">
        <v>2972</v>
      </c>
      <c r="Z743" s="8" t="s">
        <v>2973</v>
      </c>
      <c r="AA743" s="1" t="str">
        <f t="shared" si="94"/>
        <v>ナ</v>
      </c>
    </row>
    <row r="744" spans="1:28" ht="21" hidden="1" customHeight="1">
      <c r="A744" s="1">
        <v>0</v>
      </c>
      <c r="B744" s="1" t="str">
        <f>VLOOKUP(VALUE(MID(N744,2,2)),Sheet1!$A$1:$B$6,2,FALSE)</f>
        <v>日野</v>
      </c>
      <c r="C744" s="9" t="str">
        <f t="shared" si="92"/>
        <v/>
      </c>
      <c r="D744" s="4" t="s">
        <v>406</v>
      </c>
      <c r="E744" s="4" t="s">
        <v>22</v>
      </c>
      <c r="F744" s="4" t="str">
        <f t="shared" si="89"/>
        <v>ﾅｶｼﾞﾏ ｼﾞﾕﾝ</v>
      </c>
      <c r="G744" s="4" t="str">
        <f t="shared" si="93"/>
        <v xml:space="preserve">ﾅｶｼﾞﾏ </v>
      </c>
      <c r="H744" s="5" t="s">
        <v>23</v>
      </c>
      <c r="I744" s="6">
        <v>38388</v>
      </c>
      <c r="J744" s="5">
        <v>12</v>
      </c>
      <c r="K744" s="5" t="s">
        <v>256</v>
      </c>
      <c r="L744" s="5">
        <v>2056</v>
      </c>
      <c r="M744" s="5" t="s">
        <v>24</v>
      </c>
      <c r="N744" s="5" t="str">
        <f t="shared" si="90"/>
        <v>法02056</v>
      </c>
      <c r="O744" s="5" t="str">
        <f t="shared" si="91"/>
        <v>家</v>
      </c>
      <c r="P744" s="4" t="s">
        <v>2485</v>
      </c>
      <c r="Q744" s="4" t="s">
        <v>402</v>
      </c>
      <c r="R744" s="4" t="s">
        <v>403</v>
      </c>
      <c r="S744" s="4">
        <v>100447</v>
      </c>
      <c r="T744" s="4" t="s">
        <v>25</v>
      </c>
      <c r="U744" s="4">
        <v>10509605</v>
      </c>
      <c r="V744" s="4" t="s">
        <v>20</v>
      </c>
      <c r="W744" s="7" t="s">
        <v>2970</v>
      </c>
      <c r="X744" s="7" t="s">
        <v>2971</v>
      </c>
      <c r="Y744" s="8" t="s">
        <v>2972</v>
      </c>
      <c r="Z744" s="8" t="s">
        <v>2973</v>
      </c>
      <c r="AA744" s="1" t="str">
        <f t="shared" si="94"/>
        <v>ナ</v>
      </c>
    </row>
    <row r="745" spans="1:28" ht="21" hidden="1" customHeight="1">
      <c r="A745" s="1">
        <v>0</v>
      </c>
      <c r="B745" s="1" t="str">
        <f>VLOOKUP(VALUE(MID(N745,2,2)),Sheet1!$A$1:$B$6,2,FALSE)</f>
        <v>日野</v>
      </c>
      <c r="C745" s="9" t="str">
        <f t="shared" si="92"/>
        <v/>
      </c>
      <c r="D745" s="4" t="s">
        <v>407</v>
      </c>
      <c r="E745" s="4" t="s">
        <v>22</v>
      </c>
      <c r="F745" s="4" t="str">
        <f t="shared" si="89"/>
        <v>ﾅｶｼﾞﾏ ｼﾞﾕﾝ</v>
      </c>
      <c r="G745" s="4" t="str">
        <f t="shared" si="93"/>
        <v xml:space="preserve">ﾅｶｼﾞﾏ </v>
      </c>
      <c r="H745" s="5" t="s">
        <v>23</v>
      </c>
      <c r="I745" s="6">
        <v>39781</v>
      </c>
      <c r="J745" s="5">
        <v>8</v>
      </c>
      <c r="K745" s="5" t="s">
        <v>256</v>
      </c>
      <c r="L745" s="5">
        <v>2056</v>
      </c>
      <c r="M745" s="5" t="s">
        <v>24</v>
      </c>
      <c r="N745" s="5" t="str">
        <f t="shared" si="90"/>
        <v>法02056</v>
      </c>
      <c r="O745" s="5" t="str">
        <f t="shared" si="91"/>
        <v>家</v>
      </c>
      <c r="P745" s="4" t="s">
        <v>2485</v>
      </c>
      <c r="Q745" s="4" t="s">
        <v>402</v>
      </c>
      <c r="R745" s="4" t="s">
        <v>403</v>
      </c>
      <c r="S745" s="4">
        <v>100447</v>
      </c>
      <c r="T745" s="4" t="s">
        <v>25</v>
      </c>
      <c r="U745" s="4">
        <v>10509606</v>
      </c>
      <c r="V745" s="4" t="s">
        <v>20</v>
      </c>
      <c r="W745" s="7" t="s">
        <v>2970</v>
      </c>
      <c r="X745" s="7" t="s">
        <v>2971</v>
      </c>
      <c r="Y745" s="8" t="s">
        <v>2972</v>
      </c>
      <c r="Z745" s="8" t="s">
        <v>2973</v>
      </c>
      <c r="AA745" s="1" t="str">
        <f t="shared" si="94"/>
        <v>ナ</v>
      </c>
    </row>
    <row r="746" spans="1:28" ht="21" hidden="1" customHeight="1">
      <c r="A746" s="1">
        <v>0</v>
      </c>
      <c r="B746" s="2" t="str">
        <f>VLOOKUP(VALUE(MID(N746,2,2)),Sheet1!$A$1:$B$6,2,FALSE)</f>
        <v>三宝院</v>
      </c>
      <c r="C746" s="9" t="str">
        <f t="shared" si="92"/>
        <v/>
      </c>
      <c r="D746" s="10" t="s">
        <v>1742</v>
      </c>
      <c r="E746" s="4" t="s">
        <v>1743</v>
      </c>
      <c r="F746" s="4" t="str">
        <f t="shared" si="89"/>
        <v>ﾅｶｼﾞﾏ ｼﾝｲﾁ</v>
      </c>
      <c r="G746" s="10" t="str">
        <f t="shared" si="93"/>
        <v>ﾅｶｼﾞﾏ ｼﾝｲﾁ</v>
      </c>
      <c r="H746" s="11" t="s">
        <v>15</v>
      </c>
      <c r="I746" s="12">
        <v>27525</v>
      </c>
      <c r="J746" s="11">
        <v>41</v>
      </c>
      <c r="K746" s="5" t="s">
        <v>16</v>
      </c>
      <c r="L746" s="5">
        <v>5265</v>
      </c>
      <c r="M746" s="5" t="s">
        <v>17</v>
      </c>
      <c r="N746" s="11" t="str">
        <f t="shared" si="90"/>
        <v>醍05265</v>
      </c>
      <c r="O746" s="11" t="str">
        <f t="shared" si="91"/>
        <v>本</v>
      </c>
      <c r="P746" s="10" t="s">
        <v>2822</v>
      </c>
      <c r="Q746" s="10" t="s">
        <v>62</v>
      </c>
      <c r="R746" s="10" t="s">
        <v>3275</v>
      </c>
      <c r="S746" s="4">
        <v>1001752</v>
      </c>
      <c r="T746" s="4" t="s">
        <v>19</v>
      </c>
      <c r="U746" s="4">
        <v>100602601</v>
      </c>
      <c r="V746" s="4" t="s">
        <v>20</v>
      </c>
      <c r="W746" s="13"/>
      <c r="X746" s="13" t="s">
        <v>2971</v>
      </c>
      <c r="Y746" s="18" t="s">
        <v>3357</v>
      </c>
      <c r="Z746" s="18" t="s">
        <v>2973</v>
      </c>
      <c r="AA746" s="1" t="str">
        <f t="shared" si="94"/>
        <v>ナ</v>
      </c>
    </row>
    <row r="747" spans="1:28" ht="21" hidden="1" customHeight="1">
      <c r="A747" s="1">
        <v>0</v>
      </c>
      <c r="B747" s="2" t="str">
        <f>VLOOKUP(VALUE(MID(N747,2,2)),Sheet1!$A$1:$B$6,2,FALSE)</f>
        <v>日野</v>
      </c>
      <c r="C747" s="9" t="str">
        <f t="shared" si="92"/>
        <v/>
      </c>
      <c r="D747" s="10" t="s">
        <v>602</v>
      </c>
      <c r="E747" s="4" t="s">
        <v>603</v>
      </c>
      <c r="F747" s="4" t="str">
        <f t="shared" si="89"/>
        <v>ﾅｶﾀ ｼﾞﾕﾝｲﾁ</v>
      </c>
      <c r="G747" s="10" t="str">
        <f t="shared" si="93"/>
        <v>ﾅｶﾀ ｼﾞﾕﾝｲﾁ</v>
      </c>
      <c r="H747" s="11" t="s">
        <v>15</v>
      </c>
      <c r="I747" s="12">
        <v>29502</v>
      </c>
      <c r="J747" s="11">
        <v>36</v>
      </c>
      <c r="K747" s="5" t="s">
        <v>16</v>
      </c>
      <c r="L747" s="5">
        <v>2224</v>
      </c>
      <c r="M747" s="5" t="s">
        <v>17</v>
      </c>
      <c r="N747" s="11" t="str">
        <f t="shared" si="90"/>
        <v>醍02224</v>
      </c>
      <c r="O747" s="11" t="str">
        <f t="shared" si="91"/>
        <v>本</v>
      </c>
      <c r="P747" s="10" t="s">
        <v>2532</v>
      </c>
      <c r="Q747" s="10" t="s">
        <v>18</v>
      </c>
      <c r="R747" s="10" t="s">
        <v>3078</v>
      </c>
      <c r="S747" s="4">
        <v>1209361</v>
      </c>
      <c r="T747" s="4" t="s">
        <v>25</v>
      </c>
      <c r="U747" s="4">
        <v>140801501</v>
      </c>
      <c r="V747" s="4" t="s">
        <v>20</v>
      </c>
      <c r="W747" s="13"/>
      <c r="X747" s="13" t="s">
        <v>2971</v>
      </c>
      <c r="Y747" s="18" t="s">
        <v>3357</v>
      </c>
      <c r="Z747" s="18" t="s">
        <v>2973</v>
      </c>
      <c r="AA747" s="1" t="str">
        <f t="shared" si="94"/>
        <v>ナ</v>
      </c>
    </row>
    <row r="748" spans="1:28" ht="21" hidden="1" customHeight="1">
      <c r="A748" s="1">
        <v>0</v>
      </c>
      <c r="B748" s="2" t="str">
        <f>VLOOKUP(VALUE(MID(N748,2,2)),Sheet1!$A$1:$B$6,2,FALSE)</f>
        <v>日野</v>
      </c>
      <c r="C748" s="9" t="str">
        <f t="shared" si="92"/>
        <v/>
      </c>
      <c r="D748" s="10" t="s">
        <v>604</v>
      </c>
      <c r="E748" s="4" t="s">
        <v>22</v>
      </c>
      <c r="F748" s="4" t="str">
        <f t="shared" si="89"/>
        <v>ﾅｶﾀ ｼﾞﾕﾝｲﾁ</v>
      </c>
      <c r="G748" s="10" t="str">
        <f t="shared" si="93"/>
        <v xml:space="preserve">ﾅｶﾀ </v>
      </c>
      <c r="H748" s="11" t="s">
        <v>23</v>
      </c>
      <c r="I748" s="12">
        <v>30995</v>
      </c>
      <c r="J748" s="11">
        <v>32</v>
      </c>
      <c r="K748" s="5" t="s">
        <v>16</v>
      </c>
      <c r="L748" s="5">
        <v>2224</v>
      </c>
      <c r="M748" s="5" t="s">
        <v>24</v>
      </c>
      <c r="N748" s="11" t="str">
        <f t="shared" si="90"/>
        <v>醍02224</v>
      </c>
      <c r="O748" s="11" t="str">
        <f t="shared" si="91"/>
        <v>家</v>
      </c>
      <c r="P748" s="10" t="s">
        <v>2532</v>
      </c>
      <c r="Q748" s="10" t="s">
        <v>18</v>
      </c>
      <c r="R748" s="10" t="s">
        <v>3078</v>
      </c>
      <c r="S748" s="4">
        <v>1209361</v>
      </c>
      <c r="T748" s="4" t="s">
        <v>25</v>
      </c>
      <c r="U748" s="4">
        <v>140801502</v>
      </c>
      <c r="V748" s="4" t="s">
        <v>20</v>
      </c>
      <c r="W748" s="13"/>
      <c r="X748" s="13" t="s">
        <v>2971</v>
      </c>
      <c r="Y748" s="18" t="s">
        <v>3357</v>
      </c>
      <c r="Z748" s="18" t="s">
        <v>2973</v>
      </c>
      <c r="AA748" s="1" t="str">
        <f t="shared" si="94"/>
        <v>ナ</v>
      </c>
    </row>
    <row r="749" spans="1:28" ht="21" hidden="1" customHeight="1">
      <c r="A749" s="1">
        <v>0</v>
      </c>
      <c r="B749" s="1" t="str">
        <f>VLOOKUP(VALUE(MID(N749,2,2)),Sheet1!$A$1:$B$6,2,FALSE)</f>
        <v>日野</v>
      </c>
      <c r="C749" s="9" t="str">
        <f t="shared" si="92"/>
        <v/>
      </c>
      <c r="D749" s="4" t="s">
        <v>605</v>
      </c>
      <c r="E749" s="4" t="s">
        <v>22</v>
      </c>
      <c r="F749" s="4" t="str">
        <f t="shared" si="89"/>
        <v>ﾅｶﾀ ｼﾞﾕﾝｲﾁ</v>
      </c>
      <c r="G749" s="4" t="str">
        <f t="shared" si="93"/>
        <v xml:space="preserve">ﾅｶﾀ </v>
      </c>
      <c r="H749" s="5" t="s">
        <v>15</v>
      </c>
      <c r="I749" s="6">
        <v>42028</v>
      </c>
      <c r="J749" s="5">
        <v>2</v>
      </c>
      <c r="K749" s="5" t="s">
        <v>16</v>
      </c>
      <c r="L749" s="5">
        <v>2224</v>
      </c>
      <c r="M749" s="5" t="s">
        <v>24</v>
      </c>
      <c r="N749" s="5" t="str">
        <f t="shared" si="90"/>
        <v>醍02224</v>
      </c>
      <c r="O749" s="5" t="str">
        <f t="shared" si="91"/>
        <v>家</v>
      </c>
      <c r="P749" s="4" t="s">
        <v>2532</v>
      </c>
      <c r="Q749" s="4" t="s">
        <v>18</v>
      </c>
      <c r="R749" s="4" t="s">
        <v>3078</v>
      </c>
      <c r="S749" s="4">
        <v>1209361</v>
      </c>
      <c r="T749" s="4" t="s">
        <v>25</v>
      </c>
      <c r="U749" s="4">
        <v>140801503</v>
      </c>
      <c r="V749" s="4" t="s">
        <v>20</v>
      </c>
      <c r="W749" s="7" t="s">
        <v>2970</v>
      </c>
      <c r="X749" s="7" t="s">
        <v>2971</v>
      </c>
      <c r="Y749" s="8" t="s">
        <v>2972</v>
      </c>
      <c r="Z749" s="8" t="s">
        <v>2973</v>
      </c>
      <c r="AA749" s="1" t="str">
        <f t="shared" si="94"/>
        <v>ナ</v>
      </c>
    </row>
    <row r="750" spans="1:28" ht="21" hidden="1" customHeight="1">
      <c r="A750" s="1">
        <v>0</v>
      </c>
      <c r="B750" s="2" t="str">
        <f>VLOOKUP(VALUE(MID(N750,2,2)),Sheet1!$A$1:$B$6,2,FALSE)</f>
        <v>小栗栖</v>
      </c>
      <c r="C750" s="9" t="str">
        <f t="shared" si="92"/>
        <v/>
      </c>
      <c r="D750" s="10" t="s">
        <v>1000</v>
      </c>
      <c r="E750" s="4" t="s">
        <v>1001</v>
      </c>
      <c r="F750" s="4" t="str">
        <f t="shared" si="89"/>
        <v>ﾅｶﾞﾀ ﾖｼﾋﾛ</v>
      </c>
      <c r="G750" s="10" t="str">
        <f t="shared" si="93"/>
        <v>ﾅｶﾞﾀ ﾖｼﾋﾛ</v>
      </c>
      <c r="H750" s="11" t="s">
        <v>15</v>
      </c>
      <c r="I750" s="12">
        <v>21064</v>
      </c>
      <c r="J750" s="11">
        <v>59</v>
      </c>
      <c r="K750" s="5" t="s">
        <v>16</v>
      </c>
      <c r="L750" s="5">
        <v>3247</v>
      </c>
      <c r="M750" s="5" t="s">
        <v>17</v>
      </c>
      <c r="N750" s="11" t="str">
        <f t="shared" si="90"/>
        <v>醍03247</v>
      </c>
      <c r="O750" s="11" t="str">
        <f t="shared" si="91"/>
        <v>本</v>
      </c>
      <c r="P750" s="10" t="s">
        <v>2630</v>
      </c>
      <c r="Q750" s="10" t="s">
        <v>768</v>
      </c>
      <c r="R750" s="10" t="s">
        <v>3145</v>
      </c>
      <c r="S750" s="4">
        <v>1204815</v>
      </c>
      <c r="T750" s="4" t="s">
        <v>19</v>
      </c>
      <c r="U750" s="4">
        <v>120903101</v>
      </c>
      <c r="V750" s="4" t="s">
        <v>20</v>
      </c>
      <c r="W750" s="13"/>
      <c r="X750" s="13" t="s">
        <v>2971</v>
      </c>
      <c r="Y750" s="18" t="s">
        <v>3357</v>
      </c>
      <c r="Z750" s="18" t="s">
        <v>2973</v>
      </c>
      <c r="AA750" s="1" t="str">
        <f t="shared" si="94"/>
        <v>ナ</v>
      </c>
    </row>
    <row r="751" spans="1:28" ht="21" hidden="1" customHeight="1">
      <c r="A751" s="1">
        <v>0</v>
      </c>
      <c r="B751" s="2" t="str">
        <f>VLOOKUP(VALUE(MID(N751,2,2)),Sheet1!$A$1:$B$6,2,FALSE)</f>
        <v>点在</v>
      </c>
      <c r="C751" s="9" t="str">
        <f t="shared" si="92"/>
        <v/>
      </c>
      <c r="D751" s="10" t="s">
        <v>2354</v>
      </c>
      <c r="E751" s="4" t="s">
        <v>2355</v>
      </c>
      <c r="F751" s="4" t="str">
        <f t="shared" si="89"/>
        <v>ﾅｶﾀｹ ﾏｻﾔ</v>
      </c>
      <c r="G751" s="10" t="str">
        <f t="shared" si="93"/>
        <v>ﾅｶﾀｹ ﾏｻﾔ</v>
      </c>
      <c r="H751" s="11" t="s">
        <v>15</v>
      </c>
      <c r="I751" s="12">
        <v>35501</v>
      </c>
      <c r="J751" s="11">
        <v>20</v>
      </c>
      <c r="K751" s="5" t="s">
        <v>16</v>
      </c>
      <c r="L751" s="5">
        <v>50205</v>
      </c>
      <c r="M751" s="5" t="s">
        <v>17</v>
      </c>
      <c r="N751" s="11" t="str">
        <f t="shared" si="90"/>
        <v>醍50205</v>
      </c>
      <c r="O751" s="11" t="str">
        <f t="shared" si="91"/>
        <v>本</v>
      </c>
      <c r="P751" s="10" t="s">
        <v>2964</v>
      </c>
      <c r="Q751" s="10" t="s">
        <v>2356</v>
      </c>
      <c r="R751" s="10" t="s">
        <v>2357</v>
      </c>
      <c r="S751" s="4">
        <v>1512048</v>
      </c>
      <c r="T751" s="4" t="s">
        <v>25</v>
      </c>
      <c r="U751" s="4">
        <v>160303001</v>
      </c>
      <c r="V751" s="4" t="s">
        <v>20</v>
      </c>
      <c r="W751" s="13"/>
      <c r="X751" s="13" t="s">
        <v>2971</v>
      </c>
      <c r="Y751" s="18" t="s">
        <v>3357</v>
      </c>
      <c r="Z751" s="18" t="s">
        <v>2973</v>
      </c>
      <c r="AA751" s="1" t="str">
        <f t="shared" si="94"/>
        <v>ナ</v>
      </c>
    </row>
    <row r="752" spans="1:28" ht="21" hidden="1" customHeight="1">
      <c r="A752" s="1">
        <v>0</v>
      </c>
      <c r="B752" s="2" t="str">
        <f>VLOOKUP(VALUE(MID(N752,2,2)),Sheet1!$A$1:$B$6,2,FALSE)</f>
        <v>石田</v>
      </c>
      <c r="C752" s="9" t="str">
        <f t="shared" si="92"/>
        <v/>
      </c>
      <c r="D752" s="10" t="s">
        <v>304</v>
      </c>
      <c r="E752" s="4" t="s">
        <v>305</v>
      </c>
      <c r="F752" s="4" t="str">
        <f t="shared" si="89"/>
        <v>ﾅｶﾂ ﾄｵﾙ</v>
      </c>
      <c r="G752" s="10" t="str">
        <f t="shared" si="93"/>
        <v>ﾅｶﾂ ﾄｵﾙ</v>
      </c>
      <c r="H752" s="11" t="s">
        <v>15</v>
      </c>
      <c r="I752" s="12">
        <v>25121</v>
      </c>
      <c r="J752" s="11">
        <v>48</v>
      </c>
      <c r="K752" s="5" t="s">
        <v>16</v>
      </c>
      <c r="L752" s="5">
        <v>1230</v>
      </c>
      <c r="M752" s="5" t="s">
        <v>17</v>
      </c>
      <c r="N752" s="11" t="str">
        <f t="shared" si="90"/>
        <v>醍01230</v>
      </c>
      <c r="O752" s="11" t="str">
        <f t="shared" si="91"/>
        <v>本</v>
      </c>
      <c r="P752" s="10" t="s">
        <v>2456</v>
      </c>
      <c r="Q752" s="10" t="s">
        <v>80</v>
      </c>
      <c r="R752" s="10" t="s">
        <v>3017</v>
      </c>
      <c r="S752" s="4">
        <v>1503936</v>
      </c>
      <c r="T752" s="4" t="s">
        <v>19</v>
      </c>
      <c r="U752" s="4">
        <v>150801701</v>
      </c>
      <c r="V752" s="4" t="s">
        <v>20</v>
      </c>
      <c r="W752" s="13"/>
      <c r="X752" s="13" t="s">
        <v>2971</v>
      </c>
      <c r="Y752" s="18" t="s">
        <v>3357</v>
      </c>
      <c r="Z752" s="18" t="s">
        <v>2973</v>
      </c>
      <c r="AA752" s="1" t="str">
        <f t="shared" si="94"/>
        <v>ナ</v>
      </c>
    </row>
    <row r="753" spans="1:29" ht="21" hidden="1" customHeight="1">
      <c r="A753" s="1">
        <v>0</v>
      </c>
      <c r="B753" s="2" t="str">
        <f>VLOOKUP(VALUE(MID(N753,2,2)),Sheet1!$A$1:$B$6,2,FALSE)</f>
        <v>石田</v>
      </c>
      <c r="C753" s="9" t="str">
        <f t="shared" si="92"/>
        <v/>
      </c>
      <c r="D753" s="10" t="s">
        <v>306</v>
      </c>
      <c r="E753" s="4" t="s">
        <v>22</v>
      </c>
      <c r="F753" s="4" t="str">
        <f t="shared" si="89"/>
        <v>ﾅｶﾂ ﾄｵﾙ</v>
      </c>
      <c r="G753" s="10" t="str">
        <f t="shared" si="93"/>
        <v xml:space="preserve">ﾅｶﾂ </v>
      </c>
      <c r="H753" s="11" t="s">
        <v>23</v>
      </c>
      <c r="I753" s="12">
        <v>15460</v>
      </c>
      <c r="J753" s="11">
        <v>74</v>
      </c>
      <c r="K753" s="5" t="s">
        <v>16</v>
      </c>
      <c r="L753" s="5">
        <v>1230</v>
      </c>
      <c r="M753" s="5" t="s">
        <v>24</v>
      </c>
      <c r="N753" s="11" t="str">
        <f t="shared" si="90"/>
        <v>醍01230</v>
      </c>
      <c r="O753" s="11" t="str">
        <f t="shared" si="91"/>
        <v>家</v>
      </c>
      <c r="P753" s="10" t="s">
        <v>2456</v>
      </c>
      <c r="Q753" s="10" t="s">
        <v>80</v>
      </c>
      <c r="R753" s="10" t="s">
        <v>3017</v>
      </c>
      <c r="S753" s="4">
        <v>1503936</v>
      </c>
      <c r="T753" s="4" t="s">
        <v>25</v>
      </c>
      <c r="U753" s="4">
        <v>150801702</v>
      </c>
      <c r="V753" s="4" t="s">
        <v>20</v>
      </c>
      <c r="W753" s="13"/>
      <c r="X753" s="13" t="s">
        <v>2971</v>
      </c>
      <c r="Y753" s="18" t="s">
        <v>3357</v>
      </c>
      <c r="Z753" s="18" t="s">
        <v>2973</v>
      </c>
      <c r="AA753" s="1" t="str">
        <f t="shared" si="94"/>
        <v>ナ</v>
      </c>
    </row>
    <row r="754" spans="1:29" ht="21" hidden="1" customHeight="1">
      <c r="A754" s="1">
        <v>0</v>
      </c>
      <c r="B754" s="2" t="str">
        <f>VLOOKUP(VALUE(MID(N754,2,2)),Sheet1!$A$1:$B$6,2,FALSE)</f>
        <v>三宝院</v>
      </c>
      <c r="C754" s="9" t="str">
        <f t="shared" si="92"/>
        <v/>
      </c>
      <c r="D754" s="10" t="s">
        <v>1744</v>
      </c>
      <c r="E754" s="4" t="s">
        <v>1745</v>
      </c>
      <c r="F754" s="4" t="str">
        <f t="shared" si="89"/>
        <v>ﾅｶﾞﾂｶ ﾄｸｵ</v>
      </c>
      <c r="G754" s="10" t="str">
        <f t="shared" si="93"/>
        <v>ﾅｶﾞﾂｶ ﾄｸｵ</v>
      </c>
      <c r="H754" s="11" t="s">
        <v>15</v>
      </c>
      <c r="I754" s="12">
        <v>17987</v>
      </c>
      <c r="J754" s="11">
        <v>68</v>
      </c>
      <c r="K754" s="5" t="s">
        <v>16</v>
      </c>
      <c r="L754" s="5">
        <v>5266</v>
      </c>
      <c r="M754" s="5" t="s">
        <v>17</v>
      </c>
      <c r="N754" s="11" t="str">
        <f t="shared" si="90"/>
        <v>醍05266</v>
      </c>
      <c r="O754" s="11" t="str">
        <f t="shared" si="91"/>
        <v>本</v>
      </c>
      <c r="P754" s="10" t="s">
        <v>2823</v>
      </c>
      <c r="Q754" s="10" t="s">
        <v>1214</v>
      </c>
      <c r="R754" s="10" t="s">
        <v>3276</v>
      </c>
      <c r="S754" s="4">
        <v>1002538</v>
      </c>
      <c r="T754" s="4" t="s">
        <v>19</v>
      </c>
      <c r="U754" s="4">
        <v>100702601</v>
      </c>
      <c r="V754" s="4" t="s">
        <v>20</v>
      </c>
      <c r="W754" s="13"/>
      <c r="X754" s="13" t="s">
        <v>2971</v>
      </c>
      <c r="Y754" s="18" t="s">
        <v>3357</v>
      </c>
      <c r="Z754" s="18" t="s">
        <v>2973</v>
      </c>
      <c r="AA754" s="1" t="str">
        <f t="shared" si="94"/>
        <v>ナ</v>
      </c>
    </row>
    <row r="755" spans="1:29" ht="21" hidden="1" customHeight="1">
      <c r="A755" s="1">
        <v>0</v>
      </c>
      <c r="B755" s="2" t="str">
        <f>VLOOKUP(VALUE(MID(N755,2,2)),Sheet1!$A$1:$B$6,2,FALSE)</f>
        <v>三宝院</v>
      </c>
      <c r="C755" s="9" t="str">
        <f t="shared" si="92"/>
        <v/>
      </c>
      <c r="D755" s="10" t="s">
        <v>1746</v>
      </c>
      <c r="E755" s="4" t="s">
        <v>22</v>
      </c>
      <c r="F755" s="4" t="str">
        <f t="shared" si="89"/>
        <v>ﾅｶﾞﾂｶ ﾄｸｵ</v>
      </c>
      <c r="G755" s="10" t="str">
        <f t="shared" si="93"/>
        <v xml:space="preserve">ﾅｶﾞﾂｶ </v>
      </c>
      <c r="H755" s="11" t="s">
        <v>23</v>
      </c>
      <c r="I755" s="12">
        <v>17514</v>
      </c>
      <c r="J755" s="11">
        <v>69</v>
      </c>
      <c r="K755" s="5" t="s">
        <v>16</v>
      </c>
      <c r="L755" s="5">
        <v>5266</v>
      </c>
      <c r="M755" s="5" t="s">
        <v>24</v>
      </c>
      <c r="N755" s="11" t="str">
        <f t="shared" si="90"/>
        <v>醍05266</v>
      </c>
      <c r="O755" s="11" t="str">
        <f t="shared" si="91"/>
        <v>家</v>
      </c>
      <c r="P755" s="10" t="s">
        <v>2823</v>
      </c>
      <c r="Q755" s="10" t="s">
        <v>1214</v>
      </c>
      <c r="R755" s="10" t="s">
        <v>3276</v>
      </c>
      <c r="S755" s="4">
        <v>1002538</v>
      </c>
      <c r="T755" s="4" t="s">
        <v>25</v>
      </c>
      <c r="U755" s="4">
        <v>100702602</v>
      </c>
      <c r="V755" s="4" t="s">
        <v>20</v>
      </c>
      <c r="W755" s="13"/>
      <c r="X755" s="13" t="s">
        <v>2971</v>
      </c>
      <c r="Y755" s="18" t="s">
        <v>3357</v>
      </c>
      <c r="Z755" s="18" t="s">
        <v>2973</v>
      </c>
      <c r="AA755" s="1" t="str">
        <f t="shared" si="94"/>
        <v>ナ</v>
      </c>
    </row>
    <row r="756" spans="1:29" ht="21" customHeight="1">
      <c r="A756" s="1">
        <v>0</v>
      </c>
      <c r="B756" s="2" t="str">
        <f>VLOOKUP(VALUE(MID(N756,2,2)),Sheet1!$A$1:$B$6,2,FALSE)</f>
        <v>点在</v>
      </c>
      <c r="C756" s="9" t="str">
        <f t="shared" si="92"/>
        <v/>
      </c>
      <c r="D756" s="10" t="s">
        <v>2258</v>
      </c>
      <c r="E756" s="4" t="s">
        <v>2259</v>
      </c>
      <c r="F756" s="4" t="str">
        <f t="shared" si="89"/>
        <v>ﾅｶﾞﾅﾜ ﾀｲｿﾞｳ</v>
      </c>
      <c r="G756" s="10" t="str">
        <f t="shared" si="93"/>
        <v>ﾅｶﾞﾅﾜ ﾀｲｿﾞｳ</v>
      </c>
      <c r="H756" s="11" t="s">
        <v>15</v>
      </c>
      <c r="I756" s="12">
        <v>27822</v>
      </c>
      <c r="J756" s="11">
        <v>41</v>
      </c>
      <c r="K756" s="5" t="s">
        <v>256</v>
      </c>
      <c r="L756" s="5">
        <v>50177</v>
      </c>
      <c r="M756" s="5" t="s">
        <v>17</v>
      </c>
      <c r="N756" s="11" t="str">
        <f t="shared" si="90"/>
        <v>法50177</v>
      </c>
      <c r="O756" s="11" t="str">
        <f t="shared" si="91"/>
        <v>本</v>
      </c>
      <c r="P756" s="10" t="s">
        <v>2942</v>
      </c>
      <c r="Q756" s="10" t="s">
        <v>2260</v>
      </c>
      <c r="R756" s="10" t="s">
        <v>3431</v>
      </c>
      <c r="S756" s="4">
        <v>1411217</v>
      </c>
      <c r="T756" s="4" t="s">
        <v>19</v>
      </c>
      <c r="U756" s="4">
        <v>150182101</v>
      </c>
      <c r="V756" s="4" t="s">
        <v>20</v>
      </c>
      <c r="W756" s="15">
        <v>42485.364583333336</v>
      </c>
      <c r="X756" s="16">
        <v>42464</v>
      </c>
      <c r="Y756" s="18">
        <v>3</v>
      </c>
      <c r="Z756" s="18" t="s">
        <v>3432</v>
      </c>
      <c r="AA756" s="1" t="str">
        <f t="shared" si="94"/>
        <v>ナ</v>
      </c>
      <c r="AB756" s="1">
        <f>J756</f>
        <v>41</v>
      </c>
      <c r="AC756" s="1">
        <v>1000</v>
      </c>
    </row>
    <row r="757" spans="1:29" ht="21" hidden="1" customHeight="1">
      <c r="A757" s="1">
        <v>0</v>
      </c>
      <c r="B757" s="2" t="str">
        <f>VLOOKUP(VALUE(MID(N757,2,2)),Sheet1!$A$1:$B$6,2,FALSE)</f>
        <v>日野</v>
      </c>
      <c r="C757" s="9" t="str">
        <f t="shared" si="92"/>
        <v/>
      </c>
      <c r="D757" s="10" t="s">
        <v>682</v>
      </c>
      <c r="E757" s="4" t="s">
        <v>683</v>
      </c>
      <c r="F757" s="4" t="str">
        <f t="shared" si="89"/>
        <v>ﾅｶﾆｼ ｱｷﾗ</v>
      </c>
      <c r="G757" s="10" t="str">
        <f t="shared" si="93"/>
        <v>ﾅｶﾆｼ ｱｷﾗ</v>
      </c>
      <c r="H757" s="11" t="s">
        <v>15</v>
      </c>
      <c r="I757" s="12">
        <v>28539</v>
      </c>
      <c r="J757" s="11">
        <v>39</v>
      </c>
      <c r="K757" s="5" t="s">
        <v>16</v>
      </c>
      <c r="L757" s="5">
        <v>2245</v>
      </c>
      <c r="M757" s="5" t="s">
        <v>17</v>
      </c>
      <c r="N757" s="11" t="str">
        <f t="shared" si="90"/>
        <v>醍02245</v>
      </c>
      <c r="O757" s="11" t="str">
        <f t="shared" si="91"/>
        <v>本</v>
      </c>
      <c r="P757" s="10" t="s">
        <v>2549</v>
      </c>
      <c r="Q757" s="10" t="s">
        <v>684</v>
      </c>
      <c r="R757" s="10" t="s">
        <v>3086</v>
      </c>
      <c r="S757" s="4">
        <v>206628</v>
      </c>
      <c r="T757" s="4" t="s">
        <v>25</v>
      </c>
      <c r="U757" s="4">
        <v>21003101</v>
      </c>
      <c r="V757" s="4" t="s">
        <v>20</v>
      </c>
      <c r="W757" s="13"/>
      <c r="X757" s="13" t="s">
        <v>2971</v>
      </c>
      <c r="Y757" s="18" t="s">
        <v>3357</v>
      </c>
      <c r="Z757" s="18" t="s">
        <v>2973</v>
      </c>
      <c r="AA757" s="1" t="str">
        <f t="shared" si="94"/>
        <v>ナ</v>
      </c>
    </row>
    <row r="758" spans="1:29" ht="21" hidden="1" customHeight="1">
      <c r="A758" s="1">
        <v>0</v>
      </c>
      <c r="B758" s="2" t="str">
        <f>VLOOKUP(VALUE(MID(N758,2,2)),Sheet1!$A$1:$B$6,2,FALSE)</f>
        <v>日野</v>
      </c>
      <c r="C758" s="9" t="str">
        <f t="shared" si="92"/>
        <v/>
      </c>
      <c r="D758" s="10" t="s">
        <v>685</v>
      </c>
      <c r="E758" s="4" t="s">
        <v>22</v>
      </c>
      <c r="F758" s="4" t="str">
        <f t="shared" si="89"/>
        <v>ﾅｶﾆｼ ｱｷﾗ</v>
      </c>
      <c r="G758" s="10" t="str">
        <f t="shared" si="93"/>
        <v xml:space="preserve">ﾅｶﾆｼ </v>
      </c>
      <c r="H758" s="11" t="s">
        <v>23</v>
      </c>
      <c r="I758" s="12">
        <v>28350</v>
      </c>
      <c r="J758" s="11">
        <v>39</v>
      </c>
      <c r="K758" s="5" t="s">
        <v>16</v>
      </c>
      <c r="L758" s="5">
        <v>2245</v>
      </c>
      <c r="M758" s="5" t="s">
        <v>24</v>
      </c>
      <c r="N758" s="11" t="str">
        <f t="shared" si="90"/>
        <v>醍02245</v>
      </c>
      <c r="O758" s="11" t="str">
        <f t="shared" si="91"/>
        <v>家</v>
      </c>
      <c r="P758" s="10" t="s">
        <v>2549</v>
      </c>
      <c r="Q758" s="10" t="s">
        <v>684</v>
      </c>
      <c r="R758" s="10" t="s">
        <v>3086</v>
      </c>
      <c r="S758" s="4">
        <v>206628</v>
      </c>
      <c r="T758" s="4" t="s">
        <v>25</v>
      </c>
      <c r="U758" s="4">
        <v>21003102</v>
      </c>
      <c r="V758" s="4" t="s">
        <v>20</v>
      </c>
      <c r="W758" s="13"/>
      <c r="X758" s="13" t="s">
        <v>2971</v>
      </c>
      <c r="Y758" s="18" t="s">
        <v>3357</v>
      </c>
      <c r="Z758" s="18" t="s">
        <v>2973</v>
      </c>
      <c r="AA758" s="1" t="str">
        <f t="shared" si="94"/>
        <v>ナ</v>
      </c>
    </row>
    <row r="759" spans="1:29" ht="21" hidden="1" customHeight="1">
      <c r="A759" s="1">
        <v>0</v>
      </c>
      <c r="B759" s="1" t="str">
        <f>VLOOKUP(VALUE(MID(N759,2,2)),Sheet1!$A$1:$B$6,2,FALSE)</f>
        <v>日野</v>
      </c>
      <c r="C759" s="9" t="str">
        <f t="shared" si="92"/>
        <v/>
      </c>
      <c r="D759" s="4" t="s">
        <v>686</v>
      </c>
      <c r="E759" s="4" t="s">
        <v>22</v>
      </c>
      <c r="F759" s="4" t="str">
        <f t="shared" si="89"/>
        <v>ﾅｶﾆｼ ｱｷﾗ</v>
      </c>
      <c r="G759" s="4" t="str">
        <f t="shared" si="93"/>
        <v xml:space="preserve">ﾅｶﾆｼ </v>
      </c>
      <c r="H759" s="5" t="s">
        <v>15</v>
      </c>
      <c r="I759" s="6">
        <v>39206</v>
      </c>
      <c r="J759" s="5">
        <v>9</v>
      </c>
      <c r="K759" s="5" t="s">
        <v>16</v>
      </c>
      <c r="L759" s="5">
        <v>2245</v>
      </c>
      <c r="M759" s="5" t="s">
        <v>24</v>
      </c>
      <c r="N759" s="5" t="str">
        <f t="shared" si="90"/>
        <v>醍02245</v>
      </c>
      <c r="O759" s="5" t="str">
        <f t="shared" si="91"/>
        <v>家</v>
      </c>
      <c r="P759" s="4" t="s">
        <v>2549</v>
      </c>
      <c r="Q759" s="4" t="s">
        <v>684</v>
      </c>
      <c r="R759" s="4" t="s">
        <v>3086</v>
      </c>
      <c r="S759" s="4">
        <v>206628</v>
      </c>
      <c r="T759" s="4" t="s">
        <v>25</v>
      </c>
      <c r="U759" s="4">
        <v>21003103</v>
      </c>
      <c r="V759" s="4" t="s">
        <v>20</v>
      </c>
      <c r="W759" s="7" t="s">
        <v>2970</v>
      </c>
      <c r="X759" s="7" t="s">
        <v>2971</v>
      </c>
      <c r="Y759" s="8" t="s">
        <v>2972</v>
      </c>
      <c r="Z759" s="8" t="s">
        <v>2973</v>
      </c>
      <c r="AA759" s="1" t="str">
        <f t="shared" si="94"/>
        <v>ナ</v>
      </c>
    </row>
    <row r="760" spans="1:29" ht="21" hidden="1" customHeight="1">
      <c r="A760" s="1">
        <v>0</v>
      </c>
      <c r="B760" s="1" t="str">
        <f>VLOOKUP(VALUE(MID(N760,2,2)),Sheet1!$A$1:$B$6,2,FALSE)</f>
        <v>日野</v>
      </c>
      <c r="C760" s="9" t="str">
        <f t="shared" si="92"/>
        <v/>
      </c>
      <c r="D760" s="4" t="s">
        <v>687</v>
      </c>
      <c r="E760" s="4" t="s">
        <v>22</v>
      </c>
      <c r="F760" s="4" t="str">
        <f t="shared" si="89"/>
        <v>ﾅｶﾆｼ ｱｷﾗ</v>
      </c>
      <c r="G760" s="4" t="str">
        <f t="shared" si="93"/>
        <v xml:space="preserve">ﾅｶﾆｼ </v>
      </c>
      <c r="H760" s="5" t="s">
        <v>15</v>
      </c>
      <c r="I760" s="6">
        <v>40753</v>
      </c>
      <c r="J760" s="5">
        <v>5</v>
      </c>
      <c r="K760" s="5" t="s">
        <v>16</v>
      </c>
      <c r="L760" s="5">
        <v>2245</v>
      </c>
      <c r="M760" s="5" t="s">
        <v>24</v>
      </c>
      <c r="N760" s="5" t="str">
        <f t="shared" si="90"/>
        <v>醍02245</v>
      </c>
      <c r="O760" s="5" t="str">
        <f t="shared" si="91"/>
        <v>家</v>
      </c>
      <c r="P760" s="4" t="s">
        <v>2549</v>
      </c>
      <c r="Q760" s="4" t="s">
        <v>684</v>
      </c>
      <c r="R760" s="4" t="s">
        <v>3086</v>
      </c>
      <c r="S760" s="4">
        <v>206628</v>
      </c>
      <c r="T760" s="4" t="s">
        <v>25</v>
      </c>
      <c r="U760" s="4">
        <v>21003104</v>
      </c>
      <c r="V760" s="4" t="s">
        <v>20</v>
      </c>
      <c r="W760" s="7" t="s">
        <v>2970</v>
      </c>
      <c r="X760" s="7" t="s">
        <v>2971</v>
      </c>
      <c r="Y760" s="8" t="s">
        <v>2972</v>
      </c>
      <c r="Z760" s="8" t="s">
        <v>2973</v>
      </c>
      <c r="AA760" s="1" t="str">
        <f t="shared" si="94"/>
        <v>ナ</v>
      </c>
    </row>
    <row r="761" spans="1:29" ht="21" customHeight="1">
      <c r="A761" s="1">
        <v>0</v>
      </c>
      <c r="B761" s="2" t="str">
        <f>VLOOKUP(VALUE(MID(N761,2,2)),Sheet1!$A$1:$B$6,2,FALSE)</f>
        <v>三宝院</v>
      </c>
      <c r="C761" s="9" t="str">
        <f t="shared" si="92"/>
        <v/>
      </c>
      <c r="D761" s="10" t="s">
        <v>1546</v>
      </c>
      <c r="E761" s="4" t="s">
        <v>1547</v>
      </c>
      <c r="F761" s="4" t="str">
        <f t="shared" si="89"/>
        <v>ﾅｶﾆｼ ｶﾝｼﾞ</v>
      </c>
      <c r="G761" s="10" t="str">
        <f t="shared" si="93"/>
        <v>ﾅｶﾆｼ ｶﾝｼﾞ</v>
      </c>
      <c r="H761" s="11" t="s">
        <v>15</v>
      </c>
      <c r="I761" s="12">
        <v>15546</v>
      </c>
      <c r="J761" s="11">
        <v>74</v>
      </c>
      <c r="K761" s="5" t="s">
        <v>16</v>
      </c>
      <c r="L761" s="5">
        <v>5021</v>
      </c>
      <c r="M761" s="5" t="s">
        <v>17</v>
      </c>
      <c r="N761" s="11" t="str">
        <f t="shared" si="90"/>
        <v>醍05021</v>
      </c>
      <c r="O761" s="11" t="str">
        <f t="shared" si="91"/>
        <v>本</v>
      </c>
      <c r="P761" s="10" t="s">
        <v>2770</v>
      </c>
      <c r="Q761" s="10" t="s">
        <v>1548</v>
      </c>
      <c r="R761" s="10" t="s">
        <v>3234</v>
      </c>
      <c r="S761" s="4">
        <v>8913056</v>
      </c>
      <c r="T761" s="4" t="s">
        <v>19</v>
      </c>
      <c r="U761" s="4">
        <v>891208101</v>
      </c>
      <c r="V761" s="4" t="s">
        <v>20</v>
      </c>
      <c r="W761" s="15">
        <v>42477.333333333336</v>
      </c>
      <c r="X761" s="16">
        <v>42464</v>
      </c>
      <c r="Y761" s="18">
        <v>3</v>
      </c>
      <c r="Z761" s="18"/>
      <c r="AA761" s="1" t="str">
        <f t="shared" si="94"/>
        <v>ナ</v>
      </c>
      <c r="AB761" s="1">
        <f t="shared" ref="AB761:AB762" si="96">J761</f>
        <v>74</v>
      </c>
    </row>
    <row r="762" spans="1:29" ht="21" customHeight="1">
      <c r="A762" s="1">
        <v>0</v>
      </c>
      <c r="B762" s="2" t="str">
        <f>VLOOKUP(VALUE(MID(N762,2,2)),Sheet1!$A$1:$B$6,2,FALSE)</f>
        <v>三宝院</v>
      </c>
      <c r="C762" s="9" t="str">
        <f t="shared" si="92"/>
        <v/>
      </c>
      <c r="D762" s="10" t="s">
        <v>1549</v>
      </c>
      <c r="E762" s="4" t="s">
        <v>22</v>
      </c>
      <c r="F762" s="4" t="str">
        <f t="shared" si="89"/>
        <v>ﾅｶﾆｼ ｶﾝｼﾞ</v>
      </c>
      <c r="G762" s="10" t="s">
        <v>3433</v>
      </c>
      <c r="H762" s="11" t="s">
        <v>23</v>
      </c>
      <c r="I762" s="12">
        <v>18029</v>
      </c>
      <c r="J762" s="11">
        <v>67</v>
      </c>
      <c r="K762" s="5" t="s">
        <v>16</v>
      </c>
      <c r="L762" s="5">
        <v>5021</v>
      </c>
      <c r="M762" s="5" t="s">
        <v>24</v>
      </c>
      <c r="N762" s="11" t="str">
        <f t="shared" si="90"/>
        <v>醍05021</v>
      </c>
      <c r="O762" s="11" t="str">
        <f t="shared" si="91"/>
        <v>家</v>
      </c>
      <c r="P762" s="10" t="s">
        <v>2770</v>
      </c>
      <c r="Q762" s="10" t="s">
        <v>1548</v>
      </c>
      <c r="R762" s="10" t="s">
        <v>3234</v>
      </c>
      <c r="S762" s="4">
        <v>8913056</v>
      </c>
      <c r="T762" s="4" t="s">
        <v>25</v>
      </c>
      <c r="U762" s="4">
        <v>891208102</v>
      </c>
      <c r="V762" s="4" t="s">
        <v>20</v>
      </c>
      <c r="W762" s="15">
        <v>42477.333333333336</v>
      </c>
      <c r="X762" s="16">
        <v>42464</v>
      </c>
      <c r="Y762" s="18">
        <v>5</v>
      </c>
      <c r="Z762" s="18"/>
      <c r="AA762" s="1" t="str">
        <f t="shared" si="94"/>
        <v>ナ</v>
      </c>
      <c r="AB762" s="1">
        <f t="shared" si="96"/>
        <v>67</v>
      </c>
    </row>
    <row r="763" spans="1:29" ht="21" hidden="1" customHeight="1">
      <c r="A763" s="1">
        <v>0</v>
      </c>
      <c r="B763" s="2" t="str">
        <f>VLOOKUP(VALUE(MID(N763,2,2)),Sheet1!$A$1:$B$6,2,FALSE)</f>
        <v>三宝院</v>
      </c>
      <c r="C763" s="9" t="str">
        <f t="shared" si="92"/>
        <v/>
      </c>
      <c r="D763" s="10" t="s">
        <v>1855</v>
      </c>
      <c r="E763" s="4" t="s">
        <v>1856</v>
      </c>
      <c r="F763" s="4" t="str">
        <f t="shared" si="89"/>
        <v>ﾅｶﾈ ﾋﾃﾞｵ</v>
      </c>
      <c r="G763" s="10" t="str">
        <f t="shared" si="93"/>
        <v>ﾅｶﾈ ﾋﾃﾞｵ</v>
      </c>
      <c r="H763" s="11" t="s">
        <v>15</v>
      </c>
      <c r="I763" s="12">
        <v>24468</v>
      </c>
      <c r="J763" s="11">
        <v>50</v>
      </c>
      <c r="K763" s="5" t="s">
        <v>16</v>
      </c>
      <c r="L763" s="5">
        <v>5323</v>
      </c>
      <c r="M763" s="5" t="s">
        <v>17</v>
      </c>
      <c r="N763" s="11" t="str">
        <f t="shared" si="90"/>
        <v>醍05323</v>
      </c>
      <c r="O763" s="11" t="str">
        <f t="shared" si="91"/>
        <v>本</v>
      </c>
      <c r="P763" s="10" t="s">
        <v>2851</v>
      </c>
      <c r="Q763" s="10" t="s">
        <v>1443</v>
      </c>
      <c r="R763" s="10" t="s">
        <v>3293</v>
      </c>
      <c r="S763" s="4">
        <v>9227016</v>
      </c>
      <c r="T763" s="4" t="s">
        <v>19</v>
      </c>
      <c r="U763" s="4">
        <v>930711101</v>
      </c>
      <c r="V763" s="4" t="s">
        <v>20</v>
      </c>
      <c r="W763" s="13"/>
      <c r="X763" s="13" t="s">
        <v>2971</v>
      </c>
      <c r="Y763" s="18" t="s">
        <v>3357</v>
      </c>
      <c r="Z763" s="18" t="s">
        <v>2973</v>
      </c>
      <c r="AA763" s="1" t="str">
        <f t="shared" si="94"/>
        <v>ナ</v>
      </c>
    </row>
    <row r="764" spans="1:29" ht="21" hidden="1" customHeight="1">
      <c r="A764" s="1">
        <v>0</v>
      </c>
      <c r="B764" s="2" t="str">
        <f>VLOOKUP(VALUE(MID(N764,2,2)),Sheet1!$A$1:$B$6,2,FALSE)</f>
        <v>三宝院</v>
      </c>
      <c r="C764" s="9" t="str">
        <f t="shared" si="92"/>
        <v/>
      </c>
      <c r="D764" s="10" t="s">
        <v>1857</v>
      </c>
      <c r="E764" s="4" t="s">
        <v>22</v>
      </c>
      <c r="F764" s="4" t="str">
        <f t="shared" si="89"/>
        <v>ﾅｶﾈ ﾋﾃﾞｵ</v>
      </c>
      <c r="G764" s="10" t="str">
        <f t="shared" si="93"/>
        <v xml:space="preserve">ﾅｶﾈ </v>
      </c>
      <c r="H764" s="11" t="s">
        <v>23</v>
      </c>
      <c r="I764" s="12">
        <v>25084</v>
      </c>
      <c r="J764" s="11">
        <v>48</v>
      </c>
      <c r="K764" s="5" t="s">
        <v>16</v>
      </c>
      <c r="L764" s="5">
        <v>5323</v>
      </c>
      <c r="M764" s="5" t="s">
        <v>24</v>
      </c>
      <c r="N764" s="11" t="str">
        <f t="shared" si="90"/>
        <v>醍05323</v>
      </c>
      <c r="O764" s="11" t="str">
        <f t="shared" si="91"/>
        <v>家</v>
      </c>
      <c r="P764" s="10" t="s">
        <v>2851</v>
      </c>
      <c r="Q764" s="10" t="s">
        <v>1443</v>
      </c>
      <c r="R764" s="10" t="s">
        <v>3293</v>
      </c>
      <c r="S764" s="4">
        <v>9227016</v>
      </c>
      <c r="T764" s="4" t="s">
        <v>25</v>
      </c>
      <c r="U764" s="4">
        <v>930711102</v>
      </c>
      <c r="V764" s="4" t="s">
        <v>20</v>
      </c>
      <c r="W764" s="13"/>
      <c r="X764" s="13" t="s">
        <v>2971</v>
      </c>
      <c r="Y764" s="18" t="s">
        <v>3357</v>
      </c>
      <c r="Z764" s="18" t="s">
        <v>2973</v>
      </c>
      <c r="AA764" s="1" t="str">
        <f t="shared" si="94"/>
        <v>ナ</v>
      </c>
    </row>
    <row r="765" spans="1:29" ht="21" hidden="1" customHeight="1">
      <c r="A765" s="1">
        <v>0</v>
      </c>
      <c r="B765" s="2" t="str">
        <f>VLOOKUP(VALUE(MID(N765,2,2)),Sheet1!$A$1:$B$6,2,FALSE)</f>
        <v>三宝院</v>
      </c>
      <c r="C765" s="9" t="str">
        <f t="shared" si="92"/>
        <v/>
      </c>
      <c r="D765" s="10" t="s">
        <v>1858</v>
      </c>
      <c r="E765" s="4" t="s">
        <v>22</v>
      </c>
      <c r="F765" s="4" t="str">
        <f t="shared" si="89"/>
        <v>ﾅｶﾈ ﾋﾃﾞｵ</v>
      </c>
      <c r="G765" s="10" t="str">
        <f t="shared" si="93"/>
        <v xml:space="preserve">ﾅｶﾈ </v>
      </c>
      <c r="H765" s="11" t="s">
        <v>15</v>
      </c>
      <c r="I765" s="12">
        <v>36142</v>
      </c>
      <c r="J765" s="11">
        <v>18</v>
      </c>
      <c r="K765" s="5" t="s">
        <v>16</v>
      </c>
      <c r="L765" s="5">
        <v>5323</v>
      </c>
      <c r="M765" s="5" t="s">
        <v>24</v>
      </c>
      <c r="N765" s="11" t="str">
        <f t="shared" si="90"/>
        <v>醍05323</v>
      </c>
      <c r="O765" s="11" t="str">
        <f t="shared" si="91"/>
        <v>家</v>
      </c>
      <c r="P765" s="10" t="s">
        <v>2851</v>
      </c>
      <c r="Q765" s="10" t="s">
        <v>1443</v>
      </c>
      <c r="R765" s="10" t="s">
        <v>3293</v>
      </c>
      <c r="S765" s="4">
        <v>9227016</v>
      </c>
      <c r="T765" s="4" t="s">
        <v>25</v>
      </c>
      <c r="U765" s="4">
        <v>930711103</v>
      </c>
      <c r="V765" s="4" t="s">
        <v>20</v>
      </c>
      <c r="W765" s="13"/>
      <c r="X765" s="13" t="s">
        <v>2971</v>
      </c>
      <c r="Y765" s="18" t="s">
        <v>3357</v>
      </c>
      <c r="Z765" s="18" t="s">
        <v>2973</v>
      </c>
      <c r="AA765" s="1" t="str">
        <f t="shared" si="94"/>
        <v>ナ</v>
      </c>
    </row>
    <row r="766" spans="1:29" ht="21" hidden="1" customHeight="1">
      <c r="A766" s="1">
        <v>0</v>
      </c>
      <c r="B766" s="2" t="str">
        <f>VLOOKUP(VALUE(MID(N766,2,2)),Sheet1!$A$1:$B$6,2,FALSE)</f>
        <v>小栗栖</v>
      </c>
      <c r="C766" s="9" t="str">
        <f t="shared" si="92"/>
        <v/>
      </c>
      <c r="D766" s="10" t="s">
        <v>1136</v>
      </c>
      <c r="E766" s="4" t="s">
        <v>1137</v>
      </c>
      <c r="F766" s="4" t="str">
        <f t="shared" si="89"/>
        <v>ﾅｶﾉ ｼﾖｳｼﾞ</v>
      </c>
      <c r="G766" s="10" t="str">
        <f t="shared" si="93"/>
        <v>ﾅｶﾉ ｼﾖｳｼﾞ</v>
      </c>
      <c r="H766" s="11" t="s">
        <v>15</v>
      </c>
      <c r="I766" s="12">
        <v>33138</v>
      </c>
      <c r="J766" s="11">
        <v>26</v>
      </c>
      <c r="K766" s="5" t="s">
        <v>16</v>
      </c>
      <c r="L766" s="5">
        <v>3296</v>
      </c>
      <c r="M766" s="5" t="s">
        <v>17</v>
      </c>
      <c r="N766" s="11" t="str">
        <f t="shared" si="90"/>
        <v>醍03296</v>
      </c>
      <c r="O766" s="11" t="str">
        <f t="shared" si="91"/>
        <v>本</v>
      </c>
      <c r="P766" s="10" t="s">
        <v>2665</v>
      </c>
      <c r="Q766" s="10" t="s">
        <v>161</v>
      </c>
      <c r="R766" s="10" t="s">
        <v>1138</v>
      </c>
      <c r="S766" s="4">
        <v>1512404</v>
      </c>
      <c r="T766" s="4" t="s">
        <v>25</v>
      </c>
      <c r="U766" s="4">
        <v>140201901</v>
      </c>
      <c r="V766" s="4" t="s">
        <v>20</v>
      </c>
      <c r="W766" s="13"/>
      <c r="X766" s="13" t="s">
        <v>2971</v>
      </c>
      <c r="Y766" s="18" t="s">
        <v>3357</v>
      </c>
      <c r="Z766" s="18" t="s">
        <v>2973</v>
      </c>
      <c r="AA766" s="1" t="str">
        <f t="shared" si="94"/>
        <v>ナ</v>
      </c>
    </row>
    <row r="767" spans="1:29" ht="21" hidden="1" customHeight="1">
      <c r="A767" s="1">
        <v>0</v>
      </c>
      <c r="B767" s="2" t="str">
        <f>VLOOKUP(VALUE(MID(N767,2,2)),Sheet1!$A$1:$B$6,2,FALSE)</f>
        <v>小栗栖</v>
      </c>
      <c r="C767" s="9" t="str">
        <f t="shared" si="92"/>
        <v/>
      </c>
      <c r="D767" s="10" t="s">
        <v>1139</v>
      </c>
      <c r="E767" s="4" t="s">
        <v>22</v>
      </c>
      <c r="F767" s="4" t="str">
        <f t="shared" si="89"/>
        <v>ﾅｶﾉ ｼﾖｳｼﾞ</v>
      </c>
      <c r="G767" s="10" t="str">
        <f t="shared" si="93"/>
        <v xml:space="preserve">ﾅｶﾉ </v>
      </c>
      <c r="H767" s="11" t="s">
        <v>23</v>
      </c>
      <c r="I767" s="12">
        <v>33005</v>
      </c>
      <c r="J767" s="11">
        <v>26</v>
      </c>
      <c r="K767" s="5" t="s">
        <v>16</v>
      </c>
      <c r="L767" s="5">
        <v>3296</v>
      </c>
      <c r="M767" s="5" t="s">
        <v>24</v>
      </c>
      <c r="N767" s="11" t="str">
        <f t="shared" si="90"/>
        <v>醍03296</v>
      </c>
      <c r="O767" s="11" t="str">
        <f t="shared" si="91"/>
        <v>家</v>
      </c>
      <c r="P767" s="10" t="s">
        <v>2665</v>
      </c>
      <c r="Q767" s="10" t="s">
        <v>161</v>
      </c>
      <c r="R767" s="10" t="s">
        <v>1138</v>
      </c>
      <c r="S767" s="4">
        <v>1512404</v>
      </c>
      <c r="T767" s="4" t="s">
        <v>25</v>
      </c>
      <c r="U767" s="4">
        <v>140201902</v>
      </c>
      <c r="V767" s="4" t="s">
        <v>20</v>
      </c>
      <c r="W767" s="13"/>
      <c r="X767" s="13" t="s">
        <v>2971</v>
      </c>
      <c r="Y767" s="18" t="s">
        <v>3357</v>
      </c>
      <c r="Z767" s="18" t="s">
        <v>2973</v>
      </c>
      <c r="AA767" s="1" t="str">
        <f t="shared" si="94"/>
        <v>ナ</v>
      </c>
    </row>
    <row r="768" spans="1:29" ht="21" hidden="1" customHeight="1">
      <c r="A768" s="1">
        <v>0</v>
      </c>
      <c r="B768" s="1" t="str">
        <f>VLOOKUP(VALUE(MID(N768,2,2)),Sheet1!$A$1:$B$6,2,FALSE)</f>
        <v>小栗栖</v>
      </c>
      <c r="C768" s="9" t="str">
        <f t="shared" si="92"/>
        <v/>
      </c>
      <c r="D768" s="4" t="s">
        <v>1140</v>
      </c>
      <c r="E768" s="4" t="s">
        <v>22</v>
      </c>
      <c r="F768" s="4" t="str">
        <f t="shared" si="89"/>
        <v>ﾅｶﾉ ｼﾖｳｼﾞ</v>
      </c>
      <c r="G768" s="4" t="str">
        <f t="shared" si="93"/>
        <v xml:space="preserve">ﾅｶﾉ </v>
      </c>
      <c r="H768" s="5" t="s">
        <v>15</v>
      </c>
      <c r="I768" s="6">
        <v>41226</v>
      </c>
      <c r="J768" s="5">
        <v>4</v>
      </c>
      <c r="K768" s="5" t="s">
        <v>16</v>
      </c>
      <c r="L768" s="5">
        <v>3296</v>
      </c>
      <c r="M768" s="5" t="s">
        <v>24</v>
      </c>
      <c r="N768" s="5" t="str">
        <f t="shared" si="90"/>
        <v>醍03296</v>
      </c>
      <c r="O768" s="5" t="str">
        <f t="shared" si="91"/>
        <v>家</v>
      </c>
      <c r="P768" s="4" t="s">
        <v>2665</v>
      </c>
      <c r="Q768" s="4" t="s">
        <v>161</v>
      </c>
      <c r="R768" s="4" t="s">
        <v>1138</v>
      </c>
      <c r="S768" s="4">
        <v>1512404</v>
      </c>
      <c r="T768" s="4" t="s">
        <v>25</v>
      </c>
      <c r="U768" s="4">
        <v>140201903</v>
      </c>
      <c r="V768" s="4" t="s">
        <v>20</v>
      </c>
      <c r="W768" s="7" t="s">
        <v>2970</v>
      </c>
      <c r="X768" s="7" t="s">
        <v>2971</v>
      </c>
      <c r="Y768" s="8" t="s">
        <v>2972</v>
      </c>
      <c r="Z768" s="8" t="s">
        <v>2973</v>
      </c>
      <c r="AA768" s="1" t="str">
        <f t="shared" si="94"/>
        <v>ナ</v>
      </c>
    </row>
    <row r="769" spans="1:28" ht="21" hidden="1" customHeight="1">
      <c r="A769" s="1">
        <v>0</v>
      </c>
      <c r="B769" s="1" t="str">
        <f>VLOOKUP(VALUE(MID(N769,2,2)),Sheet1!$A$1:$B$6,2,FALSE)</f>
        <v>小栗栖</v>
      </c>
      <c r="C769" s="9" t="str">
        <f t="shared" si="92"/>
        <v/>
      </c>
      <c r="D769" s="4" t="s">
        <v>1141</v>
      </c>
      <c r="E769" s="4" t="s">
        <v>22</v>
      </c>
      <c r="F769" s="4" t="str">
        <f t="shared" si="89"/>
        <v>ﾅｶﾉ ｼﾖｳｼﾞ</v>
      </c>
      <c r="G769" s="4" t="str">
        <f t="shared" si="93"/>
        <v xml:space="preserve">ﾅｶﾉ </v>
      </c>
      <c r="H769" s="5" t="s">
        <v>23</v>
      </c>
      <c r="I769" s="6">
        <v>41661</v>
      </c>
      <c r="J769" s="5">
        <v>3</v>
      </c>
      <c r="K769" s="5" t="s">
        <v>16</v>
      </c>
      <c r="L769" s="5">
        <v>3296</v>
      </c>
      <c r="M769" s="5" t="s">
        <v>24</v>
      </c>
      <c r="N769" s="5" t="str">
        <f t="shared" si="90"/>
        <v>醍03296</v>
      </c>
      <c r="O769" s="5" t="str">
        <f t="shared" si="91"/>
        <v>家</v>
      </c>
      <c r="P769" s="4" t="s">
        <v>2665</v>
      </c>
      <c r="Q769" s="4" t="s">
        <v>161</v>
      </c>
      <c r="R769" s="4" t="s">
        <v>1138</v>
      </c>
      <c r="S769" s="4">
        <v>1512404</v>
      </c>
      <c r="T769" s="4" t="s">
        <v>25</v>
      </c>
      <c r="U769" s="4">
        <v>140201904</v>
      </c>
      <c r="V769" s="4" t="s">
        <v>20</v>
      </c>
      <c r="W769" s="7" t="s">
        <v>2970</v>
      </c>
      <c r="X769" s="7" t="s">
        <v>2971</v>
      </c>
      <c r="Y769" s="8" t="s">
        <v>2972</v>
      </c>
      <c r="Z769" s="8" t="s">
        <v>2973</v>
      </c>
      <c r="AA769" s="1" t="str">
        <f t="shared" si="94"/>
        <v>ナ</v>
      </c>
    </row>
    <row r="770" spans="1:28" ht="21" hidden="1" customHeight="1">
      <c r="A770" s="1">
        <v>0</v>
      </c>
      <c r="B770" s="2" t="str">
        <f>VLOOKUP(VALUE(MID(N770,2,2)),Sheet1!$A$1:$B$6,2,FALSE)</f>
        <v>三宝院</v>
      </c>
      <c r="C770" s="9" t="str">
        <f t="shared" si="92"/>
        <v/>
      </c>
      <c r="D770" s="10" t="s">
        <v>1529</v>
      </c>
      <c r="E770" s="4" t="s">
        <v>1530</v>
      </c>
      <c r="F770" s="4" t="str">
        <f t="shared" ref="F770:F833" si="97">IF(L770=L769,F769,E770)</f>
        <v>ﾅｶﾊﾗ ｼﾖｳｿﾞｳ</v>
      </c>
      <c r="G770" s="10" t="str">
        <f t="shared" ref="G770:G833" si="98">IF(L770=L769,LEFT(G769,FIND(" ",G769)),E770)</f>
        <v>ﾅｶﾊﾗ ｼﾖｳｿﾞｳ</v>
      </c>
      <c r="H770" s="11" t="s">
        <v>15</v>
      </c>
      <c r="I770" s="12">
        <v>16415</v>
      </c>
      <c r="J770" s="11">
        <v>72</v>
      </c>
      <c r="K770" s="5" t="s">
        <v>16</v>
      </c>
      <c r="L770" s="5">
        <v>5013</v>
      </c>
      <c r="M770" s="5" t="s">
        <v>17</v>
      </c>
      <c r="N770" s="11" t="str">
        <f t="shared" ref="N770:N833" si="99">MID(K770,4,1)&amp;TEXT(L770,"00000")</f>
        <v>醍05013</v>
      </c>
      <c r="O770" s="11" t="str">
        <f t="shared" ref="O770:O833" si="100">LEFT(M770,1)</f>
        <v>本</v>
      </c>
      <c r="P770" s="10" t="s">
        <v>2766</v>
      </c>
      <c r="Q770" s="10" t="s">
        <v>1531</v>
      </c>
      <c r="R770" s="10" t="s">
        <v>3231</v>
      </c>
      <c r="S770" s="4">
        <v>8501823</v>
      </c>
      <c r="T770" s="4" t="s">
        <v>19</v>
      </c>
      <c r="U770" s="4">
        <v>850409501</v>
      </c>
      <c r="V770" s="4" t="s">
        <v>20</v>
      </c>
      <c r="W770" s="13"/>
      <c r="X770" s="13" t="s">
        <v>2971</v>
      </c>
      <c r="Y770" s="18" t="s">
        <v>3357</v>
      </c>
      <c r="Z770" s="18" t="s">
        <v>2973</v>
      </c>
      <c r="AA770" s="1" t="str">
        <f t="shared" si="94"/>
        <v>ナ</v>
      </c>
    </row>
    <row r="771" spans="1:28" ht="21" hidden="1" customHeight="1">
      <c r="A771" s="1">
        <v>0</v>
      </c>
      <c r="B771" s="2" t="str">
        <f>VLOOKUP(VALUE(MID(N771,2,2)),Sheet1!$A$1:$B$6,2,FALSE)</f>
        <v>三宝院</v>
      </c>
      <c r="C771" s="9" t="str">
        <f t="shared" ref="C771:C834" si="101">IF(AA771=AA770,"",AA771)</f>
        <v/>
      </c>
      <c r="D771" s="10" t="s">
        <v>1532</v>
      </c>
      <c r="E771" s="4" t="s">
        <v>22</v>
      </c>
      <c r="F771" s="4" t="str">
        <f t="shared" si="97"/>
        <v>ﾅｶﾊﾗ ｼﾖｳｿﾞｳ</v>
      </c>
      <c r="G771" s="10" t="str">
        <f t="shared" si="98"/>
        <v xml:space="preserve">ﾅｶﾊﾗ </v>
      </c>
      <c r="H771" s="11" t="s">
        <v>23</v>
      </c>
      <c r="I771" s="12">
        <v>17582</v>
      </c>
      <c r="J771" s="11">
        <v>69</v>
      </c>
      <c r="K771" s="5" t="s">
        <v>16</v>
      </c>
      <c r="L771" s="5">
        <v>5013</v>
      </c>
      <c r="M771" s="5" t="s">
        <v>24</v>
      </c>
      <c r="N771" s="11" t="str">
        <f t="shared" si="99"/>
        <v>醍05013</v>
      </c>
      <c r="O771" s="11" t="str">
        <f t="shared" si="100"/>
        <v>家</v>
      </c>
      <c r="P771" s="10" t="s">
        <v>2766</v>
      </c>
      <c r="Q771" s="10" t="s">
        <v>1531</v>
      </c>
      <c r="R771" s="10" t="s">
        <v>3231</v>
      </c>
      <c r="S771" s="4">
        <v>8501823</v>
      </c>
      <c r="T771" s="4" t="s">
        <v>25</v>
      </c>
      <c r="U771" s="4">
        <v>850409502</v>
      </c>
      <c r="V771" s="4" t="s">
        <v>20</v>
      </c>
      <c r="W771" s="13"/>
      <c r="X771" s="13" t="s">
        <v>2971</v>
      </c>
      <c r="Y771" s="18" t="s">
        <v>3357</v>
      </c>
      <c r="Z771" s="18" t="s">
        <v>2973</v>
      </c>
      <c r="AA771" s="1" t="str">
        <f t="shared" ref="AA771:AA834" si="102">DBCS(LEFT(G771,1))</f>
        <v>ナ</v>
      </c>
    </row>
    <row r="772" spans="1:28" ht="21" hidden="1" customHeight="1">
      <c r="A772" s="1">
        <v>0</v>
      </c>
      <c r="B772" s="2" t="str">
        <f>VLOOKUP(VALUE(MID(N772,2,2)),Sheet1!$A$1:$B$6,2,FALSE)</f>
        <v>三宝院</v>
      </c>
      <c r="C772" s="9" t="str">
        <f t="shared" si="101"/>
        <v/>
      </c>
      <c r="D772" s="10" t="s">
        <v>1569</v>
      </c>
      <c r="E772" s="4" t="s">
        <v>1570</v>
      </c>
      <c r="F772" s="4" t="str">
        <f t="shared" si="97"/>
        <v>ﾅｶﾊﾗ ﾀｹｼ</v>
      </c>
      <c r="G772" s="10" t="str">
        <f t="shared" si="98"/>
        <v>ﾅｶﾊﾗ ﾀｹｼ</v>
      </c>
      <c r="H772" s="11" t="s">
        <v>15</v>
      </c>
      <c r="I772" s="12">
        <v>26130</v>
      </c>
      <c r="J772" s="11">
        <v>45</v>
      </c>
      <c r="K772" s="5" t="s">
        <v>16</v>
      </c>
      <c r="L772" s="5">
        <v>5043</v>
      </c>
      <c r="M772" s="5" t="s">
        <v>17</v>
      </c>
      <c r="N772" s="11" t="str">
        <f t="shared" si="99"/>
        <v>醍05043</v>
      </c>
      <c r="O772" s="11" t="str">
        <f t="shared" si="100"/>
        <v>本</v>
      </c>
      <c r="P772" s="10" t="s">
        <v>2776</v>
      </c>
      <c r="Q772" s="10" t="s">
        <v>333</v>
      </c>
      <c r="R772" s="10" t="s">
        <v>3238</v>
      </c>
      <c r="S772" s="4">
        <v>9602429</v>
      </c>
      <c r="T772" s="4" t="s">
        <v>19</v>
      </c>
      <c r="U772" s="4">
        <v>960514801</v>
      </c>
      <c r="V772" s="4" t="s">
        <v>20</v>
      </c>
      <c r="W772" s="13"/>
      <c r="X772" s="13" t="s">
        <v>2971</v>
      </c>
      <c r="Y772" s="18" t="s">
        <v>3357</v>
      </c>
      <c r="Z772" s="18" t="s">
        <v>2973</v>
      </c>
      <c r="AA772" s="1" t="str">
        <f t="shared" si="102"/>
        <v>ナ</v>
      </c>
    </row>
    <row r="773" spans="1:28" ht="21" hidden="1" customHeight="1">
      <c r="A773" s="1">
        <v>0</v>
      </c>
      <c r="B773" s="2" t="str">
        <f>VLOOKUP(VALUE(MID(N773,2,2)),Sheet1!$A$1:$B$6,2,FALSE)</f>
        <v>三宝院</v>
      </c>
      <c r="C773" s="9" t="str">
        <f t="shared" si="101"/>
        <v/>
      </c>
      <c r="D773" s="10" t="s">
        <v>1550</v>
      </c>
      <c r="E773" s="4" t="s">
        <v>1551</v>
      </c>
      <c r="F773" s="4" t="str">
        <f t="shared" si="97"/>
        <v>ﾅｶﾊﾗ ﾘｷﾔ</v>
      </c>
      <c r="G773" s="10" t="str">
        <f t="shared" si="98"/>
        <v>ﾅｶﾊﾗ ﾘｷﾔ</v>
      </c>
      <c r="H773" s="11" t="s">
        <v>15</v>
      </c>
      <c r="I773" s="12">
        <v>25348</v>
      </c>
      <c r="J773" s="11">
        <v>47</v>
      </c>
      <c r="K773" s="5" t="s">
        <v>16</v>
      </c>
      <c r="L773" s="5">
        <v>5023</v>
      </c>
      <c r="M773" s="5" t="s">
        <v>17</v>
      </c>
      <c r="N773" s="11" t="str">
        <f t="shared" si="99"/>
        <v>醍05023</v>
      </c>
      <c r="O773" s="11" t="str">
        <f t="shared" si="100"/>
        <v>本</v>
      </c>
      <c r="P773" s="10" t="s">
        <v>2771</v>
      </c>
      <c r="Q773" s="10" t="s">
        <v>1531</v>
      </c>
      <c r="R773" s="10" t="s">
        <v>1552</v>
      </c>
      <c r="S773" s="4">
        <v>9026754</v>
      </c>
      <c r="T773" s="4" t="s">
        <v>19</v>
      </c>
      <c r="U773" s="4">
        <v>901109901</v>
      </c>
      <c r="V773" s="4" t="s">
        <v>20</v>
      </c>
      <c r="W773" s="13"/>
      <c r="X773" s="13" t="s">
        <v>2971</v>
      </c>
      <c r="Y773" s="18" t="s">
        <v>3357</v>
      </c>
      <c r="Z773" s="18" t="s">
        <v>2973</v>
      </c>
      <c r="AA773" s="1" t="str">
        <f t="shared" si="102"/>
        <v>ナ</v>
      </c>
    </row>
    <row r="774" spans="1:28" ht="21" hidden="1" customHeight="1">
      <c r="A774" s="1">
        <v>0</v>
      </c>
      <c r="B774" s="2" t="str">
        <f>VLOOKUP(VALUE(MID(N774,2,2)),Sheet1!$A$1:$B$6,2,FALSE)</f>
        <v>三宝院</v>
      </c>
      <c r="C774" s="9" t="str">
        <f t="shared" si="101"/>
        <v/>
      </c>
      <c r="D774" s="10" t="s">
        <v>1553</v>
      </c>
      <c r="E774" s="4" t="s">
        <v>22</v>
      </c>
      <c r="F774" s="4" t="str">
        <f t="shared" si="97"/>
        <v>ﾅｶﾊﾗ ﾘｷﾔ</v>
      </c>
      <c r="G774" s="10" t="str">
        <f t="shared" si="98"/>
        <v xml:space="preserve">ﾅｶﾊﾗ </v>
      </c>
      <c r="H774" s="11" t="s">
        <v>23</v>
      </c>
      <c r="I774" s="12">
        <v>27883</v>
      </c>
      <c r="J774" s="11">
        <v>40</v>
      </c>
      <c r="K774" s="5" t="s">
        <v>16</v>
      </c>
      <c r="L774" s="5">
        <v>5023</v>
      </c>
      <c r="M774" s="5" t="s">
        <v>24</v>
      </c>
      <c r="N774" s="11" t="str">
        <f t="shared" si="99"/>
        <v>醍05023</v>
      </c>
      <c r="O774" s="11" t="str">
        <f t="shared" si="100"/>
        <v>家</v>
      </c>
      <c r="P774" s="10" t="s">
        <v>2771</v>
      </c>
      <c r="Q774" s="10" t="s">
        <v>1531</v>
      </c>
      <c r="R774" s="10" t="s">
        <v>1552</v>
      </c>
      <c r="S774" s="4">
        <v>9026754</v>
      </c>
      <c r="T774" s="4" t="s">
        <v>25</v>
      </c>
      <c r="U774" s="4">
        <v>901109906</v>
      </c>
      <c r="V774" s="4" t="s">
        <v>20</v>
      </c>
      <c r="W774" s="13"/>
      <c r="X774" s="13" t="s">
        <v>2971</v>
      </c>
      <c r="Y774" s="18" t="s">
        <v>3357</v>
      </c>
      <c r="Z774" s="18" t="s">
        <v>2973</v>
      </c>
      <c r="AA774" s="1" t="str">
        <f t="shared" si="102"/>
        <v>ナ</v>
      </c>
    </row>
    <row r="775" spans="1:28" ht="21" hidden="1" customHeight="1">
      <c r="A775" s="1">
        <v>0</v>
      </c>
      <c r="B775" s="2" t="str">
        <f>VLOOKUP(VALUE(MID(N775,2,2)),Sheet1!$A$1:$B$6,2,FALSE)</f>
        <v>小栗栖</v>
      </c>
      <c r="C775" s="9" t="str">
        <f t="shared" si="101"/>
        <v/>
      </c>
      <c r="D775" s="10" t="s">
        <v>938</v>
      </c>
      <c r="E775" s="4" t="s">
        <v>939</v>
      </c>
      <c r="F775" s="4" t="str">
        <f t="shared" si="97"/>
        <v>ﾅｶﾑﾗ ｲﾀﾙ</v>
      </c>
      <c r="G775" s="10" t="str">
        <f t="shared" si="98"/>
        <v>ﾅｶﾑﾗ ｲﾀﾙ</v>
      </c>
      <c r="H775" s="11" t="s">
        <v>15</v>
      </c>
      <c r="I775" s="12">
        <v>19473</v>
      </c>
      <c r="J775" s="11">
        <v>63</v>
      </c>
      <c r="K775" s="5" t="s">
        <v>16</v>
      </c>
      <c r="L775" s="5">
        <v>3225</v>
      </c>
      <c r="M775" s="5" t="s">
        <v>17</v>
      </c>
      <c r="N775" s="11" t="str">
        <f t="shared" si="99"/>
        <v>醍03225</v>
      </c>
      <c r="O775" s="11" t="str">
        <f t="shared" si="100"/>
        <v>本</v>
      </c>
      <c r="P775" s="10" t="s">
        <v>2617</v>
      </c>
      <c r="Q775" s="10" t="s">
        <v>940</v>
      </c>
      <c r="R775" s="10" t="s">
        <v>3136</v>
      </c>
      <c r="S775" s="4">
        <v>1006118</v>
      </c>
      <c r="T775" s="4" t="s">
        <v>19</v>
      </c>
      <c r="U775" s="4">
        <v>101104201</v>
      </c>
      <c r="V775" s="4" t="s">
        <v>20</v>
      </c>
      <c r="W775" s="13"/>
      <c r="X775" s="13" t="s">
        <v>2971</v>
      </c>
      <c r="Y775" s="18" t="s">
        <v>3357</v>
      </c>
      <c r="Z775" s="18" t="s">
        <v>2973</v>
      </c>
      <c r="AA775" s="1" t="str">
        <f t="shared" si="102"/>
        <v>ナ</v>
      </c>
    </row>
    <row r="776" spans="1:28" ht="21" hidden="1" customHeight="1">
      <c r="A776" s="1">
        <v>0</v>
      </c>
      <c r="B776" s="2" t="str">
        <f>VLOOKUP(VALUE(MID(N776,2,2)),Sheet1!$A$1:$B$6,2,FALSE)</f>
        <v>小栗栖</v>
      </c>
      <c r="C776" s="9" t="str">
        <f t="shared" si="101"/>
        <v/>
      </c>
      <c r="D776" s="10" t="s">
        <v>941</v>
      </c>
      <c r="E776" s="4" t="s">
        <v>22</v>
      </c>
      <c r="F776" s="4" t="str">
        <f t="shared" si="97"/>
        <v>ﾅｶﾑﾗ ｲﾀﾙ</v>
      </c>
      <c r="G776" s="10" t="str">
        <f t="shared" si="98"/>
        <v xml:space="preserve">ﾅｶﾑﾗ </v>
      </c>
      <c r="H776" s="11" t="s">
        <v>23</v>
      </c>
      <c r="I776" s="12">
        <v>20030</v>
      </c>
      <c r="J776" s="11">
        <v>62</v>
      </c>
      <c r="K776" s="5" t="s">
        <v>16</v>
      </c>
      <c r="L776" s="5">
        <v>3225</v>
      </c>
      <c r="M776" s="5" t="s">
        <v>24</v>
      </c>
      <c r="N776" s="11" t="str">
        <f t="shared" si="99"/>
        <v>醍03225</v>
      </c>
      <c r="O776" s="11" t="str">
        <f t="shared" si="100"/>
        <v>家</v>
      </c>
      <c r="P776" s="10" t="s">
        <v>2617</v>
      </c>
      <c r="Q776" s="10" t="s">
        <v>940</v>
      </c>
      <c r="R776" s="10" t="s">
        <v>3136</v>
      </c>
      <c r="S776" s="4">
        <v>1006118</v>
      </c>
      <c r="T776" s="4" t="s">
        <v>25</v>
      </c>
      <c r="U776" s="4">
        <v>101104202</v>
      </c>
      <c r="V776" s="4" t="s">
        <v>20</v>
      </c>
      <c r="W776" s="13"/>
      <c r="X776" s="13" t="s">
        <v>2971</v>
      </c>
      <c r="Y776" s="18" t="s">
        <v>3357</v>
      </c>
      <c r="Z776" s="18" t="s">
        <v>2973</v>
      </c>
      <c r="AA776" s="1" t="str">
        <f t="shared" si="102"/>
        <v>ナ</v>
      </c>
    </row>
    <row r="777" spans="1:28" ht="21" customHeight="1">
      <c r="A777" s="1">
        <v>0</v>
      </c>
      <c r="B777" s="2" t="str">
        <f>VLOOKUP(VALUE(MID(N777,2,2)),Sheet1!$A$1:$B$6,2,FALSE)</f>
        <v>小栗栖</v>
      </c>
      <c r="C777" s="9" t="str">
        <f t="shared" si="101"/>
        <v/>
      </c>
      <c r="D777" s="10" t="s">
        <v>942</v>
      </c>
      <c r="E777" s="4" t="s">
        <v>22</v>
      </c>
      <c r="F777" s="4" t="str">
        <f t="shared" si="97"/>
        <v>ﾅｶﾑﾗ ｲﾀﾙ</v>
      </c>
      <c r="G777" s="10" t="s">
        <v>3434</v>
      </c>
      <c r="H777" s="11" t="s">
        <v>15</v>
      </c>
      <c r="I777" s="12">
        <v>31456</v>
      </c>
      <c r="J777" s="11">
        <v>31</v>
      </c>
      <c r="K777" s="5" t="s">
        <v>16</v>
      </c>
      <c r="L777" s="5">
        <v>3225</v>
      </c>
      <c r="M777" s="5" t="s">
        <v>24</v>
      </c>
      <c r="N777" s="11" t="str">
        <f t="shared" si="99"/>
        <v>醍03225</v>
      </c>
      <c r="O777" s="11" t="str">
        <f t="shared" si="100"/>
        <v>家</v>
      </c>
      <c r="P777" s="10" t="s">
        <v>2617</v>
      </c>
      <c r="Q777" s="10" t="s">
        <v>940</v>
      </c>
      <c r="R777" s="10" t="s">
        <v>3136</v>
      </c>
      <c r="S777" s="4">
        <v>1006118</v>
      </c>
      <c r="T777" s="4" t="s">
        <v>25</v>
      </c>
      <c r="U777" s="4">
        <v>101104203</v>
      </c>
      <c r="V777" s="4" t="s">
        <v>20</v>
      </c>
      <c r="W777" s="15">
        <v>42488.364583333336</v>
      </c>
      <c r="X777" s="16">
        <v>42464</v>
      </c>
      <c r="Y777" s="18">
        <v>1</v>
      </c>
      <c r="Z777" s="18"/>
      <c r="AA777" s="1" t="str">
        <f t="shared" si="102"/>
        <v>ナ</v>
      </c>
      <c r="AB777" s="1">
        <f t="shared" ref="AB777:AB779" si="103">J777</f>
        <v>31</v>
      </c>
    </row>
    <row r="778" spans="1:28" ht="21" customHeight="1">
      <c r="A778" s="1">
        <v>0</v>
      </c>
      <c r="B778" s="2" t="str">
        <f>VLOOKUP(VALUE(MID(N778,2,2)),Sheet1!$A$1:$B$6,2,FALSE)</f>
        <v>小栗栖</v>
      </c>
      <c r="C778" s="9" t="str">
        <f t="shared" si="101"/>
        <v/>
      </c>
      <c r="D778" s="10" t="s">
        <v>943</v>
      </c>
      <c r="E778" s="4" t="s">
        <v>944</v>
      </c>
      <c r="F778" s="4" t="str">
        <f t="shared" si="97"/>
        <v>ﾅｶﾑﾗ ｶｽﾞﾔ</v>
      </c>
      <c r="G778" s="10" t="str">
        <f t="shared" si="98"/>
        <v>ﾅｶﾑﾗ ｶｽﾞﾔ</v>
      </c>
      <c r="H778" s="11" t="s">
        <v>15</v>
      </c>
      <c r="I778" s="12">
        <v>30717</v>
      </c>
      <c r="J778" s="11">
        <v>33</v>
      </c>
      <c r="K778" s="5" t="s">
        <v>16</v>
      </c>
      <c r="L778" s="5">
        <v>3226</v>
      </c>
      <c r="M778" s="5" t="s">
        <v>17</v>
      </c>
      <c r="N778" s="11" t="str">
        <f t="shared" si="99"/>
        <v>醍03226</v>
      </c>
      <c r="O778" s="11" t="str">
        <f t="shared" si="100"/>
        <v>本</v>
      </c>
      <c r="P778" s="10" t="s">
        <v>2617</v>
      </c>
      <c r="Q778" s="10" t="s">
        <v>940</v>
      </c>
      <c r="R778" s="10" t="s">
        <v>3136</v>
      </c>
      <c r="S778" s="4">
        <v>1006126</v>
      </c>
      <c r="T778" s="4" t="s">
        <v>25</v>
      </c>
      <c r="U778" s="4">
        <v>101104101</v>
      </c>
      <c r="V778" s="4" t="s">
        <v>20</v>
      </c>
      <c r="W778" s="15">
        <v>42477.375</v>
      </c>
      <c r="X778" s="16">
        <v>42464</v>
      </c>
      <c r="Y778" s="18">
        <v>1</v>
      </c>
      <c r="Z778" s="18"/>
      <c r="AA778" s="1" t="str">
        <f t="shared" si="102"/>
        <v>ナ</v>
      </c>
      <c r="AB778" s="1">
        <f t="shared" si="103"/>
        <v>33</v>
      </c>
    </row>
    <row r="779" spans="1:28" ht="21" customHeight="1">
      <c r="A779" s="1">
        <v>0</v>
      </c>
      <c r="B779" s="2" t="str">
        <f>VLOOKUP(VALUE(MID(N779,2,2)),Sheet1!$A$1:$B$6,2,FALSE)</f>
        <v>点在</v>
      </c>
      <c r="C779" s="9" t="str">
        <f t="shared" si="101"/>
        <v/>
      </c>
      <c r="D779" s="10" t="s">
        <v>2101</v>
      </c>
      <c r="E779" s="4" t="s">
        <v>2102</v>
      </c>
      <c r="F779" s="4" t="str">
        <f t="shared" si="97"/>
        <v>ﾅｶﾑﾗ ｼﾝｲﾁ</v>
      </c>
      <c r="G779" s="10" t="str">
        <f t="shared" si="98"/>
        <v>ﾅｶﾑﾗ ｼﾝｲﾁ</v>
      </c>
      <c r="H779" s="11" t="s">
        <v>15</v>
      </c>
      <c r="I779" s="12">
        <v>26324</v>
      </c>
      <c r="J779" s="11">
        <v>45</v>
      </c>
      <c r="K779" s="5" t="s">
        <v>16</v>
      </c>
      <c r="L779" s="5">
        <v>50126</v>
      </c>
      <c r="M779" s="5" t="s">
        <v>17</v>
      </c>
      <c r="N779" s="11" t="str">
        <f t="shared" si="99"/>
        <v>醍50126</v>
      </c>
      <c r="O779" s="11" t="str">
        <f t="shared" si="100"/>
        <v>本</v>
      </c>
      <c r="P779" s="10" t="s">
        <v>2906</v>
      </c>
      <c r="Q779" s="10" t="s">
        <v>2103</v>
      </c>
      <c r="R779" s="10" t="s">
        <v>3499</v>
      </c>
      <c r="S779" s="4">
        <v>806307</v>
      </c>
      <c r="T779" s="4" t="s">
        <v>19</v>
      </c>
      <c r="U779" s="4">
        <v>81080801</v>
      </c>
      <c r="V779" s="4" t="s">
        <v>20</v>
      </c>
      <c r="W779" s="15">
        <v>42477.354166666664</v>
      </c>
      <c r="X779" s="16">
        <v>42467</v>
      </c>
      <c r="Y779" s="18">
        <v>2</v>
      </c>
      <c r="Z779" s="18"/>
      <c r="AA779" s="1" t="str">
        <f t="shared" si="102"/>
        <v>ナ</v>
      </c>
      <c r="AB779" s="1">
        <f t="shared" si="103"/>
        <v>45</v>
      </c>
    </row>
    <row r="780" spans="1:28" ht="21" hidden="1" customHeight="1">
      <c r="A780" s="1">
        <v>0</v>
      </c>
      <c r="B780" s="1" t="str">
        <f>VLOOKUP(VALUE(MID(N780,2,2)),Sheet1!$A$1:$B$6,2,FALSE)</f>
        <v>点在</v>
      </c>
      <c r="C780" s="9" t="str">
        <f t="shared" si="101"/>
        <v/>
      </c>
      <c r="D780" s="4" t="s">
        <v>2105</v>
      </c>
      <c r="E780" s="4" t="s">
        <v>22</v>
      </c>
      <c r="F780" s="4" t="str">
        <f t="shared" si="97"/>
        <v>ﾅｶﾑﾗ ｼﾝｲﾁ</v>
      </c>
      <c r="G780" s="4" t="str">
        <f t="shared" si="98"/>
        <v xml:space="preserve">ﾅｶﾑﾗ </v>
      </c>
      <c r="H780" s="5" t="s">
        <v>23</v>
      </c>
      <c r="I780" s="6">
        <v>37137</v>
      </c>
      <c r="J780" s="5">
        <v>15</v>
      </c>
      <c r="K780" s="5" t="s">
        <v>16</v>
      </c>
      <c r="L780" s="5">
        <v>50126</v>
      </c>
      <c r="M780" s="5" t="s">
        <v>24</v>
      </c>
      <c r="N780" s="5" t="str">
        <f t="shared" si="99"/>
        <v>醍50126</v>
      </c>
      <c r="O780" s="5" t="str">
        <f t="shared" si="100"/>
        <v>家</v>
      </c>
      <c r="P780" s="4" t="s">
        <v>2906</v>
      </c>
      <c r="Q780" s="4" t="s">
        <v>2103</v>
      </c>
      <c r="R780" s="4" t="s">
        <v>2104</v>
      </c>
      <c r="S780" s="4">
        <v>806307</v>
      </c>
      <c r="T780" s="4" t="s">
        <v>25</v>
      </c>
      <c r="U780" s="4">
        <v>81080803</v>
      </c>
      <c r="V780" s="4" t="s">
        <v>20</v>
      </c>
      <c r="W780" s="7" t="s">
        <v>2970</v>
      </c>
      <c r="X780" s="7" t="s">
        <v>2971</v>
      </c>
      <c r="Y780" s="8" t="s">
        <v>2972</v>
      </c>
      <c r="Z780" s="8" t="s">
        <v>2973</v>
      </c>
      <c r="AA780" s="1" t="str">
        <f t="shared" si="102"/>
        <v>ナ</v>
      </c>
    </row>
    <row r="781" spans="1:28" ht="21" hidden="1" customHeight="1">
      <c r="A781" s="1">
        <v>0</v>
      </c>
      <c r="B781" s="2" t="str">
        <f>VLOOKUP(VALUE(MID(N781,2,2)),Sheet1!$A$1:$B$6,2,FALSE)</f>
        <v>一言寺</v>
      </c>
      <c r="C781" s="9" t="str">
        <f t="shared" si="101"/>
        <v/>
      </c>
      <c r="D781" s="10" t="s">
        <v>1232</v>
      </c>
      <c r="E781" s="4" t="s">
        <v>1233</v>
      </c>
      <c r="F781" s="4" t="str">
        <f t="shared" si="97"/>
        <v>ﾅｶﾑﾗ ｾｲｼﾞ</v>
      </c>
      <c r="G781" s="10" t="str">
        <f t="shared" si="98"/>
        <v>ﾅｶﾑﾗ ｾｲｼﾞ</v>
      </c>
      <c r="H781" s="11" t="s">
        <v>15</v>
      </c>
      <c r="I781" s="12">
        <v>22355</v>
      </c>
      <c r="J781" s="11">
        <v>56</v>
      </c>
      <c r="K781" s="5" t="s">
        <v>16</v>
      </c>
      <c r="L781" s="5">
        <v>4049</v>
      </c>
      <c r="M781" s="5" t="s">
        <v>17</v>
      </c>
      <c r="N781" s="11" t="str">
        <f t="shared" si="99"/>
        <v>醍04049</v>
      </c>
      <c r="O781" s="11" t="str">
        <f t="shared" si="100"/>
        <v>本</v>
      </c>
      <c r="P781" s="10" t="s">
        <v>2688</v>
      </c>
      <c r="Q781" s="10" t="s">
        <v>372</v>
      </c>
      <c r="R781" s="10" t="s">
        <v>3181</v>
      </c>
      <c r="S781" s="4">
        <v>9421068</v>
      </c>
      <c r="T781" s="4" t="s">
        <v>19</v>
      </c>
      <c r="U781" s="4">
        <v>950414301</v>
      </c>
      <c r="V781" s="4" t="s">
        <v>20</v>
      </c>
      <c r="W781" s="13"/>
      <c r="X781" s="13" t="s">
        <v>2971</v>
      </c>
      <c r="Y781" s="18" t="s">
        <v>3357</v>
      </c>
      <c r="Z781" s="18" t="s">
        <v>2973</v>
      </c>
      <c r="AA781" s="1" t="str">
        <f t="shared" si="102"/>
        <v>ナ</v>
      </c>
    </row>
    <row r="782" spans="1:28" ht="21" hidden="1" customHeight="1">
      <c r="A782" s="1">
        <v>0</v>
      </c>
      <c r="B782" s="2" t="str">
        <f>VLOOKUP(VALUE(MID(N782,2,2)),Sheet1!$A$1:$B$6,2,FALSE)</f>
        <v>一言寺</v>
      </c>
      <c r="C782" s="9" t="str">
        <f t="shared" si="101"/>
        <v/>
      </c>
      <c r="D782" s="10" t="s">
        <v>1234</v>
      </c>
      <c r="E782" s="4" t="s">
        <v>22</v>
      </c>
      <c r="F782" s="4" t="str">
        <f t="shared" si="97"/>
        <v>ﾅｶﾑﾗ ｾｲｼﾞ</v>
      </c>
      <c r="G782" s="10" t="str">
        <f t="shared" si="98"/>
        <v xml:space="preserve">ﾅｶﾑﾗ </v>
      </c>
      <c r="H782" s="11" t="s">
        <v>23</v>
      </c>
      <c r="I782" s="12">
        <v>20568</v>
      </c>
      <c r="J782" s="11">
        <v>60</v>
      </c>
      <c r="K782" s="5" t="s">
        <v>16</v>
      </c>
      <c r="L782" s="5">
        <v>4049</v>
      </c>
      <c r="M782" s="5" t="s">
        <v>24</v>
      </c>
      <c r="N782" s="11" t="str">
        <f t="shared" si="99"/>
        <v>醍04049</v>
      </c>
      <c r="O782" s="11" t="str">
        <f t="shared" si="100"/>
        <v>家</v>
      </c>
      <c r="P782" s="10" t="s">
        <v>2688</v>
      </c>
      <c r="Q782" s="10" t="s">
        <v>372</v>
      </c>
      <c r="R782" s="10" t="s">
        <v>3181</v>
      </c>
      <c r="S782" s="4">
        <v>9421068</v>
      </c>
      <c r="T782" s="4" t="s">
        <v>25</v>
      </c>
      <c r="U782" s="4">
        <v>950414302</v>
      </c>
      <c r="V782" s="4" t="s">
        <v>20</v>
      </c>
      <c r="W782" s="13"/>
      <c r="X782" s="13" t="s">
        <v>2971</v>
      </c>
      <c r="Y782" s="18" t="s">
        <v>3357</v>
      </c>
      <c r="Z782" s="18" t="s">
        <v>2973</v>
      </c>
      <c r="AA782" s="1" t="str">
        <f t="shared" si="102"/>
        <v>ナ</v>
      </c>
    </row>
    <row r="783" spans="1:28" ht="21" hidden="1" customHeight="1">
      <c r="A783" s="1">
        <v>0</v>
      </c>
      <c r="B783" s="2" t="str">
        <f>VLOOKUP(VALUE(MID(N783,2,2)),Sheet1!$A$1:$B$6,2,FALSE)</f>
        <v>一言寺</v>
      </c>
      <c r="C783" s="9" t="str">
        <f t="shared" si="101"/>
        <v/>
      </c>
      <c r="D783" s="10" t="s">
        <v>1235</v>
      </c>
      <c r="E783" s="4" t="s">
        <v>22</v>
      </c>
      <c r="F783" s="4" t="str">
        <f t="shared" si="97"/>
        <v>ﾅｶﾑﾗ ｾｲｼﾞ</v>
      </c>
      <c r="G783" s="10" t="str">
        <f t="shared" si="98"/>
        <v xml:space="preserve">ﾅｶﾑﾗ </v>
      </c>
      <c r="H783" s="11" t="s">
        <v>15</v>
      </c>
      <c r="I783" s="12">
        <v>31371</v>
      </c>
      <c r="J783" s="11">
        <v>31</v>
      </c>
      <c r="K783" s="5" t="s">
        <v>16</v>
      </c>
      <c r="L783" s="5">
        <v>4049</v>
      </c>
      <c r="M783" s="5" t="s">
        <v>24</v>
      </c>
      <c r="N783" s="11" t="str">
        <f t="shared" si="99"/>
        <v>醍04049</v>
      </c>
      <c r="O783" s="11" t="str">
        <f t="shared" si="100"/>
        <v>家</v>
      </c>
      <c r="P783" s="10" t="s">
        <v>2688</v>
      </c>
      <c r="Q783" s="10" t="s">
        <v>372</v>
      </c>
      <c r="R783" s="10" t="s">
        <v>3181</v>
      </c>
      <c r="S783" s="4">
        <v>9421068</v>
      </c>
      <c r="T783" s="4" t="s">
        <v>25</v>
      </c>
      <c r="U783" s="4">
        <v>950414304</v>
      </c>
      <c r="V783" s="4" t="s">
        <v>20</v>
      </c>
      <c r="W783" s="13"/>
      <c r="X783" s="13" t="s">
        <v>2971</v>
      </c>
      <c r="Y783" s="18" t="s">
        <v>3357</v>
      </c>
      <c r="Z783" s="18" t="s">
        <v>2973</v>
      </c>
      <c r="AA783" s="1" t="str">
        <f t="shared" si="102"/>
        <v>ナ</v>
      </c>
    </row>
    <row r="784" spans="1:28" ht="21" hidden="1" customHeight="1">
      <c r="A784" s="1">
        <v>0</v>
      </c>
      <c r="B784" s="2" t="str">
        <f>VLOOKUP(VALUE(MID(N784,2,2)),Sheet1!$A$1:$B$6,2,FALSE)</f>
        <v>一言寺</v>
      </c>
      <c r="C784" s="9" t="str">
        <f t="shared" si="101"/>
        <v/>
      </c>
      <c r="D784" s="10" t="s">
        <v>1236</v>
      </c>
      <c r="E784" s="4" t="s">
        <v>22</v>
      </c>
      <c r="F784" s="4" t="str">
        <f t="shared" si="97"/>
        <v>ﾅｶﾑﾗ ｾｲｼﾞ</v>
      </c>
      <c r="G784" s="10" t="str">
        <f t="shared" si="98"/>
        <v xml:space="preserve">ﾅｶﾑﾗ </v>
      </c>
      <c r="H784" s="11" t="s">
        <v>23</v>
      </c>
      <c r="I784" s="12">
        <v>32523</v>
      </c>
      <c r="J784" s="11">
        <v>28</v>
      </c>
      <c r="K784" s="5" t="s">
        <v>16</v>
      </c>
      <c r="L784" s="5">
        <v>4049</v>
      </c>
      <c r="M784" s="5" t="s">
        <v>24</v>
      </c>
      <c r="N784" s="11" t="str">
        <f t="shared" si="99"/>
        <v>醍04049</v>
      </c>
      <c r="O784" s="11" t="str">
        <f t="shared" si="100"/>
        <v>家</v>
      </c>
      <c r="P784" s="10" t="s">
        <v>2688</v>
      </c>
      <c r="Q784" s="10" t="s">
        <v>372</v>
      </c>
      <c r="R784" s="10" t="s">
        <v>3181</v>
      </c>
      <c r="S784" s="4">
        <v>9421068</v>
      </c>
      <c r="T784" s="4" t="s">
        <v>25</v>
      </c>
      <c r="U784" s="4">
        <v>950414305</v>
      </c>
      <c r="V784" s="4" t="s">
        <v>20</v>
      </c>
      <c r="W784" s="13"/>
      <c r="X784" s="13" t="s">
        <v>2971</v>
      </c>
      <c r="Y784" s="18" t="s">
        <v>3357</v>
      </c>
      <c r="Z784" s="18" t="s">
        <v>2973</v>
      </c>
      <c r="AA784" s="1" t="str">
        <f t="shared" si="102"/>
        <v>ナ</v>
      </c>
    </row>
    <row r="785" spans="1:28" ht="21" customHeight="1">
      <c r="A785" s="1">
        <v>0</v>
      </c>
      <c r="B785" s="2" t="str">
        <f>VLOOKUP(VALUE(MID(N785,2,2)),Sheet1!$A$1:$B$6,2,FALSE)</f>
        <v>点在</v>
      </c>
      <c r="C785" s="9" t="str">
        <f t="shared" si="101"/>
        <v/>
      </c>
      <c r="D785" s="10" t="s">
        <v>1883</v>
      </c>
      <c r="E785" s="4" t="s">
        <v>1884</v>
      </c>
      <c r="F785" s="4" t="str">
        <f t="shared" si="97"/>
        <v>ﾅｶﾑﾗ ﾀｹｼ</v>
      </c>
      <c r="G785" s="10" t="str">
        <f t="shared" si="98"/>
        <v>ﾅｶﾑﾗ ﾀｹｼ</v>
      </c>
      <c r="H785" s="11" t="s">
        <v>15</v>
      </c>
      <c r="I785" s="12">
        <v>26035</v>
      </c>
      <c r="J785" s="11">
        <v>45</v>
      </c>
      <c r="K785" s="5" t="s">
        <v>16</v>
      </c>
      <c r="L785" s="5">
        <v>50004</v>
      </c>
      <c r="M785" s="5" t="s">
        <v>17</v>
      </c>
      <c r="N785" s="11" t="str">
        <f t="shared" si="99"/>
        <v>醍50004</v>
      </c>
      <c r="O785" s="11" t="str">
        <f t="shared" si="100"/>
        <v>本</v>
      </c>
      <c r="P785" s="10" t="s">
        <v>2859</v>
      </c>
      <c r="Q785" s="10" t="s">
        <v>1885</v>
      </c>
      <c r="R785" s="10" t="s">
        <v>3296</v>
      </c>
      <c r="S785" s="4">
        <v>9405011</v>
      </c>
      <c r="T785" s="4" t="s">
        <v>19</v>
      </c>
      <c r="U785" s="4">
        <v>940710001</v>
      </c>
      <c r="V785" s="4" t="s">
        <v>20</v>
      </c>
      <c r="W785" s="15">
        <v>42477.375</v>
      </c>
      <c r="X785" s="16">
        <v>42464</v>
      </c>
      <c r="Y785" s="18">
        <v>3</v>
      </c>
      <c r="Z785" s="18"/>
      <c r="AA785" s="1" t="str">
        <f t="shared" si="102"/>
        <v>ナ</v>
      </c>
      <c r="AB785" s="1">
        <f t="shared" ref="AB785:AB786" si="104">J785</f>
        <v>45</v>
      </c>
    </row>
    <row r="786" spans="1:28" ht="21" customHeight="1">
      <c r="A786" s="1">
        <v>0</v>
      </c>
      <c r="B786" s="2" t="str">
        <f>VLOOKUP(VALUE(MID(N786,2,2)),Sheet1!$A$1:$B$6,2,FALSE)</f>
        <v>点在</v>
      </c>
      <c r="C786" s="9" t="str">
        <f t="shared" si="101"/>
        <v/>
      </c>
      <c r="D786" s="10" t="s">
        <v>1886</v>
      </c>
      <c r="E786" s="4" t="s">
        <v>22</v>
      </c>
      <c r="F786" s="4" t="str">
        <f t="shared" si="97"/>
        <v>ﾅｶﾑﾗ ﾀｹｼ</v>
      </c>
      <c r="G786" s="10" t="s">
        <v>3435</v>
      </c>
      <c r="H786" s="11" t="s">
        <v>23</v>
      </c>
      <c r="I786" s="12">
        <v>26390</v>
      </c>
      <c r="J786" s="11">
        <v>44</v>
      </c>
      <c r="K786" s="5" t="s">
        <v>16</v>
      </c>
      <c r="L786" s="5">
        <v>50004</v>
      </c>
      <c r="M786" s="5" t="s">
        <v>24</v>
      </c>
      <c r="N786" s="11" t="str">
        <f t="shared" si="99"/>
        <v>醍50004</v>
      </c>
      <c r="O786" s="11" t="str">
        <f t="shared" si="100"/>
        <v>家</v>
      </c>
      <c r="P786" s="10" t="s">
        <v>2859</v>
      </c>
      <c r="Q786" s="10" t="s">
        <v>1885</v>
      </c>
      <c r="R786" s="10" t="s">
        <v>3296</v>
      </c>
      <c r="S786" s="4">
        <v>9405011</v>
      </c>
      <c r="T786" s="4" t="s">
        <v>25</v>
      </c>
      <c r="U786" s="4">
        <v>940710002</v>
      </c>
      <c r="V786" s="4" t="s">
        <v>20</v>
      </c>
      <c r="W786" s="15">
        <v>42477.375</v>
      </c>
      <c r="X786" s="16">
        <v>42464</v>
      </c>
      <c r="Y786" s="18">
        <v>5</v>
      </c>
      <c r="Z786" s="18"/>
      <c r="AA786" s="1" t="str">
        <f t="shared" si="102"/>
        <v>ナ</v>
      </c>
      <c r="AB786" s="1">
        <f t="shared" si="104"/>
        <v>44</v>
      </c>
    </row>
    <row r="787" spans="1:28" ht="21" hidden="1" customHeight="1">
      <c r="A787" s="1">
        <v>0</v>
      </c>
      <c r="B787" s="1" t="str">
        <f>VLOOKUP(VALUE(MID(N787,2,2)),Sheet1!$A$1:$B$6,2,FALSE)</f>
        <v>点在</v>
      </c>
      <c r="C787" s="9" t="str">
        <f t="shared" si="101"/>
        <v/>
      </c>
      <c r="D787" s="4" t="s">
        <v>1887</v>
      </c>
      <c r="E787" s="4" t="s">
        <v>22</v>
      </c>
      <c r="F787" s="4" t="str">
        <f t="shared" si="97"/>
        <v>ﾅｶﾑﾗ ﾀｹｼ</v>
      </c>
      <c r="G787" s="4" t="str">
        <f t="shared" si="98"/>
        <v xml:space="preserve">ﾅｶﾑﾗ </v>
      </c>
      <c r="H787" s="5" t="s">
        <v>15</v>
      </c>
      <c r="I787" s="6">
        <v>37777</v>
      </c>
      <c r="J787" s="5">
        <v>13</v>
      </c>
      <c r="K787" s="5" t="s">
        <v>16</v>
      </c>
      <c r="L787" s="5">
        <v>50004</v>
      </c>
      <c r="M787" s="5" t="s">
        <v>24</v>
      </c>
      <c r="N787" s="5" t="str">
        <f t="shared" si="99"/>
        <v>醍50004</v>
      </c>
      <c r="O787" s="5" t="str">
        <f t="shared" si="100"/>
        <v>家</v>
      </c>
      <c r="P787" s="4" t="s">
        <v>2859</v>
      </c>
      <c r="Q787" s="4" t="s">
        <v>1885</v>
      </c>
      <c r="R787" s="4" t="s">
        <v>3296</v>
      </c>
      <c r="S787" s="4">
        <v>9405011</v>
      </c>
      <c r="T787" s="4" t="s">
        <v>25</v>
      </c>
      <c r="U787" s="4">
        <v>940710003</v>
      </c>
      <c r="V787" s="4" t="s">
        <v>20</v>
      </c>
      <c r="W787" s="7" t="s">
        <v>2970</v>
      </c>
      <c r="X787" s="7" t="s">
        <v>2971</v>
      </c>
      <c r="Y787" s="8" t="s">
        <v>2972</v>
      </c>
      <c r="Z787" s="8" t="s">
        <v>2973</v>
      </c>
      <c r="AA787" s="1" t="str">
        <f t="shared" si="102"/>
        <v>ナ</v>
      </c>
    </row>
    <row r="788" spans="1:28" ht="21" hidden="1" customHeight="1">
      <c r="A788" s="1">
        <v>0</v>
      </c>
      <c r="B788" s="1" t="str">
        <f>VLOOKUP(VALUE(MID(N788,2,2)),Sheet1!$A$1:$B$6,2,FALSE)</f>
        <v>点在</v>
      </c>
      <c r="C788" s="9" t="str">
        <f t="shared" si="101"/>
        <v/>
      </c>
      <c r="D788" s="4" t="s">
        <v>1888</v>
      </c>
      <c r="E788" s="4" t="s">
        <v>22</v>
      </c>
      <c r="F788" s="4" t="str">
        <f t="shared" si="97"/>
        <v>ﾅｶﾑﾗ ﾀｹｼ</v>
      </c>
      <c r="G788" s="4" t="str">
        <f t="shared" si="98"/>
        <v xml:space="preserve">ﾅｶﾑﾗ </v>
      </c>
      <c r="H788" s="5" t="s">
        <v>23</v>
      </c>
      <c r="I788" s="6">
        <v>38957</v>
      </c>
      <c r="J788" s="5">
        <v>10</v>
      </c>
      <c r="K788" s="5" t="s">
        <v>16</v>
      </c>
      <c r="L788" s="5">
        <v>50004</v>
      </c>
      <c r="M788" s="5" t="s">
        <v>24</v>
      </c>
      <c r="N788" s="5" t="str">
        <f t="shared" si="99"/>
        <v>醍50004</v>
      </c>
      <c r="O788" s="5" t="str">
        <f t="shared" si="100"/>
        <v>家</v>
      </c>
      <c r="P788" s="4" t="s">
        <v>2859</v>
      </c>
      <c r="Q788" s="4" t="s">
        <v>1885</v>
      </c>
      <c r="R788" s="4" t="s">
        <v>3296</v>
      </c>
      <c r="S788" s="4">
        <v>9405011</v>
      </c>
      <c r="T788" s="4" t="s">
        <v>25</v>
      </c>
      <c r="U788" s="4">
        <v>940710004</v>
      </c>
      <c r="V788" s="4" t="s">
        <v>20</v>
      </c>
      <c r="W788" s="7" t="s">
        <v>2970</v>
      </c>
      <c r="X788" s="7" t="s">
        <v>2971</v>
      </c>
      <c r="Y788" s="8" t="s">
        <v>2972</v>
      </c>
      <c r="Z788" s="8" t="s">
        <v>2973</v>
      </c>
      <c r="AA788" s="1" t="str">
        <f t="shared" si="102"/>
        <v>ナ</v>
      </c>
    </row>
    <row r="789" spans="1:28" ht="21" customHeight="1">
      <c r="A789" s="1">
        <v>0</v>
      </c>
      <c r="B789" s="2" t="str">
        <f>VLOOKUP(VALUE(MID(N789,2,2)),Sheet1!$A$1:$B$6,2,FALSE)</f>
        <v>日野</v>
      </c>
      <c r="C789" s="9" t="str">
        <f t="shared" si="101"/>
        <v/>
      </c>
      <c r="D789" s="10" t="s">
        <v>606</v>
      </c>
      <c r="E789" s="4" t="s">
        <v>607</v>
      </c>
      <c r="F789" s="4" t="str">
        <f t="shared" si="97"/>
        <v>ﾅｶﾑﾗ ﾋﾛﾕｷ</v>
      </c>
      <c r="G789" s="10" t="str">
        <f t="shared" si="98"/>
        <v>ﾅｶﾑﾗ ﾋﾛﾕｷ</v>
      </c>
      <c r="H789" s="11" t="s">
        <v>15</v>
      </c>
      <c r="I789" s="12">
        <v>26883</v>
      </c>
      <c r="J789" s="11">
        <v>43</v>
      </c>
      <c r="K789" s="5" t="s">
        <v>16</v>
      </c>
      <c r="L789" s="5">
        <v>2226</v>
      </c>
      <c r="M789" s="5" t="s">
        <v>17</v>
      </c>
      <c r="N789" s="11" t="str">
        <f t="shared" si="99"/>
        <v>醍02226</v>
      </c>
      <c r="O789" s="11" t="str">
        <f t="shared" si="100"/>
        <v>本</v>
      </c>
      <c r="P789" s="10" t="s">
        <v>2533</v>
      </c>
      <c r="Q789" s="10" t="s">
        <v>361</v>
      </c>
      <c r="R789" s="10" t="s">
        <v>3079</v>
      </c>
      <c r="S789" s="4">
        <v>1200364</v>
      </c>
      <c r="T789" s="4" t="s">
        <v>19</v>
      </c>
      <c r="U789" s="4">
        <v>140600601</v>
      </c>
      <c r="V789" s="4" t="s">
        <v>20</v>
      </c>
      <c r="W789" s="15">
        <v>42477.375</v>
      </c>
      <c r="X789" s="16">
        <v>42471</v>
      </c>
      <c r="Y789" s="18">
        <v>2</v>
      </c>
      <c r="Z789" s="18"/>
      <c r="AA789" s="1" t="str">
        <f t="shared" si="102"/>
        <v>ナ</v>
      </c>
      <c r="AB789" s="1">
        <f t="shared" ref="AB789:AB790" si="105">J789</f>
        <v>43</v>
      </c>
    </row>
    <row r="790" spans="1:28" ht="21" customHeight="1">
      <c r="A790" s="1">
        <v>0</v>
      </c>
      <c r="B790" s="2" t="str">
        <f>VLOOKUP(VALUE(MID(N790,2,2)),Sheet1!$A$1:$B$6,2,FALSE)</f>
        <v>日野</v>
      </c>
      <c r="C790" s="9" t="str">
        <f t="shared" si="101"/>
        <v/>
      </c>
      <c r="D790" s="10" t="s">
        <v>608</v>
      </c>
      <c r="E790" s="4" t="s">
        <v>22</v>
      </c>
      <c r="F790" s="4" t="str">
        <f t="shared" si="97"/>
        <v>ﾅｶﾑﾗ ﾋﾛﾕｷ</v>
      </c>
      <c r="G790" s="10" t="s">
        <v>3560</v>
      </c>
      <c r="H790" s="11" t="s">
        <v>23</v>
      </c>
      <c r="I790" s="12">
        <v>29100</v>
      </c>
      <c r="J790" s="11">
        <v>37</v>
      </c>
      <c r="K790" s="5" t="s">
        <v>16</v>
      </c>
      <c r="L790" s="5">
        <v>2226</v>
      </c>
      <c r="M790" s="5" t="s">
        <v>24</v>
      </c>
      <c r="N790" s="11" t="str">
        <f t="shared" si="99"/>
        <v>醍02226</v>
      </c>
      <c r="O790" s="11" t="str">
        <f t="shared" si="100"/>
        <v>家</v>
      </c>
      <c r="P790" s="10" t="s">
        <v>2533</v>
      </c>
      <c r="Q790" s="10" t="s">
        <v>361</v>
      </c>
      <c r="R790" s="10" t="s">
        <v>3079</v>
      </c>
      <c r="S790" s="4">
        <v>1200364</v>
      </c>
      <c r="T790" s="4" t="s">
        <v>25</v>
      </c>
      <c r="U790" s="4">
        <v>140600602</v>
      </c>
      <c r="V790" s="4" t="s">
        <v>20</v>
      </c>
      <c r="W790" s="15">
        <v>42477.375</v>
      </c>
      <c r="X790" s="16">
        <v>42471</v>
      </c>
      <c r="Y790" s="18">
        <v>1</v>
      </c>
      <c r="Z790" s="18"/>
      <c r="AA790" s="1" t="str">
        <f t="shared" si="102"/>
        <v>ナ</v>
      </c>
      <c r="AB790" s="1">
        <f t="shared" si="105"/>
        <v>37</v>
      </c>
    </row>
    <row r="791" spans="1:28" ht="21" hidden="1" customHeight="1">
      <c r="A791" s="1">
        <v>0</v>
      </c>
      <c r="B791" s="2" t="str">
        <f>VLOOKUP(VALUE(MID(N791,2,2)),Sheet1!$A$1:$B$6,2,FALSE)</f>
        <v>日野</v>
      </c>
      <c r="C791" s="9" t="str">
        <f t="shared" si="101"/>
        <v/>
      </c>
      <c r="D791" s="10" t="s">
        <v>609</v>
      </c>
      <c r="E791" s="4" t="s">
        <v>22</v>
      </c>
      <c r="F791" s="4" t="str">
        <f t="shared" si="97"/>
        <v>ﾅｶﾑﾗ ﾋﾛﾕｷ</v>
      </c>
      <c r="G791" s="10" t="str">
        <f t="shared" si="98"/>
        <v xml:space="preserve">ﾅｶﾑﾗ </v>
      </c>
      <c r="H791" s="11" t="s">
        <v>23</v>
      </c>
      <c r="I791" s="12">
        <v>36699</v>
      </c>
      <c r="J791" s="11">
        <v>16</v>
      </c>
      <c r="K791" s="5" t="s">
        <v>16</v>
      </c>
      <c r="L791" s="5">
        <v>2226</v>
      </c>
      <c r="M791" s="5" t="s">
        <v>24</v>
      </c>
      <c r="N791" s="11" t="str">
        <f t="shared" si="99"/>
        <v>醍02226</v>
      </c>
      <c r="O791" s="11" t="str">
        <f t="shared" si="100"/>
        <v>家</v>
      </c>
      <c r="P791" s="10" t="s">
        <v>2533</v>
      </c>
      <c r="Q791" s="10" t="s">
        <v>361</v>
      </c>
      <c r="R791" s="10" t="s">
        <v>3079</v>
      </c>
      <c r="S791" s="4">
        <v>1200364</v>
      </c>
      <c r="T791" s="4" t="s">
        <v>25</v>
      </c>
      <c r="U791" s="4">
        <v>140600603</v>
      </c>
      <c r="V791" s="4" t="s">
        <v>20</v>
      </c>
      <c r="W791" s="13"/>
      <c r="X791" s="13" t="s">
        <v>2971</v>
      </c>
      <c r="Y791" s="18" t="s">
        <v>3357</v>
      </c>
      <c r="Z791" s="18" t="s">
        <v>2973</v>
      </c>
      <c r="AA791" s="1" t="str">
        <f t="shared" si="102"/>
        <v>ナ</v>
      </c>
    </row>
    <row r="792" spans="1:28" ht="21" hidden="1" customHeight="1">
      <c r="A792" s="1">
        <v>0</v>
      </c>
      <c r="B792" s="1" t="str">
        <f>VLOOKUP(VALUE(MID(N792,2,2)),Sheet1!$A$1:$B$6,2,FALSE)</f>
        <v>日野</v>
      </c>
      <c r="C792" s="9" t="str">
        <f t="shared" si="101"/>
        <v/>
      </c>
      <c r="D792" s="4" t="s">
        <v>610</v>
      </c>
      <c r="E792" s="4" t="s">
        <v>22</v>
      </c>
      <c r="F792" s="4" t="str">
        <f t="shared" si="97"/>
        <v>ﾅｶﾑﾗ ﾋﾛﾕｷ</v>
      </c>
      <c r="G792" s="4" t="str">
        <f t="shared" si="98"/>
        <v xml:space="preserve">ﾅｶﾑﾗ </v>
      </c>
      <c r="H792" s="5" t="s">
        <v>15</v>
      </c>
      <c r="I792" s="6">
        <v>37607</v>
      </c>
      <c r="J792" s="5">
        <v>14</v>
      </c>
      <c r="K792" s="5" t="s">
        <v>16</v>
      </c>
      <c r="L792" s="5">
        <v>2226</v>
      </c>
      <c r="M792" s="5" t="s">
        <v>24</v>
      </c>
      <c r="N792" s="5" t="str">
        <f t="shared" si="99"/>
        <v>醍02226</v>
      </c>
      <c r="O792" s="5" t="str">
        <f t="shared" si="100"/>
        <v>家</v>
      </c>
      <c r="P792" s="4" t="s">
        <v>2533</v>
      </c>
      <c r="Q792" s="4" t="s">
        <v>361</v>
      </c>
      <c r="R792" s="4" t="s">
        <v>3079</v>
      </c>
      <c r="S792" s="4">
        <v>1200364</v>
      </c>
      <c r="T792" s="4" t="s">
        <v>25</v>
      </c>
      <c r="U792" s="4">
        <v>140600604</v>
      </c>
      <c r="V792" s="4" t="s">
        <v>20</v>
      </c>
      <c r="W792" s="7" t="s">
        <v>2970</v>
      </c>
      <c r="X792" s="7" t="s">
        <v>2971</v>
      </c>
      <c r="Y792" s="8" t="s">
        <v>2972</v>
      </c>
      <c r="Z792" s="8" t="s">
        <v>2973</v>
      </c>
      <c r="AA792" s="1" t="str">
        <f t="shared" si="102"/>
        <v>ナ</v>
      </c>
    </row>
    <row r="793" spans="1:28" ht="21" customHeight="1">
      <c r="A793" s="1">
        <v>0</v>
      </c>
      <c r="B793" s="2" t="str">
        <f>VLOOKUP(VALUE(MID(N793,2,2)),Sheet1!$A$1:$B$6,2,FALSE)</f>
        <v>小栗栖</v>
      </c>
      <c r="C793" s="9" t="str">
        <f t="shared" si="101"/>
        <v/>
      </c>
      <c r="D793" s="10" t="s">
        <v>1008</v>
      </c>
      <c r="E793" s="4" t="s">
        <v>1009</v>
      </c>
      <c r="F793" s="4" t="str">
        <f t="shared" si="97"/>
        <v>ﾅｶﾑﾗ ﾏｻﾋﾛ</v>
      </c>
      <c r="G793" s="10" t="str">
        <f t="shared" si="98"/>
        <v>ﾅｶﾑﾗ ﾏｻﾋﾛ</v>
      </c>
      <c r="H793" s="11" t="s">
        <v>15</v>
      </c>
      <c r="I793" s="12">
        <v>23861</v>
      </c>
      <c r="J793" s="11">
        <v>51</v>
      </c>
      <c r="K793" s="5" t="s">
        <v>16</v>
      </c>
      <c r="L793" s="5">
        <v>3254</v>
      </c>
      <c r="M793" s="5" t="s">
        <v>17</v>
      </c>
      <c r="N793" s="11" t="str">
        <f t="shared" si="99"/>
        <v>醍03254</v>
      </c>
      <c r="O793" s="11" t="str">
        <f t="shared" si="100"/>
        <v>本</v>
      </c>
      <c r="P793" s="10" t="s">
        <v>2632</v>
      </c>
      <c r="Q793" s="10" t="s">
        <v>725</v>
      </c>
      <c r="R793" s="10" t="s">
        <v>3147</v>
      </c>
      <c r="S793" s="4">
        <v>1300709</v>
      </c>
      <c r="T793" s="4" t="s">
        <v>19</v>
      </c>
      <c r="U793" s="4">
        <v>130502101</v>
      </c>
      <c r="V793" s="4" t="s">
        <v>20</v>
      </c>
      <c r="W793" s="15">
        <v>42488.364583333336</v>
      </c>
      <c r="X793" s="16">
        <v>42471</v>
      </c>
      <c r="Y793" s="18">
        <v>4</v>
      </c>
      <c r="Z793" s="18"/>
      <c r="AA793" s="1" t="str">
        <f t="shared" si="102"/>
        <v>ナ</v>
      </c>
      <c r="AB793" s="1">
        <f>J793</f>
        <v>51</v>
      </c>
    </row>
    <row r="794" spans="1:28" ht="21" hidden="1" customHeight="1">
      <c r="A794" s="1">
        <v>0</v>
      </c>
      <c r="B794" s="2" t="str">
        <f>VLOOKUP(VALUE(MID(N794,2,2)),Sheet1!$A$1:$B$6,2,FALSE)</f>
        <v>小栗栖</v>
      </c>
      <c r="C794" s="9" t="str">
        <f t="shared" si="101"/>
        <v/>
      </c>
      <c r="D794" s="10" t="s">
        <v>1010</v>
      </c>
      <c r="E794" s="4" t="s">
        <v>22</v>
      </c>
      <c r="F794" s="4" t="str">
        <f t="shared" si="97"/>
        <v>ﾅｶﾑﾗ ﾏｻﾋﾛ</v>
      </c>
      <c r="G794" s="10" t="str">
        <f t="shared" si="98"/>
        <v xml:space="preserve">ﾅｶﾑﾗ </v>
      </c>
      <c r="H794" s="11" t="s">
        <v>23</v>
      </c>
      <c r="I794" s="12">
        <v>24425</v>
      </c>
      <c r="J794" s="11">
        <v>50</v>
      </c>
      <c r="K794" s="5" t="s">
        <v>16</v>
      </c>
      <c r="L794" s="5">
        <v>3254</v>
      </c>
      <c r="M794" s="5" t="s">
        <v>24</v>
      </c>
      <c r="N794" s="11" t="str">
        <f t="shared" si="99"/>
        <v>醍03254</v>
      </c>
      <c r="O794" s="11" t="str">
        <f t="shared" si="100"/>
        <v>家</v>
      </c>
      <c r="P794" s="10" t="s">
        <v>2632</v>
      </c>
      <c r="Q794" s="10" t="s">
        <v>725</v>
      </c>
      <c r="R794" s="10" t="s">
        <v>3147</v>
      </c>
      <c r="S794" s="4">
        <v>1300709</v>
      </c>
      <c r="T794" s="4" t="s">
        <v>25</v>
      </c>
      <c r="U794" s="4">
        <v>130502102</v>
      </c>
      <c r="V794" s="4" t="s">
        <v>20</v>
      </c>
      <c r="W794" s="13"/>
      <c r="X794" s="13" t="s">
        <v>2971</v>
      </c>
      <c r="Y794" s="18" t="s">
        <v>3357</v>
      </c>
      <c r="Z794" s="18" t="s">
        <v>2973</v>
      </c>
      <c r="AA794" s="1" t="str">
        <f t="shared" si="102"/>
        <v>ナ</v>
      </c>
    </row>
    <row r="795" spans="1:28" ht="21" hidden="1" customHeight="1">
      <c r="A795" s="1">
        <v>0</v>
      </c>
      <c r="B795" s="2" t="str">
        <f>VLOOKUP(VALUE(MID(N795,2,2)),Sheet1!$A$1:$B$6,2,FALSE)</f>
        <v>小栗栖</v>
      </c>
      <c r="C795" s="9" t="str">
        <f t="shared" si="101"/>
        <v/>
      </c>
      <c r="D795" s="10" t="s">
        <v>1011</v>
      </c>
      <c r="E795" s="4" t="s">
        <v>22</v>
      </c>
      <c r="F795" s="4" t="str">
        <f t="shared" si="97"/>
        <v>ﾅｶﾑﾗ ﾏｻﾋﾛ</v>
      </c>
      <c r="G795" s="10" t="str">
        <f t="shared" si="98"/>
        <v xml:space="preserve">ﾅｶﾑﾗ </v>
      </c>
      <c r="H795" s="11" t="s">
        <v>15</v>
      </c>
      <c r="I795" s="12">
        <v>35517</v>
      </c>
      <c r="J795" s="11">
        <v>20</v>
      </c>
      <c r="K795" s="5" t="s">
        <v>16</v>
      </c>
      <c r="L795" s="5">
        <v>3254</v>
      </c>
      <c r="M795" s="5" t="s">
        <v>24</v>
      </c>
      <c r="N795" s="11" t="str">
        <f t="shared" si="99"/>
        <v>醍03254</v>
      </c>
      <c r="O795" s="11" t="str">
        <f t="shared" si="100"/>
        <v>家</v>
      </c>
      <c r="P795" s="10" t="s">
        <v>2632</v>
      </c>
      <c r="Q795" s="10" t="s">
        <v>725</v>
      </c>
      <c r="R795" s="10" t="s">
        <v>3147</v>
      </c>
      <c r="S795" s="4">
        <v>1300709</v>
      </c>
      <c r="T795" s="4" t="s">
        <v>25</v>
      </c>
      <c r="U795" s="4">
        <v>130502103</v>
      </c>
      <c r="V795" s="4" t="s">
        <v>20</v>
      </c>
      <c r="W795" s="13"/>
      <c r="X795" s="13" t="s">
        <v>2971</v>
      </c>
      <c r="Y795" s="18" t="s">
        <v>3357</v>
      </c>
      <c r="Z795" s="18" t="s">
        <v>2973</v>
      </c>
      <c r="AA795" s="1" t="str">
        <f t="shared" si="102"/>
        <v>ナ</v>
      </c>
    </row>
    <row r="796" spans="1:28" ht="21" hidden="1" customHeight="1">
      <c r="A796" s="1">
        <v>0</v>
      </c>
      <c r="B796" s="1" t="str">
        <f>VLOOKUP(VALUE(MID(N796,2,2)),Sheet1!$A$1:$B$6,2,FALSE)</f>
        <v>小栗栖</v>
      </c>
      <c r="C796" s="9" t="str">
        <f t="shared" si="101"/>
        <v/>
      </c>
      <c r="D796" s="4" t="s">
        <v>1012</v>
      </c>
      <c r="E796" s="4" t="s">
        <v>22</v>
      </c>
      <c r="F796" s="4" t="str">
        <f t="shared" si="97"/>
        <v>ﾅｶﾑﾗ ﾏｻﾋﾛ</v>
      </c>
      <c r="G796" s="4" t="str">
        <f t="shared" si="98"/>
        <v xml:space="preserve">ﾅｶﾑﾗ </v>
      </c>
      <c r="H796" s="5" t="s">
        <v>23</v>
      </c>
      <c r="I796" s="6">
        <v>37554</v>
      </c>
      <c r="J796" s="5">
        <v>14</v>
      </c>
      <c r="K796" s="5" t="s">
        <v>16</v>
      </c>
      <c r="L796" s="5">
        <v>3254</v>
      </c>
      <c r="M796" s="5" t="s">
        <v>24</v>
      </c>
      <c r="N796" s="5" t="str">
        <f t="shared" si="99"/>
        <v>醍03254</v>
      </c>
      <c r="O796" s="5" t="str">
        <f t="shared" si="100"/>
        <v>家</v>
      </c>
      <c r="P796" s="4" t="s">
        <v>2632</v>
      </c>
      <c r="Q796" s="4" t="s">
        <v>725</v>
      </c>
      <c r="R796" s="4" t="s">
        <v>3147</v>
      </c>
      <c r="S796" s="4">
        <v>1300709</v>
      </c>
      <c r="T796" s="4" t="s">
        <v>25</v>
      </c>
      <c r="U796" s="4">
        <v>130502104</v>
      </c>
      <c r="V796" s="4" t="s">
        <v>20</v>
      </c>
      <c r="W796" s="7" t="s">
        <v>2970</v>
      </c>
      <c r="X796" s="7" t="s">
        <v>2971</v>
      </c>
      <c r="Y796" s="8" t="s">
        <v>2972</v>
      </c>
      <c r="Z796" s="8" t="s">
        <v>2973</v>
      </c>
      <c r="AA796" s="1" t="str">
        <f t="shared" si="102"/>
        <v>ナ</v>
      </c>
    </row>
    <row r="797" spans="1:28" ht="21" hidden="1" customHeight="1">
      <c r="A797" s="1">
        <v>0</v>
      </c>
      <c r="B797" s="2" t="str">
        <f>VLOOKUP(VALUE(MID(N797,2,2)),Sheet1!$A$1:$B$6,2,FALSE)</f>
        <v>日野</v>
      </c>
      <c r="C797" s="9" t="str">
        <f t="shared" si="101"/>
        <v/>
      </c>
      <c r="D797" s="10" t="s">
        <v>345</v>
      </c>
      <c r="E797" s="4" t="s">
        <v>346</v>
      </c>
      <c r="F797" s="4" t="str">
        <f t="shared" si="97"/>
        <v>ﾅｶﾑﾗ ﾐﾂｱｷ</v>
      </c>
      <c r="G797" s="10" t="str">
        <f t="shared" si="98"/>
        <v>ﾅｶﾑﾗ ﾐﾂｱｷ</v>
      </c>
      <c r="H797" s="11" t="s">
        <v>15</v>
      </c>
      <c r="I797" s="12">
        <v>24066</v>
      </c>
      <c r="J797" s="11">
        <v>51</v>
      </c>
      <c r="K797" s="5" t="s">
        <v>16</v>
      </c>
      <c r="L797" s="5">
        <v>2018</v>
      </c>
      <c r="M797" s="5" t="s">
        <v>17</v>
      </c>
      <c r="N797" s="11" t="str">
        <f t="shared" si="99"/>
        <v>醍02018</v>
      </c>
      <c r="O797" s="11" t="str">
        <f t="shared" si="100"/>
        <v>本</v>
      </c>
      <c r="P797" s="10" t="s">
        <v>2469</v>
      </c>
      <c r="Q797" s="10" t="s">
        <v>18</v>
      </c>
      <c r="R797" s="10" t="s">
        <v>3028</v>
      </c>
      <c r="S797" s="4">
        <v>9008438</v>
      </c>
      <c r="T797" s="4" t="s">
        <v>19</v>
      </c>
      <c r="U797" s="4">
        <v>900711101</v>
      </c>
      <c r="V797" s="4" t="s">
        <v>20</v>
      </c>
      <c r="W797" s="13"/>
      <c r="X797" s="13" t="s">
        <v>2971</v>
      </c>
      <c r="Y797" s="18" t="s">
        <v>3357</v>
      </c>
      <c r="Z797" s="18" t="s">
        <v>2973</v>
      </c>
      <c r="AA797" s="1" t="str">
        <f t="shared" si="102"/>
        <v>ナ</v>
      </c>
    </row>
    <row r="798" spans="1:28" ht="21" hidden="1" customHeight="1">
      <c r="A798" s="1">
        <v>0</v>
      </c>
      <c r="B798" s="2" t="str">
        <f>VLOOKUP(VALUE(MID(N798,2,2)),Sheet1!$A$1:$B$6,2,FALSE)</f>
        <v>一言寺</v>
      </c>
      <c r="C798" s="9" t="str">
        <f t="shared" si="101"/>
        <v/>
      </c>
      <c r="D798" s="10" t="s">
        <v>1512</v>
      </c>
      <c r="E798" s="4" t="s">
        <v>1513</v>
      </c>
      <c r="F798" s="4" t="str">
        <f t="shared" si="97"/>
        <v>ﾅｶﾑﾗ ﾐﾈﾋﾛ</v>
      </c>
      <c r="G798" s="10" t="str">
        <f t="shared" si="98"/>
        <v>ﾅｶﾑﾗ ﾐﾈﾋﾛ</v>
      </c>
      <c r="H798" s="11" t="s">
        <v>15</v>
      </c>
      <c r="I798" s="12">
        <v>31251</v>
      </c>
      <c r="J798" s="11">
        <v>31</v>
      </c>
      <c r="K798" s="5" t="s">
        <v>16</v>
      </c>
      <c r="L798" s="5">
        <v>4247</v>
      </c>
      <c r="M798" s="5" t="s">
        <v>17</v>
      </c>
      <c r="N798" s="11" t="str">
        <f t="shared" si="99"/>
        <v>醍04247</v>
      </c>
      <c r="O798" s="11" t="str">
        <f t="shared" si="100"/>
        <v>本</v>
      </c>
      <c r="P798" s="10" t="s">
        <v>2761</v>
      </c>
      <c r="Q798" s="10" t="s">
        <v>372</v>
      </c>
      <c r="R798" s="10" t="s">
        <v>1514</v>
      </c>
      <c r="S798" s="4">
        <v>1507966</v>
      </c>
      <c r="T798" s="4" t="s">
        <v>25</v>
      </c>
      <c r="U798" s="4">
        <v>151107101</v>
      </c>
      <c r="V798" s="4" t="s">
        <v>20</v>
      </c>
      <c r="W798" s="13"/>
      <c r="X798" s="13" t="s">
        <v>2971</v>
      </c>
      <c r="Y798" s="18" t="s">
        <v>3357</v>
      </c>
      <c r="Z798" s="18" t="s">
        <v>2973</v>
      </c>
      <c r="AA798" s="1" t="str">
        <f t="shared" si="102"/>
        <v>ナ</v>
      </c>
    </row>
    <row r="799" spans="1:28" ht="21" hidden="1" customHeight="1">
      <c r="A799" s="1">
        <v>0</v>
      </c>
      <c r="B799" s="2" t="str">
        <f>VLOOKUP(VALUE(MID(N799,2,2)),Sheet1!$A$1:$B$6,2,FALSE)</f>
        <v>一言寺</v>
      </c>
      <c r="C799" s="9" t="str">
        <f t="shared" si="101"/>
        <v/>
      </c>
      <c r="D799" s="10" t="s">
        <v>1515</v>
      </c>
      <c r="E799" s="4" t="s">
        <v>22</v>
      </c>
      <c r="F799" s="4" t="str">
        <f t="shared" si="97"/>
        <v>ﾅｶﾑﾗ ﾐﾈﾋﾛ</v>
      </c>
      <c r="G799" s="10" t="str">
        <f t="shared" si="98"/>
        <v xml:space="preserve">ﾅｶﾑﾗ </v>
      </c>
      <c r="H799" s="11" t="s">
        <v>23</v>
      </c>
      <c r="I799" s="12">
        <v>31225</v>
      </c>
      <c r="J799" s="11">
        <v>31</v>
      </c>
      <c r="K799" s="5" t="s">
        <v>16</v>
      </c>
      <c r="L799" s="5">
        <v>4247</v>
      </c>
      <c r="M799" s="5" t="s">
        <v>24</v>
      </c>
      <c r="N799" s="11" t="str">
        <f t="shared" si="99"/>
        <v>醍04247</v>
      </c>
      <c r="O799" s="11" t="str">
        <f t="shared" si="100"/>
        <v>家</v>
      </c>
      <c r="P799" s="10" t="s">
        <v>2761</v>
      </c>
      <c r="Q799" s="10" t="s">
        <v>372</v>
      </c>
      <c r="R799" s="10" t="s">
        <v>1514</v>
      </c>
      <c r="S799" s="4">
        <v>1507966</v>
      </c>
      <c r="T799" s="4" t="s">
        <v>25</v>
      </c>
      <c r="U799" s="4">
        <v>151107102</v>
      </c>
      <c r="V799" s="4" t="s">
        <v>20</v>
      </c>
      <c r="W799" s="13"/>
      <c r="X799" s="13" t="s">
        <v>2971</v>
      </c>
      <c r="Y799" s="18" t="s">
        <v>3357</v>
      </c>
      <c r="Z799" s="18" t="s">
        <v>2973</v>
      </c>
      <c r="AA799" s="1" t="str">
        <f t="shared" si="102"/>
        <v>ナ</v>
      </c>
    </row>
    <row r="800" spans="1:28" ht="21" hidden="1" customHeight="1">
      <c r="A800" s="1">
        <v>0</v>
      </c>
      <c r="B800" s="1" t="str">
        <f>VLOOKUP(VALUE(MID(N800,2,2)),Sheet1!$A$1:$B$6,2,FALSE)</f>
        <v>一言寺</v>
      </c>
      <c r="C800" s="9" t="str">
        <f t="shared" si="101"/>
        <v/>
      </c>
      <c r="D800" s="4" t="s">
        <v>1516</v>
      </c>
      <c r="E800" s="4" t="s">
        <v>22</v>
      </c>
      <c r="F800" s="4" t="str">
        <f t="shared" si="97"/>
        <v>ﾅｶﾑﾗ ﾐﾈﾋﾛ</v>
      </c>
      <c r="G800" s="4" t="str">
        <f t="shared" si="98"/>
        <v xml:space="preserve">ﾅｶﾑﾗ </v>
      </c>
      <c r="H800" s="5" t="s">
        <v>15</v>
      </c>
      <c r="I800" s="6">
        <v>39109</v>
      </c>
      <c r="J800" s="5">
        <v>10</v>
      </c>
      <c r="K800" s="5" t="s">
        <v>16</v>
      </c>
      <c r="L800" s="5">
        <v>4247</v>
      </c>
      <c r="M800" s="5" t="s">
        <v>24</v>
      </c>
      <c r="N800" s="5" t="str">
        <f t="shared" si="99"/>
        <v>醍04247</v>
      </c>
      <c r="O800" s="5" t="str">
        <f t="shared" si="100"/>
        <v>家</v>
      </c>
      <c r="P800" s="4" t="s">
        <v>2761</v>
      </c>
      <c r="Q800" s="4" t="s">
        <v>372</v>
      </c>
      <c r="R800" s="4" t="s">
        <v>1514</v>
      </c>
      <c r="S800" s="4">
        <v>1507966</v>
      </c>
      <c r="T800" s="4" t="s">
        <v>25</v>
      </c>
      <c r="U800" s="4">
        <v>151107103</v>
      </c>
      <c r="V800" s="4" t="s">
        <v>20</v>
      </c>
      <c r="W800" s="7" t="s">
        <v>2970</v>
      </c>
      <c r="X800" s="7" t="s">
        <v>2971</v>
      </c>
      <c r="Y800" s="8" t="s">
        <v>2972</v>
      </c>
      <c r="Z800" s="8" t="s">
        <v>2973</v>
      </c>
      <c r="AA800" s="1" t="str">
        <f t="shared" si="102"/>
        <v>ナ</v>
      </c>
    </row>
    <row r="801" spans="1:28" ht="21" hidden="1" customHeight="1">
      <c r="A801" s="1">
        <v>0</v>
      </c>
      <c r="B801" s="1" t="str">
        <f>VLOOKUP(VALUE(MID(N801,2,2)),Sheet1!$A$1:$B$6,2,FALSE)</f>
        <v>一言寺</v>
      </c>
      <c r="C801" s="9" t="str">
        <f t="shared" si="101"/>
        <v/>
      </c>
      <c r="D801" s="4" t="s">
        <v>1517</v>
      </c>
      <c r="E801" s="4" t="s">
        <v>22</v>
      </c>
      <c r="F801" s="4" t="str">
        <f t="shared" si="97"/>
        <v>ﾅｶﾑﾗ ﾐﾈﾋﾛ</v>
      </c>
      <c r="G801" s="4" t="str">
        <f t="shared" si="98"/>
        <v xml:space="preserve">ﾅｶﾑﾗ </v>
      </c>
      <c r="H801" s="5" t="s">
        <v>23</v>
      </c>
      <c r="I801" s="6">
        <v>40520</v>
      </c>
      <c r="J801" s="5">
        <v>6</v>
      </c>
      <c r="K801" s="5" t="s">
        <v>16</v>
      </c>
      <c r="L801" s="5">
        <v>4247</v>
      </c>
      <c r="M801" s="5" t="s">
        <v>24</v>
      </c>
      <c r="N801" s="5" t="str">
        <f t="shared" si="99"/>
        <v>醍04247</v>
      </c>
      <c r="O801" s="5" t="str">
        <f t="shared" si="100"/>
        <v>家</v>
      </c>
      <c r="P801" s="4" t="s">
        <v>2761</v>
      </c>
      <c r="Q801" s="4" t="s">
        <v>372</v>
      </c>
      <c r="R801" s="4" t="s">
        <v>1514</v>
      </c>
      <c r="S801" s="4">
        <v>1507966</v>
      </c>
      <c r="T801" s="4" t="s">
        <v>25</v>
      </c>
      <c r="U801" s="4">
        <v>151107104</v>
      </c>
      <c r="V801" s="4" t="s">
        <v>20</v>
      </c>
      <c r="W801" s="7" t="s">
        <v>2970</v>
      </c>
      <c r="X801" s="7" t="s">
        <v>2971</v>
      </c>
      <c r="Y801" s="8" t="s">
        <v>2972</v>
      </c>
      <c r="Z801" s="8" t="s">
        <v>2973</v>
      </c>
      <c r="AA801" s="1" t="str">
        <f t="shared" si="102"/>
        <v>ナ</v>
      </c>
    </row>
    <row r="802" spans="1:28" ht="21" customHeight="1">
      <c r="A802" s="1">
        <v>0</v>
      </c>
      <c r="B802" s="2" t="str">
        <f>VLOOKUP(VALUE(MID(N802,2,2)),Sheet1!$A$1:$B$6,2,FALSE)</f>
        <v>点在</v>
      </c>
      <c r="C802" s="9" t="str">
        <f t="shared" si="101"/>
        <v/>
      </c>
      <c r="D802" s="10" t="s">
        <v>1927</v>
      </c>
      <c r="E802" s="4" t="s">
        <v>1928</v>
      </c>
      <c r="F802" s="4" t="str">
        <f t="shared" si="97"/>
        <v>ﾅｶﾓﾄ ﾋﾃﾞﾐﾂ</v>
      </c>
      <c r="G802" s="10" t="str">
        <f t="shared" si="98"/>
        <v>ﾅｶﾓﾄ ﾋﾃﾞﾐﾂ</v>
      </c>
      <c r="H802" s="11" t="s">
        <v>15</v>
      </c>
      <c r="I802" s="12">
        <v>23993</v>
      </c>
      <c r="J802" s="11">
        <v>51</v>
      </c>
      <c r="K802" s="5" t="s">
        <v>256</v>
      </c>
      <c r="L802" s="5">
        <v>50026</v>
      </c>
      <c r="M802" s="5" t="s">
        <v>17</v>
      </c>
      <c r="N802" s="11" t="str">
        <f t="shared" si="99"/>
        <v>法50026</v>
      </c>
      <c r="O802" s="11" t="str">
        <f t="shared" si="100"/>
        <v>本</v>
      </c>
      <c r="P802" s="10" t="s">
        <v>2868</v>
      </c>
      <c r="Q802" s="10" t="s">
        <v>1929</v>
      </c>
      <c r="R802" s="10" t="s">
        <v>3300</v>
      </c>
      <c r="S802" s="4">
        <v>8905797</v>
      </c>
      <c r="T802" s="4" t="s">
        <v>19</v>
      </c>
      <c r="U802" s="4">
        <v>890604601</v>
      </c>
      <c r="V802" s="4" t="s">
        <v>20</v>
      </c>
      <c r="W802" s="15">
        <v>42477.375</v>
      </c>
      <c r="X802" s="16">
        <v>42464</v>
      </c>
      <c r="Y802" s="18">
        <v>4</v>
      </c>
      <c r="Z802" s="18"/>
      <c r="AA802" s="1" t="str">
        <f t="shared" si="102"/>
        <v>ナ</v>
      </c>
      <c r="AB802" s="1">
        <f t="shared" ref="AB802:AB803" si="106">J802</f>
        <v>51</v>
      </c>
    </row>
    <row r="803" spans="1:28" ht="21" customHeight="1">
      <c r="A803" s="1">
        <v>0</v>
      </c>
      <c r="B803" s="2" t="str">
        <f>VLOOKUP(VALUE(MID(N803,2,2)),Sheet1!$A$1:$B$6,2,FALSE)</f>
        <v>点在</v>
      </c>
      <c r="C803" s="9" t="str">
        <f t="shared" si="101"/>
        <v/>
      </c>
      <c r="D803" s="10" t="s">
        <v>1930</v>
      </c>
      <c r="E803" s="4" t="s">
        <v>22</v>
      </c>
      <c r="F803" s="4" t="str">
        <f t="shared" si="97"/>
        <v>ﾅｶﾓﾄ ﾋﾃﾞﾐﾂ</v>
      </c>
      <c r="G803" s="10" t="s">
        <v>3436</v>
      </c>
      <c r="H803" s="11" t="s">
        <v>23</v>
      </c>
      <c r="I803" s="12">
        <v>24064</v>
      </c>
      <c r="J803" s="11">
        <v>51</v>
      </c>
      <c r="K803" s="5" t="s">
        <v>256</v>
      </c>
      <c r="L803" s="5">
        <v>50026</v>
      </c>
      <c r="M803" s="5" t="s">
        <v>24</v>
      </c>
      <c r="N803" s="11" t="str">
        <f t="shared" si="99"/>
        <v>法50026</v>
      </c>
      <c r="O803" s="11" t="str">
        <f t="shared" si="100"/>
        <v>家</v>
      </c>
      <c r="P803" s="10" t="s">
        <v>2868</v>
      </c>
      <c r="Q803" s="10" t="s">
        <v>1929</v>
      </c>
      <c r="R803" s="10" t="s">
        <v>3300</v>
      </c>
      <c r="S803" s="4">
        <v>8905797</v>
      </c>
      <c r="T803" s="4" t="s">
        <v>25</v>
      </c>
      <c r="U803" s="4">
        <v>890604602</v>
      </c>
      <c r="V803" s="4" t="s">
        <v>20</v>
      </c>
      <c r="W803" s="15">
        <v>42477.375</v>
      </c>
      <c r="X803" s="16">
        <v>42464</v>
      </c>
      <c r="Y803" s="18">
        <v>5</v>
      </c>
      <c r="Z803" s="18"/>
      <c r="AA803" s="1" t="str">
        <f t="shared" si="102"/>
        <v>ナ</v>
      </c>
      <c r="AB803" s="1">
        <f t="shared" si="106"/>
        <v>51</v>
      </c>
    </row>
    <row r="804" spans="1:28" ht="21" hidden="1" customHeight="1">
      <c r="A804" s="1">
        <v>0</v>
      </c>
      <c r="B804" s="2" t="str">
        <f>VLOOKUP(VALUE(MID(N804,2,2)),Sheet1!$A$1:$B$6,2,FALSE)</f>
        <v>石田</v>
      </c>
      <c r="C804" s="9" t="str">
        <f t="shared" si="101"/>
        <v/>
      </c>
      <c r="D804" s="10" t="s">
        <v>105</v>
      </c>
      <c r="E804" s="4" t="s">
        <v>106</v>
      </c>
      <c r="F804" s="4" t="str">
        <f t="shared" si="97"/>
        <v>ﾅｶﾓﾘ ｺｳｼﾞ</v>
      </c>
      <c r="G804" s="10" t="str">
        <f t="shared" si="98"/>
        <v>ﾅｶﾓﾘ ｺｳｼﾞ</v>
      </c>
      <c r="H804" s="11" t="s">
        <v>15</v>
      </c>
      <c r="I804" s="12">
        <v>26844</v>
      </c>
      <c r="J804" s="11">
        <v>43</v>
      </c>
      <c r="K804" s="5" t="s">
        <v>16</v>
      </c>
      <c r="L804" s="5">
        <v>1050</v>
      </c>
      <c r="M804" s="5" t="s">
        <v>17</v>
      </c>
      <c r="N804" s="11" t="str">
        <f t="shared" si="99"/>
        <v>醍01050</v>
      </c>
      <c r="O804" s="11" t="str">
        <f t="shared" si="100"/>
        <v>本</v>
      </c>
      <c r="P804" s="10" t="s">
        <v>2404</v>
      </c>
      <c r="Q804" s="10" t="s">
        <v>80</v>
      </c>
      <c r="R804" s="10" t="s">
        <v>55</v>
      </c>
      <c r="S804" s="4">
        <v>9416447</v>
      </c>
      <c r="T804" s="4" t="s">
        <v>19</v>
      </c>
      <c r="U804" s="4">
        <v>950107701</v>
      </c>
      <c r="V804" s="4" t="s">
        <v>20</v>
      </c>
      <c r="W804" s="13"/>
      <c r="X804" s="13" t="s">
        <v>2971</v>
      </c>
      <c r="Y804" s="18" t="s">
        <v>3357</v>
      </c>
      <c r="Z804" s="18" t="s">
        <v>2973</v>
      </c>
      <c r="AA804" s="1" t="str">
        <f t="shared" si="102"/>
        <v>ナ</v>
      </c>
    </row>
    <row r="805" spans="1:28" ht="21" hidden="1" customHeight="1">
      <c r="A805" s="1">
        <v>0</v>
      </c>
      <c r="B805" s="2" t="str">
        <f>VLOOKUP(VALUE(MID(N805,2,2)),Sheet1!$A$1:$B$6,2,FALSE)</f>
        <v>石田</v>
      </c>
      <c r="C805" s="9" t="str">
        <f t="shared" si="101"/>
        <v/>
      </c>
      <c r="D805" s="10" t="s">
        <v>107</v>
      </c>
      <c r="E805" s="4" t="s">
        <v>22</v>
      </c>
      <c r="F805" s="4" t="str">
        <f t="shared" si="97"/>
        <v>ﾅｶﾓﾘ ｺｳｼﾞ</v>
      </c>
      <c r="G805" s="10" t="str">
        <f t="shared" si="98"/>
        <v xml:space="preserve">ﾅｶﾓﾘ </v>
      </c>
      <c r="H805" s="11" t="s">
        <v>23</v>
      </c>
      <c r="I805" s="12">
        <v>25898</v>
      </c>
      <c r="J805" s="11">
        <v>46</v>
      </c>
      <c r="K805" s="5" t="s">
        <v>16</v>
      </c>
      <c r="L805" s="5">
        <v>1050</v>
      </c>
      <c r="M805" s="5" t="s">
        <v>24</v>
      </c>
      <c r="N805" s="11" t="str">
        <f t="shared" si="99"/>
        <v>醍01050</v>
      </c>
      <c r="O805" s="11" t="str">
        <f t="shared" si="100"/>
        <v>家</v>
      </c>
      <c r="P805" s="10" t="s">
        <v>2404</v>
      </c>
      <c r="Q805" s="10" t="s">
        <v>80</v>
      </c>
      <c r="R805" s="10" t="s">
        <v>55</v>
      </c>
      <c r="S805" s="4">
        <v>9416447</v>
      </c>
      <c r="T805" s="4" t="s">
        <v>25</v>
      </c>
      <c r="U805" s="4">
        <v>950107702</v>
      </c>
      <c r="V805" s="4" t="s">
        <v>20</v>
      </c>
      <c r="W805" s="13"/>
      <c r="X805" s="13" t="s">
        <v>2971</v>
      </c>
      <c r="Y805" s="18" t="s">
        <v>3357</v>
      </c>
      <c r="Z805" s="18" t="s">
        <v>2973</v>
      </c>
      <c r="AA805" s="1" t="str">
        <f t="shared" si="102"/>
        <v>ナ</v>
      </c>
    </row>
    <row r="806" spans="1:28" ht="21" hidden="1" customHeight="1">
      <c r="A806" s="1">
        <v>0</v>
      </c>
      <c r="B806" s="1" t="str">
        <f>VLOOKUP(VALUE(MID(N806,2,2)),Sheet1!$A$1:$B$6,2,FALSE)</f>
        <v>石田</v>
      </c>
      <c r="C806" s="9" t="str">
        <f t="shared" si="101"/>
        <v/>
      </c>
      <c r="D806" s="4" t="s">
        <v>108</v>
      </c>
      <c r="E806" s="4" t="s">
        <v>22</v>
      </c>
      <c r="F806" s="4" t="str">
        <f t="shared" si="97"/>
        <v>ﾅｶﾓﾘ ｺｳｼﾞ</v>
      </c>
      <c r="G806" s="4" t="str">
        <f t="shared" si="98"/>
        <v xml:space="preserve">ﾅｶﾓﾘ </v>
      </c>
      <c r="H806" s="5" t="s">
        <v>15</v>
      </c>
      <c r="I806" s="6">
        <v>37140</v>
      </c>
      <c r="J806" s="5">
        <v>15</v>
      </c>
      <c r="K806" s="5" t="s">
        <v>16</v>
      </c>
      <c r="L806" s="5">
        <v>1050</v>
      </c>
      <c r="M806" s="5" t="s">
        <v>24</v>
      </c>
      <c r="N806" s="5" t="str">
        <f t="shared" si="99"/>
        <v>醍01050</v>
      </c>
      <c r="O806" s="5" t="str">
        <f t="shared" si="100"/>
        <v>家</v>
      </c>
      <c r="P806" s="4" t="s">
        <v>2404</v>
      </c>
      <c r="Q806" s="4" t="s">
        <v>80</v>
      </c>
      <c r="R806" s="4" t="s">
        <v>55</v>
      </c>
      <c r="S806" s="4">
        <v>9416447</v>
      </c>
      <c r="T806" s="4" t="s">
        <v>25</v>
      </c>
      <c r="U806" s="4">
        <v>950107703</v>
      </c>
      <c r="V806" s="4" t="s">
        <v>20</v>
      </c>
      <c r="W806" s="7" t="s">
        <v>2970</v>
      </c>
      <c r="X806" s="7" t="s">
        <v>2971</v>
      </c>
      <c r="Y806" s="8" t="s">
        <v>2972</v>
      </c>
      <c r="Z806" s="8" t="s">
        <v>2973</v>
      </c>
      <c r="AA806" s="1" t="str">
        <f t="shared" si="102"/>
        <v>ナ</v>
      </c>
    </row>
    <row r="807" spans="1:28" ht="21" customHeight="1">
      <c r="A807" s="1">
        <v>0</v>
      </c>
      <c r="B807" s="2" t="str">
        <f>VLOOKUP(VALUE(MID(N807,2,2)),Sheet1!$A$1:$B$6,2,FALSE)</f>
        <v>一言寺</v>
      </c>
      <c r="C807" s="9" t="str">
        <f t="shared" si="101"/>
        <v/>
      </c>
      <c r="D807" s="10" t="s">
        <v>1466</v>
      </c>
      <c r="E807" s="4" t="s">
        <v>1467</v>
      </c>
      <c r="F807" s="4" t="str">
        <f t="shared" si="97"/>
        <v>ﾅｶﾔﾏ ｶｽﾞｱｷ</v>
      </c>
      <c r="G807" s="10" t="str">
        <f t="shared" si="98"/>
        <v>ﾅｶﾔﾏ ｶｽﾞｱｷ</v>
      </c>
      <c r="H807" s="11" t="s">
        <v>15</v>
      </c>
      <c r="I807" s="12">
        <v>30026</v>
      </c>
      <c r="J807" s="11">
        <v>35</v>
      </c>
      <c r="K807" s="5" t="s">
        <v>256</v>
      </c>
      <c r="L807" s="5">
        <v>4230</v>
      </c>
      <c r="M807" s="5" t="s">
        <v>17</v>
      </c>
      <c r="N807" s="11" t="str">
        <f t="shared" si="99"/>
        <v>法04230</v>
      </c>
      <c r="O807" s="11" t="str">
        <f t="shared" si="100"/>
        <v>本</v>
      </c>
      <c r="P807" s="10" t="s">
        <v>2750</v>
      </c>
      <c r="Q807" s="10" t="s">
        <v>1468</v>
      </c>
      <c r="R807" s="10" t="s">
        <v>3223</v>
      </c>
      <c r="S807" s="4">
        <v>704156</v>
      </c>
      <c r="T807" s="4" t="s">
        <v>25</v>
      </c>
      <c r="U807" s="4">
        <v>70880801</v>
      </c>
      <c r="V807" s="4" t="s">
        <v>20</v>
      </c>
      <c r="W807" s="15">
        <v>42503.729166666664</v>
      </c>
      <c r="X807" s="16">
        <v>42467</v>
      </c>
      <c r="Y807" s="18">
        <v>1</v>
      </c>
      <c r="Z807" s="18"/>
      <c r="AA807" s="1" t="str">
        <f t="shared" si="102"/>
        <v>ナ</v>
      </c>
      <c r="AB807" s="1">
        <f>J807</f>
        <v>35</v>
      </c>
    </row>
    <row r="808" spans="1:28" ht="21" hidden="1" customHeight="1">
      <c r="A808" s="1">
        <v>0</v>
      </c>
      <c r="B808" s="2" t="str">
        <f>VLOOKUP(VALUE(MID(N808,2,2)),Sheet1!$A$1:$B$6,2,FALSE)</f>
        <v>一言寺</v>
      </c>
      <c r="C808" s="9" t="str">
        <f t="shared" si="101"/>
        <v/>
      </c>
      <c r="D808" s="10" t="s">
        <v>1469</v>
      </c>
      <c r="E808" s="4" t="s">
        <v>22</v>
      </c>
      <c r="F808" s="4" t="str">
        <f t="shared" si="97"/>
        <v>ﾅｶﾔﾏ ｶｽﾞｱｷ</v>
      </c>
      <c r="G808" s="10" t="str">
        <f t="shared" si="98"/>
        <v xml:space="preserve">ﾅｶﾔﾏ </v>
      </c>
      <c r="H808" s="11" t="s">
        <v>23</v>
      </c>
      <c r="I808" s="12">
        <v>19780</v>
      </c>
      <c r="J808" s="11">
        <v>63</v>
      </c>
      <c r="K808" s="5" t="s">
        <v>256</v>
      </c>
      <c r="L808" s="5">
        <v>4230</v>
      </c>
      <c r="M808" s="5" t="s">
        <v>24</v>
      </c>
      <c r="N808" s="11" t="str">
        <f t="shared" si="99"/>
        <v>法04230</v>
      </c>
      <c r="O808" s="11" t="str">
        <f t="shared" si="100"/>
        <v>家</v>
      </c>
      <c r="P808" s="10" t="s">
        <v>2750</v>
      </c>
      <c r="Q808" s="10" t="s">
        <v>1468</v>
      </c>
      <c r="R808" s="10" t="s">
        <v>3223</v>
      </c>
      <c r="S808" s="4">
        <v>704156</v>
      </c>
      <c r="T808" s="4" t="s">
        <v>25</v>
      </c>
      <c r="U808" s="4">
        <v>70880802</v>
      </c>
      <c r="V808" s="4" t="s">
        <v>20</v>
      </c>
      <c r="W808" s="13"/>
      <c r="X808" s="13" t="s">
        <v>2971</v>
      </c>
      <c r="Y808" s="18" t="s">
        <v>3357</v>
      </c>
      <c r="Z808" s="18" t="s">
        <v>2973</v>
      </c>
      <c r="AA808" s="1" t="str">
        <f t="shared" si="102"/>
        <v>ナ</v>
      </c>
    </row>
    <row r="809" spans="1:28" ht="21" hidden="1" customHeight="1">
      <c r="A809" s="1">
        <v>0</v>
      </c>
      <c r="B809" s="2" t="str">
        <f>VLOOKUP(VALUE(MID(N809,2,2)),Sheet1!$A$1:$B$6,2,FALSE)</f>
        <v>点在</v>
      </c>
      <c r="C809" s="9" t="str">
        <f t="shared" si="101"/>
        <v/>
      </c>
      <c r="D809" s="10" t="s">
        <v>2340</v>
      </c>
      <c r="E809" s="4" t="s">
        <v>2341</v>
      </c>
      <c r="F809" s="4" t="str">
        <f t="shared" si="97"/>
        <v>ﾅｶﾞﾔﾏ ﾉﾌﾞﾋﾛ</v>
      </c>
      <c r="G809" s="10" t="str">
        <f t="shared" si="98"/>
        <v>ﾅｶﾞﾔﾏ ﾉﾌﾞﾋﾛ</v>
      </c>
      <c r="H809" s="11" t="s">
        <v>15</v>
      </c>
      <c r="I809" s="12">
        <v>34427</v>
      </c>
      <c r="J809" s="11">
        <v>22</v>
      </c>
      <c r="K809" s="5" t="s">
        <v>16</v>
      </c>
      <c r="L809" s="5">
        <v>50201</v>
      </c>
      <c r="M809" s="5" t="s">
        <v>17</v>
      </c>
      <c r="N809" s="11" t="str">
        <f t="shared" si="99"/>
        <v>醍50201</v>
      </c>
      <c r="O809" s="11" t="str">
        <f t="shared" si="100"/>
        <v>本</v>
      </c>
      <c r="P809" s="10" t="s">
        <v>2961</v>
      </c>
      <c r="Q809" s="10" t="s">
        <v>1987</v>
      </c>
      <c r="R809" s="10" t="s">
        <v>2342</v>
      </c>
      <c r="S809" s="4">
        <v>1509756</v>
      </c>
      <c r="T809" s="4" t="s">
        <v>25</v>
      </c>
      <c r="U809" s="4">
        <v>160101401</v>
      </c>
      <c r="V809" s="4" t="s">
        <v>20</v>
      </c>
      <c r="W809" s="13"/>
      <c r="X809" s="13" t="s">
        <v>2971</v>
      </c>
      <c r="Y809" s="18" t="s">
        <v>3357</v>
      </c>
      <c r="Z809" s="18" t="s">
        <v>2973</v>
      </c>
      <c r="AA809" s="1" t="str">
        <f t="shared" si="102"/>
        <v>ナ</v>
      </c>
    </row>
    <row r="810" spans="1:28" ht="21" hidden="1" customHeight="1">
      <c r="A810" s="1">
        <v>0</v>
      </c>
      <c r="B810" s="2" t="str">
        <f>VLOOKUP(VALUE(MID(N810,2,2)),Sheet1!$A$1:$B$6,2,FALSE)</f>
        <v>点在</v>
      </c>
      <c r="C810" s="9" t="str">
        <f t="shared" si="101"/>
        <v>ニ</v>
      </c>
      <c r="D810" s="10" t="s">
        <v>2298</v>
      </c>
      <c r="E810" s="4" t="s">
        <v>2299</v>
      </c>
      <c r="F810" s="4" t="str">
        <f t="shared" si="97"/>
        <v>ﾆｼｵｶ ｱｷﾗ</v>
      </c>
      <c r="G810" s="10" t="str">
        <f t="shared" si="98"/>
        <v>ﾆｼｵｶ ｱｷﾗ</v>
      </c>
      <c r="H810" s="11" t="s">
        <v>15</v>
      </c>
      <c r="I810" s="12">
        <v>32434</v>
      </c>
      <c r="J810" s="11">
        <v>28</v>
      </c>
      <c r="K810" s="5" t="s">
        <v>256</v>
      </c>
      <c r="L810" s="5">
        <v>50192</v>
      </c>
      <c r="M810" s="5" t="s">
        <v>17</v>
      </c>
      <c r="N810" s="11" t="str">
        <f t="shared" si="99"/>
        <v>法50192</v>
      </c>
      <c r="O810" s="11" t="str">
        <f t="shared" si="100"/>
        <v>本</v>
      </c>
      <c r="P810" s="10" t="s">
        <v>2952</v>
      </c>
      <c r="Q810" s="10" t="s">
        <v>2300</v>
      </c>
      <c r="R810" s="10" t="s">
        <v>2301</v>
      </c>
      <c r="S810" s="4">
        <v>1503642</v>
      </c>
      <c r="T810" s="4" t="s">
        <v>25</v>
      </c>
      <c r="U810" s="4">
        <v>150783801</v>
      </c>
      <c r="V810" s="4" t="s">
        <v>20</v>
      </c>
      <c r="W810" s="13"/>
      <c r="X810" s="13" t="s">
        <v>2971</v>
      </c>
      <c r="Y810" s="18" t="s">
        <v>3357</v>
      </c>
      <c r="Z810" s="18" t="s">
        <v>2973</v>
      </c>
      <c r="AA810" s="1" t="str">
        <f t="shared" si="102"/>
        <v>ニ</v>
      </c>
    </row>
    <row r="811" spans="1:28" ht="21" customHeight="1">
      <c r="A811" s="1">
        <v>0</v>
      </c>
      <c r="B811" s="2" t="str">
        <f>VLOOKUP(VALUE(MID(N811,2,2)),Sheet1!$A$1:$B$6,2,FALSE)</f>
        <v>小栗栖</v>
      </c>
      <c r="C811" s="9" t="str">
        <f t="shared" si="101"/>
        <v/>
      </c>
      <c r="D811" s="10" t="s">
        <v>1074</v>
      </c>
      <c r="E811" s="4" t="s">
        <v>1075</v>
      </c>
      <c r="F811" s="4" t="str">
        <f t="shared" si="97"/>
        <v>ﾆｼｶﾞｷ ｱｷﾉﾘ</v>
      </c>
      <c r="G811" s="10" t="str">
        <f t="shared" si="98"/>
        <v>ﾆｼｶﾞｷ ｱｷﾉﾘ</v>
      </c>
      <c r="H811" s="11" t="s">
        <v>15</v>
      </c>
      <c r="I811" s="12">
        <v>26908</v>
      </c>
      <c r="J811" s="11">
        <v>43</v>
      </c>
      <c r="K811" s="5" t="s">
        <v>16</v>
      </c>
      <c r="L811" s="5">
        <v>3278</v>
      </c>
      <c r="M811" s="5" t="s">
        <v>17</v>
      </c>
      <c r="N811" s="11" t="str">
        <f t="shared" si="99"/>
        <v>醍03278</v>
      </c>
      <c r="O811" s="11" t="str">
        <f t="shared" si="100"/>
        <v>本</v>
      </c>
      <c r="P811" s="10" t="s">
        <v>2648</v>
      </c>
      <c r="Q811" s="10" t="s">
        <v>1076</v>
      </c>
      <c r="R811" s="10" t="s">
        <v>3156</v>
      </c>
      <c r="S811" s="4">
        <v>9317473</v>
      </c>
      <c r="T811" s="4" t="s">
        <v>19</v>
      </c>
      <c r="U811" s="4">
        <v>931220301</v>
      </c>
      <c r="V811" s="4" t="s">
        <v>20</v>
      </c>
      <c r="W811" s="15">
        <v>42503.729166666664</v>
      </c>
      <c r="X811" s="16">
        <v>42464</v>
      </c>
      <c r="Y811" s="18">
        <v>2</v>
      </c>
      <c r="Z811" s="18"/>
      <c r="AA811" s="1" t="str">
        <f t="shared" si="102"/>
        <v>ニ</v>
      </c>
      <c r="AB811" s="1">
        <f>J811</f>
        <v>43</v>
      </c>
    </row>
    <row r="812" spans="1:28" ht="21" hidden="1" customHeight="1">
      <c r="A812" s="1">
        <v>0</v>
      </c>
      <c r="B812" s="2" t="str">
        <f>VLOOKUP(VALUE(MID(N812,2,2)),Sheet1!$A$1:$B$6,2,FALSE)</f>
        <v>石田</v>
      </c>
      <c r="C812" s="9" t="str">
        <f t="shared" si="101"/>
        <v/>
      </c>
      <c r="D812" s="10" t="s">
        <v>254</v>
      </c>
      <c r="E812" s="4" t="s">
        <v>255</v>
      </c>
      <c r="F812" s="4" t="str">
        <f t="shared" si="97"/>
        <v>ﾆｼｻﾞﾜ ｱﾂﾉﾘ</v>
      </c>
      <c r="G812" s="10" t="str">
        <f t="shared" si="98"/>
        <v>ﾆｼｻﾞﾜ ｱﾂﾉﾘ</v>
      </c>
      <c r="H812" s="11" t="s">
        <v>15</v>
      </c>
      <c r="I812" s="12">
        <v>26904</v>
      </c>
      <c r="J812" s="11">
        <v>43</v>
      </c>
      <c r="K812" s="5" t="s">
        <v>256</v>
      </c>
      <c r="L812" s="5">
        <v>1212</v>
      </c>
      <c r="M812" s="5" t="s">
        <v>17</v>
      </c>
      <c r="N812" s="11" t="str">
        <f t="shared" si="99"/>
        <v>法01212</v>
      </c>
      <c r="O812" s="11" t="str">
        <f t="shared" si="100"/>
        <v>本</v>
      </c>
      <c r="P812" s="10" t="s">
        <v>2444</v>
      </c>
      <c r="Q812" s="10" t="s">
        <v>28</v>
      </c>
      <c r="R812" s="10" t="s">
        <v>257</v>
      </c>
      <c r="S812" s="4">
        <v>305197</v>
      </c>
      <c r="T812" s="4" t="s">
        <v>19</v>
      </c>
      <c r="U812" s="4">
        <v>30806101</v>
      </c>
      <c r="V812" s="4" t="s">
        <v>20</v>
      </c>
      <c r="W812" s="13"/>
      <c r="X812" s="13" t="s">
        <v>2971</v>
      </c>
      <c r="Y812" s="18" t="s">
        <v>3357</v>
      </c>
      <c r="Z812" s="18" t="s">
        <v>2973</v>
      </c>
      <c r="AA812" s="1" t="str">
        <f t="shared" si="102"/>
        <v>ニ</v>
      </c>
    </row>
    <row r="813" spans="1:28" ht="21" hidden="1" customHeight="1">
      <c r="A813" s="1">
        <v>0</v>
      </c>
      <c r="B813" s="2" t="str">
        <f>VLOOKUP(VALUE(MID(N813,2,2)),Sheet1!$A$1:$B$6,2,FALSE)</f>
        <v>石田</v>
      </c>
      <c r="C813" s="9" t="str">
        <f t="shared" si="101"/>
        <v/>
      </c>
      <c r="D813" s="10" t="s">
        <v>258</v>
      </c>
      <c r="E813" s="4" t="s">
        <v>22</v>
      </c>
      <c r="F813" s="4" t="str">
        <f t="shared" si="97"/>
        <v>ﾆｼｻﾞﾜ ｱﾂﾉﾘ</v>
      </c>
      <c r="G813" s="10" t="str">
        <f t="shared" si="98"/>
        <v xml:space="preserve">ﾆｼｻﾞﾜ </v>
      </c>
      <c r="H813" s="11" t="s">
        <v>23</v>
      </c>
      <c r="I813" s="12">
        <v>29300</v>
      </c>
      <c r="J813" s="11">
        <v>37</v>
      </c>
      <c r="K813" s="5" t="s">
        <v>256</v>
      </c>
      <c r="L813" s="5">
        <v>1212</v>
      </c>
      <c r="M813" s="5" t="s">
        <v>24</v>
      </c>
      <c r="N813" s="11" t="str">
        <f t="shared" si="99"/>
        <v>法01212</v>
      </c>
      <c r="O813" s="11" t="str">
        <f t="shared" si="100"/>
        <v>家</v>
      </c>
      <c r="P813" s="10" t="s">
        <v>2444</v>
      </c>
      <c r="Q813" s="10" t="s">
        <v>28</v>
      </c>
      <c r="R813" s="10" t="s">
        <v>257</v>
      </c>
      <c r="S813" s="4">
        <v>305197</v>
      </c>
      <c r="T813" s="4" t="s">
        <v>25</v>
      </c>
      <c r="U813" s="4">
        <v>30806102</v>
      </c>
      <c r="V813" s="4" t="s">
        <v>20</v>
      </c>
      <c r="W813" s="13"/>
      <c r="X813" s="13" t="s">
        <v>2971</v>
      </c>
      <c r="Y813" s="18" t="s">
        <v>3357</v>
      </c>
      <c r="Z813" s="18" t="s">
        <v>2973</v>
      </c>
      <c r="AA813" s="1" t="str">
        <f t="shared" si="102"/>
        <v>ニ</v>
      </c>
    </row>
    <row r="814" spans="1:28" ht="21" hidden="1" customHeight="1">
      <c r="A814" s="1">
        <v>0</v>
      </c>
      <c r="B814" s="1" t="str">
        <f>VLOOKUP(VALUE(MID(N814,2,2)),Sheet1!$A$1:$B$6,2,FALSE)</f>
        <v>石田</v>
      </c>
      <c r="C814" s="9" t="str">
        <f t="shared" si="101"/>
        <v/>
      </c>
      <c r="D814" s="4" t="s">
        <v>259</v>
      </c>
      <c r="E814" s="4" t="s">
        <v>22</v>
      </c>
      <c r="F814" s="4" t="str">
        <f t="shared" si="97"/>
        <v>ﾆｼｻﾞﾜ ｱﾂﾉﾘ</v>
      </c>
      <c r="G814" s="4" t="str">
        <f t="shared" si="98"/>
        <v xml:space="preserve">ﾆｼｻﾞﾜ </v>
      </c>
      <c r="H814" s="5" t="s">
        <v>23</v>
      </c>
      <c r="I814" s="6">
        <v>38314</v>
      </c>
      <c r="J814" s="5">
        <v>12</v>
      </c>
      <c r="K814" s="5" t="s">
        <v>256</v>
      </c>
      <c r="L814" s="5">
        <v>1212</v>
      </c>
      <c r="M814" s="5" t="s">
        <v>24</v>
      </c>
      <c r="N814" s="5" t="str">
        <f t="shared" si="99"/>
        <v>法01212</v>
      </c>
      <c r="O814" s="5" t="str">
        <f t="shared" si="100"/>
        <v>家</v>
      </c>
      <c r="P814" s="4" t="s">
        <v>2444</v>
      </c>
      <c r="Q814" s="4" t="s">
        <v>28</v>
      </c>
      <c r="R814" s="4" t="s">
        <v>257</v>
      </c>
      <c r="S814" s="4">
        <v>305197</v>
      </c>
      <c r="T814" s="4" t="s">
        <v>25</v>
      </c>
      <c r="U814" s="4">
        <v>30806103</v>
      </c>
      <c r="V814" s="4" t="s">
        <v>20</v>
      </c>
      <c r="W814" s="7" t="s">
        <v>2970</v>
      </c>
      <c r="X814" s="7" t="s">
        <v>2971</v>
      </c>
      <c r="Y814" s="8" t="s">
        <v>2972</v>
      </c>
      <c r="Z814" s="8" t="s">
        <v>2973</v>
      </c>
      <c r="AA814" s="1" t="str">
        <f t="shared" si="102"/>
        <v>ニ</v>
      </c>
    </row>
    <row r="815" spans="1:28" ht="21" hidden="1" customHeight="1">
      <c r="A815" s="1">
        <v>0</v>
      </c>
      <c r="B815" s="1" t="str">
        <f>VLOOKUP(VALUE(MID(N815,2,2)),Sheet1!$A$1:$B$6,2,FALSE)</f>
        <v>石田</v>
      </c>
      <c r="C815" s="9" t="str">
        <f t="shared" si="101"/>
        <v/>
      </c>
      <c r="D815" s="4" t="s">
        <v>260</v>
      </c>
      <c r="E815" s="4" t="s">
        <v>22</v>
      </c>
      <c r="F815" s="4" t="str">
        <f t="shared" si="97"/>
        <v>ﾆｼｻﾞﾜ ｱﾂﾉﾘ</v>
      </c>
      <c r="G815" s="4" t="str">
        <f t="shared" si="98"/>
        <v xml:space="preserve">ﾆｼｻﾞﾜ </v>
      </c>
      <c r="H815" s="5" t="s">
        <v>15</v>
      </c>
      <c r="I815" s="6">
        <v>40632</v>
      </c>
      <c r="J815" s="5">
        <v>6</v>
      </c>
      <c r="K815" s="5" t="s">
        <v>256</v>
      </c>
      <c r="L815" s="5">
        <v>1212</v>
      </c>
      <c r="M815" s="5" t="s">
        <v>24</v>
      </c>
      <c r="N815" s="5" t="str">
        <f t="shared" si="99"/>
        <v>法01212</v>
      </c>
      <c r="O815" s="5" t="str">
        <f t="shared" si="100"/>
        <v>家</v>
      </c>
      <c r="P815" s="4" t="s">
        <v>2444</v>
      </c>
      <c r="Q815" s="4" t="s">
        <v>28</v>
      </c>
      <c r="R815" s="4" t="s">
        <v>257</v>
      </c>
      <c r="S815" s="4">
        <v>305197</v>
      </c>
      <c r="T815" s="4" t="s">
        <v>25</v>
      </c>
      <c r="U815" s="4">
        <v>30806104</v>
      </c>
      <c r="V815" s="4" t="s">
        <v>20</v>
      </c>
      <c r="W815" s="7" t="s">
        <v>2970</v>
      </c>
      <c r="X815" s="7" t="s">
        <v>2971</v>
      </c>
      <c r="Y815" s="8" t="s">
        <v>2972</v>
      </c>
      <c r="Z815" s="8" t="s">
        <v>2973</v>
      </c>
      <c r="AA815" s="1" t="str">
        <f t="shared" si="102"/>
        <v>ニ</v>
      </c>
    </row>
    <row r="816" spans="1:28" ht="21" hidden="1" customHeight="1">
      <c r="A816" s="1">
        <v>0</v>
      </c>
      <c r="B816" s="1" t="str">
        <f>VLOOKUP(VALUE(MID(N816,2,2)),Sheet1!$A$1:$B$6,2,FALSE)</f>
        <v>石田</v>
      </c>
      <c r="C816" s="9" t="str">
        <f t="shared" si="101"/>
        <v/>
      </c>
      <c r="D816" s="4" t="s">
        <v>261</v>
      </c>
      <c r="E816" s="4" t="s">
        <v>22</v>
      </c>
      <c r="F816" s="4" t="str">
        <f t="shared" si="97"/>
        <v>ﾆｼｻﾞﾜ ｱﾂﾉﾘ</v>
      </c>
      <c r="G816" s="4" t="str">
        <f t="shared" si="98"/>
        <v xml:space="preserve">ﾆｼｻﾞﾜ </v>
      </c>
      <c r="H816" s="5" t="s">
        <v>15</v>
      </c>
      <c r="I816" s="6">
        <v>40995</v>
      </c>
      <c r="J816" s="5">
        <v>5</v>
      </c>
      <c r="K816" s="5" t="s">
        <v>256</v>
      </c>
      <c r="L816" s="5">
        <v>1212</v>
      </c>
      <c r="M816" s="5" t="s">
        <v>24</v>
      </c>
      <c r="N816" s="5" t="str">
        <f t="shared" si="99"/>
        <v>法01212</v>
      </c>
      <c r="O816" s="5" t="str">
        <f t="shared" si="100"/>
        <v>家</v>
      </c>
      <c r="P816" s="4" t="s">
        <v>2444</v>
      </c>
      <c r="Q816" s="4" t="s">
        <v>28</v>
      </c>
      <c r="R816" s="4" t="s">
        <v>257</v>
      </c>
      <c r="S816" s="4">
        <v>305197</v>
      </c>
      <c r="T816" s="4" t="s">
        <v>25</v>
      </c>
      <c r="U816" s="4">
        <v>30806105</v>
      </c>
      <c r="V816" s="4" t="s">
        <v>20</v>
      </c>
      <c r="W816" s="7" t="s">
        <v>2970</v>
      </c>
      <c r="X816" s="7" t="s">
        <v>2971</v>
      </c>
      <c r="Y816" s="8" t="s">
        <v>2972</v>
      </c>
      <c r="Z816" s="8" t="s">
        <v>2973</v>
      </c>
      <c r="AA816" s="1" t="str">
        <f t="shared" si="102"/>
        <v>ニ</v>
      </c>
    </row>
    <row r="817" spans="1:29" ht="21" hidden="1" customHeight="1">
      <c r="A817" s="1">
        <v>0</v>
      </c>
      <c r="B817" s="2" t="str">
        <f>VLOOKUP(VALUE(MID(N817,2,2)),Sheet1!$A$1:$B$6,2,FALSE)</f>
        <v>日野</v>
      </c>
      <c r="C817" s="9" t="str">
        <f t="shared" si="101"/>
        <v/>
      </c>
      <c r="D817" s="10" t="s">
        <v>415</v>
      </c>
      <c r="E817" s="4" t="s">
        <v>416</v>
      </c>
      <c r="F817" s="4" t="str">
        <f t="shared" si="97"/>
        <v>ﾆｼﾀﾞ ｷｲﾁ</v>
      </c>
      <c r="G817" s="10" t="str">
        <f t="shared" si="98"/>
        <v>ﾆｼﾀﾞ ｷｲﾁ</v>
      </c>
      <c r="H817" s="11" t="s">
        <v>15</v>
      </c>
      <c r="I817" s="12">
        <v>17149</v>
      </c>
      <c r="J817" s="11">
        <v>70</v>
      </c>
      <c r="K817" s="5" t="s">
        <v>16</v>
      </c>
      <c r="L817" s="5">
        <v>2064</v>
      </c>
      <c r="M817" s="5" t="s">
        <v>17</v>
      </c>
      <c r="N817" s="11" t="str">
        <f t="shared" si="99"/>
        <v>醍02064</v>
      </c>
      <c r="O817" s="11" t="str">
        <f t="shared" si="100"/>
        <v>本</v>
      </c>
      <c r="P817" s="10" t="s">
        <v>2488</v>
      </c>
      <c r="Q817" s="10" t="s">
        <v>326</v>
      </c>
      <c r="R817" s="10" t="s">
        <v>3044</v>
      </c>
      <c r="S817" s="4">
        <v>204781</v>
      </c>
      <c r="T817" s="4" t="s">
        <v>19</v>
      </c>
      <c r="U817" s="4">
        <v>20809701</v>
      </c>
      <c r="V817" s="4" t="s">
        <v>20</v>
      </c>
      <c r="W817" s="13"/>
      <c r="X817" s="13" t="s">
        <v>2971</v>
      </c>
      <c r="Y817" s="18" t="s">
        <v>3357</v>
      </c>
      <c r="Z817" s="18" t="s">
        <v>2973</v>
      </c>
      <c r="AA817" s="1" t="str">
        <f t="shared" si="102"/>
        <v>ニ</v>
      </c>
    </row>
    <row r="818" spans="1:29" ht="21" hidden="1" customHeight="1">
      <c r="A818" s="1">
        <v>0</v>
      </c>
      <c r="B818" s="2" t="str">
        <f>VLOOKUP(VALUE(MID(N818,2,2)),Sheet1!$A$1:$B$6,2,FALSE)</f>
        <v>日野</v>
      </c>
      <c r="C818" s="9" t="str">
        <f t="shared" si="101"/>
        <v/>
      </c>
      <c r="D818" s="10" t="s">
        <v>417</v>
      </c>
      <c r="E818" s="4" t="s">
        <v>22</v>
      </c>
      <c r="F818" s="4" t="str">
        <f t="shared" si="97"/>
        <v>ﾆｼﾀﾞ ｷｲﾁ</v>
      </c>
      <c r="G818" s="10" t="str">
        <f t="shared" si="98"/>
        <v xml:space="preserve">ﾆｼﾀﾞ </v>
      </c>
      <c r="H818" s="11" t="s">
        <v>23</v>
      </c>
      <c r="I818" s="12">
        <v>17804</v>
      </c>
      <c r="J818" s="11">
        <v>68</v>
      </c>
      <c r="K818" s="5" t="s">
        <v>16</v>
      </c>
      <c r="L818" s="5">
        <v>2064</v>
      </c>
      <c r="M818" s="5" t="s">
        <v>24</v>
      </c>
      <c r="N818" s="11" t="str">
        <f t="shared" si="99"/>
        <v>醍02064</v>
      </c>
      <c r="O818" s="11" t="str">
        <f t="shared" si="100"/>
        <v>家</v>
      </c>
      <c r="P818" s="10" t="s">
        <v>2488</v>
      </c>
      <c r="Q818" s="10" t="s">
        <v>326</v>
      </c>
      <c r="R818" s="10" t="s">
        <v>3044</v>
      </c>
      <c r="S818" s="4">
        <v>204781</v>
      </c>
      <c r="T818" s="4" t="s">
        <v>25</v>
      </c>
      <c r="U818" s="4">
        <v>20809702</v>
      </c>
      <c r="V818" s="4" t="s">
        <v>20</v>
      </c>
      <c r="W818" s="13"/>
      <c r="X818" s="13" t="s">
        <v>2971</v>
      </c>
      <c r="Y818" s="18" t="s">
        <v>3357</v>
      </c>
      <c r="Z818" s="18" t="s">
        <v>2973</v>
      </c>
      <c r="AA818" s="1" t="str">
        <f t="shared" si="102"/>
        <v>ニ</v>
      </c>
    </row>
    <row r="819" spans="1:29" ht="21" hidden="1" customHeight="1">
      <c r="A819" s="1">
        <v>0</v>
      </c>
      <c r="B819" s="2" t="str">
        <f>VLOOKUP(VALUE(MID(N819,2,2)),Sheet1!$A$1:$B$6,2,FALSE)</f>
        <v>三宝院</v>
      </c>
      <c r="C819" s="9" t="str">
        <f t="shared" si="101"/>
        <v/>
      </c>
      <c r="D819" s="10" t="s">
        <v>1590</v>
      </c>
      <c r="E819" s="4" t="s">
        <v>1591</v>
      </c>
      <c r="F819" s="4" t="str">
        <f t="shared" si="97"/>
        <v>ﾆｼﾀﾞ ｼﾝｺﾞ</v>
      </c>
      <c r="G819" s="10" t="str">
        <f t="shared" si="98"/>
        <v>ﾆｼﾀﾞ ｼﾝｺﾞ</v>
      </c>
      <c r="H819" s="11" t="s">
        <v>15</v>
      </c>
      <c r="I819" s="12">
        <v>28946</v>
      </c>
      <c r="J819" s="11">
        <v>37</v>
      </c>
      <c r="K819" s="5" t="s">
        <v>16</v>
      </c>
      <c r="L819" s="5">
        <v>5057</v>
      </c>
      <c r="M819" s="5" t="s">
        <v>17</v>
      </c>
      <c r="N819" s="11" t="str">
        <f t="shared" si="99"/>
        <v>醍05057</v>
      </c>
      <c r="O819" s="11" t="str">
        <f t="shared" si="100"/>
        <v>本</v>
      </c>
      <c r="P819" s="10" t="s">
        <v>2782</v>
      </c>
      <c r="Q819" s="10" t="s">
        <v>1214</v>
      </c>
      <c r="R819" s="10" t="s">
        <v>3243</v>
      </c>
      <c r="S819" s="4">
        <v>9900659</v>
      </c>
      <c r="T819" s="4" t="s">
        <v>25</v>
      </c>
      <c r="U819" s="4">
        <v>990512501</v>
      </c>
      <c r="V819" s="4" t="s">
        <v>20</v>
      </c>
      <c r="W819" s="13"/>
      <c r="X819" s="13" t="s">
        <v>2971</v>
      </c>
      <c r="Y819" s="18" t="s">
        <v>3357</v>
      </c>
      <c r="Z819" s="18" t="s">
        <v>2973</v>
      </c>
      <c r="AA819" s="1" t="str">
        <f t="shared" si="102"/>
        <v>ニ</v>
      </c>
    </row>
    <row r="820" spans="1:29" ht="21" hidden="1" customHeight="1">
      <c r="A820" s="1">
        <v>0</v>
      </c>
      <c r="B820" s="2" t="str">
        <f>VLOOKUP(VALUE(MID(N820,2,2)),Sheet1!$A$1:$B$6,2,FALSE)</f>
        <v>三宝院</v>
      </c>
      <c r="C820" s="9" t="str">
        <f t="shared" si="101"/>
        <v/>
      </c>
      <c r="D820" s="10" t="s">
        <v>1592</v>
      </c>
      <c r="E820" s="4" t="s">
        <v>22</v>
      </c>
      <c r="F820" s="4" t="str">
        <f t="shared" si="97"/>
        <v>ﾆｼﾀﾞ ｼﾝｺﾞ</v>
      </c>
      <c r="G820" s="10" t="str">
        <f t="shared" si="98"/>
        <v xml:space="preserve">ﾆｼﾀﾞ </v>
      </c>
      <c r="H820" s="11" t="s">
        <v>23</v>
      </c>
      <c r="I820" s="12">
        <v>28626</v>
      </c>
      <c r="J820" s="11">
        <v>38</v>
      </c>
      <c r="K820" s="5" t="s">
        <v>16</v>
      </c>
      <c r="L820" s="5">
        <v>5057</v>
      </c>
      <c r="M820" s="5" t="s">
        <v>24</v>
      </c>
      <c r="N820" s="11" t="str">
        <f t="shared" si="99"/>
        <v>醍05057</v>
      </c>
      <c r="O820" s="11" t="str">
        <f t="shared" si="100"/>
        <v>家</v>
      </c>
      <c r="P820" s="10" t="s">
        <v>2782</v>
      </c>
      <c r="Q820" s="10" t="s">
        <v>1214</v>
      </c>
      <c r="R820" s="10" t="s">
        <v>3243</v>
      </c>
      <c r="S820" s="4">
        <v>9900659</v>
      </c>
      <c r="T820" s="4" t="s">
        <v>25</v>
      </c>
      <c r="U820" s="4">
        <v>990512502</v>
      </c>
      <c r="V820" s="4" t="s">
        <v>20</v>
      </c>
      <c r="W820" s="13"/>
      <c r="X820" s="13" t="s">
        <v>2971</v>
      </c>
      <c r="Y820" s="18" t="s">
        <v>3357</v>
      </c>
      <c r="Z820" s="18" t="s">
        <v>2973</v>
      </c>
      <c r="AA820" s="1" t="str">
        <f t="shared" si="102"/>
        <v>ニ</v>
      </c>
    </row>
    <row r="821" spans="1:29" ht="21" hidden="1" customHeight="1">
      <c r="A821" s="1">
        <v>0</v>
      </c>
      <c r="B821" s="1" t="str">
        <f>VLOOKUP(VALUE(MID(N821,2,2)),Sheet1!$A$1:$B$6,2,FALSE)</f>
        <v>三宝院</v>
      </c>
      <c r="C821" s="9" t="str">
        <f t="shared" si="101"/>
        <v/>
      </c>
      <c r="D821" s="4" t="s">
        <v>1593</v>
      </c>
      <c r="E821" s="4" t="s">
        <v>22</v>
      </c>
      <c r="F821" s="4" t="str">
        <f t="shared" si="97"/>
        <v>ﾆｼﾀﾞ ｼﾝｺﾞ</v>
      </c>
      <c r="G821" s="4" t="str">
        <f t="shared" si="98"/>
        <v xml:space="preserve">ﾆｼﾀﾞ </v>
      </c>
      <c r="H821" s="5" t="s">
        <v>15</v>
      </c>
      <c r="I821" s="6">
        <v>42327</v>
      </c>
      <c r="J821" s="5">
        <v>1</v>
      </c>
      <c r="K821" s="5" t="s">
        <v>16</v>
      </c>
      <c r="L821" s="5">
        <v>5057</v>
      </c>
      <c r="M821" s="5" t="s">
        <v>24</v>
      </c>
      <c r="N821" s="5" t="str">
        <f t="shared" si="99"/>
        <v>醍05057</v>
      </c>
      <c r="O821" s="5" t="str">
        <f t="shared" si="100"/>
        <v>家</v>
      </c>
      <c r="P821" s="4" t="s">
        <v>2782</v>
      </c>
      <c r="Q821" s="4" t="s">
        <v>1214</v>
      </c>
      <c r="R821" s="4" t="s">
        <v>3243</v>
      </c>
      <c r="S821" s="4">
        <v>9900659</v>
      </c>
      <c r="T821" s="4" t="s">
        <v>25</v>
      </c>
      <c r="U821" s="4">
        <v>990512503</v>
      </c>
      <c r="V821" s="4" t="s">
        <v>20</v>
      </c>
      <c r="W821" s="7" t="s">
        <v>2970</v>
      </c>
      <c r="X821" s="7" t="s">
        <v>2971</v>
      </c>
      <c r="Y821" s="8" t="s">
        <v>2972</v>
      </c>
      <c r="Z821" s="8" t="s">
        <v>2973</v>
      </c>
      <c r="AA821" s="1" t="str">
        <f t="shared" si="102"/>
        <v>ニ</v>
      </c>
    </row>
    <row r="822" spans="1:29" ht="21" hidden="1" customHeight="1">
      <c r="A822" s="1">
        <v>0</v>
      </c>
      <c r="B822" s="2" t="str">
        <f>VLOOKUP(VALUE(MID(N822,2,2)),Sheet1!$A$1:$B$6,2,FALSE)</f>
        <v>点在</v>
      </c>
      <c r="C822" s="9" t="str">
        <f t="shared" si="101"/>
        <v/>
      </c>
      <c r="D822" s="10" t="s">
        <v>2150</v>
      </c>
      <c r="E822" s="4" t="s">
        <v>2151</v>
      </c>
      <c r="F822" s="4" t="str">
        <f t="shared" si="97"/>
        <v>ﾆｼﾀﾞ ﾉﾌﾞﾔ</v>
      </c>
      <c r="G822" s="10" t="str">
        <f t="shared" si="98"/>
        <v>ﾆｼﾀﾞ ﾉﾌﾞﾔ</v>
      </c>
      <c r="H822" s="11" t="s">
        <v>15</v>
      </c>
      <c r="I822" s="12">
        <v>28761</v>
      </c>
      <c r="J822" s="11">
        <v>38</v>
      </c>
      <c r="K822" s="5" t="s">
        <v>256</v>
      </c>
      <c r="L822" s="5">
        <v>50139</v>
      </c>
      <c r="M822" s="5" t="s">
        <v>17</v>
      </c>
      <c r="N822" s="11" t="str">
        <f t="shared" si="99"/>
        <v>法50139</v>
      </c>
      <c r="O822" s="11" t="str">
        <f t="shared" si="100"/>
        <v>本</v>
      </c>
      <c r="P822" s="10" t="s">
        <v>2917</v>
      </c>
      <c r="Q822" s="10" t="s">
        <v>2152</v>
      </c>
      <c r="R822" s="10" t="s">
        <v>3325</v>
      </c>
      <c r="S822" s="4">
        <v>312771</v>
      </c>
      <c r="T822" s="4" t="s">
        <v>25</v>
      </c>
      <c r="U822" s="4">
        <v>40303501</v>
      </c>
      <c r="V822" s="4" t="s">
        <v>20</v>
      </c>
      <c r="W822" s="13"/>
      <c r="X822" s="13" t="s">
        <v>2971</v>
      </c>
      <c r="Y822" s="18" t="s">
        <v>3357</v>
      </c>
      <c r="Z822" s="18" t="s">
        <v>2973</v>
      </c>
      <c r="AA822" s="1" t="str">
        <f t="shared" si="102"/>
        <v>ニ</v>
      </c>
    </row>
    <row r="823" spans="1:29" ht="21" hidden="1" customHeight="1">
      <c r="A823" s="1">
        <v>0</v>
      </c>
      <c r="B823" s="2" t="str">
        <f>VLOOKUP(VALUE(MID(N823,2,2)),Sheet1!$A$1:$B$6,2,FALSE)</f>
        <v>点在</v>
      </c>
      <c r="C823" s="9" t="str">
        <f t="shared" si="101"/>
        <v/>
      </c>
      <c r="D823" s="10" t="s">
        <v>2153</v>
      </c>
      <c r="E823" s="4" t="s">
        <v>22</v>
      </c>
      <c r="F823" s="4" t="str">
        <f t="shared" si="97"/>
        <v>ﾆｼﾀﾞ ﾉﾌﾞﾔ</v>
      </c>
      <c r="G823" s="10" t="str">
        <f t="shared" si="98"/>
        <v xml:space="preserve">ﾆｼﾀﾞ </v>
      </c>
      <c r="H823" s="11" t="s">
        <v>23</v>
      </c>
      <c r="I823" s="12">
        <v>31447</v>
      </c>
      <c r="J823" s="11">
        <v>31</v>
      </c>
      <c r="K823" s="5" t="s">
        <v>256</v>
      </c>
      <c r="L823" s="5">
        <v>50139</v>
      </c>
      <c r="M823" s="5" t="s">
        <v>24</v>
      </c>
      <c r="N823" s="11" t="str">
        <f t="shared" si="99"/>
        <v>法50139</v>
      </c>
      <c r="O823" s="11" t="str">
        <f t="shared" si="100"/>
        <v>家</v>
      </c>
      <c r="P823" s="10" t="s">
        <v>2917</v>
      </c>
      <c r="Q823" s="10" t="s">
        <v>2152</v>
      </c>
      <c r="R823" s="10" t="s">
        <v>3325</v>
      </c>
      <c r="S823" s="4">
        <v>312771</v>
      </c>
      <c r="T823" s="4" t="s">
        <v>25</v>
      </c>
      <c r="U823" s="4">
        <v>40303503</v>
      </c>
      <c r="V823" s="4" t="s">
        <v>20</v>
      </c>
      <c r="W823" s="13"/>
      <c r="X823" s="13" t="s">
        <v>2971</v>
      </c>
      <c r="Y823" s="18" t="s">
        <v>3357</v>
      </c>
      <c r="Z823" s="18" t="s">
        <v>2973</v>
      </c>
      <c r="AA823" s="1" t="str">
        <f t="shared" si="102"/>
        <v>ニ</v>
      </c>
    </row>
    <row r="824" spans="1:29" ht="21" hidden="1" customHeight="1">
      <c r="A824" s="1">
        <v>0</v>
      </c>
      <c r="B824" s="1" t="str">
        <f>VLOOKUP(VALUE(MID(N824,2,2)),Sheet1!$A$1:$B$6,2,FALSE)</f>
        <v>点在</v>
      </c>
      <c r="C824" s="9" t="str">
        <f t="shared" si="101"/>
        <v/>
      </c>
      <c r="D824" s="4" t="s">
        <v>2154</v>
      </c>
      <c r="E824" s="4" t="s">
        <v>22</v>
      </c>
      <c r="F824" s="4" t="str">
        <f t="shared" si="97"/>
        <v>ﾆｼﾀﾞ ﾉﾌﾞﾔ</v>
      </c>
      <c r="G824" s="4" t="str">
        <f t="shared" si="98"/>
        <v xml:space="preserve">ﾆｼﾀﾞ </v>
      </c>
      <c r="H824" s="5" t="s">
        <v>23</v>
      </c>
      <c r="I824" s="6">
        <v>40974</v>
      </c>
      <c r="J824" s="5">
        <v>5</v>
      </c>
      <c r="K824" s="5" t="s">
        <v>256</v>
      </c>
      <c r="L824" s="5">
        <v>50139</v>
      </c>
      <c r="M824" s="5" t="s">
        <v>24</v>
      </c>
      <c r="N824" s="5" t="str">
        <f t="shared" si="99"/>
        <v>法50139</v>
      </c>
      <c r="O824" s="5" t="str">
        <f t="shared" si="100"/>
        <v>家</v>
      </c>
      <c r="P824" s="4" t="s">
        <v>2917</v>
      </c>
      <c r="Q824" s="4" t="s">
        <v>2152</v>
      </c>
      <c r="R824" s="4" t="s">
        <v>3325</v>
      </c>
      <c r="S824" s="4">
        <v>312771</v>
      </c>
      <c r="T824" s="4" t="s">
        <v>25</v>
      </c>
      <c r="U824" s="4">
        <v>40303504</v>
      </c>
      <c r="V824" s="4" t="s">
        <v>20</v>
      </c>
      <c r="W824" s="7" t="s">
        <v>2970</v>
      </c>
      <c r="X824" s="7" t="s">
        <v>2971</v>
      </c>
      <c r="Y824" s="8" t="s">
        <v>2972</v>
      </c>
      <c r="Z824" s="8" t="s">
        <v>2973</v>
      </c>
      <c r="AA824" s="1" t="str">
        <f t="shared" si="102"/>
        <v>ニ</v>
      </c>
    </row>
    <row r="825" spans="1:29" ht="21" hidden="1" customHeight="1">
      <c r="A825" s="1">
        <v>0</v>
      </c>
      <c r="B825" s="2" t="str">
        <f>VLOOKUP(VALUE(MID(N825,2,2)),Sheet1!$A$1:$B$6,2,FALSE)</f>
        <v>一言寺</v>
      </c>
      <c r="C825" s="9" t="str">
        <f t="shared" si="101"/>
        <v/>
      </c>
      <c r="D825" s="10" t="s">
        <v>1308</v>
      </c>
      <c r="E825" s="4" t="s">
        <v>1309</v>
      </c>
      <c r="F825" s="4" t="str">
        <f t="shared" si="97"/>
        <v>ﾆｼﾀﾞ ﾏｻﾋﾛ</v>
      </c>
      <c r="G825" s="10" t="str">
        <f t="shared" si="98"/>
        <v>ﾆｼﾀﾞ ﾏｻﾋﾛ</v>
      </c>
      <c r="H825" s="11" t="s">
        <v>15</v>
      </c>
      <c r="I825" s="12">
        <v>20588</v>
      </c>
      <c r="J825" s="11">
        <v>60</v>
      </c>
      <c r="K825" s="5" t="s">
        <v>16</v>
      </c>
      <c r="L825" s="5">
        <v>4087</v>
      </c>
      <c r="M825" s="5" t="s">
        <v>17</v>
      </c>
      <c r="N825" s="11" t="str">
        <f t="shared" si="99"/>
        <v>醍04087</v>
      </c>
      <c r="O825" s="11" t="str">
        <f t="shared" si="100"/>
        <v>本</v>
      </c>
      <c r="P825" s="10" t="s">
        <v>2706</v>
      </c>
      <c r="Q825" s="10" t="s">
        <v>1310</v>
      </c>
      <c r="R825" s="10" t="s">
        <v>3193</v>
      </c>
      <c r="S825" s="4">
        <v>9213473</v>
      </c>
      <c r="T825" s="4" t="s">
        <v>19</v>
      </c>
      <c r="U825" s="4">
        <v>921112701</v>
      </c>
      <c r="V825" s="4" t="s">
        <v>20</v>
      </c>
      <c r="W825" s="13"/>
      <c r="X825" s="13" t="s">
        <v>2971</v>
      </c>
      <c r="Y825" s="18" t="s">
        <v>3357</v>
      </c>
      <c r="Z825" s="18" t="s">
        <v>2973</v>
      </c>
      <c r="AA825" s="1" t="str">
        <f t="shared" si="102"/>
        <v>ニ</v>
      </c>
    </row>
    <row r="826" spans="1:29" ht="21" hidden="1" customHeight="1">
      <c r="A826" s="1">
        <v>0</v>
      </c>
      <c r="B826" s="2" t="str">
        <f>VLOOKUP(VALUE(MID(N826,2,2)),Sheet1!$A$1:$B$6,2,FALSE)</f>
        <v>一言寺</v>
      </c>
      <c r="C826" s="9" t="str">
        <f t="shared" si="101"/>
        <v/>
      </c>
      <c r="D826" s="10" t="s">
        <v>1311</v>
      </c>
      <c r="E826" s="4" t="s">
        <v>22</v>
      </c>
      <c r="F826" s="4" t="str">
        <f t="shared" si="97"/>
        <v>ﾆｼﾀﾞ ﾏｻﾋﾛ</v>
      </c>
      <c r="G826" s="10" t="str">
        <f t="shared" si="98"/>
        <v xml:space="preserve">ﾆｼﾀﾞ </v>
      </c>
      <c r="H826" s="11" t="s">
        <v>23</v>
      </c>
      <c r="I826" s="12">
        <v>21410</v>
      </c>
      <c r="J826" s="11">
        <v>58</v>
      </c>
      <c r="K826" s="5" t="s">
        <v>16</v>
      </c>
      <c r="L826" s="5">
        <v>4087</v>
      </c>
      <c r="M826" s="5" t="s">
        <v>24</v>
      </c>
      <c r="N826" s="11" t="str">
        <f t="shared" si="99"/>
        <v>醍04087</v>
      </c>
      <c r="O826" s="11" t="str">
        <f t="shared" si="100"/>
        <v>家</v>
      </c>
      <c r="P826" s="10" t="s">
        <v>2706</v>
      </c>
      <c r="Q826" s="10" t="s">
        <v>1310</v>
      </c>
      <c r="R826" s="10" t="s">
        <v>3193</v>
      </c>
      <c r="S826" s="4">
        <v>9213473</v>
      </c>
      <c r="T826" s="4" t="s">
        <v>25</v>
      </c>
      <c r="U826" s="4">
        <v>921112703</v>
      </c>
      <c r="V826" s="4" t="s">
        <v>20</v>
      </c>
      <c r="W826" s="13"/>
      <c r="X826" s="13" t="s">
        <v>2971</v>
      </c>
      <c r="Y826" s="18" t="s">
        <v>3357</v>
      </c>
      <c r="Z826" s="18" t="s">
        <v>2973</v>
      </c>
      <c r="AA826" s="1" t="str">
        <f t="shared" si="102"/>
        <v>ニ</v>
      </c>
    </row>
    <row r="827" spans="1:29" ht="21" hidden="1" customHeight="1">
      <c r="A827" s="1">
        <v>0</v>
      </c>
      <c r="B827" s="2" t="str">
        <f>VLOOKUP(VALUE(MID(N827,2,2)),Sheet1!$A$1:$B$6,2,FALSE)</f>
        <v>小栗栖</v>
      </c>
      <c r="C827" s="9" t="str">
        <f t="shared" si="101"/>
        <v/>
      </c>
      <c r="D827" s="10" t="s">
        <v>1128</v>
      </c>
      <c r="E827" s="4" t="s">
        <v>1129</v>
      </c>
      <c r="F827" s="4" t="str">
        <f t="shared" si="97"/>
        <v>ﾆｼﾀﾞ ﾘﾖｳ</v>
      </c>
      <c r="G827" s="10" t="str">
        <f t="shared" si="98"/>
        <v>ﾆｼﾀﾞ ﾘﾖｳ</v>
      </c>
      <c r="H827" s="11" t="s">
        <v>15</v>
      </c>
      <c r="I827" s="12">
        <v>32272</v>
      </c>
      <c r="J827" s="11">
        <v>28</v>
      </c>
      <c r="K827" s="5" t="s">
        <v>16</v>
      </c>
      <c r="L827" s="5">
        <v>3294</v>
      </c>
      <c r="M827" s="5" t="s">
        <v>17</v>
      </c>
      <c r="N827" s="11" t="str">
        <f t="shared" si="99"/>
        <v>醍03294</v>
      </c>
      <c r="O827" s="11" t="str">
        <f t="shared" si="100"/>
        <v>本</v>
      </c>
      <c r="P827" s="10" t="s">
        <v>2663</v>
      </c>
      <c r="Q827" s="10" t="s">
        <v>18</v>
      </c>
      <c r="R827" s="10" t="s">
        <v>1130</v>
      </c>
      <c r="S827" s="4">
        <v>1508491</v>
      </c>
      <c r="T827" s="4" t="s">
        <v>25</v>
      </c>
      <c r="U827" s="4">
        <v>151200901</v>
      </c>
      <c r="V827" s="4" t="s">
        <v>20</v>
      </c>
      <c r="W827" s="13"/>
      <c r="X827" s="13" t="s">
        <v>2971</v>
      </c>
      <c r="Y827" s="18" t="s">
        <v>3357</v>
      </c>
      <c r="Z827" s="18" t="s">
        <v>2973</v>
      </c>
      <c r="AA827" s="1" t="str">
        <f t="shared" si="102"/>
        <v>ニ</v>
      </c>
    </row>
    <row r="828" spans="1:29" ht="21" customHeight="1">
      <c r="A828" s="1">
        <v>0</v>
      </c>
      <c r="B828" s="2" t="str">
        <f>VLOOKUP(VALUE(MID(N828,2,2)),Sheet1!$A$1:$B$6,2,FALSE)</f>
        <v>日野</v>
      </c>
      <c r="C828" s="9" t="str">
        <f t="shared" si="101"/>
        <v/>
      </c>
      <c r="D828" s="10" t="s">
        <v>438</v>
      </c>
      <c r="E828" s="4" t="s">
        <v>439</v>
      </c>
      <c r="F828" s="4" t="str">
        <f t="shared" si="97"/>
        <v>ﾆｼﾅﾘﾀ ﾑﾂｵ</v>
      </c>
      <c r="G828" s="10" t="str">
        <f t="shared" si="98"/>
        <v>ﾆｼﾅﾘﾀ ﾑﾂｵ</v>
      </c>
      <c r="H828" s="11" t="s">
        <v>15</v>
      </c>
      <c r="I828" s="12">
        <v>21011</v>
      </c>
      <c r="J828" s="11">
        <v>59</v>
      </c>
      <c r="K828" s="5" t="s">
        <v>16</v>
      </c>
      <c r="L828" s="5">
        <v>2097</v>
      </c>
      <c r="M828" s="5" t="s">
        <v>17</v>
      </c>
      <c r="N828" s="11" t="str">
        <f t="shared" si="99"/>
        <v>醍02097</v>
      </c>
      <c r="O828" s="11" t="str">
        <f t="shared" si="100"/>
        <v>本</v>
      </c>
      <c r="P828" s="10" t="s">
        <v>2494</v>
      </c>
      <c r="Q828" s="10" t="s">
        <v>440</v>
      </c>
      <c r="R828" s="10" t="s">
        <v>441</v>
      </c>
      <c r="S828" s="4">
        <v>9615792</v>
      </c>
      <c r="T828" s="4" t="s">
        <v>19</v>
      </c>
      <c r="U828" s="4">
        <v>980207001</v>
      </c>
      <c r="V828" s="4" t="s">
        <v>20</v>
      </c>
      <c r="W828" s="15">
        <v>42477.354166666664</v>
      </c>
      <c r="X828" s="16">
        <v>42467</v>
      </c>
      <c r="Y828" s="18">
        <v>2</v>
      </c>
      <c r="Z828" s="18" t="s">
        <v>3493</v>
      </c>
      <c r="AA828" s="1" t="str">
        <f t="shared" si="102"/>
        <v>ニ</v>
      </c>
      <c r="AB828" s="1">
        <f t="shared" ref="AB828:AB829" si="107">J828</f>
        <v>59</v>
      </c>
      <c r="AC828" s="1">
        <v>4500</v>
      </c>
    </row>
    <row r="829" spans="1:29" ht="21" customHeight="1">
      <c r="A829" s="1">
        <v>0</v>
      </c>
      <c r="B829" s="2" t="str">
        <f>VLOOKUP(VALUE(MID(N829,2,2)),Sheet1!$A$1:$B$6,2,FALSE)</f>
        <v>日野</v>
      </c>
      <c r="C829" s="9" t="str">
        <f t="shared" si="101"/>
        <v/>
      </c>
      <c r="D829" s="10" t="s">
        <v>528</v>
      </c>
      <c r="E829" s="4" t="s">
        <v>529</v>
      </c>
      <c r="F829" s="4" t="str">
        <f t="shared" si="97"/>
        <v>ﾆｼﾅﾘﾀ ﾘﾕｳｼﾞ</v>
      </c>
      <c r="G829" s="10" t="str">
        <f t="shared" si="98"/>
        <v>ﾆｼﾅﾘﾀ ﾘﾕｳｼﾞ</v>
      </c>
      <c r="H829" s="11" t="s">
        <v>15</v>
      </c>
      <c r="I829" s="12">
        <v>33123</v>
      </c>
      <c r="J829" s="11">
        <v>26</v>
      </c>
      <c r="K829" s="5" t="s">
        <v>16</v>
      </c>
      <c r="L829" s="5">
        <v>2183</v>
      </c>
      <c r="M829" s="5" t="s">
        <v>17</v>
      </c>
      <c r="N829" s="11" t="str">
        <f t="shared" si="99"/>
        <v>醍02183</v>
      </c>
      <c r="O829" s="11" t="str">
        <f t="shared" si="100"/>
        <v>本</v>
      </c>
      <c r="P829" s="10" t="s">
        <v>2494</v>
      </c>
      <c r="Q829" s="10" t="s">
        <v>440</v>
      </c>
      <c r="R829" s="10" t="s">
        <v>441</v>
      </c>
      <c r="S829" s="4">
        <v>1206427</v>
      </c>
      <c r="T829" s="4" t="s">
        <v>25</v>
      </c>
      <c r="U829" s="4">
        <v>121007301</v>
      </c>
      <c r="V829" s="4" t="s">
        <v>20</v>
      </c>
      <c r="W829" s="15">
        <v>42477.354166666664</v>
      </c>
      <c r="X829" s="16">
        <v>42467</v>
      </c>
      <c r="Y829" s="18">
        <v>1</v>
      </c>
      <c r="Z829" s="18">
        <v>2</v>
      </c>
      <c r="AA829" s="1" t="str">
        <f t="shared" si="102"/>
        <v>ニ</v>
      </c>
      <c r="AB829" s="20">
        <f t="shared" si="107"/>
        <v>26</v>
      </c>
      <c r="AC829" s="1">
        <v>2500</v>
      </c>
    </row>
    <row r="830" spans="1:29" ht="21" hidden="1" customHeight="1">
      <c r="A830" s="1">
        <v>0</v>
      </c>
      <c r="B830" s="2" t="str">
        <f>VLOOKUP(VALUE(MID(N830,2,2)),Sheet1!$A$1:$B$6,2,FALSE)</f>
        <v>三宝院</v>
      </c>
      <c r="C830" s="9" t="str">
        <f t="shared" si="101"/>
        <v/>
      </c>
      <c r="D830" s="10" t="s">
        <v>1596</v>
      </c>
      <c r="E830" s="4" t="s">
        <v>1597</v>
      </c>
      <c r="F830" s="4" t="str">
        <f t="shared" si="97"/>
        <v>ﾆｼﾑﾗ ｹﾝｺﾞ</v>
      </c>
      <c r="G830" s="10" t="str">
        <f t="shared" si="98"/>
        <v>ﾆｼﾑﾗ ｹﾝｺﾞ</v>
      </c>
      <c r="H830" s="11" t="s">
        <v>15</v>
      </c>
      <c r="I830" s="12">
        <v>26151</v>
      </c>
      <c r="J830" s="11">
        <v>45</v>
      </c>
      <c r="K830" s="5" t="s">
        <v>16</v>
      </c>
      <c r="L830" s="5">
        <v>5075</v>
      </c>
      <c r="M830" s="5" t="s">
        <v>17</v>
      </c>
      <c r="N830" s="11" t="str">
        <f t="shared" si="99"/>
        <v>醍05075</v>
      </c>
      <c r="O830" s="11" t="str">
        <f t="shared" si="100"/>
        <v>本</v>
      </c>
      <c r="P830" s="10" t="s">
        <v>2784</v>
      </c>
      <c r="Q830" s="10" t="s">
        <v>1598</v>
      </c>
      <c r="R830" s="10" t="s">
        <v>3245</v>
      </c>
      <c r="S830" s="4">
        <v>9613196</v>
      </c>
      <c r="T830" s="4" t="s">
        <v>19</v>
      </c>
      <c r="U830" s="4">
        <v>961106701</v>
      </c>
      <c r="V830" s="4" t="s">
        <v>20</v>
      </c>
      <c r="W830" s="13"/>
      <c r="X830" s="13" t="s">
        <v>2971</v>
      </c>
      <c r="Y830" s="18" t="s">
        <v>3357</v>
      </c>
      <c r="Z830" s="18" t="s">
        <v>2973</v>
      </c>
      <c r="AA830" s="1" t="str">
        <f t="shared" si="102"/>
        <v>ニ</v>
      </c>
    </row>
    <row r="831" spans="1:29" ht="21" customHeight="1">
      <c r="A831" s="1">
        <v>0</v>
      </c>
      <c r="B831" s="2" t="str">
        <f>VLOOKUP(VALUE(MID(N831,2,2)),Sheet1!$A$1:$B$6,2,FALSE)</f>
        <v>小栗栖</v>
      </c>
      <c r="C831" s="9" t="str">
        <f t="shared" si="101"/>
        <v/>
      </c>
      <c r="D831" s="10" t="s">
        <v>726</v>
      </c>
      <c r="E831" s="4" t="s">
        <v>727</v>
      </c>
      <c r="F831" s="4" t="str">
        <f t="shared" si="97"/>
        <v>ﾆｼﾑﾗ ﾀｶｼ</v>
      </c>
      <c r="G831" s="10" t="str">
        <f t="shared" si="98"/>
        <v>ﾆｼﾑﾗ ﾀｶｼ</v>
      </c>
      <c r="H831" s="11" t="s">
        <v>15</v>
      </c>
      <c r="I831" s="12">
        <v>26628</v>
      </c>
      <c r="J831" s="11">
        <v>44</v>
      </c>
      <c r="K831" s="5" t="s">
        <v>16</v>
      </c>
      <c r="L831" s="5">
        <v>3028</v>
      </c>
      <c r="M831" s="5" t="s">
        <v>17</v>
      </c>
      <c r="N831" s="11" t="str">
        <f t="shared" si="99"/>
        <v>醍03028</v>
      </c>
      <c r="O831" s="11" t="str">
        <f t="shared" si="100"/>
        <v>本</v>
      </c>
      <c r="P831" s="10" t="s">
        <v>2562</v>
      </c>
      <c r="Q831" s="10" t="s">
        <v>518</v>
      </c>
      <c r="R831" s="10" t="s">
        <v>3097</v>
      </c>
      <c r="S831" s="4">
        <v>9815651</v>
      </c>
      <c r="T831" s="4" t="s">
        <v>19</v>
      </c>
      <c r="U831" s="4">
        <v>990408501</v>
      </c>
      <c r="V831" s="4" t="s">
        <v>20</v>
      </c>
      <c r="W831" s="15">
        <v>42477.395833333336</v>
      </c>
      <c r="X831" s="16">
        <v>42467</v>
      </c>
      <c r="Y831" s="18">
        <v>4</v>
      </c>
      <c r="Z831" s="18"/>
      <c r="AA831" s="1" t="str">
        <f t="shared" si="102"/>
        <v>ニ</v>
      </c>
      <c r="AB831" s="1">
        <f t="shared" ref="AB831:AB832" si="108">J831</f>
        <v>44</v>
      </c>
    </row>
    <row r="832" spans="1:29" ht="21" customHeight="1">
      <c r="A832" s="1">
        <v>0</v>
      </c>
      <c r="B832" s="2" t="str">
        <f>VLOOKUP(VALUE(MID(N832,2,2)),Sheet1!$A$1:$B$6,2,FALSE)</f>
        <v>小栗栖</v>
      </c>
      <c r="C832" s="9" t="str">
        <f t="shared" si="101"/>
        <v/>
      </c>
      <c r="D832" s="10" t="s">
        <v>728</v>
      </c>
      <c r="E832" s="4" t="s">
        <v>22</v>
      </c>
      <c r="F832" s="4" t="str">
        <f t="shared" si="97"/>
        <v>ﾆｼﾑﾗ ﾀｶｼ</v>
      </c>
      <c r="G832" s="10" t="str">
        <f t="shared" si="98"/>
        <v xml:space="preserve">ﾆｼﾑﾗ </v>
      </c>
      <c r="H832" s="11" t="s">
        <v>23</v>
      </c>
      <c r="I832" s="12">
        <v>26634</v>
      </c>
      <c r="J832" s="11">
        <v>44</v>
      </c>
      <c r="K832" s="5" t="s">
        <v>16</v>
      </c>
      <c r="L832" s="5">
        <v>3028</v>
      </c>
      <c r="M832" s="5" t="s">
        <v>24</v>
      </c>
      <c r="N832" s="11" t="str">
        <f t="shared" si="99"/>
        <v>醍03028</v>
      </c>
      <c r="O832" s="11" t="str">
        <f t="shared" si="100"/>
        <v>家</v>
      </c>
      <c r="P832" s="10" t="s">
        <v>2562</v>
      </c>
      <c r="Q832" s="10" t="s">
        <v>518</v>
      </c>
      <c r="R832" s="10" t="s">
        <v>3097</v>
      </c>
      <c r="S832" s="4">
        <v>9815651</v>
      </c>
      <c r="T832" s="4" t="s">
        <v>25</v>
      </c>
      <c r="U832" s="4">
        <v>990408502</v>
      </c>
      <c r="V832" s="4" t="s">
        <v>20</v>
      </c>
      <c r="W832" s="15">
        <v>42477.395833333336</v>
      </c>
      <c r="X832" s="16">
        <v>42467</v>
      </c>
      <c r="Y832" s="18">
        <v>5</v>
      </c>
      <c r="Z832" s="18"/>
      <c r="AA832" s="1" t="str">
        <f t="shared" si="102"/>
        <v>ニ</v>
      </c>
      <c r="AB832" s="1">
        <f t="shared" si="108"/>
        <v>44</v>
      </c>
    </row>
    <row r="833" spans="1:28" ht="21" hidden="1" customHeight="1">
      <c r="A833" s="1">
        <v>0</v>
      </c>
      <c r="B833" s="2" t="str">
        <f>VLOOKUP(VALUE(MID(N833,2,2)),Sheet1!$A$1:$B$6,2,FALSE)</f>
        <v>小栗栖</v>
      </c>
      <c r="C833" s="9" t="str">
        <f t="shared" si="101"/>
        <v/>
      </c>
      <c r="D833" s="10" t="s">
        <v>729</v>
      </c>
      <c r="E833" s="4" t="s">
        <v>22</v>
      </c>
      <c r="F833" s="4" t="str">
        <f t="shared" si="97"/>
        <v>ﾆｼﾑﾗ ﾀｶｼ</v>
      </c>
      <c r="G833" s="10" t="str">
        <f t="shared" si="98"/>
        <v xml:space="preserve">ﾆｼﾑﾗ </v>
      </c>
      <c r="H833" s="11" t="s">
        <v>23</v>
      </c>
      <c r="I833" s="12">
        <v>36528</v>
      </c>
      <c r="J833" s="11">
        <v>17</v>
      </c>
      <c r="K833" s="5" t="s">
        <v>16</v>
      </c>
      <c r="L833" s="5">
        <v>3028</v>
      </c>
      <c r="M833" s="5" t="s">
        <v>24</v>
      </c>
      <c r="N833" s="11" t="str">
        <f t="shared" si="99"/>
        <v>醍03028</v>
      </c>
      <c r="O833" s="11" t="str">
        <f t="shared" si="100"/>
        <v>家</v>
      </c>
      <c r="P833" s="10" t="s">
        <v>2562</v>
      </c>
      <c r="Q833" s="10" t="s">
        <v>518</v>
      </c>
      <c r="R833" s="10" t="s">
        <v>3097</v>
      </c>
      <c r="S833" s="4">
        <v>9815651</v>
      </c>
      <c r="T833" s="4" t="s">
        <v>25</v>
      </c>
      <c r="U833" s="4">
        <v>990408503</v>
      </c>
      <c r="V833" s="4" t="s">
        <v>20</v>
      </c>
      <c r="W833" s="13"/>
      <c r="X833" s="13" t="s">
        <v>2971</v>
      </c>
      <c r="Y833" s="18" t="s">
        <v>3357</v>
      </c>
      <c r="Z833" s="18" t="s">
        <v>2973</v>
      </c>
      <c r="AA833" s="1" t="str">
        <f t="shared" si="102"/>
        <v>ニ</v>
      </c>
    </row>
    <row r="834" spans="1:28" ht="21" hidden="1" customHeight="1">
      <c r="A834" s="1">
        <v>0</v>
      </c>
      <c r="B834" s="1" t="str">
        <f>VLOOKUP(VALUE(MID(N834,2,2)),Sheet1!$A$1:$B$6,2,FALSE)</f>
        <v>小栗栖</v>
      </c>
      <c r="C834" s="9" t="str">
        <f t="shared" si="101"/>
        <v/>
      </c>
      <c r="D834" s="4" t="s">
        <v>730</v>
      </c>
      <c r="E834" s="4" t="s">
        <v>22</v>
      </c>
      <c r="F834" s="4" t="str">
        <f t="shared" ref="F834:F897" si="109">IF(L834=L833,F833,E834)</f>
        <v>ﾆｼﾑﾗ ﾀｶｼ</v>
      </c>
      <c r="G834" s="4" t="str">
        <f t="shared" ref="G834:G897" si="110">IF(L834=L833,LEFT(G833,FIND(" ",G833)),E834)</f>
        <v xml:space="preserve">ﾆｼﾑﾗ </v>
      </c>
      <c r="H834" s="5" t="s">
        <v>23</v>
      </c>
      <c r="I834" s="6">
        <v>37537</v>
      </c>
      <c r="J834" s="5">
        <v>14</v>
      </c>
      <c r="K834" s="5" t="s">
        <v>16</v>
      </c>
      <c r="L834" s="5">
        <v>3028</v>
      </c>
      <c r="M834" s="5" t="s">
        <v>24</v>
      </c>
      <c r="N834" s="5" t="str">
        <f t="shared" ref="N834:N897" si="111">MID(K834,4,1)&amp;TEXT(L834,"00000")</f>
        <v>醍03028</v>
      </c>
      <c r="O834" s="5" t="str">
        <f t="shared" ref="O834:O897" si="112">LEFT(M834,1)</f>
        <v>家</v>
      </c>
      <c r="P834" s="4" t="s">
        <v>2562</v>
      </c>
      <c r="Q834" s="4" t="s">
        <v>518</v>
      </c>
      <c r="R834" s="4" t="s">
        <v>3097</v>
      </c>
      <c r="S834" s="4">
        <v>9815651</v>
      </c>
      <c r="T834" s="4" t="s">
        <v>25</v>
      </c>
      <c r="U834" s="4">
        <v>990408504</v>
      </c>
      <c r="V834" s="4" t="s">
        <v>20</v>
      </c>
      <c r="W834" s="7" t="s">
        <v>2970</v>
      </c>
      <c r="X834" s="7" t="s">
        <v>2971</v>
      </c>
      <c r="Y834" s="8" t="s">
        <v>2972</v>
      </c>
      <c r="Z834" s="8" t="s">
        <v>2973</v>
      </c>
      <c r="AA834" s="1" t="str">
        <f t="shared" si="102"/>
        <v>ニ</v>
      </c>
    </row>
    <row r="835" spans="1:28" ht="21" hidden="1" customHeight="1">
      <c r="A835" s="1">
        <v>0</v>
      </c>
      <c r="B835" s="2" t="str">
        <f>VLOOKUP(VALUE(MID(N835,2,2)),Sheet1!$A$1:$B$6,2,FALSE)</f>
        <v>小栗栖</v>
      </c>
      <c r="C835" s="9" t="str">
        <f t="shared" ref="C835:C898" si="113">IF(AA835=AA834,"",AA835)</f>
        <v/>
      </c>
      <c r="D835" s="10" t="s">
        <v>1077</v>
      </c>
      <c r="E835" s="4" t="s">
        <v>1078</v>
      </c>
      <c r="F835" s="4" t="str">
        <f t="shared" si="109"/>
        <v>ﾆｼﾑﾗ ﾄｼｶｽﾞ</v>
      </c>
      <c r="G835" s="10" t="str">
        <f t="shared" si="110"/>
        <v>ﾆｼﾑﾗ ﾄｼｶｽﾞ</v>
      </c>
      <c r="H835" s="11" t="s">
        <v>15</v>
      </c>
      <c r="I835" s="12">
        <v>25021</v>
      </c>
      <c r="J835" s="11">
        <v>48</v>
      </c>
      <c r="K835" s="5" t="s">
        <v>16</v>
      </c>
      <c r="L835" s="5">
        <v>3280</v>
      </c>
      <c r="M835" s="5" t="s">
        <v>17</v>
      </c>
      <c r="N835" s="11" t="str">
        <f t="shared" si="111"/>
        <v>醍03280</v>
      </c>
      <c r="O835" s="11" t="str">
        <f t="shared" si="112"/>
        <v>本</v>
      </c>
      <c r="P835" s="10" t="s">
        <v>2649</v>
      </c>
      <c r="Q835" s="10" t="s">
        <v>768</v>
      </c>
      <c r="R835" s="10" t="s">
        <v>3157</v>
      </c>
      <c r="S835" s="4">
        <v>9015817</v>
      </c>
      <c r="T835" s="4" t="s">
        <v>19</v>
      </c>
      <c r="U835" s="4">
        <v>930314101</v>
      </c>
      <c r="V835" s="4" t="s">
        <v>20</v>
      </c>
      <c r="W835" s="13"/>
      <c r="X835" s="13" t="s">
        <v>2971</v>
      </c>
      <c r="Y835" s="18" t="s">
        <v>3357</v>
      </c>
      <c r="Z835" s="18" t="s">
        <v>2973</v>
      </c>
      <c r="AA835" s="1" t="str">
        <f t="shared" ref="AA835:AA898" si="114">DBCS(LEFT(G835,1))</f>
        <v>ニ</v>
      </c>
    </row>
    <row r="836" spans="1:28" ht="21" customHeight="1">
      <c r="A836" s="1">
        <v>0</v>
      </c>
      <c r="B836" s="2" t="str">
        <f>VLOOKUP(VALUE(MID(N836,2,2)),Sheet1!$A$1:$B$6,2,FALSE)</f>
        <v>小栗栖</v>
      </c>
      <c r="C836" s="9" t="str">
        <f t="shared" si="113"/>
        <v/>
      </c>
      <c r="D836" s="10" t="s">
        <v>717</v>
      </c>
      <c r="E836" s="4" t="s">
        <v>718</v>
      </c>
      <c r="F836" s="4" t="str">
        <f t="shared" si="109"/>
        <v>ﾆｼﾑﾗ ﾌｼﾞｵ</v>
      </c>
      <c r="G836" s="10" t="str">
        <f t="shared" si="110"/>
        <v>ﾆｼﾑﾗ ﾌｼﾞｵ</v>
      </c>
      <c r="H836" s="11" t="s">
        <v>15</v>
      </c>
      <c r="I836" s="12">
        <v>15730</v>
      </c>
      <c r="J836" s="11">
        <v>74</v>
      </c>
      <c r="K836" s="5" t="s">
        <v>16</v>
      </c>
      <c r="L836" s="5">
        <v>3012</v>
      </c>
      <c r="M836" s="5" t="s">
        <v>17</v>
      </c>
      <c r="N836" s="11" t="str">
        <f t="shared" si="111"/>
        <v>醍03012</v>
      </c>
      <c r="O836" s="11" t="str">
        <f t="shared" si="112"/>
        <v>本</v>
      </c>
      <c r="P836" s="10" t="s">
        <v>2559</v>
      </c>
      <c r="Q836" s="10" t="s">
        <v>62</v>
      </c>
      <c r="R836" s="10" t="s">
        <v>3094</v>
      </c>
      <c r="S836" s="4">
        <v>9014918</v>
      </c>
      <c r="T836" s="4" t="s">
        <v>19</v>
      </c>
      <c r="U836" s="4">
        <v>910511301</v>
      </c>
      <c r="V836" s="4" t="s">
        <v>20</v>
      </c>
      <c r="W836" s="15">
        <v>42477.375</v>
      </c>
      <c r="X836" s="16">
        <v>42467</v>
      </c>
      <c r="Y836" s="18">
        <v>2</v>
      </c>
      <c r="Z836" s="18"/>
      <c r="AA836" s="1" t="str">
        <f t="shared" si="114"/>
        <v>ニ</v>
      </c>
      <c r="AB836" s="1">
        <f t="shared" ref="AB836:AB837" si="115">J836</f>
        <v>74</v>
      </c>
    </row>
    <row r="837" spans="1:28" ht="21" customHeight="1">
      <c r="A837" s="1">
        <v>0</v>
      </c>
      <c r="B837" s="2" t="str">
        <f>VLOOKUP(VALUE(MID(N837,2,2)),Sheet1!$A$1:$B$6,2,FALSE)</f>
        <v>小栗栖</v>
      </c>
      <c r="C837" s="9" t="str">
        <f t="shared" si="113"/>
        <v/>
      </c>
      <c r="D837" s="10" t="s">
        <v>719</v>
      </c>
      <c r="E837" s="4" t="s">
        <v>22</v>
      </c>
      <c r="F837" s="4" t="str">
        <f t="shared" si="109"/>
        <v>ﾆｼﾑﾗ ﾌｼﾞｵ</v>
      </c>
      <c r="G837" s="10" t="str">
        <f t="shared" si="110"/>
        <v xml:space="preserve">ﾆｼﾑﾗ </v>
      </c>
      <c r="H837" s="11" t="s">
        <v>23</v>
      </c>
      <c r="I837" s="12">
        <v>16025</v>
      </c>
      <c r="J837" s="11">
        <v>73</v>
      </c>
      <c r="K837" s="5" t="s">
        <v>16</v>
      </c>
      <c r="L837" s="5">
        <v>3012</v>
      </c>
      <c r="M837" s="5" t="s">
        <v>24</v>
      </c>
      <c r="N837" s="11" t="str">
        <f t="shared" si="111"/>
        <v>醍03012</v>
      </c>
      <c r="O837" s="11" t="str">
        <f t="shared" si="112"/>
        <v>家</v>
      </c>
      <c r="P837" s="10" t="s">
        <v>2559</v>
      </c>
      <c r="Q837" s="10" t="s">
        <v>62</v>
      </c>
      <c r="R837" s="10" t="s">
        <v>3094</v>
      </c>
      <c r="S837" s="4">
        <v>9014918</v>
      </c>
      <c r="T837" s="4" t="s">
        <v>25</v>
      </c>
      <c r="U837" s="4">
        <v>910511302</v>
      </c>
      <c r="V837" s="4" t="s">
        <v>20</v>
      </c>
      <c r="W837" s="15">
        <v>42477.375</v>
      </c>
      <c r="X837" s="16">
        <v>42467</v>
      </c>
      <c r="Y837" s="18">
        <v>5</v>
      </c>
      <c r="Z837" s="18"/>
      <c r="AA837" s="1" t="str">
        <f t="shared" si="114"/>
        <v>ニ</v>
      </c>
      <c r="AB837" s="1">
        <f t="shared" si="115"/>
        <v>73</v>
      </c>
    </row>
    <row r="838" spans="1:28" ht="21" hidden="1" customHeight="1">
      <c r="A838" s="1">
        <v>0</v>
      </c>
      <c r="B838" s="2" t="str">
        <f>VLOOKUP(VALUE(MID(N838,2,2)),Sheet1!$A$1:$B$6,2,FALSE)</f>
        <v>日野</v>
      </c>
      <c r="C838" s="9" t="str">
        <f t="shared" si="113"/>
        <v/>
      </c>
      <c r="D838" s="10" t="s">
        <v>615</v>
      </c>
      <c r="E838" s="4" t="s">
        <v>616</v>
      </c>
      <c r="F838" s="4" t="str">
        <f t="shared" si="109"/>
        <v>ﾆｼﾑﾗ ﾏｻｷ</v>
      </c>
      <c r="G838" s="10" t="str">
        <f t="shared" si="110"/>
        <v>ﾆｼﾑﾗ ﾏｻｷ</v>
      </c>
      <c r="H838" s="11" t="s">
        <v>15</v>
      </c>
      <c r="I838" s="12">
        <v>25218</v>
      </c>
      <c r="J838" s="11">
        <v>48</v>
      </c>
      <c r="K838" s="5" t="s">
        <v>16</v>
      </c>
      <c r="L838" s="5">
        <v>2228</v>
      </c>
      <c r="M838" s="5" t="s">
        <v>17</v>
      </c>
      <c r="N838" s="11" t="str">
        <f t="shared" si="111"/>
        <v>醍02228</v>
      </c>
      <c r="O838" s="11" t="str">
        <f t="shared" si="112"/>
        <v>本</v>
      </c>
      <c r="P838" s="10" t="s">
        <v>2535</v>
      </c>
      <c r="Q838" s="10" t="s">
        <v>54</v>
      </c>
      <c r="R838" s="10" t="s">
        <v>3080</v>
      </c>
      <c r="S838" s="4">
        <v>8902852</v>
      </c>
      <c r="T838" s="4" t="s">
        <v>19</v>
      </c>
      <c r="U838" s="4">
        <v>890405501</v>
      </c>
      <c r="V838" s="4" t="s">
        <v>20</v>
      </c>
      <c r="W838" s="13"/>
      <c r="X838" s="13" t="s">
        <v>2971</v>
      </c>
      <c r="Y838" s="18" t="s">
        <v>3357</v>
      </c>
      <c r="Z838" s="18" t="s">
        <v>2973</v>
      </c>
      <c r="AA838" s="1" t="str">
        <f t="shared" si="114"/>
        <v>ニ</v>
      </c>
    </row>
    <row r="839" spans="1:28" ht="21" hidden="1" customHeight="1">
      <c r="A839" s="1">
        <v>0</v>
      </c>
      <c r="B839" s="2" t="str">
        <f>VLOOKUP(VALUE(MID(N839,2,2)),Sheet1!$A$1:$B$6,2,FALSE)</f>
        <v>日野</v>
      </c>
      <c r="C839" s="9" t="str">
        <f t="shared" si="113"/>
        <v/>
      </c>
      <c r="D839" s="10" t="s">
        <v>617</v>
      </c>
      <c r="E839" s="4" t="s">
        <v>22</v>
      </c>
      <c r="F839" s="4" t="str">
        <f t="shared" si="109"/>
        <v>ﾆｼﾑﾗ ﾏｻｷ</v>
      </c>
      <c r="G839" s="10" t="str">
        <f t="shared" si="110"/>
        <v xml:space="preserve">ﾆｼﾑﾗ </v>
      </c>
      <c r="H839" s="11" t="s">
        <v>23</v>
      </c>
      <c r="I839" s="12">
        <v>35444</v>
      </c>
      <c r="J839" s="11">
        <v>20</v>
      </c>
      <c r="K839" s="5" t="s">
        <v>16</v>
      </c>
      <c r="L839" s="5">
        <v>2228</v>
      </c>
      <c r="M839" s="5" t="s">
        <v>24</v>
      </c>
      <c r="N839" s="11" t="str">
        <f t="shared" si="111"/>
        <v>醍02228</v>
      </c>
      <c r="O839" s="11" t="str">
        <f t="shared" si="112"/>
        <v>家</v>
      </c>
      <c r="P839" s="10" t="s">
        <v>2535</v>
      </c>
      <c r="Q839" s="10" t="s">
        <v>54</v>
      </c>
      <c r="R839" s="10" t="s">
        <v>3080</v>
      </c>
      <c r="S839" s="4">
        <v>8902852</v>
      </c>
      <c r="T839" s="4" t="s">
        <v>25</v>
      </c>
      <c r="U839" s="4">
        <v>890405502</v>
      </c>
      <c r="V839" s="4" t="s">
        <v>20</v>
      </c>
      <c r="W839" s="13"/>
      <c r="X839" s="13" t="s">
        <v>2971</v>
      </c>
      <c r="Y839" s="18" t="s">
        <v>3357</v>
      </c>
      <c r="Z839" s="18" t="s">
        <v>2973</v>
      </c>
      <c r="AA839" s="1" t="str">
        <f t="shared" si="114"/>
        <v>ニ</v>
      </c>
    </row>
    <row r="840" spans="1:28" ht="21" hidden="1" customHeight="1">
      <c r="A840" s="1">
        <v>0</v>
      </c>
      <c r="B840" s="2" t="str">
        <f>VLOOKUP(VALUE(MID(N840,2,2)),Sheet1!$A$1:$B$6,2,FALSE)</f>
        <v>日野</v>
      </c>
      <c r="C840" s="9" t="str">
        <f t="shared" si="113"/>
        <v/>
      </c>
      <c r="D840" s="10" t="s">
        <v>618</v>
      </c>
      <c r="E840" s="4" t="s">
        <v>22</v>
      </c>
      <c r="F840" s="4" t="str">
        <f t="shared" si="109"/>
        <v>ﾆｼﾑﾗ ﾏｻｷ</v>
      </c>
      <c r="G840" s="10" t="str">
        <f t="shared" si="110"/>
        <v xml:space="preserve">ﾆｼﾑﾗ </v>
      </c>
      <c r="H840" s="11" t="s">
        <v>23</v>
      </c>
      <c r="I840" s="12">
        <v>25365</v>
      </c>
      <c r="J840" s="11">
        <v>47</v>
      </c>
      <c r="K840" s="5" t="s">
        <v>16</v>
      </c>
      <c r="L840" s="5">
        <v>2228</v>
      </c>
      <c r="M840" s="5" t="s">
        <v>24</v>
      </c>
      <c r="N840" s="11" t="str">
        <f t="shared" si="111"/>
        <v>醍02228</v>
      </c>
      <c r="O840" s="11" t="str">
        <f t="shared" si="112"/>
        <v>家</v>
      </c>
      <c r="P840" s="10" t="s">
        <v>2535</v>
      </c>
      <c r="Q840" s="10" t="s">
        <v>54</v>
      </c>
      <c r="R840" s="10" t="s">
        <v>3080</v>
      </c>
      <c r="S840" s="4">
        <v>8902852</v>
      </c>
      <c r="T840" s="4" t="s">
        <v>25</v>
      </c>
      <c r="U840" s="4">
        <v>890405503</v>
      </c>
      <c r="V840" s="4" t="s">
        <v>20</v>
      </c>
      <c r="W840" s="13"/>
      <c r="X840" s="13" t="s">
        <v>2971</v>
      </c>
      <c r="Y840" s="18" t="s">
        <v>3357</v>
      </c>
      <c r="Z840" s="18" t="s">
        <v>2973</v>
      </c>
      <c r="AA840" s="1" t="str">
        <f t="shared" si="114"/>
        <v>ニ</v>
      </c>
    </row>
    <row r="841" spans="1:28" ht="21" hidden="1" customHeight="1">
      <c r="A841" s="1">
        <v>0</v>
      </c>
      <c r="B841" s="2" t="str">
        <f>VLOOKUP(VALUE(MID(N841,2,2)),Sheet1!$A$1:$B$6,2,FALSE)</f>
        <v>日野</v>
      </c>
      <c r="C841" s="9" t="str">
        <f t="shared" si="113"/>
        <v/>
      </c>
      <c r="D841" s="10" t="s">
        <v>619</v>
      </c>
      <c r="E841" s="4" t="s">
        <v>22</v>
      </c>
      <c r="F841" s="4" t="str">
        <f t="shared" si="109"/>
        <v>ﾆｼﾑﾗ ﾏｻｷ</v>
      </c>
      <c r="G841" s="10" t="str">
        <f t="shared" si="110"/>
        <v xml:space="preserve">ﾆｼﾑﾗ </v>
      </c>
      <c r="H841" s="11" t="s">
        <v>15</v>
      </c>
      <c r="I841" s="12">
        <v>36053</v>
      </c>
      <c r="J841" s="11">
        <v>18</v>
      </c>
      <c r="K841" s="5" t="s">
        <v>16</v>
      </c>
      <c r="L841" s="5">
        <v>2228</v>
      </c>
      <c r="M841" s="5" t="s">
        <v>24</v>
      </c>
      <c r="N841" s="11" t="str">
        <f t="shared" si="111"/>
        <v>醍02228</v>
      </c>
      <c r="O841" s="11" t="str">
        <f t="shared" si="112"/>
        <v>家</v>
      </c>
      <c r="P841" s="10" t="s">
        <v>2535</v>
      </c>
      <c r="Q841" s="10" t="s">
        <v>54</v>
      </c>
      <c r="R841" s="10" t="s">
        <v>3080</v>
      </c>
      <c r="S841" s="4">
        <v>8902852</v>
      </c>
      <c r="T841" s="4" t="s">
        <v>25</v>
      </c>
      <c r="U841" s="4">
        <v>890405504</v>
      </c>
      <c r="V841" s="4" t="s">
        <v>20</v>
      </c>
      <c r="W841" s="13"/>
      <c r="X841" s="13" t="s">
        <v>2971</v>
      </c>
      <c r="Y841" s="18" t="s">
        <v>3357</v>
      </c>
      <c r="Z841" s="18" t="s">
        <v>2973</v>
      </c>
      <c r="AA841" s="1" t="str">
        <f t="shared" si="114"/>
        <v>ニ</v>
      </c>
    </row>
    <row r="842" spans="1:28" ht="21" hidden="1" customHeight="1">
      <c r="A842" s="1">
        <v>0</v>
      </c>
      <c r="B842" s="1" t="str">
        <f>VLOOKUP(VALUE(MID(N842,2,2)),Sheet1!$A$1:$B$6,2,FALSE)</f>
        <v>日野</v>
      </c>
      <c r="C842" s="9" t="str">
        <f t="shared" si="113"/>
        <v/>
      </c>
      <c r="D842" s="4" t="s">
        <v>620</v>
      </c>
      <c r="E842" s="4" t="s">
        <v>22</v>
      </c>
      <c r="F842" s="4" t="str">
        <f t="shared" si="109"/>
        <v>ﾆｼﾑﾗ ﾏｻｷ</v>
      </c>
      <c r="G842" s="4" t="str">
        <f t="shared" si="110"/>
        <v xml:space="preserve">ﾆｼﾑﾗ </v>
      </c>
      <c r="H842" s="5" t="s">
        <v>15</v>
      </c>
      <c r="I842" s="6">
        <v>37487</v>
      </c>
      <c r="J842" s="5">
        <v>14</v>
      </c>
      <c r="K842" s="5" t="s">
        <v>16</v>
      </c>
      <c r="L842" s="5">
        <v>2228</v>
      </c>
      <c r="M842" s="5" t="s">
        <v>24</v>
      </c>
      <c r="N842" s="5" t="str">
        <f t="shared" si="111"/>
        <v>醍02228</v>
      </c>
      <c r="O842" s="5" t="str">
        <f t="shared" si="112"/>
        <v>家</v>
      </c>
      <c r="P842" s="4" t="s">
        <v>2535</v>
      </c>
      <c r="Q842" s="4" t="s">
        <v>54</v>
      </c>
      <c r="R842" s="4" t="s">
        <v>3080</v>
      </c>
      <c r="S842" s="4">
        <v>8902852</v>
      </c>
      <c r="T842" s="4" t="s">
        <v>25</v>
      </c>
      <c r="U842" s="4">
        <v>890405505</v>
      </c>
      <c r="V842" s="4" t="s">
        <v>20</v>
      </c>
      <c r="W842" s="7" t="s">
        <v>2970</v>
      </c>
      <c r="X842" s="7" t="s">
        <v>2971</v>
      </c>
      <c r="Y842" s="8" t="s">
        <v>2972</v>
      </c>
      <c r="Z842" s="8" t="s">
        <v>2973</v>
      </c>
      <c r="AA842" s="1" t="str">
        <f t="shared" si="114"/>
        <v>ニ</v>
      </c>
    </row>
    <row r="843" spans="1:28" ht="21" hidden="1" customHeight="1">
      <c r="A843" s="1">
        <v>0</v>
      </c>
      <c r="B843" s="2" t="str">
        <f>VLOOKUP(VALUE(MID(N843,2,2)),Sheet1!$A$1:$B$6,2,FALSE)</f>
        <v>点在</v>
      </c>
      <c r="C843" s="9" t="str">
        <f t="shared" si="113"/>
        <v/>
      </c>
      <c r="D843" s="10" t="s">
        <v>2018</v>
      </c>
      <c r="E843" s="4" t="s">
        <v>2019</v>
      </c>
      <c r="F843" s="4" t="str">
        <f t="shared" si="109"/>
        <v>ﾆｼﾑﾗ ﾔｽﾋﾛ</v>
      </c>
      <c r="G843" s="10" t="str">
        <f t="shared" si="110"/>
        <v>ﾆｼﾑﾗ ﾔｽﾋﾛ</v>
      </c>
      <c r="H843" s="11" t="s">
        <v>15</v>
      </c>
      <c r="I843" s="12">
        <v>23335</v>
      </c>
      <c r="J843" s="11">
        <v>53</v>
      </c>
      <c r="K843" s="5" t="s">
        <v>16</v>
      </c>
      <c r="L843" s="5">
        <v>50097</v>
      </c>
      <c r="M843" s="5" t="s">
        <v>17</v>
      </c>
      <c r="N843" s="11" t="str">
        <f t="shared" si="111"/>
        <v>醍50097</v>
      </c>
      <c r="O843" s="11" t="str">
        <f t="shared" si="112"/>
        <v>本</v>
      </c>
      <c r="P843" s="10" t="s">
        <v>2887</v>
      </c>
      <c r="Q843" s="10" t="s">
        <v>2020</v>
      </c>
      <c r="R843" s="10" t="s">
        <v>2021</v>
      </c>
      <c r="S843" s="4">
        <v>1209388</v>
      </c>
      <c r="T843" s="4" t="s">
        <v>19</v>
      </c>
      <c r="U843" s="4">
        <v>121201901</v>
      </c>
      <c r="V843" s="4" t="s">
        <v>20</v>
      </c>
      <c r="W843" s="13"/>
      <c r="X843" s="13" t="s">
        <v>2971</v>
      </c>
      <c r="Y843" s="18" t="s">
        <v>3357</v>
      </c>
      <c r="Z843" s="18" t="s">
        <v>2973</v>
      </c>
      <c r="AA843" s="1" t="str">
        <f t="shared" si="114"/>
        <v>ニ</v>
      </c>
    </row>
    <row r="844" spans="1:28" ht="21" hidden="1" customHeight="1">
      <c r="A844" s="1">
        <v>0</v>
      </c>
      <c r="B844" s="2" t="str">
        <f>VLOOKUP(VALUE(MID(N844,2,2)),Sheet1!$A$1:$B$6,2,FALSE)</f>
        <v>三宝院</v>
      </c>
      <c r="C844" s="9" t="str">
        <f t="shared" si="113"/>
        <v/>
      </c>
      <c r="D844" s="10" t="s">
        <v>1707</v>
      </c>
      <c r="E844" s="4" t="s">
        <v>1708</v>
      </c>
      <c r="F844" s="4" t="str">
        <f t="shared" si="109"/>
        <v>ﾆｼﾑﾗ ﾕﾀｶ</v>
      </c>
      <c r="G844" s="10" t="str">
        <f t="shared" si="110"/>
        <v>ﾆｼﾑﾗ ﾕﾀｶ</v>
      </c>
      <c r="H844" s="11" t="s">
        <v>15</v>
      </c>
      <c r="I844" s="12">
        <v>17974</v>
      </c>
      <c r="J844" s="11">
        <v>68</v>
      </c>
      <c r="K844" s="5" t="s">
        <v>16</v>
      </c>
      <c r="L844" s="5">
        <v>5245</v>
      </c>
      <c r="M844" s="5" t="s">
        <v>17</v>
      </c>
      <c r="N844" s="11" t="str">
        <f t="shared" si="111"/>
        <v>醍05245</v>
      </c>
      <c r="O844" s="11" t="str">
        <f t="shared" si="112"/>
        <v>本</v>
      </c>
      <c r="P844" s="10" t="s">
        <v>2813</v>
      </c>
      <c r="Q844" s="10" t="s">
        <v>733</v>
      </c>
      <c r="R844" s="10" t="s">
        <v>3269</v>
      </c>
      <c r="S844" s="4">
        <v>8506159</v>
      </c>
      <c r="T844" s="4" t="s">
        <v>19</v>
      </c>
      <c r="U844" s="4">
        <v>851202801</v>
      </c>
      <c r="V844" s="4" t="s">
        <v>20</v>
      </c>
      <c r="W844" s="13"/>
      <c r="X844" s="13" t="s">
        <v>2971</v>
      </c>
      <c r="Y844" s="18" t="s">
        <v>3357</v>
      </c>
      <c r="Z844" s="18" t="s">
        <v>2973</v>
      </c>
      <c r="AA844" s="1" t="str">
        <f t="shared" si="114"/>
        <v>ニ</v>
      </c>
    </row>
    <row r="845" spans="1:28" ht="21" hidden="1" customHeight="1">
      <c r="A845" s="1">
        <v>0</v>
      </c>
      <c r="B845" s="2" t="str">
        <f>VLOOKUP(VALUE(MID(N845,2,2)),Sheet1!$A$1:$B$6,2,FALSE)</f>
        <v>三宝院</v>
      </c>
      <c r="C845" s="9" t="str">
        <f t="shared" si="113"/>
        <v/>
      </c>
      <c r="D845" s="10" t="s">
        <v>1709</v>
      </c>
      <c r="E845" s="4" t="s">
        <v>22</v>
      </c>
      <c r="F845" s="4" t="str">
        <f t="shared" si="109"/>
        <v>ﾆｼﾑﾗ ﾕﾀｶ</v>
      </c>
      <c r="G845" s="10" t="str">
        <f t="shared" si="110"/>
        <v xml:space="preserve">ﾆｼﾑﾗ </v>
      </c>
      <c r="H845" s="11" t="s">
        <v>23</v>
      </c>
      <c r="I845" s="12">
        <v>17808</v>
      </c>
      <c r="J845" s="11">
        <v>68</v>
      </c>
      <c r="K845" s="5" t="s">
        <v>16</v>
      </c>
      <c r="L845" s="5">
        <v>5245</v>
      </c>
      <c r="M845" s="5" t="s">
        <v>24</v>
      </c>
      <c r="N845" s="11" t="str">
        <f t="shared" si="111"/>
        <v>醍05245</v>
      </c>
      <c r="O845" s="11" t="str">
        <f t="shared" si="112"/>
        <v>家</v>
      </c>
      <c r="P845" s="10" t="s">
        <v>2813</v>
      </c>
      <c r="Q845" s="10" t="s">
        <v>733</v>
      </c>
      <c r="R845" s="10" t="s">
        <v>3269</v>
      </c>
      <c r="S845" s="4">
        <v>8506159</v>
      </c>
      <c r="T845" s="4" t="s">
        <v>25</v>
      </c>
      <c r="U845" s="4">
        <v>851202802</v>
      </c>
      <c r="V845" s="4" t="s">
        <v>20</v>
      </c>
      <c r="W845" s="13"/>
      <c r="X845" s="13" t="s">
        <v>2971</v>
      </c>
      <c r="Y845" s="18" t="s">
        <v>3357</v>
      </c>
      <c r="Z845" s="18" t="s">
        <v>2973</v>
      </c>
      <c r="AA845" s="1" t="str">
        <f t="shared" si="114"/>
        <v>ニ</v>
      </c>
    </row>
    <row r="846" spans="1:28" ht="21" customHeight="1">
      <c r="A846" s="1">
        <v>0</v>
      </c>
      <c r="B846" s="2" t="str">
        <f>VLOOKUP(VALUE(MID(N846,2,2)),Sheet1!$A$1:$B$6,2,FALSE)</f>
        <v>点在</v>
      </c>
      <c r="C846" s="9" t="str">
        <f t="shared" si="113"/>
        <v/>
      </c>
      <c r="D846" s="10" t="s">
        <v>2039</v>
      </c>
      <c r="E846" s="4" t="s">
        <v>2040</v>
      </c>
      <c r="F846" s="4" t="str">
        <f t="shared" si="109"/>
        <v>ﾆｼﾓﾄ ﾕｷﾀｶ</v>
      </c>
      <c r="G846" s="10" t="str">
        <f t="shared" si="110"/>
        <v>ﾆｼﾓﾄ ﾕｷﾀｶ</v>
      </c>
      <c r="H846" s="11" t="s">
        <v>15</v>
      </c>
      <c r="I846" s="12">
        <v>27983</v>
      </c>
      <c r="J846" s="11">
        <v>40</v>
      </c>
      <c r="K846" s="5" t="s">
        <v>16</v>
      </c>
      <c r="L846" s="5">
        <v>50103</v>
      </c>
      <c r="M846" s="5" t="s">
        <v>17</v>
      </c>
      <c r="N846" s="11" t="str">
        <f t="shared" si="111"/>
        <v>醍50103</v>
      </c>
      <c r="O846" s="11" t="str">
        <f t="shared" si="112"/>
        <v>本</v>
      </c>
      <c r="P846" s="10" t="s">
        <v>2892</v>
      </c>
      <c r="Q846" s="10" t="s">
        <v>2041</v>
      </c>
      <c r="R846" s="10" t="s">
        <v>3308</v>
      </c>
      <c r="S846" s="4">
        <v>1307428</v>
      </c>
      <c r="T846" s="4" t="s">
        <v>19</v>
      </c>
      <c r="U846" s="4">
        <v>131105601</v>
      </c>
      <c r="V846" s="4" t="s">
        <v>20</v>
      </c>
      <c r="W846" s="15">
        <v>42477.333333333336</v>
      </c>
      <c r="X846" s="16">
        <v>42465</v>
      </c>
      <c r="Y846" s="18">
        <v>2</v>
      </c>
      <c r="Z846" s="18"/>
      <c r="AA846" s="1" t="str">
        <f t="shared" si="114"/>
        <v>ニ</v>
      </c>
      <c r="AB846" s="1">
        <f>J846</f>
        <v>40</v>
      </c>
    </row>
    <row r="847" spans="1:28" ht="21" hidden="1" customHeight="1">
      <c r="A847" s="1">
        <v>0</v>
      </c>
      <c r="B847" s="2" t="str">
        <f>VLOOKUP(VALUE(MID(N847,2,2)),Sheet1!$A$1:$B$6,2,FALSE)</f>
        <v>点在</v>
      </c>
      <c r="C847" s="9" t="str">
        <f t="shared" si="113"/>
        <v/>
      </c>
      <c r="D847" s="10" t="s">
        <v>2042</v>
      </c>
      <c r="E847" s="4" t="s">
        <v>22</v>
      </c>
      <c r="F847" s="4" t="str">
        <f t="shared" si="109"/>
        <v>ﾆｼﾓﾄ ﾕｷﾀｶ</v>
      </c>
      <c r="G847" s="10" t="str">
        <f t="shared" si="110"/>
        <v xml:space="preserve">ﾆｼﾓﾄ </v>
      </c>
      <c r="H847" s="11" t="s">
        <v>23</v>
      </c>
      <c r="I847" s="12">
        <v>28494</v>
      </c>
      <c r="J847" s="11">
        <v>39</v>
      </c>
      <c r="K847" s="5" t="s">
        <v>16</v>
      </c>
      <c r="L847" s="5">
        <v>50103</v>
      </c>
      <c r="M847" s="5" t="s">
        <v>24</v>
      </c>
      <c r="N847" s="11" t="str">
        <f t="shared" si="111"/>
        <v>醍50103</v>
      </c>
      <c r="O847" s="11" t="str">
        <f t="shared" si="112"/>
        <v>家</v>
      </c>
      <c r="P847" s="10" t="s">
        <v>2892</v>
      </c>
      <c r="Q847" s="10" t="s">
        <v>2041</v>
      </c>
      <c r="R847" s="10" t="s">
        <v>3308</v>
      </c>
      <c r="S847" s="4">
        <v>1307428</v>
      </c>
      <c r="T847" s="4" t="s">
        <v>25</v>
      </c>
      <c r="U847" s="4">
        <v>131105602</v>
      </c>
      <c r="V847" s="4" t="s">
        <v>20</v>
      </c>
      <c r="W847" s="13"/>
      <c r="X847" s="13" t="s">
        <v>2971</v>
      </c>
      <c r="Y847" s="18" t="s">
        <v>3357</v>
      </c>
      <c r="Z847" s="18" t="s">
        <v>2973</v>
      </c>
      <c r="AA847" s="1" t="str">
        <f t="shared" si="114"/>
        <v>ニ</v>
      </c>
    </row>
    <row r="848" spans="1:28" ht="21" hidden="1" customHeight="1">
      <c r="A848" s="1">
        <v>0</v>
      </c>
      <c r="B848" s="1" t="str">
        <f>VLOOKUP(VALUE(MID(N848,2,2)),Sheet1!$A$1:$B$6,2,FALSE)</f>
        <v>点在</v>
      </c>
      <c r="C848" s="9" t="str">
        <f t="shared" si="113"/>
        <v/>
      </c>
      <c r="D848" s="4" t="s">
        <v>2043</v>
      </c>
      <c r="E848" s="4" t="s">
        <v>22</v>
      </c>
      <c r="F848" s="4" t="str">
        <f t="shared" si="109"/>
        <v>ﾆｼﾓﾄ ﾕｷﾀｶ</v>
      </c>
      <c r="G848" s="4" t="str">
        <f t="shared" si="110"/>
        <v xml:space="preserve">ﾆｼﾓﾄ </v>
      </c>
      <c r="H848" s="5" t="s">
        <v>23</v>
      </c>
      <c r="I848" s="6">
        <v>39651</v>
      </c>
      <c r="J848" s="5">
        <v>8</v>
      </c>
      <c r="K848" s="5" t="s">
        <v>16</v>
      </c>
      <c r="L848" s="5">
        <v>50103</v>
      </c>
      <c r="M848" s="5" t="s">
        <v>24</v>
      </c>
      <c r="N848" s="5" t="str">
        <f t="shared" si="111"/>
        <v>醍50103</v>
      </c>
      <c r="O848" s="5" t="str">
        <f t="shared" si="112"/>
        <v>家</v>
      </c>
      <c r="P848" s="4" t="s">
        <v>2892</v>
      </c>
      <c r="Q848" s="4" t="s">
        <v>2041</v>
      </c>
      <c r="R848" s="4" t="s">
        <v>3308</v>
      </c>
      <c r="S848" s="4">
        <v>1307428</v>
      </c>
      <c r="T848" s="4" t="s">
        <v>25</v>
      </c>
      <c r="U848" s="4">
        <v>131105603</v>
      </c>
      <c r="V848" s="4" t="s">
        <v>20</v>
      </c>
      <c r="W848" s="7" t="s">
        <v>2970</v>
      </c>
      <c r="X848" s="7" t="s">
        <v>2971</v>
      </c>
      <c r="Y848" s="8" t="s">
        <v>2972</v>
      </c>
      <c r="Z848" s="8" t="s">
        <v>2973</v>
      </c>
      <c r="AA848" s="1" t="str">
        <f t="shared" si="114"/>
        <v>ニ</v>
      </c>
    </row>
    <row r="849" spans="1:28" ht="21" hidden="1" customHeight="1">
      <c r="A849" s="1">
        <v>0</v>
      </c>
      <c r="B849" s="1" t="str">
        <f>VLOOKUP(VALUE(MID(N849,2,2)),Sheet1!$A$1:$B$6,2,FALSE)</f>
        <v>点在</v>
      </c>
      <c r="C849" s="9" t="str">
        <f t="shared" si="113"/>
        <v/>
      </c>
      <c r="D849" s="4" t="s">
        <v>2044</v>
      </c>
      <c r="E849" s="4" t="s">
        <v>22</v>
      </c>
      <c r="F849" s="4" t="str">
        <f t="shared" si="109"/>
        <v>ﾆｼﾓﾄ ﾕｷﾀｶ</v>
      </c>
      <c r="G849" s="4" t="str">
        <f t="shared" si="110"/>
        <v xml:space="preserve">ﾆｼﾓﾄ </v>
      </c>
      <c r="H849" s="5" t="s">
        <v>23</v>
      </c>
      <c r="I849" s="6">
        <v>41356</v>
      </c>
      <c r="J849" s="5">
        <v>4</v>
      </c>
      <c r="K849" s="5" t="s">
        <v>16</v>
      </c>
      <c r="L849" s="5">
        <v>50103</v>
      </c>
      <c r="M849" s="5" t="s">
        <v>24</v>
      </c>
      <c r="N849" s="5" t="str">
        <f t="shared" si="111"/>
        <v>醍50103</v>
      </c>
      <c r="O849" s="5" t="str">
        <f t="shared" si="112"/>
        <v>家</v>
      </c>
      <c r="P849" s="4" t="s">
        <v>2892</v>
      </c>
      <c r="Q849" s="4" t="s">
        <v>2041</v>
      </c>
      <c r="R849" s="4" t="s">
        <v>3308</v>
      </c>
      <c r="S849" s="4">
        <v>1307428</v>
      </c>
      <c r="T849" s="4" t="s">
        <v>25</v>
      </c>
      <c r="U849" s="4">
        <v>131105604</v>
      </c>
      <c r="V849" s="4" t="s">
        <v>20</v>
      </c>
      <c r="W849" s="7" t="s">
        <v>2970</v>
      </c>
      <c r="X849" s="7" t="s">
        <v>2971</v>
      </c>
      <c r="Y849" s="8" t="s">
        <v>2972</v>
      </c>
      <c r="Z849" s="8" t="s">
        <v>2973</v>
      </c>
      <c r="AA849" s="1" t="str">
        <f t="shared" si="114"/>
        <v>ニ</v>
      </c>
    </row>
    <row r="850" spans="1:28" ht="21" customHeight="1">
      <c r="A850" s="1">
        <v>0</v>
      </c>
      <c r="B850" s="2" t="str">
        <f>VLOOKUP(VALUE(MID(N850,2,2)),Sheet1!$A$1:$B$6,2,FALSE)</f>
        <v>石田</v>
      </c>
      <c r="C850" s="9" t="str">
        <f t="shared" si="113"/>
        <v/>
      </c>
      <c r="D850" s="10" t="s">
        <v>229</v>
      </c>
      <c r="E850" s="4" t="s">
        <v>230</v>
      </c>
      <c r="F850" s="4" t="str">
        <f t="shared" si="109"/>
        <v>ﾆｼﾔﾏ ｶｽﾞﾉﾌﾞ</v>
      </c>
      <c r="G850" s="10" t="str">
        <f t="shared" si="110"/>
        <v>ﾆｼﾔﾏ ｶｽﾞﾉﾌﾞ</v>
      </c>
      <c r="H850" s="11" t="s">
        <v>15</v>
      </c>
      <c r="I850" s="12">
        <v>30419</v>
      </c>
      <c r="J850" s="11">
        <v>33</v>
      </c>
      <c r="K850" s="5" t="s">
        <v>16</v>
      </c>
      <c r="L850" s="5">
        <v>1204</v>
      </c>
      <c r="M850" s="5" t="s">
        <v>17</v>
      </c>
      <c r="N850" s="11" t="str">
        <f t="shared" si="111"/>
        <v>醍01204</v>
      </c>
      <c r="O850" s="11" t="str">
        <f t="shared" si="112"/>
        <v>本</v>
      </c>
      <c r="P850" s="10" t="s">
        <v>2438</v>
      </c>
      <c r="Q850" s="10" t="s">
        <v>44</v>
      </c>
      <c r="R850" s="10" t="s">
        <v>231</v>
      </c>
      <c r="S850" s="4">
        <v>606430</v>
      </c>
      <c r="T850" s="4" t="s">
        <v>25</v>
      </c>
      <c r="U850" s="4">
        <v>61003501</v>
      </c>
      <c r="V850" s="4" t="s">
        <v>20</v>
      </c>
      <c r="W850" s="15">
        <v>42477.354166666664</v>
      </c>
      <c r="X850" s="16">
        <v>42471</v>
      </c>
      <c r="Y850" s="18">
        <v>1</v>
      </c>
      <c r="Z850" s="18"/>
      <c r="AA850" s="1" t="str">
        <f t="shared" si="114"/>
        <v>ニ</v>
      </c>
      <c r="AB850" s="1">
        <f>J850</f>
        <v>33</v>
      </c>
    </row>
    <row r="851" spans="1:28" ht="21" hidden="1" customHeight="1">
      <c r="A851" s="1">
        <v>0</v>
      </c>
      <c r="B851" s="2" t="str">
        <f>VLOOKUP(VALUE(MID(N851,2,2)),Sheet1!$A$1:$B$6,2,FALSE)</f>
        <v>三宝院</v>
      </c>
      <c r="C851" s="9" t="str">
        <f t="shared" si="113"/>
        <v/>
      </c>
      <c r="D851" s="10" t="s">
        <v>1738</v>
      </c>
      <c r="E851" s="4" t="s">
        <v>1739</v>
      </c>
      <c r="F851" s="4" t="str">
        <f t="shared" si="109"/>
        <v>ﾆﾀﾊﾗ ｻﾄﾙ</v>
      </c>
      <c r="G851" s="10" t="str">
        <f t="shared" si="110"/>
        <v>ﾆﾀﾊﾗ ｻﾄﾙ</v>
      </c>
      <c r="H851" s="11" t="s">
        <v>15</v>
      </c>
      <c r="I851" s="12">
        <v>30370</v>
      </c>
      <c r="J851" s="11">
        <v>34</v>
      </c>
      <c r="K851" s="5" t="s">
        <v>16</v>
      </c>
      <c r="L851" s="5">
        <v>5264</v>
      </c>
      <c r="M851" s="5" t="s">
        <v>17</v>
      </c>
      <c r="N851" s="11" t="str">
        <f t="shared" si="111"/>
        <v>醍05264</v>
      </c>
      <c r="O851" s="11" t="str">
        <f t="shared" si="112"/>
        <v>本</v>
      </c>
      <c r="P851" s="10" t="s">
        <v>2821</v>
      </c>
      <c r="Q851" s="10" t="s">
        <v>1740</v>
      </c>
      <c r="R851" s="10" t="s">
        <v>3274</v>
      </c>
      <c r="S851" s="4">
        <v>1001256</v>
      </c>
      <c r="T851" s="4" t="s">
        <v>25</v>
      </c>
      <c r="U851" s="4">
        <v>100506001</v>
      </c>
      <c r="V851" s="4" t="s">
        <v>20</v>
      </c>
      <c r="W851" s="13"/>
      <c r="X851" s="13" t="s">
        <v>2971</v>
      </c>
      <c r="Y851" s="18" t="s">
        <v>3357</v>
      </c>
      <c r="Z851" s="18" t="s">
        <v>2973</v>
      </c>
      <c r="AA851" s="1" t="str">
        <f t="shared" si="114"/>
        <v>ニ</v>
      </c>
    </row>
    <row r="852" spans="1:28" ht="21" hidden="1" customHeight="1">
      <c r="A852" s="1">
        <v>0</v>
      </c>
      <c r="B852" s="1" t="str">
        <f>VLOOKUP(VALUE(MID(N852,2,2)),Sheet1!$A$1:$B$6,2,FALSE)</f>
        <v>三宝院</v>
      </c>
      <c r="C852" s="9" t="str">
        <f t="shared" si="113"/>
        <v/>
      </c>
      <c r="D852" s="4" t="s">
        <v>1741</v>
      </c>
      <c r="E852" s="4" t="s">
        <v>22</v>
      </c>
      <c r="F852" s="4" t="str">
        <f t="shared" si="109"/>
        <v>ﾆﾀﾊﾗ ｻﾄﾙ</v>
      </c>
      <c r="G852" s="4" t="str">
        <f t="shared" si="110"/>
        <v xml:space="preserve">ﾆﾀﾊﾗ </v>
      </c>
      <c r="H852" s="5" t="s">
        <v>23</v>
      </c>
      <c r="I852" s="6">
        <v>41936</v>
      </c>
      <c r="J852" s="5">
        <v>2</v>
      </c>
      <c r="K852" s="5" t="s">
        <v>16</v>
      </c>
      <c r="L852" s="5">
        <v>5264</v>
      </c>
      <c r="M852" s="5" t="s">
        <v>24</v>
      </c>
      <c r="N852" s="5" t="str">
        <f t="shared" si="111"/>
        <v>醍05264</v>
      </c>
      <c r="O852" s="5" t="str">
        <f t="shared" si="112"/>
        <v>家</v>
      </c>
      <c r="P852" s="4" t="s">
        <v>2821</v>
      </c>
      <c r="Q852" s="4" t="s">
        <v>1740</v>
      </c>
      <c r="R852" s="4" t="s">
        <v>3274</v>
      </c>
      <c r="S852" s="4">
        <v>1001256</v>
      </c>
      <c r="T852" s="4" t="s">
        <v>25</v>
      </c>
      <c r="U852" s="4">
        <v>100506002</v>
      </c>
      <c r="V852" s="4" t="s">
        <v>20</v>
      </c>
      <c r="W852" s="7" t="s">
        <v>2970</v>
      </c>
      <c r="X852" s="7" t="s">
        <v>2971</v>
      </c>
      <c r="Y852" s="8" t="s">
        <v>2972</v>
      </c>
      <c r="Z852" s="8" t="s">
        <v>2973</v>
      </c>
      <c r="AA852" s="1" t="str">
        <f t="shared" si="114"/>
        <v>ニ</v>
      </c>
    </row>
    <row r="853" spans="1:28" ht="21" hidden="1" customHeight="1">
      <c r="A853" s="1">
        <v>0</v>
      </c>
      <c r="B853" s="2" t="str">
        <f>VLOOKUP(VALUE(MID(N853,2,2)),Sheet1!$A$1:$B$6,2,FALSE)</f>
        <v>点在</v>
      </c>
      <c r="C853" s="9" t="str">
        <f t="shared" si="113"/>
        <v/>
      </c>
      <c r="D853" s="10" t="s">
        <v>2131</v>
      </c>
      <c r="E853" s="4" t="s">
        <v>2132</v>
      </c>
      <c r="F853" s="4" t="str">
        <f t="shared" si="109"/>
        <v>ﾆﾂﾀ ｷﾖｳｺ</v>
      </c>
      <c r="G853" s="10" t="str">
        <f t="shared" si="110"/>
        <v>ﾆﾂﾀ ｷﾖｳｺ</v>
      </c>
      <c r="H853" s="11" t="s">
        <v>23</v>
      </c>
      <c r="I853" s="12">
        <v>24445</v>
      </c>
      <c r="J853" s="11">
        <v>50</v>
      </c>
      <c r="K853" s="5" t="s">
        <v>256</v>
      </c>
      <c r="L853" s="5">
        <v>50133</v>
      </c>
      <c r="M853" s="5" t="s">
        <v>17</v>
      </c>
      <c r="N853" s="11" t="str">
        <f t="shared" si="111"/>
        <v>法50133</v>
      </c>
      <c r="O853" s="11" t="str">
        <f t="shared" si="112"/>
        <v>本</v>
      </c>
      <c r="P853" s="10" t="s">
        <v>2912</v>
      </c>
      <c r="Q853" s="10" t="s">
        <v>372</v>
      </c>
      <c r="R853" s="10" t="s">
        <v>3321</v>
      </c>
      <c r="S853" s="4">
        <v>1104403</v>
      </c>
      <c r="T853" s="4" t="s">
        <v>19</v>
      </c>
      <c r="U853" s="4">
        <v>110982001</v>
      </c>
      <c r="V853" s="4" t="s">
        <v>20</v>
      </c>
      <c r="W853" s="13"/>
      <c r="X853" s="13" t="s">
        <v>2971</v>
      </c>
      <c r="Y853" s="18" t="s">
        <v>3357</v>
      </c>
      <c r="Z853" s="18" t="s">
        <v>2973</v>
      </c>
      <c r="AA853" s="1" t="str">
        <f t="shared" si="114"/>
        <v>ニ</v>
      </c>
    </row>
    <row r="854" spans="1:28" ht="21" hidden="1" customHeight="1">
      <c r="A854" s="1">
        <v>0</v>
      </c>
      <c r="B854" s="2" t="str">
        <f>VLOOKUP(VALUE(MID(N854,2,2)),Sheet1!$A$1:$B$6,2,FALSE)</f>
        <v>三宝院</v>
      </c>
      <c r="C854" s="9" t="str">
        <f t="shared" si="113"/>
        <v/>
      </c>
      <c r="D854" s="10" t="s">
        <v>1807</v>
      </c>
      <c r="E854" s="4" t="s">
        <v>1808</v>
      </c>
      <c r="F854" s="4" t="str">
        <f t="shared" si="109"/>
        <v>ﾆﾉﾐﾔ ｱﾕﾐ</v>
      </c>
      <c r="G854" s="10" t="str">
        <f t="shared" si="110"/>
        <v>ﾆﾉﾐﾔ ｱﾕﾐ</v>
      </c>
      <c r="H854" s="11" t="s">
        <v>23</v>
      </c>
      <c r="I854" s="12">
        <v>29418</v>
      </c>
      <c r="J854" s="11">
        <v>36</v>
      </c>
      <c r="K854" s="5" t="s">
        <v>256</v>
      </c>
      <c r="L854" s="5">
        <v>5307</v>
      </c>
      <c r="M854" s="5" t="s">
        <v>17</v>
      </c>
      <c r="N854" s="11" t="str">
        <f t="shared" si="111"/>
        <v>法05307</v>
      </c>
      <c r="O854" s="11" t="str">
        <f t="shared" si="112"/>
        <v>本</v>
      </c>
      <c r="P854" s="10" t="s">
        <v>2838</v>
      </c>
      <c r="Q854" s="10" t="s">
        <v>1809</v>
      </c>
      <c r="R854" s="10" t="s">
        <v>1810</v>
      </c>
      <c r="S854" s="4">
        <v>1303503</v>
      </c>
      <c r="T854" s="4" t="s">
        <v>25</v>
      </c>
      <c r="U854" s="4">
        <v>130783401</v>
      </c>
      <c r="V854" s="4" t="s">
        <v>20</v>
      </c>
      <c r="W854" s="13"/>
      <c r="X854" s="13" t="s">
        <v>2971</v>
      </c>
      <c r="Y854" s="18" t="s">
        <v>3357</v>
      </c>
      <c r="Z854" s="18" t="s">
        <v>2973</v>
      </c>
      <c r="AA854" s="1" t="str">
        <f t="shared" si="114"/>
        <v>ニ</v>
      </c>
    </row>
    <row r="855" spans="1:28" ht="21" hidden="1" customHeight="1">
      <c r="A855" s="1">
        <v>0</v>
      </c>
      <c r="B855" s="1" t="str">
        <f>VLOOKUP(VALUE(MID(N855,2,2)),Sheet1!$A$1:$B$6,2,FALSE)</f>
        <v>三宝院</v>
      </c>
      <c r="C855" s="9" t="str">
        <f t="shared" si="113"/>
        <v/>
      </c>
      <c r="D855" s="4" t="s">
        <v>1811</v>
      </c>
      <c r="E855" s="4" t="s">
        <v>22</v>
      </c>
      <c r="F855" s="4" t="str">
        <f t="shared" si="109"/>
        <v>ﾆﾉﾐﾔ ｱﾕﾐ</v>
      </c>
      <c r="G855" s="4" t="str">
        <f t="shared" si="110"/>
        <v xml:space="preserve">ﾆﾉﾐﾔ </v>
      </c>
      <c r="H855" s="5" t="s">
        <v>23</v>
      </c>
      <c r="I855" s="6">
        <v>39239</v>
      </c>
      <c r="J855" s="5">
        <v>9</v>
      </c>
      <c r="K855" s="5" t="s">
        <v>256</v>
      </c>
      <c r="L855" s="5">
        <v>5307</v>
      </c>
      <c r="M855" s="5" t="s">
        <v>24</v>
      </c>
      <c r="N855" s="5" t="str">
        <f t="shared" si="111"/>
        <v>法05307</v>
      </c>
      <c r="O855" s="5" t="str">
        <f t="shared" si="112"/>
        <v>家</v>
      </c>
      <c r="P855" s="4" t="s">
        <v>2838</v>
      </c>
      <c r="Q855" s="4" t="s">
        <v>1809</v>
      </c>
      <c r="R855" s="4" t="s">
        <v>1810</v>
      </c>
      <c r="S855" s="4">
        <v>1303503</v>
      </c>
      <c r="T855" s="4" t="s">
        <v>25</v>
      </c>
      <c r="U855" s="4">
        <v>130783402</v>
      </c>
      <c r="V855" s="4" t="s">
        <v>20</v>
      </c>
      <c r="W855" s="7" t="s">
        <v>2970</v>
      </c>
      <c r="X855" s="7" t="s">
        <v>2971</v>
      </c>
      <c r="Y855" s="8" t="s">
        <v>2972</v>
      </c>
      <c r="Z855" s="8" t="s">
        <v>2973</v>
      </c>
      <c r="AA855" s="1" t="str">
        <f t="shared" si="114"/>
        <v>ニ</v>
      </c>
    </row>
    <row r="856" spans="1:28" ht="21" hidden="1" customHeight="1">
      <c r="A856" s="1">
        <v>0</v>
      </c>
      <c r="B856" s="2" t="str">
        <f>VLOOKUP(VALUE(MID(N856,2,2)),Sheet1!$A$1:$B$6,2,FALSE)</f>
        <v>小栗栖</v>
      </c>
      <c r="C856" s="9" t="str">
        <f t="shared" si="113"/>
        <v>ノ</v>
      </c>
      <c r="D856" s="10" t="s">
        <v>1116</v>
      </c>
      <c r="E856" s="4" t="s">
        <v>1117</v>
      </c>
      <c r="F856" s="4" t="str">
        <f t="shared" si="109"/>
        <v>ﾉｸﾞﾁ ﾀｶｼ</v>
      </c>
      <c r="G856" s="10" t="str">
        <f t="shared" si="110"/>
        <v>ﾉｸﾞﾁ ﾀｶｼ</v>
      </c>
      <c r="H856" s="11" t="s">
        <v>15</v>
      </c>
      <c r="I856" s="12">
        <v>32122</v>
      </c>
      <c r="J856" s="11">
        <v>29</v>
      </c>
      <c r="K856" s="5" t="s">
        <v>256</v>
      </c>
      <c r="L856" s="5">
        <v>3290</v>
      </c>
      <c r="M856" s="5" t="s">
        <v>17</v>
      </c>
      <c r="N856" s="11" t="str">
        <f t="shared" si="111"/>
        <v>法03290</v>
      </c>
      <c r="O856" s="11" t="str">
        <f t="shared" si="112"/>
        <v>本</v>
      </c>
      <c r="P856" s="10" t="s">
        <v>2659</v>
      </c>
      <c r="Q856" s="10" t="s">
        <v>1118</v>
      </c>
      <c r="R856" s="10" t="s">
        <v>1119</v>
      </c>
      <c r="S856" s="4">
        <v>1501844</v>
      </c>
      <c r="T856" s="4" t="s">
        <v>25</v>
      </c>
      <c r="U856" s="4">
        <v>150882201</v>
      </c>
      <c r="V856" s="4" t="s">
        <v>20</v>
      </c>
      <c r="W856" s="13"/>
      <c r="X856" s="13" t="s">
        <v>2971</v>
      </c>
      <c r="Y856" s="18" t="s">
        <v>3357</v>
      </c>
      <c r="Z856" s="18" t="s">
        <v>2973</v>
      </c>
      <c r="AA856" s="1" t="str">
        <f t="shared" si="114"/>
        <v>ノ</v>
      </c>
    </row>
    <row r="857" spans="1:28" ht="21" hidden="1" customHeight="1">
      <c r="A857" s="1">
        <v>0</v>
      </c>
      <c r="B857" s="2" t="str">
        <f>VLOOKUP(VALUE(MID(N857,2,2)),Sheet1!$A$1:$B$6,2,FALSE)</f>
        <v>日野</v>
      </c>
      <c r="C857" s="9" t="str">
        <f t="shared" si="113"/>
        <v/>
      </c>
      <c r="D857" s="10" t="s">
        <v>699</v>
      </c>
      <c r="E857" s="4" t="s">
        <v>700</v>
      </c>
      <c r="F857" s="4" t="str">
        <f t="shared" si="109"/>
        <v>ﾉｸﾞﾁ ﾋﾛｼ</v>
      </c>
      <c r="G857" s="10" t="str">
        <f t="shared" si="110"/>
        <v>ﾉｸﾞﾁ ﾋﾛｼ</v>
      </c>
      <c r="H857" s="11" t="s">
        <v>15</v>
      </c>
      <c r="I857" s="12">
        <v>24281</v>
      </c>
      <c r="J857" s="11">
        <v>50</v>
      </c>
      <c r="K857" s="5" t="s">
        <v>16</v>
      </c>
      <c r="L857" s="5">
        <v>2250</v>
      </c>
      <c r="M857" s="5" t="s">
        <v>17</v>
      </c>
      <c r="N857" s="11" t="str">
        <f t="shared" si="111"/>
        <v>醍02250</v>
      </c>
      <c r="O857" s="11" t="str">
        <f t="shared" si="112"/>
        <v>本</v>
      </c>
      <c r="P857" s="10" t="s">
        <v>2554</v>
      </c>
      <c r="Q857" s="10" t="s">
        <v>361</v>
      </c>
      <c r="R857" s="10" t="s">
        <v>701</v>
      </c>
      <c r="S857" s="4">
        <v>1512251</v>
      </c>
      <c r="T857" s="4" t="s">
        <v>19</v>
      </c>
      <c r="U857" s="4">
        <v>160303701</v>
      </c>
      <c r="V857" s="4" t="s">
        <v>20</v>
      </c>
      <c r="W857" s="13"/>
      <c r="X857" s="13" t="s">
        <v>2971</v>
      </c>
      <c r="Y857" s="18" t="s">
        <v>3357</v>
      </c>
      <c r="Z857" s="18" t="s">
        <v>2973</v>
      </c>
      <c r="AA857" s="1" t="str">
        <f t="shared" si="114"/>
        <v>ノ</v>
      </c>
    </row>
    <row r="858" spans="1:28" ht="21" hidden="1" customHeight="1">
      <c r="A858" s="1">
        <v>0</v>
      </c>
      <c r="B858" s="2" t="str">
        <f>VLOOKUP(VALUE(MID(N858,2,2)),Sheet1!$A$1:$B$6,2,FALSE)</f>
        <v>小栗栖</v>
      </c>
      <c r="C858" s="9" t="str">
        <f t="shared" si="113"/>
        <v/>
      </c>
      <c r="D858" s="10" t="s">
        <v>743</v>
      </c>
      <c r="E858" s="4" t="s">
        <v>744</v>
      </c>
      <c r="F858" s="4" t="str">
        <f t="shared" si="109"/>
        <v>ﾉﾊﾗ ｶﾂｼ</v>
      </c>
      <c r="G858" s="10" t="str">
        <f t="shared" si="110"/>
        <v>ﾉﾊﾗ ｶﾂｼ</v>
      </c>
      <c r="H858" s="11" t="s">
        <v>15</v>
      </c>
      <c r="I858" s="12">
        <v>16147</v>
      </c>
      <c r="J858" s="11">
        <v>73</v>
      </c>
      <c r="K858" s="5" t="s">
        <v>16</v>
      </c>
      <c r="L858" s="5">
        <v>3046</v>
      </c>
      <c r="M858" s="5" t="s">
        <v>17</v>
      </c>
      <c r="N858" s="11" t="str">
        <f t="shared" si="111"/>
        <v>醍03046</v>
      </c>
      <c r="O858" s="11" t="str">
        <f t="shared" si="112"/>
        <v>本</v>
      </c>
      <c r="P858" s="10" t="s">
        <v>2566</v>
      </c>
      <c r="Q858" s="10" t="s">
        <v>161</v>
      </c>
      <c r="R858" s="10" t="s">
        <v>3100</v>
      </c>
      <c r="S858" s="4">
        <v>8800324</v>
      </c>
      <c r="T858" s="4" t="s">
        <v>19</v>
      </c>
      <c r="U858" s="4">
        <v>880104201</v>
      </c>
      <c r="V858" s="4" t="s">
        <v>20</v>
      </c>
      <c r="W858" s="13"/>
      <c r="X858" s="13" t="s">
        <v>2971</v>
      </c>
      <c r="Y858" s="18" t="s">
        <v>3357</v>
      </c>
      <c r="Z858" s="18" t="s">
        <v>2973</v>
      </c>
      <c r="AA858" s="1" t="str">
        <f t="shared" si="114"/>
        <v>ノ</v>
      </c>
    </row>
    <row r="859" spans="1:28" ht="21" hidden="1" customHeight="1">
      <c r="A859" s="1">
        <v>0</v>
      </c>
      <c r="B859" s="2" t="str">
        <f>VLOOKUP(VALUE(MID(N859,2,2)),Sheet1!$A$1:$B$6,2,FALSE)</f>
        <v>小栗栖</v>
      </c>
      <c r="C859" s="9" t="str">
        <f t="shared" si="113"/>
        <v/>
      </c>
      <c r="D859" s="10" t="s">
        <v>745</v>
      </c>
      <c r="E859" s="4" t="s">
        <v>22</v>
      </c>
      <c r="F859" s="4" t="str">
        <f t="shared" si="109"/>
        <v>ﾉﾊﾗ ｶﾂｼ</v>
      </c>
      <c r="G859" s="10" t="str">
        <f t="shared" si="110"/>
        <v xml:space="preserve">ﾉﾊﾗ </v>
      </c>
      <c r="H859" s="11" t="s">
        <v>23</v>
      </c>
      <c r="I859" s="12">
        <v>17350</v>
      </c>
      <c r="J859" s="11">
        <v>69</v>
      </c>
      <c r="K859" s="5" t="s">
        <v>16</v>
      </c>
      <c r="L859" s="5">
        <v>3046</v>
      </c>
      <c r="M859" s="5" t="s">
        <v>24</v>
      </c>
      <c r="N859" s="11" t="str">
        <f t="shared" si="111"/>
        <v>醍03046</v>
      </c>
      <c r="O859" s="11" t="str">
        <f t="shared" si="112"/>
        <v>家</v>
      </c>
      <c r="P859" s="10" t="s">
        <v>2566</v>
      </c>
      <c r="Q859" s="10" t="s">
        <v>161</v>
      </c>
      <c r="R859" s="10" t="s">
        <v>3100</v>
      </c>
      <c r="S859" s="4">
        <v>8800324</v>
      </c>
      <c r="T859" s="4" t="s">
        <v>25</v>
      </c>
      <c r="U859" s="4">
        <v>880104202</v>
      </c>
      <c r="V859" s="4" t="s">
        <v>20</v>
      </c>
      <c r="W859" s="13"/>
      <c r="X859" s="13" t="s">
        <v>2971</v>
      </c>
      <c r="Y859" s="18" t="s">
        <v>3357</v>
      </c>
      <c r="Z859" s="18" t="s">
        <v>2973</v>
      </c>
      <c r="AA859" s="1" t="str">
        <f t="shared" si="114"/>
        <v>ノ</v>
      </c>
    </row>
    <row r="860" spans="1:28" ht="21" customHeight="1">
      <c r="A860" s="1">
        <v>0</v>
      </c>
      <c r="B860" s="2" t="str">
        <f>VLOOKUP(VALUE(MID(N860,2,2)),Sheet1!$A$1:$B$6,2,FALSE)</f>
        <v>小栗栖</v>
      </c>
      <c r="C860" s="9" t="str">
        <f t="shared" si="113"/>
        <v/>
      </c>
      <c r="D860" s="10" t="s">
        <v>770</v>
      </c>
      <c r="E860" s="4" t="s">
        <v>771</v>
      </c>
      <c r="F860" s="4" t="str">
        <f t="shared" si="109"/>
        <v>ﾉﾊﾗ ｹﾝｼﾞ</v>
      </c>
      <c r="G860" s="10" t="str">
        <f t="shared" si="110"/>
        <v>ﾉﾊﾗ ｹﾝｼﾞ</v>
      </c>
      <c r="H860" s="11" t="s">
        <v>15</v>
      </c>
      <c r="I860" s="12">
        <v>26865</v>
      </c>
      <c r="J860" s="11">
        <v>43</v>
      </c>
      <c r="K860" s="5" t="s">
        <v>16</v>
      </c>
      <c r="L860" s="5">
        <v>3063</v>
      </c>
      <c r="M860" s="5" t="s">
        <v>17</v>
      </c>
      <c r="N860" s="11" t="str">
        <f t="shared" si="111"/>
        <v>醍03063</v>
      </c>
      <c r="O860" s="11" t="str">
        <f t="shared" si="112"/>
        <v>本</v>
      </c>
      <c r="P860" s="10" t="s">
        <v>2574</v>
      </c>
      <c r="Q860" s="10" t="s">
        <v>772</v>
      </c>
      <c r="R860" s="10" t="s">
        <v>773</v>
      </c>
      <c r="S860" s="4">
        <v>9402519</v>
      </c>
      <c r="T860" s="4" t="s">
        <v>19</v>
      </c>
      <c r="U860" s="4">
        <v>940612401</v>
      </c>
      <c r="V860" s="4" t="s">
        <v>20</v>
      </c>
      <c r="W860" s="15">
        <v>42477.333333333336</v>
      </c>
      <c r="X860" s="16">
        <v>42464</v>
      </c>
      <c r="Y860" s="18">
        <v>2</v>
      </c>
      <c r="Z860" s="18"/>
      <c r="AA860" s="1" t="str">
        <f t="shared" si="114"/>
        <v>ノ</v>
      </c>
      <c r="AB860" s="1">
        <f t="shared" ref="AB860:AB861" si="116">J860</f>
        <v>43</v>
      </c>
    </row>
    <row r="861" spans="1:28" ht="21" customHeight="1">
      <c r="A861" s="1">
        <v>0</v>
      </c>
      <c r="B861" s="2" t="str">
        <f>VLOOKUP(VALUE(MID(N861,2,2)),Sheet1!$A$1:$B$6,2,FALSE)</f>
        <v>小栗栖</v>
      </c>
      <c r="C861" s="9" t="str">
        <f t="shared" si="113"/>
        <v/>
      </c>
      <c r="D861" s="10" t="s">
        <v>794</v>
      </c>
      <c r="E861" s="4" t="s">
        <v>795</v>
      </c>
      <c r="F861" s="4" t="str">
        <f t="shared" si="109"/>
        <v>ﾉﾊﾗ ﾀﾞｲｽｹ</v>
      </c>
      <c r="G861" s="10" t="str">
        <f t="shared" si="110"/>
        <v>ﾉﾊﾗ ﾀﾞｲｽｹ</v>
      </c>
      <c r="H861" s="11" t="s">
        <v>15</v>
      </c>
      <c r="I861" s="12">
        <v>28294</v>
      </c>
      <c r="J861" s="11">
        <v>39</v>
      </c>
      <c r="K861" s="5" t="s">
        <v>16</v>
      </c>
      <c r="L861" s="5">
        <v>3079</v>
      </c>
      <c r="M861" s="5" t="s">
        <v>17</v>
      </c>
      <c r="N861" s="11" t="str">
        <f t="shared" si="111"/>
        <v>醍03079</v>
      </c>
      <c r="O861" s="11" t="str">
        <f t="shared" si="112"/>
        <v>本</v>
      </c>
      <c r="P861" s="10" t="s">
        <v>2580</v>
      </c>
      <c r="Q861" s="10" t="s">
        <v>40</v>
      </c>
      <c r="R861" s="10" t="s">
        <v>3437</v>
      </c>
      <c r="S861" s="4">
        <v>9802754</v>
      </c>
      <c r="T861" s="4" t="s">
        <v>25</v>
      </c>
      <c r="U861" s="4">
        <v>980607501</v>
      </c>
      <c r="V861" s="4" t="s">
        <v>20</v>
      </c>
      <c r="W861" s="15">
        <v>42477.333333333336</v>
      </c>
      <c r="X861" s="16">
        <v>42464</v>
      </c>
      <c r="Y861" s="18">
        <v>1</v>
      </c>
      <c r="Z861" s="18"/>
      <c r="AA861" s="1" t="str">
        <f t="shared" si="114"/>
        <v>ノ</v>
      </c>
      <c r="AB861" s="1">
        <f t="shared" si="116"/>
        <v>39</v>
      </c>
    </row>
    <row r="862" spans="1:28" ht="21" hidden="1" customHeight="1">
      <c r="A862" s="1">
        <v>0</v>
      </c>
      <c r="B862" s="2" t="str">
        <f>VLOOKUP(VALUE(MID(N862,2,2)),Sheet1!$A$1:$B$6,2,FALSE)</f>
        <v>小栗栖</v>
      </c>
      <c r="C862" s="9" t="str">
        <f t="shared" si="113"/>
        <v/>
      </c>
      <c r="D862" s="10" t="s">
        <v>796</v>
      </c>
      <c r="E862" s="4" t="s">
        <v>22</v>
      </c>
      <c r="F862" s="4" t="str">
        <f t="shared" si="109"/>
        <v>ﾉﾊﾗ ﾀﾞｲｽｹ</v>
      </c>
      <c r="G862" s="10" t="str">
        <f t="shared" si="110"/>
        <v xml:space="preserve">ﾉﾊﾗ </v>
      </c>
      <c r="H862" s="11" t="s">
        <v>23</v>
      </c>
      <c r="I862" s="12">
        <v>28561</v>
      </c>
      <c r="J862" s="11">
        <v>39</v>
      </c>
      <c r="K862" s="5" t="s">
        <v>16</v>
      </c>
      <c r="L862" s="5">
        <v>3079</v>
      </c>
      <c r="M862" s="5" t="s">
        <v>24</v>
      </c>
      <c r="N862" s="11" t="str">
        <f t="shared" si="111"/>
        <v>醍03079</v>
      </c>
      <c r="O862" s="11" t="str">
        <f t="shared" si="112"/>
        <v>家</v>
      </c>
      <c r="P862" s="10" t="s">
        <v>2580</v>
      </c>
      <c r="Q862" s="10" t="s">
        <v>40</v>
      </c>
      <c r="R862" s="10" t="s">
        <v>3100</v>
      </c>
      <c r="S862" s="4">
        <v>9802754</v>
      </c>
      <c r="T862" s="4" t="s">
        <v>25</v>
      </c>
      <c r="U862" s="4">
        <v>980607502</v>
      </c>
      <c r="V862" s="4" t="s">
        <v>20</v>
      </c>
      <c r="W862" s="13"/>
      <c r="X862" s="13" t="s">
        <v>2971</v>
      </c>
      <c r="Y862" s="18" t="s">
        <v>3357</v>
      </c>
      <c r="Z862" s="18" t="s">
        <v>2973</v>
      </c>
      <c r="AA862" s="1" t="str">
        <f t="shared" si="114"/>
        <v>ノ</v>
      </c>
    </row>
    <row r="863" spans="1:28" ht="21" hidden="1" customHeight="1">
      <c r="A863" s="1">
        <v>0</v>
      </c>
      <c r="B863" s="1" t="str">
        <f>VLOOKUP(VALUE(MID(N863,2,2)),Sheet1!$A$1:$B$6,2,FALSE)</f>
        <v>小栗栖</v>
      </c>
      <c r="C863" s="9" t="str">
        <f t="shared" si="113"/>
        <v/>
      </c>
      <c r="D863" s="4" t="s">
        <v>797</v>
      </c>
      <c r="E863" s="4" t="s">
        <v>22</v>
      </c>
      <c r="F863" s="4" t="str">
        <f t="shared" si="109"/>
        <v>ﾉﾊﾗ ﾀﾞｲｽｹ</v>
      </c>
      <c r="G863" s="4" t="str">
        <f t="shared" si="110"/>
        <v xml:space="preserve">ﾉﾊﾗ </v>
      </c>
      <c r="H863" s="5" t="s">
        <v>23</v>
      </c>
      <c r="I863" s="6">
        <v>37602</v>
      </c>
      <c r="J863" s="5">
        <v>14</v>
      </c>
      <c r="K863" s="5" t="s">
        <v>16</v>
      </c>
      <c r="L863" s="5">
        <v>3079</v>
      </c>
      <c r="M863" s="5" t="s">
        <v>24</v>
      </c>
      <c r="N863" s="5" t="str">
        <f t="shared" si="111"/>
        <v>醍03079</v>
      </c>
      <c r="O863" s="5" t="str">
        <f t="shared" si="112"/>
        <v>家</v>
      </c>
      <c r="P863" s="4" t="s">
        <v>2580</v>
      </c>
      <c r="Q863" s="4" t="s">
        <v>40</v>
      </c>
      <c r="R863" s="4" t="s">
        <v>3100</v>
      </c>
      <c r="S863" s="4">
        <v>9802754</v>
      </c>
      <c r="T863" s="4" t="s">
        <v>25</v>
      </c>
      <c r="U863" s="4">
        <v>980607503</v>
      </c>
      <c r="V863" s="4" t="s">
        <v>20</v>
      </c>
      <c r="W863" s="7" t="s">
        <v>2970</v>
      </c>
      <c r="X863" s="7" t="s">
        <v>2971</v>
      </c>
      <c r="Y863" s="8" t="s">
        <v>2972</v>
      </c>
      <c r="Z863" s="8" t="s">
        <v>2973</v>
      </c>
      <c r="AA863" s="1" t="str">
        <f t="shared" si="114"/>
        <v>ノ</v>
      </c>
    </row>
    <row r="864" spans="1:28" ht="21" hidden="1" customHeight="1">
      <c r="A864" s="1">
        <v>0</v>
      </c>
      <c r="B864" s="1" t="str">
        <f>VLOOKUP(VALUE(MID(N864,2,2)),Sheet1!$A$1:$B$6,2,FALSE)</f>
        <v>小栗栖</v>
      </c>
      <c r="C864" s="9" t="str">
        <f t="shared" si="113"/>
        <v/>
      </c>
      <c r="D864" s="4" t="s">
        <v>798</v>
      </c>
      <c r="E864" s="4" t="s">
        <v>22</v>
      </c>
      <c r="F864" s="4" t="str">
        <f t="shared" si="109"/>
        <v>ﾉﾊﾗ ﾀﾞｲｽｹ</v>
      </c>
      <c r="G864" s="4" t="str">
        <f t="shared" si="110"/>
        <v xml:space="preserve">ﾉﾊﾗ </v>
      </c>
      <c r="H864" s="5" t="s">
        <v>15</v>
      </c>
      <c r="I864" s="6">
        <v>38370</v>
      </c>
      <c r="J864" s="5">
        <v>12</v>
      </c>
      <c r="K864" s="5" t="s">
        <v>16</v>
      </c>
      <c r="L864" s="5">
        <v>3079</v>
      </c>
      <c r="M864" s="5" t="s">
        <v>24</v>
      </c>
      <c r="N864" s="5" t="str">
        <f t="shared" si="111"/>
        <v>醍03079</v>
      </c>
      <c r="O864" s="5" t="str">
        <f t="shared" si="112"/>
        <v>家</v>
      </c>
      <c r="P864" s="4" t="s">
        <v>2580</v>
      </c>
      <c r="Q864" s="4" t="s">
        <v>40</v>
      </c>
      <c r="R864" s="4" t="s">
        <v>3100</v>
      </c>
      <c r="S864" s="4">
        <v>9802754</v>
      </c>
      <c r="T864" s="4" t="s">
        <v>25</v>
      </c>
      <c r="U864" s="4">
        <v>980607504</v>
      </c>
      <c r="V864" s="4" t="s">
        <v>20</v>
      </c>
      <c r="W864" s="7" t="s">
        <v>2970</v>
      </c>
      <c r="X864" s="7" t="s">
        <v>2971</v>
      </c>
      <c r="Y864" s="8" t="s">
        <v>2972</v>
      </c>
      <c r="Z864" s="8" t="s">
        <v>2973</v>
      </c>
      <c r="AA864" s="1" t="str">
        <f t="shared" si="114"/>
        <v>ノ</v>
      </c>
    </row>
    <row r="865" spans="1:29" ht="21" hidden="1" customHeight="1">
      <c r="A865" s="1">
        <v>0</v>
      </c>
      <c r="B865" s="1" t="str">
        <f>VLOOKUP(VALUE(MID(N865,2,2)),Sheet1!$A$1:$B$6,2,FALSE)</f>
        <v>小栗栖</v>
      </c>
      <c r="C865" s="9" t="str">
        <f t="shared" si="113"/>
        <v/>
      </c>
      <c r="D865" s="4" t="s">
        <v>799</v>
      </c>
      <c r="E865" s="4" t="s">
        <v>22</v>
      </c>
      <c r="F865" s="4" t="str">
        <f t="shared" si="109"/>
        <v>ﾉﾊﾗ ﾀﾞｲｽｹ</v>
      </c>
      <c r="G865" s="4" t="str">
        <f t="shared" si="110"/>
        <v xml:space="preserve">ﾉﾊﾗ </v>
      </c>
      <c r="H865" s="5" t="s">
        <v>23</v>
      </c>
      <c r="I865" s="6">
        <v>40458</v>
      </c>
      <c r="J865" s="5">
        <v>6</v>
      </c>
      <c r="K865" s="5" t="s">
        <v>16</v>
      </c>
      <c r="L865" s="5">
        <v>3079</v>
      </c>
      <c r="M865" s="5" t="s">
        <v>24</v>
      </c>
      <c r="N865" s="5" t="str">
        <f t="shared" si="111"/>
        <v>醍03079</v>
      </c>
      <c r="O865" s="5" t="str">
        <f t="shared" si="112"/>
        <v>家</v>
      </c>
      <c r="P865" s="4" t="s">
        <v>2580</v>
      </c>
      <c r="Q865" s="4" t="s">
        <v>40</v>
      </c>
      <c r="R865" s="4" t="s">
        <v>3100</v>
      </c>
      <c r="S865" s="4">
        <v>9802754</v>
      </c>
      <c r="T865" s="4" t="s">
        <v>25</v>
      </c>
      <c r="U865" s="4">
        <v>980607505</v>
      </c>
      <c r="V865" s="4" t="s">
        <v>20</v>
      </c>
      <c r="W865" s="7" t="s">
        <v>2970</v>
      </c>
      <c r="X865" s="7" t="s">
        <v>2971</v>
      </c>
      <c r="Y865" s="8" t="s">
        <v>2972</v>
      </c>
      <c r="Z865" s="8" t="s">
        <v>2973</v>
      </c>
      <c r="AA865" s="1" t="str">
        <f t="shared" si="114"/>
        <v>ノ</v>
      </c>
    </row>
    <row r="866" spans="1:29" ht="21" customHeight="1">
      <c r="A866" s="1">
        <v>0</v>
      </c>
      <c r="B866" s="2" t="str">
        <f>VLOOKUP(VALUE(MID(N866,2,2)),Sheet1!$A$1:$B$6,2,FALSE)</f>
        <v>小栗栖</v>
      </c>
      <c r="C866" s="9" t="str">
        <f t="shared" si="113"/>
        <v/>
      </c>
      <c r="D866" s="10" t="s">
        <v>746</v>
      </c>
      <c r="E866" s="4" t="s">
        <v>747</v>
      </c>
      <c r="F866" s="4" t="str">
        <f t="shared" si="109"/>
        <v>ﾉﾊﾗ ﾋｻﾂｸﾞ</v>
      </c>
      <c r="G866" s="10" t="str">
        <f t="shared" si="110"/>
        <v>ﾉﾊﾗ ﾋｻﾂｸﾞ</v>
      </c>
      <c r="H866" s="11" t="s">
        <v>15</v>
      </c>
      <c r="I866" s="12">
        <v>24971</v>
      </c>
      <c r="J866" s="11">
        <v>48</v>
      </c>
      <c r="K866" s="5" t="s">
        <v>16</v>
      </c>
      <c r="L866" s="5">
        <v>3047</v>
      </c>
      <c r="M866" s="5" t="s">
        <v>17</v>
      </c>
      <c r="N866" s="11" t="str">
        <f t="shared" si="111"/>
        <v>醍03047</v>
      </c>
      <c r="O866" s="11" t="str">
        <f t="shared" si="112"/>
        <v>本</v>
      </c>
      <c r="P866" s="10" t="s">
        <v>2567</v>
      </c>
      <c r="Q866" s="10" t="s">
        <v>748</v>
      </c>
      <c r="R866" s="10" t="s">
        <v>3101</v>
      </c>
      <c r="S866" s="4">
        <v>8800359</v>
      </c>
      <c r="T866" s="4" t="s">
        <v>19</v>
      </c>
      <c r="U866" s="4">
        <v>880104501</v>
      </c>
      <c r="V866" s="4" t="s">
        <v>20</v>
      </c>
      <c r="W866" s="15">
        <v>42477.333333333336</v>
      </c>
      <c r="X866" s="16">
        <v>42464</v>
      </c>
      <c r="Y866" s="18">
        <v>2</v>
      </c>
      <c r="Z866" s="18"/>
      <c r="AA866" s="1" t="str">
        <f t="shared" si="114"/>
        <v>ノ</v>
      </c>
      <c r="AB866" s="1">
        <f>J866</f>
        <v>48</v>
      </c>
    </row>
    <row r="867" spans="1:29" ht="21" hidden="1" customHeight="1">
      <c r="A867" s="1">
        <v>0</v>
      </c>
      <c r="B867" s="2" t="str">
        <f>VLOOKUP(VALUE(MID(N867,2,2)),Sheet1!$A$1:$B$6,2,FALSE)</f>
        <v>点在</v>
      </c>
      <c r="C867" s="9" t="str">
        <f t="shared" si="113"/>
        <v/>
      </c>
      <c r="D867" s="10" t="s">
        <v>1914</v>
      </c>
      <c r="E867" s="4" t="s">
        <v>1915</v>
      </c>
      <c r="F867" s="4" t="str">
        <f t="shared" si="109"/>
        <v>ﾉﾏ ﾏｻﾀｶ</v>
      </c>
      <c r="G867" s="10" t="str">
        <f t="shared" si="110"/>
        <v>ﾉﾏ ﾏｻﾀｶ</v>
      </c>
      <c r="H867" s="11" t="s">
        <v>15</v>
      </c>
      <c r="I867" s="12">
        <v>26676</v>
      </c>
      <c r="J867" s="11">
        <v>44</v>
      </c>
      <c r="K867" s="5" t="s">
        <v>16</v>
      </c>
      <c r="L867" s="5">
        <v>50020</v>
      </c>
      <c r="M867" s="5" t="s">
        <v>17</v>
      </c>
      <c r="N867" s="11" t="str">
        <f t="shared" si="111"/>
        <v>醍50020</v>
      </c>
      <c r="O867" s="11" t="str">
        <f t="shared" si="112"/>
        <v>本</v>
      </c>
      <c r="P867" s="10" t="s">
        <v>2865</v>
      </c>
      <c r="Q867" s="10" t="s">
        <v>1916</v>
      </c>
      <c r="R867" s="10" t="s">
        <v>1917</v>
      </c>
      <c r="S867" s="4">
        <v>203955</v>
      </c>
      <c r="T867" s="4" t="s">
        <v>19</v>
      </c>
      <c r="U867" s="4">
        <v>20710701</v>
      </c>
      <c r="V867" s="4" t="s">
        <v>20</v>
      </c>
      <c r="W867" s="13"/>
      <c r="X867" s="13" t="s">
        <v>2971</v>
      </c>
      <c r="Y867" s="18" t="s">
        <v>3357</v>
      </c>
      <c r="Z867" s="18" t="s">
        <v>2973</v>
      </c>
      <c r="AA867" s="1" t="str">
        <f t="shared" si="114"/>
        <v>ノ</v>
      </c>
    </row>
    <row r="868" spans="1:29" ht="21" hidden="1" customHeight="1">
      <c r="A868" s="1">
        <v>0</v>
      </c>
      <c r="B868" s="2" t="str">
        <f>VLOOKUP(VALUE(MID(N868,2,2)),Sheet1!$A$1:$B$6,2,FALSE)</f>
        <v>点在</v>
      </c>
      <c r="C868" s="9" t="str">
        <f t="shared" si="113"/>
        <v/>
      </c>
      <c r="D868" s="10" t="s">
        <v>1918</v>
      </c>
      <c r="E868" s="4" t="s">
        <v>22</v>
      </c>
      <c r="F868" s="4" t="str">
        <f t="shared" si="109"/>
        <v>ﾉﾏ ﾏｻﾀｶ</v>
      </c>
      <c r="G868" s="10" t="str">
        <f t="shared" si="110"/>
        <v xml:space="preserve">ﾉﾏ </v>
      </c>
      <c r="H868" s="11" t="s">
        <v>23</v>
      </c>
      <c r="I868" s="12">
        <v>26943</v>
      </c>
      <c r="J868" s="11">
        <v>43</v>
      </c>
      <c r="K868" s="5" t="s">
        <v>16</v>
      </c>
      <c r="L868" s="5">
        <v>50020</v>
      </c>
      <c r="M868" s="5" t="s">
        <v>24</v>
      </c>
      <c r="N868" s="11" t="str">
        <f t="shared" si="111"/>
        <v>醍50020</v>
      </c>
      <c r="O868" s="11" t="str">
        <f t="shared" si="112"/>
        <v>家</v>
      </c>
      <c r="P868" s="10" t="s">
        <v>2865</v>
      </c>
      <c r="Q868" s="10" t="s">
        <v>1916</v>
      </c>
      <c r="R868" s="10" t="s">
        <v>1917</v>
      </c>
      <c r="S868" s="4">
        <v>203955</v>
      </c>
      <c r="T868" s="4" t="s">
        <v>25</v>
      </c>
      <c r="U868" s="4">
        <v>20710702</v>
      </c>
      <c r="V868" s="4" t="s">
        <v>20</v>
      </c>
      <c r="W868" s="13"/>
      <c r="X868" s="13" t="s">
        <v>2971</v>
      </c>
      <c r="Y868" s="18" t="s">
        <v>3357</v>
      </c>
      <c r="Z868" s="18" t="s">
        <v>2973</v>
      </c>
      <c r="AA868" s="1" t="str">
        <f t="shared" si="114"/>
        <v>ノ</v>
      </c>
    </row>
    <row r="869" spans="1:29" ht="21" customHeight="1">
      <c r="A869" s="1">
        <v>0</v>
      </c>
      <c r="B869" s="2" t="str">
        <f>VLOOKUP(VALUE(MID(N869,2,2)),Sheet1!$A$1:$B$6,2,FALSE)</f>
        <v>一言寺</v>
      </c>
      <c r="C869" s="9" t="str">
        <f t="shared" si="113"/>
        <v>ハ</v>
      </c>
      <c r="D869" s="10" t="s">
        <v>1321</v>
      </c>
      <c r="E869" s="4" t="s">
        <v>1322</v>
      </c>
      <c r="F869" s="4" t="str">
        <f t="shared" si="109"/>
        <v>ﾊｼﾂﾞﾒ ｺｳｿﾞｳ</v>
      </c>
      <c r="G869" s="10" t="str">
        <f t="shared" si="110"/>
        <v>ﾊｼﾂﾞﾒ ｺｳｿﾞｳ</v>
      </c>
      <c r="H869" s="11" t="s">
        <v>15</v>
      </c>
      <c r="I869" s="12">
        <v>16972</v>
      </c>
      <c r="J869" s="11">
        <v>70</v>
      </c>
      <c r="K869" s="5" t="s">
        <v>16</v>
      </c>
      <c r="L869" s="5">
        <v>4096</v>
      </c>
      <c r="M869" s="5" t="s">
        <v>17</v>
      </c>
      <c r="N869" s="11" t="str">
        <f t="shared" si="111"/>
        <v>醍04096</v>
      </c>
      <c r="O869" s="11" t="str">
        <f t="shared" si="112"/>
        <v>本</v>
      </c>
      <c r="P869" s="10" t="s">
        <v>2709</v>
      </c>
      <c r="Q869" s="10" t="s">
        <v>463</v>
      </c>
      <c r="R869" s="10" t="s">
        <v>3195</v>
      </c>
      <c r="S869" s="4">
        <v>303712</v>
      </c>
      <c r="T869" s="4" t="s">
        <v>19</v>
      </c>
      <c r="U869" s="4">
        <v>30711201</v>
      </c>
      <c r="V869" s="4" t="s">
        <v>20</v>
      </c>
      <c r="W869" s="15">
        <v>42503.729166666664</v>
      </c>
      <c r="X869" s="16">
        <v>42467</v>
      </c>
      <c r="Y869" s="18">
        <v>4</v>
      </c>
      <c r="Z869" s="18"/>
      <c r="AA869" s="1" t="str">
        <f t="shared" si="114"/>
        <v>ハ</v>
      </c>
      <c r="AB869" s="1">
        <f>J869</f>
        <v>70</v>
      </c>
    </row>
    <row r="870" spans="1:29" ht="21" hidden="1" customHeight="1">
      <c r="A870" s="1">
        <v>0</v>
      </c>
      <c r="B870" s="2" t="str">
        <f>VLOOKUP(VALUE(MID(N870,2,2)),Sheet1!$A$1:$B$6,2,FALSE)</f>
        <v>一言寺</v>
      </c>
      <c r="C870" s="9" t="str">
        <f t="shared" si="113"/>
        <v/>
      </c>
      <c r="D870" s="10" t="s">
        <v>1323</v>
      </c>
      <c r="E870" s="4" t="s">
        <v>22</v>
      </c>
      <c r="F870" s="4" t="str">
        <f t="shared" si="109"/>
        <v>ﾊｼﾂﾞﾒ ｺｳｿﾞｳ</v>
      </c>
      <c r="G870" s="10" t="str">
        <f t="shared" si="110"/>
        <v xml:space="preserve">ﾊｼﾂﾞﾒ </v>
      </c>
      <c r="H870" s="11" t="s">
        <v>23</v>
      </c>
      <c r="I870" s="12">
        <v>17490</v>
      </c>
      <c r="J870" s="11">
        <v>69</v>
      </c>
      <c r="K870" s="5" t="s">
        <v>16</v>
      </c>
      <c r="L870" s="5">
        <v>4096</v>
      </c>
      <c r="M870" s="5" t="s">
        <v>24</v>
      </c>
      <c r="N870" s="11" t="str">
        <f t="shared" si="111"/>
        <v>醍04096</v>
      </c>
      <c r="O870" s="11" t="str">
        <f t="shared" si="112"/>
        <v>家</v>
      </c>
      <c r="P870" s="10" t="s">
        <v>2709</v>
      </c>
      <c r="Q870" s="10" t="s">
        <v>463</v>
      </c>
      <c r="R870" s="10" t="s">
        <v>3195</v>
      </c>
      <c r="S870" s="4">
        <v>303712</v>
      </c>
      <c r="T870" s="4" t="s">
        <v>25</v>
      </c>
      <c r="U870" s="4">
        <v>30711202</v>
      </c>
      <c r="V870" s="4" t="s">
        <v>20</v>
      </c>
      <c r="W870" s="13"/>
      <c r="X870" s="13" t="s">
        <v>2971</v>
      </c>
      <c r="Y870" s="18" t="s">
        <v>3357</v>
      </c>
      <c r="Z870" s="18" t="s">
        <v>2973</v>
      </c>
      <c r="AA870" s="1" t="str">
        <f t="shared" si="114"/>
        <v>ハ</v>
      </c>
    </row>
    <row r="871" spans="1:29" ht="21" customHeight="1">
      <c r="A871" s="1">
        <v>0</v>
      </c>
      <c r="B871" s="2" t="str">
        <f>VLOOKUP(VALUE(MID(N871,2,2)),Sheet1!$A$1:$B$6,2,FALSE)</f>
        <v>一言寺</v>
      </c>
      <c r="C871" s="9" t="str">
        <f t="shared" si="113"/>
        <v/>
      </c>
      <c r="D871" s="10" t="s">
        <v>1460</v>
      </c>
      <c r="E871" s="4" t="s">
        <v>1461</v>
      </c>
      <c r="F871" s="4" t="str">
        <f t="shared" si="109"/>
        <v>ﾊｼﾂﾞﾒ ﾖｼﾕｷ</v>
      </c>
      <c r="G871" s="10" t="str">
        <f t="shared" si="110"/>
        <v>ﾊｼﾂﾞﾒ ﾖｼﾕｷ</v>
      </c>
      <c r="H871" s="11" t="s">
        <v>15</v>
      </c>
      <c r="I871" s="12">
        <v>26749</v>
      </c>
      <c r="J871" s="11">
        <v>44</v>
      </c>
      <c r="K871" s="5" t="s">
        <v>256</v>
      </c>
      <c r="L871" s="5">
        <v>4229</v>
      </c>
      <c r="M871" s="5" t="s">
        <v>17</v>
      </c>
      <c r="N871" s="11" t="str">
        <f t="shared" si="111"/>
        <v>法04229</v>
      </c>
      <c r="O871" s="11" t="str">
        <f t="shared" si="112"/>
        <v>本</v>
      </c>
      <c r="P871" s="10" t="s">
        <v>3495</v>
      </c>
      <c r="Q871" s="10" t="s">
        <v>1182</v>
      </c>
      <c r="R871" s="10" t="s">
        <v>3496</v>
      </c>
      <c r="S871" s="4">
        <v>9905561</v>
      </c>
      <c r="T871" s="4" t="s">
        <v>19</v>
      </c>
      <c r="U871" s="4">
        <v>990907301</v>
      </c>
      <c r="V871" s="4" t="s">
        <v>20</v>
      </c>
      <c r="W871" s="15">
        <v>42503.729166666664</v>
      </c>
      <c r="X871" s="16">
        <v>42467</v>
      </c>
      <c r="Y871" s="18">
        <v>4</v>
      </c>
      <c r="Z871" s="18"/>
      <c r="AA871" s="1" t="str">
        <f t="shared" si="114"/>
        <v>ハ</v>
      </c>
      <c r="AB871" s="1">
        <f t="shared" ref="AB871:AB872" si="117">J871</f>
        <v>44</v>
      </c>
    </row>
    <row r="872" spans="1:29" ht="21" customHeight="1">
      <c r="A872" s="1">
        <v>0</v>
      </c>
      <c r="B872" s="2" t="str">
        <f>VLOOKUP(VALUE(MID(N872,2,2)),Sheet1!$A$1:$B$6,2,FALSE)</f>
        <v>一言寺</v>
      </c>
      <c r="C872" s="9" t="str">
        <f t="shared" si="113"/>
        <v/>
      </c>
      <c r="D872" s="10" t="s">
        <v>1462</v>
      </c>
      <c r="E872" s="4" t="s">
        <v>22</v>
      </c>
      <c r="F872" s="4" t="str">
        <f t="shared" si="109"/>
        <v>ﾊｼﾂﾞﾒ ﾖｼﾕｷ</v>
      </c>
      <c r="G872" s="10" t="s">
        <v>3494</v>
      </c>
      <c r="H872" s="11" t="s">
        <v>23</v>
      </c>
      <c r="I872" s="12">
        <v>29291</v>
      </c>
      <c r="J872" s="11">
        <v>37</v>
      </c>
      <c r="K872" s="5" t="s">
        <v>256</v>
      </c>
      <c r="L872" s="5">
        <v>4229</v>
      </c>
      <c r="M872" s="5" t="s">
        <v>24</v>
      </c>
      <c r="N872" s="11" t="str">
        <f t="shared" si="111"/>
        <v>法04229</v>
      </c>
      <c r="O872" s="11" t="str">
        <f t="shared" si="112"/>
        <v>家</v>
      </c>
      <c r="P872" s="10" t="s">
        <v>3495</v>
      </c>
      <c r="Q872" s="10" t="s">
        <v>1182</v>
      </c>
      <c r="R872" s="10" t="s">
        <v>3496</v>
      </c>
      <c r="S872" s="4">
        <v>9905561</v>
      </c>
      <c r="T872" s="4" t="s">
        <v>25</v>
      </c>
      <c r="U872" s="4">
        <v>990907302</v>
      </c>
      <c r="V872" s="4" t="s">
        <v>20</v>
      </c>
      <c r="W872" s="15">
        <v>42502.364583333336</v>
      </c>
      <c r="X872" s="16">
        <v>42467</v>
      </c>
      <c r="Y872" s="18">
        <v>1</v>
      </c>
      <c r="Z872" s="18" t="s">
        <v>3498</v>
      </c>
      <c r="AA872" s="1" t="str">
        <f t="shared" si="114"/>
        <v>ハ</v>
      </c>
      <c r="AB872" s="20">
        <f t="shared" si="117"/>
        <v>37</v>
      </c>
      <c r="AC872" s="1">
        <v>13500</v>
      </c>
    </row>
    <row r="873" spans="1:29" ht="21" hidden="1" customHeight="1">
      <c r="A873" s="1">
        <v>0</v>
      </c>
      <c r="B873" s="1" t="str">
        <f>VLOOKUP(VALUE(MID(N873,2,2)),Sheet1!$A$1:$B$6,2,FALSE)</f>
        <v>一言寺</v>
      </c>
      <c r="C873" s="9" t="str">
        <f t="shared" si="113"/>
        <v/>
      </c>
      <c r="D873" s="4" t="s">
        <v>1463</v>
      </c>
      <c r="E873" s="4" t="s">
        <v>22</v>
      </c>
      <c r="F873" s="4" t="str">
        <f t="shared" si="109"/>
        <v>ﾊｼﾂﾞﾒ ﾖｼﾕｷ</v>
      </c>
      <c r="G873" s="4" t="str">
        <f t="shared" si="110"/>
        <v xml:space="preserve">ﾊｼﾂﾞﾒ </v>
      </c>
      <c r="H873" s="5" t="s">
        <v>23</v>
      </c>
      <c r="I873" s="6">
        <v>37569</v>
      </c>
      <c r="J873" s="5">
        <v>14</v>
      </c>
      <c r="K873" s="5" t="s">
        <v>256</v>
      </c>
      <c r="L873" s="5">
        <v>4229</v>
      </c>
      <c r="M873" s="5" t="s">
        <v>24</v>
      </c>
      <c r="N873" s="5" t="str">
        <f t="shared" si="111"/>
        <v>法04229</v>
      </c>
      <c r="O873" s="5" t="str">
        <f t="shared" si="112"/>
        <v>家</v>
      </c>
      <c r="P873" s="4" t="s">
        <v>2749</v>
      </c>
      <c r="Q873" s="4" t="s">
        <v>1182</v>
      </c>
      <c r="R873" s="4" t="s">
        <v>3222</v>
      </c>
      <c r="S873" s="4">
        <v>9905561</v>
      </c>
      <c r="T873" s="4" t="s">
        <v>25</v>
      </c>
      <c r="U873" s="4">
        <v>990907303</v>
      </c>
      <c r="V873" s="4" t="s">
        <v>20</v>
      </c>
      <c r="W873" s="7" t="s">
        <v>2970</v>
      </c>
      <c r="X873" s="7" t="s">
        <v>2971</v>
      </c>
      <c r="Y873" s="8" t="s">
        <v>2972</v>
      </c>
      <c r="Z873" s="8" t="s">
        <v>2973</v>
      </c>
      <c r="AA873" s="1" t="str">
        <f t="shared" si="114"/>
        <v>ハ</v>
      </c>
    </row>
    <row r="874" spans="1:29" ht="21" hidden="1" customHeight="1">
      <c r="A874" s="1">
        <v>0</v>
      </c>
      <c r="B874" s="1" t="str">
        <f>VLOOKUP(VALUE(MID(N874,2,2)),Sheet1!$A$1:$B$6,2,FALSE)</f>
        <v>一言寺</v>
      </c>
      <c r="C874" s="9" t="str">
        <f t="shared" si="113"/>
        <v/>
      </c>
      <c r="D874" s="4" t="s">
        <v>1464</v>
      </c>
      <c r="E874" s="4" t="s">
        <v>22</v>
      </c>
      <c r="F874" s="4" t="str">
        <f t="shared" si="109"/>
        <v>ﾊｼﾂﾞﾒ ﾖｼﾕｷ</v>
      </c>
      <c r="G874" s="4" t="str">
        <f t="shared" si="110"/>
        <v xml:space="preserve">ﾊｼﾂﾞﾒ </v>
      </c>
      <c r="H874" s="5" t="s">
        <v>23</v>
      </c>
      <c r="I874" s="6">
        <v>38196</v>
      </c>
      <c r="J874" s="5">
        <v>12</v>
      </c>
      <c r="K874" s="5" t="s">
        <v>256</v>
      </c>
      <c r="L874" s="5">
        <v>4229</v>
      </c>
      <c r="M874" s="5" t="s">
        <v>24</v>
      </c>
      <c r="N874" s="5" t="str">
        <f t="shared" si="111"/>
        <v>法04229</v>
      </c>
      <c r="O874" s="5" t="str">
        <f t="shared" si="112"/>
        <v>家</v>
      </c>
      <c r="P874" s="4" t="s">
        <v>2749</v>
      </c>
      <c r="Q874" s="4" t="s">
        <v>1182</v>
      </c>
      <c r="R874" s="4" t="s">
        <v>3222</v>
      </c>
      <c r="S874" s="4">
        <v>9905561</v>
      </c>
      <c r="T874" s="4" t="s">
        <v>25</v>
      </c>
      <c r="U874" s="4">
        <v>990907304</v>
      </c>
      <c r="V874" s="4" t="s">
        <v>20</v>
      </c>
      <c r="W874" s="7" t="s">
        <v>2970</v>
      </c>
      <c r="X874" s="7" t="s">
        <v>2971</v>
      </c>
      <c r="Y874" s="8" t="s">
        <v>2972</v>
      </c>
      <c r="Z874" s="8" t="s">
        <v>2973</v>
      </c>
      <c r="AA874" s="1" t="str">
        <f t="shared" si="114"/>
        <v>ハ</v>
      </c>
    </row>
    <row r="875" spans="1:29" ht="21" hidden="1" customHeight="1">
      <c r="A875" s="1">
        <v>0</v>
      </c>
      <c r="B875" s="1" t="str">
        <f>VLOOKUP(VALUE(MID(N875,2,2)),Sheet1!$A$1:$B$6,2,FALSE)</f>
        <v>一言寺</v>
      </c>
      <c r="C875" s="9" t="str">
        <f t="shared" si="113"/>
        <v/>
      </c>
      <c r="D875" s="4" t="s">
        <v>1465</v>
      </c>
      <c r="E875" s="4" t="s">
        <v>22</v>
      </c>
      <c r="F875" s="4" t="str">
        <f t="shared" si="109"/>
        <v>ﾊｼﾂﾞﾒ ﾖｼﾕｷ</v>
      </c>
      <c r="G875" s="4" t="str">
        <f t="shared" si="110"/>
        <v xml:space="preserve">ﾊｼﾂﾞﾒ </v>
      </c>
      <c r="H875" s="5" t="s">
        <v>15</v>
      </c>
      <c r="I875" s="6">
        <v>40604</v>
      </c>
      <c r="J875" s="5">
        <v>6</v>
      </c>
      <c r="K875" s="5" t="s">
        <v>256</v>
      </c>
      <c r="L875" s="5">
        <v>4229</v>
      </c>
      <c r="M875" s="5" t="s">
        <v>24</v>
      </c>
      <c r="N875" s="5" t="str">
        <f t="shared" si="111"/>
        <v>法04229</v>
      </c>
      <c r="O875" s="5" t="str">
        <f t="shared" si="112"/>
        <v>家</v>
      </c>
      <c r="P875" s="4" t="s">
        <v>2749</v>
      </c>
      <c r="Q875" s="4" t="s">
        <v>1182</v>
      </c>
      <c r="R875" s="4" t="s">
        <v>3222</v>
      </c>
      <c r="S875" s="4">
        <v>9905561</v>
      </c>
      <c r="T875" s="4" t="s">
        <v>25</v>
      </c>
      <c r="U875" s="4">
        <v>990907305</v>
      </c>
      <c r="V875" s="4" t="s">
        <v>20</v>
      </c>
      <c r="W875" s="7" t="s">
        <v>2970</v>
      </c>
      <c r="X875" s="7" t="s">
        <v>2971</v>
      </c>
      <c r="Y875" s="8" t="s">
        <v>2972</v>
      </c>
      <c r="Z875" s="8" t="s">
        <v>2973</v>
      </c>
      <c r="AA875" s="1" t="str">
        <f t="shared" si="114"/>
        <v>ハ</v>
      </c>
    </row>
    <row r="876" spans="1:29" ht="21" customHeight="1">
      <c r="A876" s="1">
        <v>0</v>
      </c>
      <c r="B876" s="2" t="str">
        <f>VLOOKUP(VALUE(MID(N876,2,2)),Sheet1!$A$1:$B$6,2,FALSE)</f>
        <v>三宝院</v>
      </c>
      <c r="C876" s="9" t="str">
        <f t="shared" si="113"/>
        <v/>
      </c>
      <c r="D876" s="10" t="s">
        <v>1621</v>
      </c>
      <c r="E876" s="4" t="s">
        <v>1622</v>
      </c>
      <c r="F876" s="4" t="str">
        <f t="shared" si="109"/>
        <v>ﾊｼﾓﾄ ｶﾂﾔ</v>
      </c>
      <c r="G876" s="10" t="str">
        <f t="shared" si="110"/>
        <v>ﾊｼﾓﾄ ｶﾂﾔ</v>
      </c>
      <c r="H876" s="11" t="s">
        <v>15</v>
      </c>
      <c r="I876" s="12">
        <v>22589</v>
      </c>
      <c r="J876" s="11">
        <v>55</v>
      </c>
      <c r="K876" s="5" t="s">
        <v>16</v>
      </c>
      <c r="L876" s="5">
        <v>5133</v>
      </c>
      <c r="M876" s="5" t="s">
        <v>17</v>
      </c>
      <c r="N876" s="11" t="str">
        <f t="shared" si="111"/>
        <v>醍05133</v>
      </c>
      <c r="O876" s="11" t="str">
        <f t="shared" si="112"/>
        <v>本</v>
      </c>
      <c r="P876" s="10" t="s">
        <v>2792</v>
      </c>
      <c r="Q876" s="10" t="s">
        <v>1623</v>
      </c>
      <c r="R876" s="10" t="s">
        <v>3497</v>
      </c>
      <c r="S876" s="4">
        <v>103021</v>
      </c>
      <c r="T876" s="4" t="s">
        <v>19</v>
      </c>
      <c r="U876" s="4">
        <v>10710101</v>
      </c>
      <c r="V876" s="4" t="s">
        <v>20</v>
      </c>
      <c r="W876" s="15">
        <v>42503.729166666664</v>
      </c>
      <c r="X876" s="16">
        <v>42467</v>
      </c>
      <c r="Y876" s="18">
        <v>2</v>
      </c>
      <c r="Z876" s="18"/>
      <c r="AA876" s="1" t="str">
        <f t="shared" si="114"/>
        <v>ハ</v>
      </c>
      <c r="AB876" s="1">
        <f>J876</f>
        <v>55</v>
      </c>
    </row>
    <row r="877" spans="1:29" ht="21" hidden="1" customHeight="1">
      <c r="A877" s="1">
        <v>0</v>
      </c>
      <c r="B877" s="2" t="str">
        <f>VLOOKUP(VALUE(MID(N877,2,2)),Sheet1!$A$1:$B$6,2,FALSE)</f>
        <v>日野</v>
      </c>
      <c r="C877" s="9" t="str">
        <f t="shared" si="113"/>
        <v/>
      </c>
      <c r="D877" s="10" t="s">
        <v>676</v>
      </c>
      <c r="E877" s="4" t="s">
        <v>677</v>
      </c>
      <c r="F877" s="4" t="str">
        <f t="shared" si="109"/>
        <v>ﾊｾｶﾞﾜ ｼﾝﾔ</v>
      </c>
      <c r="G877" s="10" t="str">
        <f t="shared" si="110"/>
        <v>ﾊｾｶﾞﾜ ｼﾝﾔ</v>
      </c>
      <c r="H877" s="11" t="s">
        <v>15</v>
      </c>
      <c r="I877" s="12">
        <v>30681</v>
      </c>
      <c r="J877" s="11">
        <v>33</v>
      </c>
      <c r="K877" s="5" t="s">
        <v>16</v>
      </c>
      <c r="L877" s="5">
        <v>2244</v>
      </c>
      <c r="M877" s="5" t="s">
        <v>17</v>
      </c>
      <c r="N877" s="11" t="str">
        <f t="shared" si="111"/>
        <v>醍02244</v>
      </c>
      <c r="O877" s="11" t="str">
        <f t="shared" si="112"/>
        <v>本</v>
      </c>
      <c r="P877" s="10" t="s">
        <v>2548</v>
      </c>
      <c r="Q877" s="10" t="s">
        <v>385</v>
      </c>
      <c r="R877" s="10" t="s">
        <v>55</v>
      </c>
      <c r="S877" s="4">
        <v>301850</v>
      </c>
      <c r="T877" s="4" t="s">
        <v>25</v>
      </c>
      <c r="U877" s="4">
        <v>30514301</v>
      </c>
      <c r="V877" s="4" t="s">
        <v>20</v>
      </c>
      <c r="W877" s="13"/>
      <c r="X877" s="13" t="s">
        <v>2971</v>
      </c>
      <c r="Y877" s="18" t="s">
        <v>3357</v>
      </c>
      <c r="Z877" s="18" t="s">
        <v>2973</v>
      </c>
      <c r="AA877" s="1" t="str">
        <f t="shared" si="114"/>
        <v>ハ</v>
      </c>
    </row>
    <row r="878" spans="1:29" ht="21" hidden="1" customHeight="1">
      <c r="A878" s="1">
        <v>0</v>
      </c>
      <c r="B878" s="2" t="str">
        <f>VLOOKUP(VALUE(MID(N878,2,2)),Sheet1!$A$1:$B$6,2,FALSE)</f>
        <v>日野</v>
      </c>
      <c r="C878" s="9" t="str">
        <f t="shared" si="113"/>
        <v/>
      </c>
      <c r="D878" s="10" t="s">
        <v>678</v>
      </c>
      <c r="E878" s="4" t="s">
        <v>22</v>
      </c>
      <c r="F878" s="4" t="str">
        <f t="shared" si="109"/>
        <v>ﾊｾｶﾞﾜ ｼﾝﾔ</v>
      </c>
      <c r="G878" s="10" t="str">
        <f t="shared" si="110"/>
        <v xml:space="preserve">ﾊｾｶﾞﾜ </v>
      </c>
      <c r="H878" s="11" t="s">
        <v>23</v>
      </c>
      <c r="I878" s="12">
        <v>33070</v>
      </c>
      <c r="J878" s="11">
        <v>26</v>
      </c>
      <c r="K878" s="5" t="s">
        <v>16</v>
      </c>
      <c r="L878" s="5">
        <v>2244</v>
      </c>
      <c r="M878" s="5" t="s">
        <v>24</v>
      </c>
      <c r="N878" s="11" t="str">
        <f t="shared" si="111"/>
        <v>醍02244</v>
      </c>
      <c r="O878" s="11" t="str">
        <f t="shared" si="112"/>
        <v>家</v>
      </c>
      <c r="P878" s="10" t="s">
        <v>2548</v>
      </c>
      <c r="Q878" s="10" t="s">
        <v>385</v>
      </c>
      <c r="R878" s="10" t="s">
        <v>55</v>
      </c>
      <c r="S878" s="4">
        <v>301850</v>
      </c>
      <c r="T878" s="4" t="s">
        <v>25</v>
      </c>
      <c r="U878" s="4">
        <v>30514305</v>
      </c>
      <c r="V878" s="4" t="s">
        <v>20</v>
      </c>
      <c r="W878" s="13"/>
      <c r="X878" s="13" t="s">
        <v>2971</v>
      </c>
      <c r="Y878" s="18" t="s">
        <v>3357</v>
      </c>
      <c r="Z878" s="18" t="s">
        <v>2973</v>
      </c>
      <c r="AA878" s="1" t="str">
        <f t="shared" si="114"/>
        <v>ハ</v>
      </c>
    </row>
    <row r="879" spans="1:29" ht="21" hidden="1" customHeight="1">
      <c r="A879" s="1">
        <v>0</v>
      </c>
      <c r="B879" s="1" t="str">
        <f>VLOOKUP(VALUE(MID(N879,2,2)),Sheet1!$A$1:$B$6,2,FALSE)</f>
        <v>日野</v>
      </c>
      <c r="C879" s="9" t="str">
        <f t="shared" si="113"/>
        <v/>
      </c>
      <c r="D879" s="4" t="s">
        <v>679</v>
      </c>
      <c r="E879" s="4" t="s">
        <v>22</v>
      </c>
      <c r="F879" s="4" t="str">
        <f t="shared" si="109"/>
        <v>ﾊｾｶﾞﾜ ｼﾝﾔ</v>
      </c>
      <c r="G879" s="4" t="str">
        <f t="shared" si="110"/>
        <v xml:space="preserve">ﾊｾｶﾞﾜ </v>
      </c>
      <c r="H879" s="5" t="s">
        <v>15</v>
      </c>
      <c r="I879" s="6">
        <v>39676</v>
      </c>
      <c r="J879" s="5">
        <v>8</v>
      </c>
      <c r="K879" s="5" t="s">
        <v>16</v>
      </c>
      <c r="L879" s="5">
        <v>2244</v>
      </c>
      <c r="M879" s="5" t="s">
        <v>24</v>
      </c>
      <c r="N879" s="5" t="str">
        <f t="shared" si="111"/>
        <v>醍02244</v>
      </c>
      <c r="O879" s="5" t="str">
        <f t="shared" si="112"/>
        <v>家</v>
      </c>
      <c r="P879" s="4" t="s">
        <v>2548</v>
      </c>
      <c r="Q879" s="4" t="s">
        <v>385</v>
      </c>
      <c r="R879" s="4" t="s">
        <v>55</v>
      </c>
      <c r="S879" s="4">
        <v>301850</v>
      </c>
      <c r="T879" s="4" t="s">
        <v>25</v>
      </c>
      <c r="U879" s="4">
        <v>30514306</v>
      </c>
      <c r="V879" s="4" t="s">
        <v>20</v>
      </c>
      <c r="W879" s="7" t="s">
        <v>2970</v>
      </c>
      <c r="X879" s="7" t="s">
        <v>2971</v>
      </c>
      <c r="Y879" s="8" t="s">
        <v>2972</v>
      </c>
      <c r="Z879" s="8" t="s">
        <v>2973</v>
      </c>
      <c r="AA879" s="1" t="str">
        <f t="shared" si="114"/>
        <v>ハ</v>
      </c>
    </row>
    <row r="880" spans="1:29" ht="21" hidden="1" customHeight="1">
      <c r="A880" s="1">
        <v>0</v>
      </c>
      <c r="B880" s="1" t="str">
        <f>VLOOKUP(VALUE(MID(N880,2,2)),Sheet1!$A$1:$B$6,2,FALSE)</f>
        <v>日野</v>
      </c>
      <c r="C880" s="9" t="str">
        <f t="shared" si="113"/>
        <v/>
      </c>
      <c r="D880" s="4" t="s">
        <v>680</v>
      </c>
      <c r="E880" s="4" t="s">
        <v>22</v>
      </c>
      <c r="F880" s="4" t="str">
        <f t="shared" si="109"/>
        <v>ﾊｾｶﾞﾜ ｼﾝﾔ</v>
      </c>
      <c r="G880" s="4" t="str">
        <f t="shared" si="110"/>
        <v xml:space="preserve">ﾊｾｶﾞﾜ </v>
      </c>
      <c r="H880" s="5" t="s">
        <v>15</v>
      </c>
      <c r="I880" s="6">
        <v>40748</v>
      </c>
      <c r="J880" s="5">
        <v>5</v>
      </c>
      <c r="K880" s="5" t="s">
        <v>16</v>
      </c>
      <c r="L880" s="5">
        <v>2244</v>
      </c>
      <c r="M880" s="5" t="s">
        <v>24</v>
      </c>
      <c r="N880" s="5" t="str">
        <f t="shared" si="111"/>
        <v>醍02244</v>
      </c>
      <c r="O880" s="5" t="str">
        <f t="shared" si="112"/>
        <v>家</v>
      </c>
      <c r="P880" s="4" t="s">
        <v>2548</v>
      </c>
      <c r="Q880" s="4" t="s">
        <v>385</v>
      </c>
      <c r="R880" s="4" t="s">
        <v>55</v>
      </c>
      <c r="S880" s="4">
        <v>301850</v>
      </c>
      <c r="T880" s="4" t="s">
        <v>25</v>
      </c>
      <c r="U880" s="4">
        <v>30514307</v>
      </c>
      <c r="V880" s="4" t="s">
        <v>20</v>
      </c>
      <c r="W880" s="7" t="s">
        <v>2970</v>
      </c>
      <c r="X880" s="7" t="s">
        <v>2971</v>
      </c>
      <c r="Y880" s="8" t="s">
        <v>2972</v>
      </c>
      <c r="Z880" s="8" t="s">
        <v>2973</v>
      </c>
      <c r="AA880" s="1" t="str">
        <f t="shared" si="114"/>
        <v>ハ</v>
      </c>
    </row>
    <row r="881" spans="1:27" ht="21" hidden="1" customHeight="1">
      <c r="A881" s="1">
        <v>0</v>
      </c>
      <c r="B881" s="1" t="str">
        <f>VLOOKUP(VALUE(MID(N881,2,2)),Sheet1!$A$1:$B$6,2,FALSE)</f>
        <v>日野</v>
      </c>
      <c r="C881" s="9" t="str">
        <f t="shared" si="113"/>
        <v/>
      </c>
      <c r="D881" s="4" t="s">
        <v>681</v>
      </c>
      <c r="E881" s="4" t="s">
        <v>22</v>
      </c>
      <c r="F881" s="4" t="str">
        <f t="shared" si="109"/>
        <v>ﾊｾｶﾞﾜ ｼﾝﾔ</v>
      </c>
      <c r="G881" s="4" t="str">
        <f t="shared" si="110"/>
        <v xml:space="preserve">ﾊｾｶﾞﾜ </v>
      </c>
      <c r="H881" s="5" t="s">
        <v>23</v>
      </c>
      <c r="I881" s="6">
        <v>42360</v>
      </c>
      <c r="J881" s="5">
        <v>1</v>
      </c>
      <c r="K881" s="5" t="s">
        <v>16</v>
      </c>
      <c r="L881" s="5">
        <v>2244</v>
      </c>
      <c r="M881" s="5" t="s">
        <v>24</v>
      </c>
      <c r="N881" s="5" t="str">
        <f t="shared" si="111"/>
        <v>醍02244</v>
      </c>
      <c r="O881" s="5" t="str">
        <f t="shared" si="112"/>
        <v>家</v>
      </c>
      <c r="P881" s="4" t="s">
        <v>2548</v>
      </c>
      <c r="Q881" s="4" t="s">
        <v>385</v>
      </c>
      <c r="R881" s="4" t="s">
        <v>55</v>
      </c>
      <c r="S881" s="4">
        <v>301850</v>
      </c>
      <c r="T881" s="4" t="s">
        <v>25</v>
      </c>
      <c r="U881" s="4">
        <v>30514308</v>
      </c>
      <c r="V881" s="4" t="s">
        <v>20</v>
      </c>
      <c r="W881" s="7" t="s">
        <v>2970</v>
      </c>
      <c r="X881" s="7" t="s">
        <v>2971</v>
      </c>
      <c r="Y881" s="8" t="s">
        <v>2972</v>
      </c>
      <c r="Z881" s="8" t="s">
        <v>2973</v>
      </c>
      <c r="AA881" s="1" t="str">
        <f t="shared" si="114"/>
        <v>ハ</v>
      </c>
    </row>
    <row r="882" spans="1:27" ht="21" hidden="1" customHeight="1">
      <c r="A882" s="1">
        <v>0</v>
      </c>
      <c r="B882" s="2" t="str">
        <f>VLOOKUP(VALUE(MID(N882,2,2)),Sheet1!$A$1:$B$6,2,FALSE)</f>
        <v>一言寺</v>
      </c>
      <c r="C882" s="9" t="str">
        <f t="shared" si="113"/>
        <v/>
      </c>
      <c r="D882" s="10" t="s">
        <v>1367</v>
      </c>
      <c r="E882" s="4" t="s">
        <v>1368</v>
      </c>
      <c r="F882" s="4" t="str">
        <f t="shared" si="109"/>
        <v>ﾊｾｶﾞﾜ ﾋﾛｼ</v>
      </c>
      <c r="G882" s="10" t="str">
        <f t="shared" si="110"/>
        <v>ﾊｾｶﾞﾜ ﾋﾛｼ</v>
      </c>
      <c r="H882" s="11" t="s">
        <v>15</v>
      </c>
      <c r="I882" s="12">
        <v>24923</v>
      </c>
      <c r="J882" s="11">
        <v>49</v>
      </c>
      <c r="K882" s="5" t="s">
        <v>256</v>
      </c>
      <c r="L882" s="5">
        <v>4185</v>
      </c>
      <c r="M882" s="5" t="s">
        <v>17</v>
      </c>
      <c r="N882" s="11" t="str">
        <f t="shared" si="111"/>
        <v>法04185</v>
      </c>
      <c r="O882" s="11" t="str">
        <f t="shared" si="112"/>
        <v>本</v>
      </c>
      <c r="P882" s="10" t="s">
        <v>2722</v>
      </c>
      <c r="Q882" s="10" t="s">
        <v>1167</v>
      </c>
      <c r="R882" s="10" t="s">
        <v>3204</v>
      </c>
      <c r="S882" s="4">
        <v>9005404</v>
      </c>
      <c r="T882" s="4" t="s">
        <v>19</v>
      </c>
      <c r="U882" s="4">
        <v>900512101</v>
      </c>
      <c r="V882" s="4" t="s">
        <v>20</v>
      </c>
      <c r="W882" s="13"/>
      <c r="X882" s="13" t="s">
        <v>2971</v>
      </c>
      <c r="Y882" s="18" t="s">
        <v>3357</v>
      </c>
      <c r="Z882" s="18" t="s">
        <v>2973</v>
      </c>
      <c r="AA882" s="1" t="str">
        <f t="shared" si="114"/>
        <v>ハ</v>
      </c>
    </row>
    <row r="883" spans="1:27" ht="21" hidden="1" customHeight="1">
      <c r="A883" s="1">
        <v>0</v>
      </c>
      <c r="B883" s="2" t="str">
        <f>VLOOKUP(VALUE(MID(N883,2,2)),Sheet1!$A$1:$B$6,2,FALSE)</f>
        <v>一言寺</v>
      </c>
      <c r="C883" s="9" t="str">
        <f t="shared" si="113"/>
        <v/>
      </c>
      <c r="D883" s="10" t="s">
        <v>1369</v>
      </c>
      <c r="E883" s="4" t="s">
        <v>22</v>
      </c>
      <c r="F883" s="4" t="str">
        <f t="shared" si="109"/>
        <v>ﾊｾｶﾞﾜ ﾋﾛｼ</v>
      </c>
      <c r="G883" s="10" t="str">
        <f t="shared" si="110"/>
        <v xml:space="preserve">ﾊｾｶﾞﾜ </v>
      </c>
      <c r="H883" s="11" t="s">
        <v>23</v>
      </c>
      <c r="I883" s="12">
        <v>24862</v>
      </c>
      <c r="J883" s="11">
        <v>49</v>
      </c>
      <c r="K883" s="5" t="s">
        <v>256</v>
      </c>
      <c r="L883" s="5">
        <v>4185</v>
      </c>
      <c r="M883" s="5" t="s">
        <v>24</v>
      </c>
      <c r="N883" s="11" t="str">
        <f t="shared" si="111"/>
        <v>法04185</v>
      </c>
      <c r="O883" s="11" t="str">
        <f t="shared" si="112"/>
        <v>家</v>
      </c>
      <c r="P883" s="10" t="s">
        <v>2722</v>
      </c>
      <c r="Q883" s="10" t="s">
        <v>1167</v>
      </c>
      <c r="R883" s="10" t="s">
        <v>3204</v>
      </c>
      <c r="S883" s="4">
        <v>9005404</v>
      </c>
      <c r="T883" s="4" t="s">
        <v>25</v>
      </c>
      <c r="U883" s="4">
        <v>900512102</v>
      </c>
      <c r="V883" s="4" t="s">
        <v>20</v>
      </c>
      <c r="W883" s="13"/>
      <c r="X883" s="13" t="s">
        <v>2971</v>
      </c>
      <c r="Y883" s="18" t="s">
        <v>3357</v>
      </c>
      <c r="Z883" s="18" t="s">
        <v>2973</v>
      </c>
      <c r="AA883" s="1" t="str">
        <f t="shared" si="114"/>
        <v>ハ</v>
      </c>
    </row>
    <row r="884" spans="1:27" ht="21" hidden="1" customHeight="1">
      <c r="A884" s="1">
        <v>0</v>
      </c>
      <c r="B884" s="2" t="str">
        <f>VLOOKUP(VALUE(MID(N884,2,2)),Sheet1!$A$1:$B$6,2,FALSE)</f>
        <v>三宝院</v>
      </c>
      <c r="C884" s="9" t="str">
        <f t="shared" si="113"/>
        <v/>
      </c>
      <c r="D884" s="10" t="s">
        <v>1835</v>
      </c>
      <c r="E884" s="4" t="s">
        <v>1836</v>
      </c>
      <c r="F884" s="4" t="str">
        <f t="shared" si="109"/>
        <v>ﾊｾﾊﾞ ﾕｳﾔ</v>
      </c>
      <c r="G884" s="10" t="str">
        <f t="shared" si="110"/>
        <v>ﾊｾﾊﾞ ﾕｳﾔ</v>
      </c>
      <c r="H884" s="11" t="s">
        <v>15</v>
      </c>
      <c r="I884" s="12">
        <v>30852</v>
      </c>
      <c r="J884" s="11">
        <v>32</v>
      </c>
      <c r="K884" s="5" t="s">
        <v>16</v>
      </c>
      <c r="L884" s="5">
        <v>5316</v>
      </c>
      <c r="M884" s="5" t="s">
        <v>17</v>
      </c>
      <c r="N884" s="11" t="str">
        <f t="shared" si="111"/>
        <v>醍05316</v>
      </c>
      <c r="O884" s="11" t="str">
        <f t="shared" si="112"/>
        <v>本</v>
      </c>
      <c r="P884" s="10" t="s">
        <v>2845</v>
      </c>
      <c r="Q884" s="10" t="s">
        <v>1837</v>
      </c>
      <c r="R884" s="10" t="s">
        <v>3289</v>
      </c>
      <c r="S884" s="4">
        <v>508675</v>
      </c>
      <c r="T884" s="4" t="s">
        <v>25</v>
      </c>
      <c r="U884" s="4">
        <v>51103501</v>
      </c>
      <c r="V884" s="4" t="s">
        <v>20</v>
      </c>
      <c r="W884" s="13"/>
      <c r="X884" s="13" t="s">
        <v>2971</v>
      </c>
      <c r="Y884" s="18" t="s">
        <v>3357</v>
      </c>
      <c r="Z884" s="18" t="s">
        <v>2973</v>
      </c>
      <c r="AA884" s="1" t="str">
        <f t="shared" si="114"/>
        <v>ハ</v>
      </c>
    </row>
    <row r="885" spans="1:27" ht="21" hidden="1" customHeight="1">
      <c r="A885" s="1">
        <v>0</v>
      </c>
      <c r="B885" s="2" t="str">
        <f>VLOOKUP(VALUE(MID(N885,2,2)),Sheet1!$A$1:$B$6,2,FALSE)</f>
        <v>点在</v>
      </c>
      <c r="C885" s="9" t="str">
        <f t="shared" si="113"/>
        <v/>
      </c>
      <c r="D885" s="10" t="s">
        <v>2026</v>
      </c>
      <c r="E885" s="4" t="s">
        <v>2027</v>
      </c>
      <c r="F885" s="4" t="str">
        <f t="shared" si="109"/>
        <v>ﾊﾀ ｶｽﾞｷ</v>
      </c>
      <c r="G885" s="10" t="str">
        <f t="shared" si="110"/>
        <v>ﾊﾀ ｶｽﾞｷ</v>
      </c>
      <c r="H885" s="11" t="s">
        <v>15</v>
      </c>
      <c r="I885" s="12">
        <v>26333</v>
      </c>
      <c r="J885" s="11">
        <v>45</v>
      </c>
      <c r="K885" s="5" t="s">
        <v>16</v>
      </c>
      <c r="L885" s="5">
        <v>50100</v>
      </c>
      <c r="M885" s="5" t="s">
        <v>17</v>
      </c>
      <c r="N885" s="11" t="str">
        <f t="shared" si="111"/>
        <v>醍50100</v>
      </c>
      <c r="O885" s="11" t="str">
        <f t="shared" si="112"/>
        <v>本</v>
      </c>
      <c r="P885" s="10" t="s">
        <v>2889</v>
      </c>
      <c r="Q885" s="10" t="s">
        <v>2028</v>
      </c>
      <c r="R885" s="10" t="s">
        <v>2029</v>
      </c>
      <c r="S885" s="4">
        <v>1305247</v>
      </c>
      <c r="T885" s="4" t="s">
        <v>19</v>
      </c>
      <c r="U885" s="4">
        <v>131002001</v>
      </c>
      <c r="V885" s="4" t="s">
        <v>20</v>
      </c>
      <c r="W885" s="13"/>
      <c r="X885" s="13" t="s">
        <v>2971</v>
      </c>
      <c r="Y885" s="18" t="s">
        <v>3357</v>
      </c>
      <c r="Z885" s="18" t="s">
        <v>2973</v>
      </c>
      <c r="AA885" s="1" t="str">
        <f t="shared" si="114"/>
        <v>ハ</v>
      </c>
    </row>
    <row r="886" spans="1:27" ht="21" hidden="1" customHeight="1">
      <c r="A886" s="1">
        <v>0</v>
      </c>
      <c r="B886" s="2" t="str">
        <f>VLOOKUP(VALUE(MID(N886,2,2)),Sheet1!$A$1:$B$6,2,FALSE)</f>
        <v>点在</v>
      </c>
      <c r="C886" s="9" t="str">
        <f t="shared" si="113"/>
        <v/>
      </c>
      <c r="D886" s="10" t="s">
        <v>2030</v>
      </c>
      <c r="E886" s="4" t="s">
        <v>22</v>
      </c>
      <c r="F886" s="4" t="str">
        <f t="shared" si="109"/>
        <v>ﾊﾀ ｶｽﾞｷ</v>
      </c>
      <c r="G886" s="10" t="str">
        <f t="shared" si="110"/>
        <v xml:space="preserve">ﾊﾀ </v>
      </c>
      <c r="H886" s="11" t="s">
        <v>23</v>
      </c>
      <c r="I886" s="12">
        <v>27744</v>
      </c>
      <c r="J886" s="11">
        <v>41</v>
      </c>
      <c r="K886" s="5" t="s">
        <v>16</v>
      </c>
      <c r="L886" s="5">
        <v>50100</v>
      </c>
      <c r="M886" s="5" t="s">
        <v>24</v>
      </c>
      <c r="N886" s="11" t="str">
        <f t="shared" si="111"/>
        <v>醍50100</v>
      </c>
      <c r="O886" s="11" t="str">
        <f t="shared" si="112"/>
        <v>家</v>
      </c>
      <c r="P886" s="10" t="s">
        <v>2889</v>
      </c>
      <c r="Q886" s="10" t="s">
        <v>2028</v>
      </c>
      <c r="R886" s="10" t="s">
        <v>2029</v>
      </c>
      <c r="S886" s="4">
        <v>1305247</v>
      </c>
      <c r="T886" s="4" t="s">
        <v>25</v>
      </c>
      <c r="U886" s="4">
        <v>131002002</v>
      </c>
      <c r="V886" s="4" t="s">
        <v>20</v>
      </c>
      <c r="W886" s="13"/>
      <c r="X886" s="13" t="s">
        <v>2971</v>
      </c>
      <c r="Y886" s="18" t="s">
        <v>3357</v>
      </c>
      <c r="Z886" s="18" t="s">
        <v>2973</v>
      </c>
      <c r="AA886" s="1" t="str">
        <f t="shared" si="114"/>
        <v>ハ</v>
      </c>
    </row>
    <row r="887" spans="1:27" ht="21" hidden="1" customHeight="1">
      <c r="A887" s="1">
        <v>0</v>
      </c>
      <c r="B887" s="2" t="str">
        <f>VLOOKUP(VALUE(MID(N887,2,2)),Sheet1!$A$1:$B$6,2,FALSE)</f>
        <v>点在</v>
      </c>
      <c r="C887" s="9" t="str">
        <f t="shared" si="113"/>
        <v/>
      </c>
      <c r="D887" s="10" t="s">
        <v>2031</v>
      </c>
      <c r="E887" s="4" t="s">
        <v>22</v>
      </c>
      <c r="F887" s="4" t="str">
        <f t="shared" si="109"/>
        <v>ﾊﾀ ｶｽﾞｷ</v>
      </c>
      <c r="G887" s="10" t="str">
        <f t="shared" si="110"/>
        <v xml:space="preserve">ﾊﾀ </v>
      </c>
      <c r="H887" s="11" t="s">
        <v>23</v>
      </c>
      <c r="I887" s="12">
        <v>36665</v>
      </c>
      <c r="J887" s="11">
        <v>16</v>
      </c>
      <c r="K887" s="5" t="s">
        <v>16</v>
      </c>
      <c r="L887" s="5">
        <v>50100</v>
      </c>
      <c r="M887" s="5" t="s">
        <v>24</v>
      </c>
      <c r="N887" s="11" t="str">
        <f t="shared" si="111"/>
        <v>醍50100</v>
      </c>
      <c r="O887" s="11" t="str">
        <f t="shared" si="112"/>
        <v>家</v>
      </c>
      <c r="P887" s="10" t="s">
        <v>2889</v>
      </c>
      <c r="Q887" s="10" t="s">
        <v>2028</v>
      </c>
      <c r="R887" s="10" t="s">
        <v>2029</v>
      </c>
      <c r="S887" s="4">
        <v>1305247</v>
      </c>
      <c r="T887" s="4" t="s">
        <v>25</v>
      </c>
      <c r="U887" s="4">
        <v>131002003</v>
      </c>
      <c r="V887" s="4" t="s">
        <v>20</v>
      </c>
      <c r="W887" s="13"/>
      <c r="X887" s="13" t="s">
        <v>2971</v>
      </c>
      <c r="Y887" s="18" t="s">
        <v>3357</v>
      </c>
      <c r="Z887" s="18" t="s">
        <v>2973</v>
      </c>
      <c r="AA887" s="1" t="str">
        <f t="shared" si="114"/>
        <v>ハ</v>
      </c>
    </row>
    <row r="888" spans="1:27" ht="21" hidden="1" customHeight="1">
      <c r="A888" s="1">
        <v>0</v>
      </c>
      <c r="B888" s="1" t="str">
        <f>VLOOKUP(VALUE(MID(N888,2,2)),Sheet1!$A$1:$B$6,2,FALSE)</f>
        <v>点在</v>
      </c>
      <c r="C888" s="9" t="str">
        <f t="shared" si="113"/>
        <v/>
      </c>
      <c r="D888" s="4" t="s">
        <v>2032</v>
      </c>
      <c r="E888" s="4" t="s">
        <v>22</v>
      </c>
      <c r="F888" s="4" t="str">
        <f t="shared" si="109"/>
        <v>ﾊﾀ ｶｽﾞｷ</v>
      </c>
      <c r="G888" s="4" t="str">
        <f t="shared" si="110"/>
        <v xml:space="preserve">ﾊﾀ </v>
      </c>
      <c r="H888" s="5" t="s">
        <v>15</v>
      </c>
      <c r="I888" s="6">
        <v>38170</v>
      </c>
      <c r="J888" s="5">
        <v>12</v>
      </c>
      <c r="K888" s="5" t="s">
        <v>16</v>
      </c>
      <c r="L888" s="5">
        <v>50100</v>
      </c>
      <c r="M888" s="5" t="s">
        <v>24</v>
      </c>
      <c r="N888" s="5" t="str">
        <f t="shared" si="111"/>
        <v>醍50100</v>
      </c>
      <c r="O888" s="5" t="str">
        <f t="shared" si="112"/>
        <v>家</v>
      </c>
      <c r="P888" s="4" t="s">
        <v>2889</v>
      </c>
      <c r="Q888" s="4" t="s">
        <v>2028</v>
      </c>
      <c r="R888" s="4" t="s">
        <v>2029</v>
      </c>
      <c r="S888" s="4">
        <v>1305247</v>
      </c>
      <c r="T888" s="4" t="s">
        <v>25</v>
      </c>
      <c r="U888" s="4">
        <v>131002004</v>
      </c>
      <c r="V888" s="4" t="s">
        <v>20</v>
      </c>
      <c r="W888" s="7" t="s">
        <v>2970</v>
      </c>
      <c r="X888" s="7" t="s">
        <v>2971</v>
      </c>
      <c r="Y888" s="8" t="s">
        <v>2972</v>
      </c>
      <c r="Z888" s="8" t="s">
        <v>2973</v>
      </c>
      <c r="AA888" s="1" t="str">
        <f t="shared" si="114"/>
        <v>ハ</v>
      </c>
    </row>
    <row r="889" spans="1:27" ht="21" hidden="1" customHeight="1">
      <c r="A889" s="1">
        <v>0</v>
      </c>
      <c r="B889" s="2" t="str">
        <f>VLOOKUP(VALUE(MID(N889,2,2)),Sheet1!$A$1:$B$6,2,FALSE)</f>
        <v>三宝院</v>
      </c>
      <c r="C889" s="9" t="str">
        <f t="shared" si="113"/>
        <v/>
      </c>
      <c r="D889" s="10" t="s">
        <v>1866</v>
      </c>
      <c r="E889" s="4" t="s">
        <v>1867</v>
      </c>
      <c r="F889" s="4" t="str">
        <f t="shared" si="109"/>
        <v>ﾊﾀ ﾋﾃﾞｷ</v>
      </c>
      <c r="G889" s="10" t="str">
        <f t="shared" si="110"/>
        <v>ﾊﾀ ﾋﾃﾞｷ</v>
      </c>
      <c r="H889" s="11" t="s">
        <v>15</v>
      </c>
      <c r="I889" s="12">
        <v>27016</v>
      </c>
      <c r="J889" s="11">
        <v>43</v>
      </c>
      <c r="K889" s="5" t="s">
        <v>16</v>
      </c>
      <c r="L889" s="5">
        <v>5327</v>
      </c>
      <c r="M889" s="5" t="s">
        <v>17</v>
      </c>
      <c r="N889" s="11" t="str">
        <f t="shared" si="111"/>
        <v>醍05327</v>
      </c>
      <c r="O889" s="11" t="str">
        <f t="shared" si="112"/>
        <v>本</v>
      </c>
      <c r="P889" s="10" t="s">
        <v>2854</v>
      </c>
      <c r="Q889" s="10" t="s">
        <v>1868</v>
      </c>
      <c r="R889" s="10" t="s">
        <v>1869</v>
      </c>
      <c r="S889" s="4">
        <v>9912258</v>
      </c>
      <c r="T889" s="4" t="s">
        <v>19</v>
      </c>
      <c r="U889" s="4">
        <v>104201</v>
      </c>
      <c r="V889" s="4" t="s">
        <v>20</v>
      </c>
      <c r="W889" s="13"/>
      <c r="X889" s="13" t="s">
        <v>2971</v>
      </c>
      <c r="Y889" s="18" t="s">
        <v>3357</v>
      </c>
      <c r="Z889" s="18" t="s">
        <v>2973</v>
      </c>
      <c r="AA889" s="1" t="str">
        <f t="shared" si="114"/>
        <v>ハ</v>
      </c>
    </row>
    <row r="890" spans="1:27" ht="21" hidden="1" customHeight="1">
      <c r="A890" s="1">
        <v>0</v>
      </c>
      <c r="B890" s="2" t="str">
        <f>VLOOKUP(VALUE(MID(N890,2,2)),Sheet1!$A$1:$B$6,2,FALSE)</f>
        <v>三宝院</v>
      </c>
      <c r="C890" s="9" t="str">
        <f t="shared" si="113"/>
        <v/>
      </c>
      <c r="D890" s="10" t="s">
        <v>1805</v>
      </c>
      <c r="E890" s="4" t="s">
        <v>1806</v>
      </c>
      <c r="F890" s="4" t="str">
        <f t="shared" si="109"/>
        <v>ﾊﾀﾀﾞ ﾖｼﾋﾛ</v>
      </c>
      <c r="G890" s="10" t="str">
        <f t="shared" si="110"/>
        <v>ﾊﾀﾀﾞ ﾖｼﾋﾛ</v>
      </c>
      <c r="H890" s="11" t="s">
        <v>15</v>
      </c>
      <c r="I890" s="12">
        <v>23948</v>
      </c>
      <c r="J890" s="11">
        <v>51</v>
      </c>
      <c r="K890" s="5" t="s">
        <v>256</v>
      </c>
      <c r="L890" s="5">
        <v>5306</v>
      </c>
      <c r="M890" s="5" t="s">
        <v>17</v>
      </c>
      <c r="N890" s="11" t="str">
        <f t="shared" si="111"/>
        <v>法05306</v>
      </c>
      <c r="O890" s="11" t="str">
        <f t="shared" si="112"/>
        <v>本</v>
      </c>
      <c r="P890" s="10" t="s">
        <v>2837</v>
      </c>
      <c r="Q890" s="10" t="s">
        <v>1214</v>
      </c>
      <c r="R890" s="10" t="s">
        <v>3284</v>
      </c>
      <c r="S890" s="4">
        <v>701386</v>
      </c>
      <c r="T890" s="4" t="s">
        <v>19</v>
      </c>
      <c r="U890" s="4">
        <v>70580201</v>
      </c>
      <c r="V890" s="4" t="s">
        <v>20</v>
      </c>
      <c r="W890" s="13"/>
      <c r="X890" s="13" t="s">
        <v>2971</v>
      </c>
      <c r="Y890" s="18" t="s">
        <v>3357</v>
      </c>
      <c r="Z890" s="18" t="s">
        <v>2973</v>
      </c>
      <c r="AA890" s="1" t="str">
        <f t="shared" si="114"/>
        <v>ハ</v>
      </c>
    </row>
    <row r="891" spans="1:27" ht="21" hidden="1" customHeight="1">
      <c r="A891" s="1">
        <v>0</v>
      </c>
      <c r="B891" s="2" t="str">
        <f>VLOOKUP(VALUE(MID(N891,2,2)),Sheet1!$A$1:$B$6,2,FALSE)</f>
        <v>小栗栖</v>
      </c>
      <c r="C891" s="9" t="str">
        <f t="shared" si="113"/>
        <v/>
      </c>
      <c r="D891" s="10" t="s">
        <v>756</v>
      </c>
      <c r="E891" s="4" t="s">
        <v>757</v>
      </c>
      <c r="F891" s="4" t="str">
        <f t="shared" si="109"/>
        <v>ﾊﾀﾅｶ ﾅｵﾂｷﾞ</v>
      </c>
      <c r="G891" s="10" t="str">
        <f t="shared" si="110"/>
        <v>ﾊﾀﾅｶ ﾅｵﾂｷﾞ</v>
      </c>
      <c r="H891" s="11" t="s">
        <v>15</v>
      </c>
      <c r="I891" s="12">
        <v>26029</v>
      </c>
      <c r="J891" s="11">
        <v>45</v>
      </c>
      <c r="K891" s="5" t="s">
        <v>16</v>
      </c>
      <c r="L891" s="5">
        <v>3054</v>
      </c>
      <c r="M891" s="5" t="s">
        <v>17</v>
      </c>
      <c r="N891" s="11" t="str">
        <f t="shared" si="111"/>
        <v>醍03054</v>
      </c>
      <c r="O891" s="11" t="str">
        <f t="shared" si="112"/>
        <v>本</v>
      </c>
      <c r="P891" s="10" t="s">
        <v>2570</v>
      </c>
      <c r="Q891" s="10" t="s">
        <v>758</v>
      </c>
      <c r="R891" s="10" t="s">
        <v>3104</v>
      </c>
      <c r="S891" s="4">
        <v>9028978</v>
      </c>
      <c r="T891" s="4" t="s">
        <v>19</v>
      </c>
      <c r="U891" s="4">
        <v>901220201</v>
      </c>
      <c r="V891" s="4" t="s">
        <v>20</v>
      </c>
      <c r="W891" s="13"/>
      <c r="X891" s="13" t="s">
        <v>2971</v>
      </c>
      <c r="Y891" s="18" t="s">
        <v>3357</v>
      </c>
      <c r="Z891" s="18" t="s">
        <v>2973</v>
      </c>
      <c r="AA891" s="1" t="str">
        <f t="shared" si="114"/>
        <v>ハ</v>
      </c>
    </row>
    <row r="892" spans="1:27" ht="21" hidden="1" customHeight="1">
      <c r="A892" s="1">
        <v>0</v>
      </c>
      <c r="B892" s="2" t="str">
        <f>VLOOKUP(VALUE(MID(N892,2,2)),Sheet1!$A$1:$B$6,2,FALSE)</f>
        <v>小栗栖</v>
      </c>
      <c r="C892" s="9" t="str">
        <f t="shared" si="113"/>
        <v/>
      </c>
      <c r="D892" s="10" t="s">
        <v>774</v>
      </c>
      <c r="E892" s="4" t="s">
        <v>775</v>
      </c>
      <c r="F892" s="4" t="str">
        <f t="shared" si="109"/>
        <v>ﾊﾀﾅｶ ﾏｻﾋﾛ</v>
      </c>
      <c r="G892" s="10" t="str">
        <f t="shared" si="110"/>
        <v>ﾊﾀﾅｶ ﾏｻﾋﾛ</v>
      </c>
      <c r="H892" s="11" t="s">
        <v>15</v>
      </c>
      <c r="I892" s="12">
        <v>26711</v>
      </c>
      <c r="J892" s="11">
        <v>44</v>
      </c>
      <c r="K892" s="5" t="s">
        <v>16</v>
      </c>
      <c r="L892" s="5">
        <v>3069</v>
      </c>
      <c r="M892" s="5" t="s">
        <v>17</v>
      </c>
      <c r="N892" s="11" t="str">
        <f t="shared" si="111"/>
        <v>醍03069</v>
      </c>
      <c r="O892" s="11" t="str">
        <f t="shared" si="112"/>
        <v>本</v>
      </c>
      <c r="P892" s="10" t="s">
        <v>2575</v>
      </c>
      <c r="Q892" s="10" t="s">
        <v>161</v>
      </c>
      <c r="R892" s="10" t="s">
        <v>3104</v>
      </c>
      <c r="S892" s="4">
        <v>9617116</v>
      </c>
      <c r="T892" s="4" t="s">
        <v>19</v>
      </c>
      <c r="U892" s="4">
        <v>970106401</v>
      </c>
      <c r="V892" s="4" t="s">
        <v>20</v>
      </c>
      <c r="W892" s="13"/>
      <c r="X892" s="13" t="s">
        <v>2971</v>
      </c>
      <c r="Y892" s="18" t="s">
        <v>3357</v>
      </c>
      <c r="Z892" s="18" t="s">
        <v>2973</v>
      </c>
      <c r="AA892" s="1" t="str">
        <f t="shared" si="114"/>
        <v>ハ</v>
      </c>
    </row>
    <row r="893" spans="1:27" ht="21" hidden="1" customHeight="1">
      <c r="A893" s="1">
        <v>0</v>
      </c>
      <c r="B893" s="2" t="str">
        <f>VLOOKUP(VALUE(MID(N893,2,2)),Sheet1!$A$1:$B$6,2,FALSE)</f>
        <v>点在</v>
      </c>
      <c r="C893" s="9" t="str">
        <f t="shared" si="113"/>
        <v/>
      </c>
      <c r="D893" s="10" t="s">
        <v>2078</v>
      </c>
      <c r="E893" s="4" t="s">
        <v>2079</v>
      </c>
      <c r="F893" s="4" t="str">
        <f t="shared" si="109"/>
        <v>ﾊﾂﾀ ｴｲｼﾞ</v>
      </c>
      <c r="G893" s="10" t="str">
        <f t="shared" si="110"/>
        <v>ﾊﾂﾀ ｴｲｼﾞ</v>
      </c>
      <c r="H893" s="11" t="s">
        <v>15</v>
      </c>
      <c r="I893" s="12">
        <v>27727</v>
      </c>
      <c r="J893" s="11">
        <v>41</v>
      </c>
      <c r="K893" s="5" t="s">
        <v>256</v>
      </c>
      <c r="L893" s="5">
        <v>50120</v>
      </c>
      <c r="M893" s="5" t="s">
        <v>17</v>
      </c>
      <c r="N893" s="11" t="str">
        <f t="shared" si="111"/>
        <v>法50120</v>
      </c>
      <c r="O893" s="11" t="str">
        <f t="shared" si="112"/>
        <v>本</v>
      </c>
      <c r="P893" s="10" t="s">
        <v>2900</v>
      </c>
      <c r="Q893" s="10" t="s">
        <v>1357</v>
      </c>
      <c r="R893" s="10" t="s">
        <v>3314</v>
      </c>
      <c r="S893" s="4">
        <v>9915222</v>
      </c>
      <c r="T893" s="4" t="s">
        <v>19</v>
      </c>
      <c r="U893" s="4">
        <v>406601</v>
      </c>
      <c r="V893" s="4" t="s">
        <v>20</v>
      </c>
      <c r="W893" s="13"/>
      <c r="X893" s="13" t="s">
        <v>2971</v>
      </c>
      <c r="Y893" s="18" t="s">
        <v>3357</v>
      </c>
      <c r="Z893" s="18" t="s">
        <v>2973</v>
      </c>
      <c r="AA893" s="1" t="str">
        <f t="shared" si="114"/>
        <v>ハ</v>
      </c>
    </row>
    <row r="894" spans="1:27" ht="21" hidden="1" customHeight="1">
      <c r="A894" s="1">
        <v>0</v>
      </c>
      <c r="B894" s="2" t="str">
        <f>VLOOKUP(VALUE(MID(N894,2,2)),Sheet1!$A$1:$B$6,2,FALSE)</f>
        <v>点在</v>
      </c>
      <c r="C894" s="9" t="str">
        <f t="shared" si="113"/>
        <v/>
      </c>
      <c r="D894" s="10" t="s">
        <v>2080</v>
      </c>
      <c r="E894" s="4" t="s">
        <v>22</v>
      </c>
      <c r="F894" s="4" t="str">
        <f t="shared" si="109"/>
        <v>ﾊﾂﾀ ｴｲｼﾞ</v>
      </c>
      <c r="G894" s="10" t="str">
        <f t="shared" si="110"/>
        <v xml:space="preserve">ﾊﾂﾀ </v>
      </c>
      <c r="H894" s="11" t="s">
        <v>23</v>
      </c>
      <c r="I894" s="12">
        <v>26970</v>
      </c>
      <c r="J894" s="11">
        <v>43</v>
      </c>
      <c r="K894" s="5" t="s">
        <v>256</v>
      </c>
      <c r="L894" s="5">
        <v>50120</v>
      </c>
      <c r="M894" s="5" t="s">
        <v>24</v>
      </c>
      <c r="N894" s="11" t="str">
        <f t="shared" si="111"/>
        <v>法50120</v>
      </c>
      <c r="O894" s="11" t="str">
        <f t="shared" si="112"/>
        <v>家</v>
      </c>
      <c r="P894" s="10" t="s">
        <v>2900</v>
      </c>
      <c r="Q894" s="10" t="s">
        <v>1357</v>
      </c>
      <c r="R894" s="10" t="s">
        <v>3314</v>
      </c>
      <c r="S894" s="4">
        <v>9915222</v>
      </c>
      <c r="T894" s="4" t="s">
        <v>25</v>
      </c>
      <c r="U894" s="4">
        <v>406602</v>
      </c>
      <c r="V894" s="4" t="s">
        <v>20</v>
      </c>
      <c r="W894" s="13"/>
      <c r="X894" s="13" t="s">
        <v>2971</v>
      </c>
      <c r="Y894" s="18" t="s">
        <v>3357</v>
      </c>
      <c r="Z894" s="18" t="s">
        <v>2973</v>
      </c>
      <c r="AA894" s="1" t="str">
        <f t="shared" si="114"/>
        <v>ハ</v>
      </c>
    </row>
    <row r="895" spans="1:27" ht="21" hidden="1" customHeight="1">
      <c r="A895" s="1">
        <v>0</v>
      </c>
      <c r="B895" s="1" t="str">
        <f>VLOOKUP(VALUE(MID(N895,2,2)),Sheet1!$A$1:$B$6,2,FALSE)</f>
        <v>点在</v>
      </c>
      <c r="C895" s="9" t="str">
        <f t="shared" si="113"/>
        <v/>
      </c>
      <c r="D895" s="4" t="s">
        <v>2081</v>
      </c>
      <c r="E895" s="4" t="s">
        <v>22</v>
      </c>
      <c r="F895" s="4" t="str">
        <f t="shared" si="109"/>
        <v>ﾊﾂﾀ ｴｲｼﾞ</v>
      </c>
      <c r="G895" s="4" t="str">
        <f t="shared" si="110"/>
        <v xml:space="preserve">ﾊﾂﾀ </v>
      </c>
      <c r="H895" s="5" t="s">
        <v>15</v>
      </c>
      <c r="I895" s="6">
        <v>37283</v>
      </c>
      <c r="J895" s="5">
        <v>15</v>
      </c>
      <c r="K895" s="5" t="s">
        <v>256</v>
      </c>
      <c r="L895" s="5">
        <v>50120</v>
      </c>
      <c r="M895" s="5" t="s">
        <v>24</v>
      </c>
      <c r="N895" s="5" t="str">
        <f t="shared" si="111"/>
        <v>法50120</v>
      </c>
      <c r="O895" s="5" t="str">
        <f t="shared" si="112"/>
        <v>家</v>
      </c>
      <c r="P895" s="4" t="s">
        <v>2900</v>
      </c>
      <c r="Q895" s="4" t="s">
        <v>1357</v>
      </c>
      <c r="R895" s="4" t="s">
        <v>3314</v>
      </c>
      <c r="S895" s="4">
        <v>9915222</v>
      </c>
      <c r="T895" s="4" t="s">
        <v>25</v>
      </c>
      <c r="U895" s="4">
        <v>406603</v>
      </c>
      <c r="V895" s="4" t="s">
        <v>20</v>
      </c>
      <c r="W895" s="7" t="s">
        <v>2970</v>
      </c>
      <c r="X895" s="7" t="s">
        <v>2971</v>
      </c>
      <c r="Y895" s="8" t="s">
        <v>2972</v>
      </c>
      <c r="Z895" s="8" t="s">
        <v>2973</v>
      </c>
      <c r="AA895" s="1" t="str">
        <f t="shared" si="114"/>
        <v>ハ</v>
      </c>
    </row>
    <row r="896" spans="1:27" ht="21" hidden="1" customHeight="1">
      <c r="A896" s="1">
        <v>0</v>
      </c>
      <c r="B896" s="1" t="str">
        <f>VLOOKUP(VALUE(MID(N896,2,2)),Sheet1!$A$1:$B$6,2,FALSE)</f>
        <v>点在</v>
      </c>
      <c r="C896" s="9" t="str">
        <f t="shared" si="113"/>
        <v/>
      </c>
      <c r="D896" s="4" t="s">
        <v>2082</v>
      </c>
      <c r="E896" s="4" t="s">
        <v>22</v>
      </c>
      <c r="F896" s="4" t="str">
        <f t="shared" si="109"/>
        <v>ﾊﾂﾀ ｴｲｼﾞ</v>
      </c>
      <c r="G896" s="4" t="str">
        <f t="shared" si="110"/>
        <v xml:space="preserve">ﾊﾂﾀ </v>
      </c>
      <c r="H896" s="5" t="s">
        <v>23</v>
      </c>
      <c r="I896" s="6">
        <v>38194</v>
      </c>
      <c r="J896" s="5">
        <v>12</v>
      </c>
      <c r="K896" s="5" t="s">
        <v>256</v>
      </c>
      <c r="L896" s="5">
        <v>50120</v>
      </c>
      <c r="M896" s="5" t="s">
        <v>24</v>
      </c>
      <c r="N896" s="5" t="str">
        <f t="shared" si="111"/>
        <v>法50120</v>
      </c>
      <c r="O896" s="5" t="str">
        <f t="shared" si="112"/>
        <v>家</v>
      </c>
      <c r="P896" s="4" t="s">
        <v>2900</v>
      </c>
      <c r="Q896" s="4" t="s">
        <v>1357</v>
      </c>
      <c r="R896" s="4" t="s">
        <v>3314</v>
      </c>
      <c r="S896" s="4">
        <v>9915222</v>
      </c>
      <c r="T896" s="4" t="s">
        <v>25</v>
      </c>
      <c r="U896" s="4">
        <v>406604</v>
      </c>
      <c r="V896" s="4" t="s">
        <v>20</v>
      </c>
      <c r="W896" s="7" t="s">
        <v>2970</v>
      </c>
      <c r="X896" s="7" t="s">
        <v>2971</v>
      </c>
      <c r="Y896" s="8" t="s">
        <v>2972</v>
      </c>
      <c r="Z896" s="8" t="s">
        <v>2973</v>
      </c>
      <c r="AA896" s="1" t="str">
        <f t="shared" si="114"/>
        <v>ハ</v>
      </c>
    </row>
    <row r="897" spans="1:27" ht="21" hidden="1" customHeight="1">
      <c r="A897" s="1">
        <v>0</v>
      </c>
      <c r="B897" s="2" t="str">
        <f>VLOOKUP(VALUE(MID(N897,2,2)),Sheet1!$A$1:$B$6,2,FALSE)</f>
        <v>小栗栖</v>
      </c>
      <c r="C897" s="9" t="str">
        <f t="shared" si="113"/>
        <v/>
      </c>
      <c r="D897" s="10" t="s">
        <v>945</v>
      </c>
      <c r="E897" s="4" t="s">
        <v>946</v>
      </c>
      <c r="F897" s="4" t="str">
        <f t="shared" si="109"/>
        <v>ﾊﾂﾄﾘ ﾅｵｼ</v>
      </c>
      <c r="G897" s="10" t="str">
        <f t="shared" si="110"/>
        <v>ﾊﾂﾄﾘ ﾅｵｼ</v>
      </c>
      <c r="H897" s="11" t="s">
        <v>15</v>
      </c>
      <c r="I897" s="12">
        <v>26858</v>
      </c>
      <c r="J897" s="11">
        <v>43</v>
      </c>
      <c r="K897" s="5" t="s">
        <v>16</v>
      </c>
      <c r="L897" s="5">
        <v>3227</v>
      </c>
      <c r="M897" s="5" t="s">
        <v>17</v>
      </c>
      <c r="N897" s="11" t="str">
        <f t="shared" si="111"/>
        <v>醍03227</v>
      </c>
      <c r="O897" s="11" t="str">
        <f t="shared" si="112"/>
        <v>本</v>
      </c>
      <c r="P897" s="10" t="s">
        <v>2618</v>
      </c>
      <c r="Q897" s="10" t="s">
        <v>947</v>
      </c>
      <c r="R897" s="10" t="s">
        <v>3137</v>
      </c>
      <c r="S897" s="4">
        <v>1007793</v>
      </c>
      <c r="T897" s="4" t="s">
        <v>19</v>
      </c>
      <c r="U897" s="4">
        <v>101204001</v>
      </c>
      <c r="V897" s="4" t="s">
        <v>20</v>
      </c>
      <c r="W897" s="13"/>
      <c r="X897" s="13" t="s">
        <v>2971</v>
      </c>
      <c r="Y897" s="18" t="s">
        <v>3357</v>
      </c>
      <c r="Z897" s="18" t="s">
        <v>2973</v>
      </c>
      <c r="AA897" s="1" t="str">
        <f t="shared" si="114"/>
        <v>ハ</v>
      </c>
    </row>
    <row r="898" spans="1:27" ht="21" hidden="1" customHeight="1">
      <c r="A898" s="1">
        <v>0</v>
      </c>
      <c r="B898" s="2" t="str">
        <f>VLOOKUP(VALUE(MID(N898,2,2)),Sheet1!$A$1:$B$6,2,FALSE)</f>
        <v>小栗栖</v>
      </c>
      <c r="C898" s="9" t="str">
        <f t="shared" si="113"/>
        <v/>
      </c>
      <c r="D898" s="10" t="s">
        <v>948</v>
      </c>
      <c r="E898" s="4" t="s">
        <v>22</v>
      </c>
      <c r="F898" s="4" t="str">
        <f t="shared" ref="F898:F961" si="118">IF(L898=L897,F897,E898)</f>
        <v>ﾊﾂﾄﾘ ﾅｵｼ</v>
      </c>
      <c r="G898" s="10" t="str">
        <f t="shared" ref="G898:G961" si="119">IF(L898=L897,LEFT(G897,FIND(" ",G897)),E898)</f>
        <v xml:space="preserve">ﾊﾂﾄﾘ </v>
      </c>
      <c r="H898" s="11" t="s">
        <v>23</v>
      </c>
      <c r="I898" s="12">
        <v>25424</v>
      </c>
      <c r="J898" s="11">
        <v>47</v>
      </c>
      <c r="K898" s="5" t="s">
        <v>16</v>
      </c>
      <c r="L898" s="5">
        <v>3227</v>
      </c>
      <c r="M898" s="5" t="s">
        <v>24</v>
      </c>
      <c r="N898" s="11" t="str">
        <f t="shared" ref="N898:N961" si="120">MID(K898,4,1)&amp;TEXT(L898,"00000")</f>
        <v>醍03227</v>
      </c>
      <c r="O898" s="11" t="str">
        <f t="shared" ref="O898:O961" si="121">LEFT(M898,1)</f>
        <v>家</v>
      </c>
      <c r="P898" s="10" t="s">
        <v>2618</v>
      </c>
      <c r="Q898" s="10" t="s">
        <v>947</v>
      </c>
      <c r="R898" s="10" t="s">
        <v>3137</v>
      </c>
      <c r="S898" s="4">
        <v>1007793</v>
      </c>
      <c r="T898" s="4" t="s">
        <v>25</v>
      </c>
      <c r="U898" s="4">
        <v>101204002</v>
      </c>
      <c r="V898" s="4" t="s">
        <v>20</v>
      </c>
      <c r="W898" s="13"/>
      <c r="X898" s="13" t="s">
        <v>2971</v>
      </c>
      <c r="Y898" s="18" t="s">
        <v>3357</v>
      </c>
      <c r="Z898" s="18" t="s">
        <v>2973</v>
      </c>
      <c r="AA898" s="1" t="str">
        <f t="shared" si="114"/>
        <v>ハ</v>
      </c>
    </row>
    <row r="899" spans="1:27" ht="21" hidden="1" customHeight="1">
      <c r="A899" s="1">
        <v>0</v>
      </c>
      <c r="B899" s="1" t="str">
        <f>VLOOKUP(VALUE(MID(N899,2,2)),Sheet1!$A$1:$B$6,2,FALSE)</f>
        <v>小栗栖</v>
      </c>
      <c r="C899" s="9" t="str">
        <f t="shared" ref="C899:C962" si="122">IF(AA899=AA898,"",AA899)</f>
        <v/>
      </c>
      <c r="D899" s="4" t="s">
        <v>949</v>
      </c>
      <c r="E899" s="4" t="s">
        <v>22</v>
      </c>
      <c r="F899" s="4" t="str">
        <f t="shared" si="118"/>
        <v>ﾊﾂﾄﾘ ﾅｵｼ</v>
      </c>
      <c r="G899" s="4" t="str">
        <f t="shared" si="119"/>
        <v xml:space="preserve">ﾊﾂﾄﾘ </v>
      </c>
      <c r="H899" s="5" t="s">
        <v>15</v>
      </c>
      <c r="I899" s="6">
        <v>40465</v>
      </c>
      <c r="J899" s="5">
        <v>6</v>
      </c>
      <c r="K899" s="5" t="s">
        <v>16</v>
      </c>
      <c r="L899" s="5">
        <v>3227</v>
      </c>
      <c r="M899" s="5" t="s">
        <v>24</v>
      </c>
      <c r="N899" s="5" t="str">
        <f t="shared" si="120"/>
        <v>醍03227</v>
      </c>
      <c r="O899" s="5" t="str">
        <f t="shared" si="121"/>
        <v>家</v>
      </c>
      <c r="P899" s="4" t="s">
        <v>2618</v>
      </c>
      <c r="Q899" s="4" t="s">
        <v>947</v>
      </c>
      <c r="R899" s="4" t="s">
        <v>3137</v>
      </c>
      <c r="S899" s="4">
        <v>1007793</v>
      </c>
      <c r="T899" s="4" t="s">
        <v>25</v>
      </c>
      <c r="U899" s="4">
        <v>101204003</v>
      </c>
      <c r="V899" s="4" t="s">
        <v>20</v>
      </c>
      <c r="W899" s="7" t="s">
        <v>2970</v>
      </c>
      <c r="X899" s="7" t="s">
        <v>2971</v>
      </c>
      <c r="Y899" s="8" t="s">
        <v>2972</v>
      </c>
      <c r="Z899" s="8" t="s">
        <v>2973</v>
      </c>
      <c r="AA899" s="1" t="str">
        <f t="shared" ref="AA899:AA962" si="123">DBCS(LEFT(G899,1))</f>
        <v>ハ</v>
      </c>
    </row>
    <row r="900" spans="1:27" ht="21" hidden="1" customHeight="1">
      <c r="A900" s="1">
        <v>0</v>
      </c>
      <c r="B900" s="2" t="str">
        <f>VLOOKUP(VALUE(MID(N900,2,2)),Sheet1!$A$1:$B$6,2,FALSE)</f>
        <v>日野</v>
      </c>
      <c r="C900" s="9" t="str">
        <f t="shared" si="122"/>
        <v/>
      </c>
      <c r="D900" s="10" t="s">
        <v>367</v>
      </c>
      <c r="E900" s="4" t="s">
        <v>368</v>
      </c>
      <c r="F900" s="4" t="str">
        <f t="shared" si="118"/>
        <v>ﾊﾄﾍﾞ ｻﾄｼ</v>
      </c>
      <c r="G900" s="10" t="str">
        <f t="shared" si="119"/>
        <v>ﾊﾄﾍﾞ ｻﾄｼ</v>
      </c>
      <c r="H900" s="11" t="s">
        <v>15</v>
      </c>
      <c r="I900" s="12">
        <v>25977</v>
      </c>
      <c r="J900" s="11">
        <v>46</v>
      </c>
      <c r="K900" s="5" t="s">
        <v>16</v>
      </c>
      <c r="L900" s="5">
        <v>2034</v>
      </c>
      <c r="M900" s="5" t="s">
        <v>17</v>
      </c>
      <c r="N900" s="11" t="str">
        <f t="shared" si="120"/>
        <v>醍02034</v>
      </c>
      <c r="O900" s="11" t="str">
        <f t="shared" si="121"/>
        <v>本</v>
      </c>
      <c r="P900" s="10" t="s">
        <v>2476</v>
      </c>
      <c r="Q900" s="10" t="s">
        <v>28</v>
      </c>
      <c r="R900" s="10" t="s">
        <v>369</v>
      </c>
      <c r="S900" s="4">
        <v>9107240</v>
      </c>
      <c r="T900" s="4" t="s">
        <v>19</v>
      </c>
      <c r="U900" s="4">
        <v>910717901</v>
      </c>
      <c r="V900" s="4" t="s">
        <v>20</v>
      </c>
      <c r="W900" s="13"/>
      <c r="X900" s="13" t="s">
        <v>2971</v>
      </c>
      <c r="Y900" s="18" t="s">
        <v>3358</v>
      </c>
      <c r="Z900" s="18" t="s">
        <v>2973</v>
      </c>
      <c r="AA900" s="1" t="str">
        <f t="shared" si="123"/>
        <v>ハ</v>
      </c>
    </row>
    <row r="901" spans="1:27" ht="21" hidden="1" customHeight="1">
      <c r="A901" s="1">
        <v>0</v>
      </c>
      <c r="B901" s="2" t="str">
        <f>VLOOKUP(VALUE(MID(N901,2,2)),Sheet1!$A$1:$B$6,2,FALSE)</f>
        <v>日野</v>
      </c>
      <c r="C901" s="9" t="str">
        <f t="shared" si="122"/>
        <v/>
      </c>
      <c r="D901" s="10" t="s">
        <v>363</v>
      </c>
      <c r="E901" s="4" t="s">
        <v>364</v>
      </c>
      <c r="F901" s="4" t="str">
        <f t="shared" si="118"/>
        <v>ﾊﾄﾍﾞ ﾉﾎﾞﾙ</v>
      </c>
      <c r="G901" s="10" t="str">
        <f t="shared" si="119"/>
        <v>ﾊﾄﾍﾞ ﾉﾎﾞﾙ</v>
      </c>
      <c r="H901" s="11" t="s">
        <v>15</v>
      </c>
      <c r="I901" s="12">
        <v>18090</v>
      </c>
      <c r="J901" s="11">
        <v>67</v>
      </c>
      <c r="K901" s="5" t="s">
        <v>16</v>
      </c>
      <c r="L901" s="5">
        <v>2033</v>
      </c>
      <c r="M901" s="5" t="s">
        <v>17</v>
      </c>
      <c r="N901" s="11" t="str">
        <f t="shared" si="120"/>
        <v>醍02033</v>
      </c>
      <c r="O901" s="11" t="str">
        <f t="shared" si="121"/>
        <v>本</v>
      </c>
      <c r="P901" s="10" t="s">
        <v>2475</v>
      </c>
      <c r="Q901" s="10" t="s">
        <v>365</v>
      </c>
      <c r="R901" s="10" t="s">
        <v>3033</v>
      </c>
      <c r="S901" s="4">
        <v>8307385</v>
      </c>
      <c r="T901" s="4" t="s">
        <v>19</v>
      </c>
      <c r="U901" s="4">
        <v>830216201</v>
      </c>
      <c r="V901" s="4" t="s">
        <v>20</v>
      </c>
      <c r="W901" s="13"/>
      <c r="X901" s="13" t="s">
        <v>2971</v>
      </c>
      <c r="Y901" s="18" t="s">
        <v>3358</v>
      </c>
      <c r="Z901" s="18" t="s">
        <v>2973</v>
      </c>
      <c r="AA901" s="1" t="str">
        <f t="shared" si="123"/>
        <v>ハ</v>
      </c>
    </row>
    <row r="902" spans="1:27" ht="21" hidden="1" customHeight="1">
      <c r="A902" s="1">
        <v>0</v>
      </c>
      <c r="B902" s="2" t="str">
        <f>VLOOKUP(VALUE(MID(N902,2,2)),Sheet1!$A$1:$B$6,2,FALSE)</f>
        <v>日野</v>
      </c>
      <c r="C902" s="9" t="str">
        <f t="shared" si="122"/>
        <v/>
      </c>
      <c r="D902" s="10" t="s">
        <v>366</v>
      </c>
      <c r="E902" s="4" t="s">
        <v>22</v>
      </c>
      <c r="F902" s="4" t="str">
        <f t="shared" si="118"/>
        <v>ﾊﾄﾍﾞ ﾉﾎﾞﾙ</v>
      </c>
      <c r="G902" s="10" t="str">
        <f t="shared" si="119"/>
        <v xml:space="preserve">ﾊﾄﾍﾞ </v>
      </c>
      <c r="H902" s="11" t="s">
        <v>23</v>
      </c>
      <c r="I902" s="12">
        <v>17583</v>
      </c>
      <c r="J902" s="11">
        <v>69</v>
      </c>
      <c r="K902" s="5" t="s">
        <v>16</v>
      </c>
      <c r="L902" s="5">
        <v>2033</v>
      </c>
      <c r="M902" s="5" t="s">
        <v>24</v>
      </c>
      <c r="N902" s="11" t="str">
        <f t="shared" si="120"/>
        <v>醍02033</v>
      </c>
      <c r="O902" s="11" t="str">
        <f t="shared" si="121"/>
        <v>家</v>
      </c>
      <c r="P902" s="10" t="s">
        <v>2475</v>
      </c>
      <c r="Q902" s="10" t="s">
        <v>365</v>
      </c>
      <c r="R902" s="10" t="s">
        <v>3033</v>
      </c>
      <c r="S902" s="4">
        <v>8307385</v>
      </c>
      <c r="T902" s="4" t="s">
        <v>25</v>
      </c>
      <c r="U902" s="4">
        <v>830216202</v>
      </c>
      <c r="V902" s="4" t="s">
        <v>20</v>
      </c>
      <c r="W902" s="13"/>
      <c r="X902" s="13" t="s">
        <v>2971</v>
      </c>
      <c r="Y902" s="18" t="s">
        <v>3358</v>
      </c>
      <c r="Z902" s="18" t="s">
        <v>2973</v>
      </c>
      <c r="AA902" s="1" t="str">
        <f t="shared" si="123"/>
        <v>ハ</v>
      </c>
    </row>
    <row r="903" spans="1:27" ht="21" hidden="1" customHeight="1">
      <c r="A903" s="1">
        <v>0</v>
      </c>
      <c r="B903" s="2" t="str">
        <f>VLOOKUP(VALUE(MID(N903,2,2)),Sheet1!$A$1:$B$6,2,FALSE)</f>
        <v>一言寺</v>
      </c>
      <c r="C903" s="9" t="str">
        <f t="shared" si="122"/>
        <v/>
      </c>
      <c r="D903" s="10" t="s">
        <v>1160</v>
      </c>
      <c r="E903" s="4" t="s">
        <v>1161</v>
      </c>
      <c r="F903" s="4" t="str">
        <f t="shared" si="118"/>
        <v>ﾊﾅ ｱｷﾗ</v>
      </c>
      <c r="G903" s="10" t="str">
        <f t="shared" si="119"/>
        <v>ﾊﾅ ｱｷﾗ</v>
      </c>
      <c r="H903" s="11" t="s">
        <v>15</v>
      </c>
      <c r="I903" s="12">
        <v>18727</v>
      </c>
      <c r="J903" s="11">
        <v>65</v>
      </c>
      <c r="K903" s="5" t="s">
        <v>16</v>
      </c>
      <c r="L903" s="5">
        <v>4014</v>
      </c>
      <c r="M903" s="5" t="s">
        <v>17</v>
      </c>
      <c r="N903" s="11" t="str">
        <f t="shared" si="120"/>
        <v>醍04014</v>
      </c>
      <c r="O903" s="11" t="str">
        <f t="shared" si="121"/>
        <v>本</v>
      </c>
      <c r="P903" s="10" t="s">
        <v>2671</v>
      </c>
      <c r="Q903" s="10" t="s">
        <v>1162</v>
      </c>
      <c r="R903" s="10" t="s">
        <v>1163</v>
      </c>
      <c r="S903" s="4">
        <v>8315426</v>
      </c>
      <c r="T903" s="4" t="s">
        <v>19</v>
      </c>
      <c r="U903" s="4">
        <v>830344801</v>
      </c>
      <c r="V903" s="4" t="s">
        <v>20</v>
      </c>
      <c r="W903" s="13"/>
      <c r="X903" s="13" t="s">
        <v>2971</v>
      </c>
      <c r="Y903" s="18" t="s">
        <v>3358</v>
      </c>
      <c r="Z903" s="18" t="s">
        <v>2973</v>
      </c>
      <c r="AA903" s="1" t="str">
        <f t="shared" si="123"/>
        <v>ハ</v>
      </c>
    </row>
    <row r="904" spans="1:27" ht="21" hidden="1" customHeight="1">
      <c r="A904" s="1">
        <v>0</v>
      </c>
      <c r="B904" s="2" t="str">
        <f>VLOOKUP(VALUE(MID(N904,2,2)),Sheet1!$A$1:$B$6,2,FALSE)</f>
        <v>一言寺</v>
      </c>
      <c r="C904" s="9" t="str">
        <f t="shared" si="122"/>
        <v/>
      </c>
      <c r="D904" s="10" t="s">
        <v>1164</v>
      </c>
      <c r="E904" s="4" t="s">
        <v>22</v>
      </c>
      <c r="F904" s="4" t="str">
        <f t="shared" si="118"/>
        <v>ﾊﾅ ｱｷﾗ</v>
      </c>
      <c r="G904" s="10" t="str">
        <f t="shared" si="119"/>
        <v xml:space="preserve">ﾊﾅ </v>
      </c>
      <c r="H904" s="11" t="s">
        <v>23</v>
      </c>
      <c r="I904" s="12">
        <v>20663</v>
      </c>
      <c r="J904" s="11">
        <v>60</v>
      </c>
      <c r="K904" s="5" t="s">
        <v>16</v>
      </c>
      <c r="L904" s="5">
        <v>4014</v>
      </c>
      <c r="M904" s="5" t="s">
        <v>24</v>
      </c>
      <c r="N904" s="11" t="str">
        <f t="shared" si="120"/>
        <v>醍04014</v>
      </c>
      <c r="O904" s="11" t="str">
        <f t="shared" si="121"/>
        <v>家</v>
      </c>
      <c r="P904" s="10" t="s">
        <v>2671</v>
      </c>
      <c r="Q904" s="10" t="s">
        <v>1162</v>
      </c>
      <c r="R904" s="10" t="s">
        <v>1163</v>
      </c>
      <c r="S904" s="4">
        <v>8315426</v>
      </c>
      <c r="T904" s="4" t="s">
        <v>25</v>
      </c>
      <c r="U904" s="4">
        <v>830344803</v>
      </c>
      <c r="V904" s="4" t="s">
        <v>20</v>
      </c>
      <c r="W904" s="13"/>
      <c r="X904" s="13" t="s">
        <v>2971</v>
      </c>
      <c r="Y904" s="18" t="s">
        <v>3358</v>
      </c>
      <c r="Z904" s="18" t="s">
        <v>2973</v>
      </c>
      <c r="AA904" s="1" t="str">
        <f t="shared" si="123"/>
        <v>ハ</v>
      </c>
    </row>
    <row r="905" spans="1:27" ht="21" hidden="1" customHeight="1">
      <c r="A905" s="1">
        <v>0</v>
      </c>
      <c r="B905" s="2" t="str">
        <f>VLOOKUP(VALUE(MID(N905,2,2)),Sheet1!$A$1:$B$6,2,FALSE)</f>
        <v>点在</v>
      </c>
      <c r="C905" s="9" t="str">
        <f t="shared" si="122"/>
        <v/>
      </c>
      <c r="D905" s="10" t="s">
        <v>1931</v>
      </c>
      <c r="E905" s="4" t="s">
        <v>1932</v>
      </c>
      <c r="F905" s="4" t="str">
        <f t="shared" si="118"/>
        <v>ﾊﾅｷ ﾉﾌﾞｵ</v>
      </c>
      <c r="G905" s="10" t="str">
        <f t="shared" si="119"/>
        <v>ﾊﾅｷ ﾉﾌﾞｵ</v>
      </c>
      <c r="H905" s="11" t="s">
        <v>15</v>
      </c>
      <c r="I905" s="12">
        <v>17786</v>
      </c>
      <c r="J905" s="11">
        <v>68</v>
      </c>
      <c r="K905" s="5" t="s">
        <v>16</v>
      </c>
      <c r="L905" s="5">
        <v>50031</v>
      </c>
      <c r="M905" s="5" t="s">
        <v>17</v>
      </c>
      <c r="N905" s="11" t="str">
        <f t="shared" si="120"/>
        <v>醍50031</v>
      </c>
      <c r="O905" s="11" t="str">
        <f t="shared" si="121"/>
        <v>本</v>
      </c>
      <c r="P905" s="10" t="s">
        <v>2869</v>
      </c>
      <c r="Q905" s="10" t="s">
        <v>1804</v>
      </c>
      <c r="R905" s="10" t="s">
        <v>3301</v>
      </c>
      <c r="S905" s="4">
        <v>9311751</v>
      </c>
      <c r="T905" s="4" t="s">
        <v>19</v>
      </c>
      <c r="U905" s="4">
        <v>931008901</v>
      </c>
      <c r="V905" s="4" t="s">
        <v>20</v>
      </c>
      <c r="W905" s="13"/>
      <c r="X905" s="13" t="s">
        <v>2971</v>
      </c>
      <c r="Y905" s="18" t="s">
        <v>3358</v>
      </c>
      <c r="Z905" s="18" t="s">
        <v>2973</v>
      </c>
      <c r="AA905" s="1" t="str">
        <f t="shared" si="123"/>
        <v>ハ</v>
      </c>
    </row>
    <row r="906" spans="1:27" ht="21" hidden="1" customHeight="1">
      <c r="A906" s="1">
        <v>0</v>
      </c>
      <c r="B906" s="2" t="str">
        <f>VLOOKUP(VALUE(MID(N906,2,2)),Sheet1!$A$1:$B$6,2,FALSE)</f>
        <v>点在</v>
      </c>
      <c r="C906" s="9" t="str">
        <f t="shared" si="122"/>
        <v/>
      </c>
      <c r="D906" s="10" t="s">
        <v>1933</v>
      </c>
      <c r="E906" s="4" t="s">
        <v>22</v>
      </c>
      <c r="F906" s="4" t="str">
        <f t="shared" si="118"/>
        <v>ﾊﾅｷ ﾉﾌﾞｵ</v>
      </c>
      <c r="G906" s="10" t="str">
        <f t="shared" si="119"/>
        <v xml:space="preserve">ﾊﾅｷ </v>
      </c>
      <c r="H906" s="11" t="s">
        <v>23</v>
      </c>
      <c r="I906" s="12">
        <v>17448</v>
      </c>
      <c r="J906" s="11">
        <v>69</v>
      </c>
      <c r="K906" s="5" t="s">
        <v>16</v>
      </c>
      <c r="L906" s="5">
        <v>50031</v>
      </c>
      <c r="M906" s="5" t="s">
        <v>24</v>
      </c>
      <c r="N906" s="11" t="str">
        <f t="shared" si="120"/>
        <v>醍50031</v>
      </c>
      <c r="O906" s="11" t="str">
        <f t="shared" si="121"/>
        <v>家</v>
      </c>
      <c r="P906" s="10" t="s">
        <v>2869</v>
      </c>
      <c r="Q906" s="10" t="s">
        <v>1804</v>
      </c>
      <c r="R906" s="10" t="s">
        <v>3301</v>
      </c>
      <c r="S906" s="4">
        <v>9311751</v>
      </c>
      <c r="T906" s="4" t="s">
        <v>25</v>
      </c>
      <c r="U906" s="4">
        <v>931008902</v>
      </c>
      <c r="V906" s="4" t="s">
        <v>20</v>
      </c>
      <c r="W906" s="13"/>
      <c r="X906" s="13" t="s">
        <v>2971</v>
      </c>
      <c r="Y906" s="18" t="s">
        <v>3358</v>
      </c>
      <c r="Z906" s="18" t="s">
        <v>2973</v>
      </c>
      <c r="AA906" s="1" t="str">
        <f t="shared" si="123"/>
        <v>ハ</v>
      </c>
    </row>
    <row r="907" spans="1:27" ht="21" hidden="1" customHeight="1">
      <c r="A907" s="1">
        <v>0</v>
      </c>
      <c r="B907" s="2" t="str">
        <f>VLOOKUP(VALUE(MID(N907,2,2)),Sheet1!$A$1:$B$6,2,FALSE)</f>
        <v>点在</v>
      </c>
      <c r="C907" s="9" t="str">
        <f t="shared" si="122"/>
        <v/>
      </c>
      <c r="D907" s="10" t="s">
        <v>1934</v>
      </c>
      <c r="E907" s="4" t="s">
        <v>1935</v>
      </c>
      <c r="F907" s="4" t="str">
        <f t="shared" si="118"/>
        <v>ﾊﾅｷ ﾋｻﾄ</v>
      </c>
      <c r="G907" s="10" t="str">
        <f t="shared" si="119"/>
        <v>ﾊﾅｷ ﾋｻﾄ</v>
      </c>
      <c r="H907" s="11" t="s">
        <v>15</v>
      </c>
      <c r="I907" s="12">
        <v>29270</v>
      </c>
      <c r="J907" s="11">
        <v>37</v>
      </c>
      <c r="K907" s="5" t="s">
        <v>16</v>
      </c>
      <c r="L907" s="5">
        <v>50032</v>
      </c>
      <c r="M907" s="5" t="s">
        <v>17</v>
      </c>
      <c r="N907" s="11" t="str">
        <f t="shared" si="120"/>
        <v>醍50032</v>
      </c>
      <c r="O907" s="11" t="str">
        <f t="shared" si="121"/>
        <v>本</v>
      </c>
      <c r="P907" s="10" t="s">
        <v>2870</v>
      </c>
      <c r="Q907" s="10" t="s">
        <v>1936</v>
      </c>
      <c r="R907" s="10" t="s">
        <v>3302</v>
      </c>
      <c r="S907" s="4">
        <v>210838</v>
      </c>
      <c r="T907" s="4" t="s">
        <v>25</v>
      </c>
      <c r="U907" s="4">
        <v>30105501</v>
      </c>
      <c r="V907" s="4" t="s">
        <v>20</v>
      </c>
      <c r="W907" s="13"/>
      <c r="X907" s="13" t="s">
        <v>2971</v>
      </c>
      <c r="Y907" s="18" t="s">
        <v>3358</v>
      </c>
      <c r="Z907" s="18" t="s">
        <v>2973</v>
      </c>
      <c r="AA907" s="1" t="str">
        <f t="shared" si="123"/>
        <v>ハ</v>
      </c>
    </row>
    <row r="908" spans="1:27" ht="21" hidden="1" customHeight="1">
      <c r="A908" s="1">
        <v>0</v>
      </c>
      <c r="B908" s="2" t="str">
        <f>VLOOKUP(VALUE(MID(N908,2,2)),Sheet1!$A$1:$B$6,2,FALSE)</f>
        <v>点在</v>
      </c>
      <c r="C908" s="9" t="str">
        <f t="shared" si="122"/>
        <v/>
      </c>
      <c r="D908" s="10" t="s">
        <v>1937</v>
      </c>
      <c r="E908" s="4" t="s">
        <v>22</v>
      </c>
      <c r="F908" s="4" t="str">
        <f t="shared" si="118"/>
        <v>ﾊﾅｷ ﾋｻﾄ</v>
      </c>
      <c r="G908" s="10" t="str">
        <f t="shared" si="119"/>
        <v xml:space="preserve">ﾊﾅｷ </v>
      </c>
      <c r="H908" s="11" t="s">
        <v>23</v>
      </c>
      <c r="I908" s="12">
        <v>29952</v>
      </c>
      <c r="J908" s="11">
        <v>35</v>
      </c>
      <c r="K908" s="5" t="s">
        <v>16</v>
      </c>
      <c r="L908" s="5">
        <v>50032</v>
      </c>
      <c r="M908" s="5" t="s">
        <v>24</v>
      </c>
      <c r="N908" s="11" t="str">
        <f t="shared" si="120"/>
        <v>醍50032</v>
      </c>
      <c r="O908" s="11" t="str">
        <f t="shared" si="121"/>
        <v>家</v>
      </c>
      <c r="P908" s="10" t="s">
        <v>2870</v>
      </c>
      <c r="Q908" s="10" t="s">
        <v>1936</v>
      </c>
      <c r="R908" s="10" t="s">
        <v>3302</v>
      </c>
      <c r="S908" s="4">
        <v>210838</v>
      </c>
      <c r="T908" s="4" t="s">
        <v>25</v>
      </c>
      <c r="U908" s="4">
        <v>30105502</v>
      </c>
      <c r="V908" s="4" t="s">
        <v>20</v>
      </c>
      <c r="W908" s="13"/>
      <c r="X908" s="13" t="s">
        <v>2971</v>
      </c>
      <c r="Y908" s="18" t="s">
        <v>3358</v>
      </c>
      <c r="Z908" s="18" t="s">
        <v>2973</v>
      </c>
      <c r="AA908" s="1" t="str">
        <f t="shared" si="123"/>
        <v>ハ</v>
      </c>
    </row>
    <row r="909" spans="1:27" ht="21" hidden="1" customHeight="1">
      <c r="A909" s="1">
        <v>0</v>
      </c>
      <c r="B909" s="1" t="str">
        <f>VLOOKUP(VALUE(MID(N909,2,2)),Sheet1!$A$1:$B$6,2,FALSE)</f>
        <v>点在</v>
      </c>
      <c r="C909" s="9" t="str">
        <f t="shared" si="122"/>
        <v/>
      </c>
      <c r="D909" s="4" t="s">
        <v>1938</v>
      </c>
      <c r="E909" s="4" t="s">
        <v>22</v>
      </c>
      <c r="F909" s="4" t="str">
        <f t="shared" si="118"/>
        <v>ﾊﾅｷ ﾋｻﾄ</v>
      </c>
      <c r="G909" s="4" t="str">
        <f t="shared" si="119"/>
        <v xml:space="preserve">ﾊﾅｷ </v>
      </c>
      <c r="H909" s="5" t="s">
        <v>15</v>
      </c>
      <c r="I909" s="6">
        <v>38992</v>
      </c>
      <c r="J909" s="5">
        <v>10</v>
      </c>
      <c r="K909" s="5" t="s">
        <v>16</v>
      </c>
      <c r="L909" s="5">
        <v>50032</v>
      </c>
      <c r="M909" s="5" t="s">
        <v>24</v>
      </c>
      <c r="N909" s="5" t="str">
        <f t="shared" si="120"/>
        <v>醍50032</v>
      </c>
      <c r="O909" s="5" t="str">
        <f t="shared" si="121"/>
        <v>家</v>
      </c>
      <c r="P909" s="4" t="s">
        <v>2870</v>
      </c>
      <c r="Q909" s="4" t="s">
        <v>1936</v>
      </c>
      <c r="R909" s="4" t="s">
        <v>3302</v>
      </c>
      <c r="S909" s="4">
        <v>210838</v>
      </c>
      <c r="T909" s="4" t="s">
        <v>25</v>
      </c>
      <c r="U909" s="4">
        <v>30105503</v>
      </c>
      <c r="V909" s="4" t="s">
        <v>20</v>
      </c>
      <c r="W909" s="7" t="s">
        <v>2970</v>
      </c>
      <c r="X909" s="7" t="s">
        <v>2971</v>
      </c>
      <c r="Y909" s="8" t="s">
        <v>2972</v>
      </c>
      <c r="Z909" s="8" t="s">
        <v>2973</v>
      </c>
      <c r="AA909" s="1" t="str">
        <f t="shared" si="123"/>
        <v>ハ</v>
      </c>
    </row>
    <row r="910" spans="1:27" ht="21" hidden="1" customHeight="1">
      <c r="A910" s="1">
        <v>0</v>
      </c>
      <c r="B910" s="1" t="str">
        <f>VLOOKUP(VALUE(MID(N910,2,2)),Sheet1!$A$1:$B$6,2,FALSE)</f>
        <v>点在</v>
      </c>
      <c r="C910" s="9" t="str">
        <f t="shared" si="122"/>
        <v/>
      </c>
      <c r="D910" s="4" t="s">
        <v>1939</v>
      </c>
      <c r="E910" s="4" t="s">
        <v>22</v>
      </c>
      <c r="F910" s="4" t="str">
        <f t="shared" si="118"/>
        <v>ﾊﾅｷ ﾋｻﾄ</v>
      </c>
      <c r="G910" s="4" t="str">
        <f t="shared" si="119"/>
        <v xml:space="preserve">ﾊﾅｷ </v>
      </c>
      <c r="H910" s="5" t="s">
        <v>23</v>
      </c>
      <c r="I910" s="6">
        <v>39629</v>
      </c>
      <c r="J910" s="5">
        <v>8</v>
      </c>
      <c r="K910" s="5" t="s">
        <v>16</v>
      </c>
      <c r="L910" s="5">
        <v>50032</v>
      </c>
      <c r="M910" s="5" t="s">
        <v>24</v>
      </c>
      <c r="N910" s="5" t="str">
        <f t="shared" si="120"/>
        <v>醍50032</v>
      </c>
      <c r="O910" s="5" t="str">
        <f t="shared" si="121"/>
        <v>家</v>
      </c>
      <c r="P910" s="4" t="s">
        <v>2870</v>
      </c>
      <c r="Q910" s="4" t="s">
        <v>1936</v>
      </c>
      <c r="R910" s="4" t="s">
        <v>3302</v>
      </c>
      <c r="S910" s="4">
        <v>210838</v>
      </c>
      <c r="T910" s="4" t="s">
        <v>25</v>
      </c>
      <c r="U910" s="4">
        <v>30105504</v>
      </c>
      <c r="V910" s="4" t="s">
        <v>20</v>
      </c>
      <c r="W910" s="7" t="s">
        <v>2970</v>
      </c>
      <c r="X910" s="7" t="s">
        <v>2971</v>
      </c>
      <c r="Y910" s="8" t="s">
        <v>2972</v>
      </c>
      <c r="Z910" s="8" t="s">
        <v>2973</v>
      </c>
      <c r="AA910" s="1" t="str">
        <f t="shared" si="123"/>
        <v>ハ</v>
      </c>
    </row>
    <row r="911" spans="1:27" ht="21" hidden="1" customHeight="1">
      <c r="A911" s="1">
        <v>0</v>
      </c>
      <c r="B911" s="1" t="str">
        <f>VLOOKUP(VALUE(MID(N911,2,2)),Sheet1!$A$1:$B$6,2,FALSE)</f>
        <v>点在</v>
      </c>
      <c r="C911" s="9" t="str">
        <f t="shared" si="122"/>
        <v/>
      </c>
      <c r="D911" s="4" t="s">
        <v>1940</v>
      </c>
      <c r="E911" s="4" t="s">
        <v>22</v>
      </c>
      <c r="F911" s="4" t="str">
        <f t="shared" si="118"/>
        <v>ﾊﾅｷ ﾋｻﾄ</v>
      </c>
      <c r="G911" s="4" t="str">
        <f t="shared" si="119"/>
        <v xml:space="preserve">ﾊﾅｷ </v>
      </c>
      <c r="H911" s="5" t="s">
        <v>15</v>
      </c>
      <c r="I911" s="6">
        <v>40340</v>
      </c>
      <c r="J911" s="5">
        <v>6</v>
      </c>
      <c r="K911" s="5" t="s">
        <v>16</v>
      </c>
      <c r="L911" s="5">
        <v>50032</v>
      </c>
      <c r="M911" s="5" t="s">
        <v>24</v>
      </c>
      <c r="N911" s="5" t="str">
        <f t="shared" si="120"/>
        <v>醍50032</v>
      </c>
      <c r="O911" s="5" t="str">
        <f t="shared" si="121"/>
        <v>家</v>
      </c>
      <c r="P911" s="4" t="s">
        <v>2870</v>
      </c>
      <c r="Q911" s="4" t="s">
        <v>1936</v>
      </c>
      <c r="R911" s="4" t="s">
        <v>3302</v>
      </c>
      <c r="S911" s="4">
        <v>210838</v>
      </c>
      <c r="T911" s="4" t="s">
        <v>25</v>
      </c>
      <c r="U911" s="4">
        <v>30105505</v>
      </c>
      <c r="V911" s="4" t="s">
        <v>20</v>
      </c>
      <c r="W911" s="7" t="s">
        <v>2970</v>
      </c>
      <c r="X911" s="7" t="s">
        <v>2971</v>
      </c>
      <c r="Y911" s="8" t="s">
        <v>2972</v>
      </c>
      <c r="Z911" s="8" t="s">
        <v>2973</v>
      </c>
      <c r="AA911" s="1" t="str">
        <f t="shared" si="123"/>
        <v>ハ</v>
      </c>
    </row>
    <row r="912" spans="1:27" ht="21" hidden="1" customHeight="1">
      <c r="A912" s="1">
        <v>0</v>
      </c>
      <c r="B912" s="2" t="str">
        <f>VLOOKUP(VALUE(MID(N912,2,2)),Sheet1!$A$1:$B$6,2,FALSE)</f>
        <v>三宝院</v>
      </c>
      <c r="C912" s="9" t="str">
        <f t="shared" si="122"/>
        <v/>
      </c>
      <c r="D912" s="10" t="s">
        <v>1831</v>
      </c>
      <c r="E912" s="4" t="s">
        <v>1832</v>
      </c>
      <c r="F912" s="4" t="str">
        <f t="shared" si="118"/>
        <v>ﾊﾞﾊﾞ ｹｲｺ</v>
      </c>
      <c r="G912" s="10" t="str">
        <f t="shared" si="119"/>
        <v>ﾊﾞﾊﾞ ｹｲｺ</v>
      </c>
      <c r="H912" s="11" t="s">
        <v>23</v>
      </c>
      <c r="I912" s="12">
        <v>15658</v>
      </c>
      <c r="J912" s="11">
        <v>74</v>
      </c>
      <c r="K912" s="5" t="s">
        <v>16</v>
      </c>
      <c r="L912" s="5">
        <v>5314</v>
      </c>
      <c r="M912" s="5" t="s">
        <v>17</v>
      </c>
      <c r="N912" s="11" t="str">
        <f t="shared" si="120"/>
        <v>醍05314</v>
      </c>
      <c r="O912" s="11" t="str">
        <f t="shared" si="121"/>
        <v>本</v>
      </c>
      <c r="P912" s="10" t="s">
        <v>2844</v>
      </c>
      <c r="Q912" s="10" t="s">
        <v>1833</v>
      </c>
      <c r="R912" s="10" t="s">
        <v>3288</v>
      </c>
      <c r="S912" s="4">
        <v>1411098</v>
      </c>
      <c r="T912" s="4" t="s">
        <v>19</v>
      </c>
      <c r="U912" s="4">
        <v>150103201</v>
      </c>
      <c r="V912" s="4" t="s">
        <v>20</v>
      </c>
      <c r="W912" s="13"/>
      <c r="X912" s="13" t="s">
        <v>2971</v>
      </c>
      <c r="Y912" s="18" t="s">
        <v>3358</v>
      </c>
      <c r="Z912" s="18" t="s">
        <v>2973</v>
      </c>
      <c r="AA912" s="1" t="str">
        <f t="shared" si="123"/>
        <v>ハ</v>
      </c>
    </row>
    <row r="913" spans="1:28" ht="21" hidden="1" customHeight="1">
      <c r="A913" s="1">
        <v>0</v>
      </c>
      <c r="B913" s="2" t="str">
        <f>VLOOKUP(VALUE(MID(N913,2,2)),Sheet1!$A$1:$B$6,2,FALSE)</f>
        <v>三宝院</v>
      </c>
      <c r="C913" s="9" t="str">
        <f t="shared" si="122"/>
        <v>バ</v>
      </c>
      <c r="D913" s="10" t="s">
        <v>1834</v>
      </c>
      <c r="E913" s="4" t="s">
        <v>22</v>
      </c>
      <c r="F913" s="4" t="str">
        <f t="shared" si="118"/>
        <v>ﾊﾞﾊﾞ ｹｲｺ</v>
      </c>
      <c r="G913" s="10" t="str">
        <f t="shared" si="119"/>
        <v xml:space="preserve">ﾊﾞﾊﾞ </v>
      </c>
      <c r="H913" s="11" t="s">
        <v>23</v>
      </c>
      <c r="I913" s="12">
        <v>25408</v>
      </c>
      <c r="J913" s="11">
        <v>47</v>
      </c>
      <c r="K913" s="5" t="s">
        <v>16</v>
      </c>
      <c r="L913" s="5">
        <v>5314</v>
      </c>
      <c r="M913" s="5" t="s">
        <v>24</v>
      </c>
      <c r="N913" s="11" t="str">
        <f t="shared" si="120"/>
        <v>醍05314</v>
      </c>
      <c r="O913" s="11" t="str">
        <f t="shared" si="121"/>
        <v>家</v>
      </c>
      <c r="P913" s="10" t="s">
        <v>2844</v>
      </c>
      <c r="Q913" s="10" t="s">
        <v>1833</v>
      </c>
      <c r="R913" s="10" t="s">
        <v>3288</v>
      </c>
      <c r="S913" s="4">
        <v>1411098</v>
      </c>
      <c r="T913" s="4" t="s">
        <v>25</v>
      </c>
      <c r="U913" s="4">
        <v>150103202</v>
      </c>
      <c r="V913" s="4" t="s">
        <v>20</v>
      </c>
      <c r="W913" s="13"/>
      <c r="X913" s="13" t="s">
        <v>2971</v>
      </c>
      <c r="Y913" s="18" t="s">
        <v>3358</v>
      </c>
      <c r="Z913" s="18" t="s">
        <v>2973</v>
      </c>
      <c r="AA913" s="1" t="str">
        <f t="shared" si="123"/>
        <v>バ</v>
      </c>
    </row>
    <row r="914" spans="1:28" ht="21" hidden="1" customHeight="1">
      <c r="A914" s="1">
        <v>0</v>
      </c>
      <c r="B914" s="2" t="str">
        <f>VLOOKUP(VALUE(MID(N914,2,2)),Sheet1!$A$1:$B$6,2,FALSE)</f>
        <v>小栗栖</v>
      </c>
      <c r="C914" s="9" t="str">
        <f t="shared" si="122"/>
        <v>ハ</v>
      </c>
      <c r="D914" s="10" t="s">
        <v>930</v>
      </c>
      <c r="E914" s="4" t="s">
        <v>931</v>
      </c>
      <c r="F914" s="4" t="str">
        <f t="shared" si="118"/>
        <v>ﾊﾞﾊﾞ ﾊｼﾞﾑ</v>
      </c>
      <c r="G914" s="10" t="str">
        <f t="shared" si="119"/>
        <v>ﾊﾞﾊﾞ ﾊｼﾞﾑ</v>
      </c>
      <c r="H914" s="11" t="s">
        <v>15</v>
      </c>
      <c r="I914" s="12">
        <v>23377</v>
      </c>
      <c r="J914" s="11">
        <v>53</v>
      </c>
      <c r="K914" s="5" t="s">
        <v>256</v>
      </c>
      <c r="L914" s="5">
        <v>3222</v>
      </c>
      <c r="M914" s="5" t="s">
        <v>17</v>
      </c>
      <c r="N914" s="11" t="str">
        <f t="shared" si="120"/>
        <v>法03222</v>
      </c>
      <c r="O914" s="11" t="str">
        <f t="shared" si="121"/>
        <v>本</v>
      </c>
      <c r="P914" s="10" t="s">
        <v>2614</v>
      </c>
      <c r="Q914" s="10" t="s">
        <v>83</v>
      </c>
      <c r="R914" s="10" t="s">
        <v>3134</v>
      </c>
      <c r="S914" s="4">
        <v>1003127</v>
      </c>
      <c r="T914" s="4" t="s">
        <v>19</v>
      </c>
      <c r="U914" s="4">
        <v>100801901</v>
      </c>
      <c r="V914" s="4" t="s">
        <v>20</v>
      </c>
      <c r="W914" s="13"/>
      <c r="X914" s="13" t="s">
        <v>2971</v>
      </c>
      <c r="Y914" s="18" t="s">
        <v>3358</v>
      </c>
      <c r="Z914" s="18" t="s">
        <v>2973</v>
      </c>
      <c r="AA914" s="1" t="str">
        <f t="shared" si="123"/>
        <v>ハ</v>
      </c>
    </row>
    <row r="915" spans="1:28" ht="21" hidden="1" customHeight="1">
      <c r="A915" s="1">
        <v>0</v>
      </c>
      <c r="B915" s="2" t="str">
        <f>VLOOKUP(VALUE(MID(N915,2,2)),Sheet1!$A$1:$B$6,2,FALSE)</f>
        <v>一言寺</v>
      </c>
      <c r="C915" s="9" t="str">
        <f t="shared" si="122"/>
        <v/>
      </c>
      <c r="D915" s="10" t="s">
        <v>1219</v>
      </c>
      <c r="E915" s="4" t="s">
        <v>1220</v>
      </c>
      <c r="F915" s="4" t="str">
        <f t="shared" si="118"/>
        <v>ﾊﾏﾀﾞ ｶｽﾞｺ</v>
      </c>
      <c r="G915" s="10" t="str">
        <f t="shared" si="119"/>
        <v>ﾊﾏﾀﾞ ｶｽﾞｺ</v>
      </c>
      <c r="H915" s="11" t="s">
        <v>23</v>
      </c>
      <c r="I915" s="12">
        <v>16719</v>
      </c>
      <c r="J915" s="11">
        <v>71</v>
      </c>
      <c r="K915" s="5" t="s">
        <v>16</v>
      </c>
      <c r="L915" s="5">
        <v>4042</v>
      </c>
      <c r="M915" s="5" t="s">
        <v>17</v>
      </c>
      <c r="N915" s="11" t="str">
        <f t="shared" si="120"/>
        <v>醍04042</v>
      </c>
      <c r="O915" s="11" t="str">
        <f t="shared" si="121"/>
        <v>本</v>
      </c>
      <c r="P915" s="10" t="s">
        <v>2685</v>
      </c>
      <c r="Q915" s="10" t="s">
        <v>463</v>
      </c>
      <c r="R915" s="10" t="s">
        <v>3180</v>
      </c>
      <c r="S915" s="4">
        <v>9501754</v>
      </c>
      <c r="T915" s="4" t="s">
        <v>19</v>
      </c>
      <c r="U915" s="4">
        <v>950421701</v>
      </c>
      <c r="V915" s="4" t="s">
        <v>20</v>
      </c>
      <c r="W915" s="13"/>
      <c r="X915" s="13" t="s">
        <v>2971</v>
      </c>
      <c r="Y915" s="18" t="s">
        <v>3358</v>
      </c>
      <c r="Z915" s="18" t="s">
        <v>2973</v>
      </c>
      <c r="AA915" s="1" t="str">
        <f t="shared" si="123"/>
        <v>ハ</v>
      </c>
    </row>
    <row r="916" spans="1:28" ht="21" hidden="1" customHeight="1">
      <c r="A916" s="1">
        <v>0</v>
      </c>
      <c r="B916" s="2" t="str">
        <f>VLOOKUP(VALUE(MID(N916,2,2)),Sheet1!$A$1:$B$6,2,FALSE)</f>
        <v>一言寺</v>
      </c>
      <c r="C916" s="9" t="str">
        <f t="shared" si="122"/>
        <v/>
      </c>
      <c r="D916" s="10" t="s">
        <v>1221</v>
      </c>
      <c r="E916" s="4" t="s">
        <v>22</v>
      </c>
      <c r="F916" s="4" t="str">
        <f t="shared" si="118"/>
        <v>ﾊﾏﾀﾞ ｶｽﾞｺ</v>
      </c>
      <c r="G916" s="10" t="str">
        <f t="shared" si="119"/>
        <v xml:space="preserve">ﾊﾏﾀﾞ </v>
      </c>
      <c r="H916" s="11" t="s">
        <v>23</v>
      </c>
      <c r="I916" s="12">
        <v>30881</v>
      </c>
      <c r="J916" s="11">
        <v>32</v>
      </c>
      <c r="K916" s="5" t="s">
        <v>16</v>
      </c>
      <c r="L916" s="5">
        <v>4042</v>
      </c>
      <c r="M916" s="5" t="s">
        <v>24</v>
      </c>
      <c r="N916" s="11" t="str">
        <f t="shared" si="120"/>
        <v>醍04042</v>
      </c>
      <c r="O916" s="11" t="str">
        <f t="shared" si="121"/>
        <v>家</v>
      </c>
      <c r="P916" s="10" t="s">
        <v>2685</v>
      </c>
      <c r="Q916" s="10" t="s">
        <v>463</v>
      </c>
      <c r="R916" s="10" t="s">
        <v>3180</v>
      </c>
      <c r="S916" s="4">
        <v>9501754</v>
      </c>
      <c r="T916" s="4" t="s">
        <v>25</v>
      </c>
      <c r="U916" s="4">
        <v>950421704</v>
      </c>
      <c r="V916" s="4" t="s">
        <v>20</v>
      </c>
      <c r="W916" s="13"/>
      <c r="X916" s="13" t="s">
        <v>2971</v>
      </c>
      <c r="Y916" s="18" t="s">
        <v>3358</v>
      </c>
      <c r="Z916" s="18" t="s">
        <v>2973</v>
      </c>
      <c r="AA916" s="1" t="str">
        <f t="shared" si="123"/>
        <v>ハ</v>
      </c>
    </row>
    <row r="917" spans="1:28" ht="21" customHeight="1">
      <c r="A917" s="1">
        <v>0</v>
      </c>
      <c r="B917" s="2" t="str">
        <f>VLOOKUP(VALUE(MID(N917,2,2)),Sheet1!$A$1:$B$6,2,FALSE)</f>
        <v>一言寺</v>
      </c>
      <c r="C917" s="9" t="str">
        <f t="shared" si="122"/>
        <v/>
      </c>
      <c r="D917" s="10" t="s">
        <v>1361</v>
      </c>
      <c r="E917" s="4" t="s">
        <v>1362</v>
      </c>
      <c r="F917" s="4" t="str">
        <f t="shared" si="118"/>
        <v>ﾊﾏﾀﾞ ﾀｶﾕｷ</v>
      </c>
      <c r="G917" s="10" t="str">
        <f t="shared" si="119"/>
        <v>ﾊﾏﾀﾞ ﾀｶﾕｷ</v>
      </c>
      <c r="H917" s="11" t="s">
        <v>15</v>
      </c>
      <c r="I917" s="12">
        <v>30393</v>
      </c>
      <c r="J917" s="11">
        <v>34</v>
      </c>
      <c r="K917" s="5" t="s">
        <v>16</v>
      </c>
      <c r="L917" s="5">
        <v>4173</v>
      </c>
      <c r="M917" s="5" t="s">
        <v>17</v>
      </c>
      <c r="N917" s="11" t="str">
        <f t="shared" si="120"/>
        <v>醍04173</v>
      </c>
      <c r="O917" s="11" t="str">
        <f t="shared" si="121"/>
        <v>本</v>
      </c>
      <c r="P917" s="10" t="s">
        <v>2720</v>
      </c>
      <c r="Q917" s="10" t="s">
        <v>463</v>
      </c>
      <c r="R917" s="10" t="s">
        <v>3533</v>
      </c>
      <c r="S917" s="4">
        <v>803782</v>
      </c>
      <c r="T917" s="4" t="s">
        <v>25</v>
      </c>
      <c r="U917" s="4">
        <v>80803801</v>
      </c>
      <c r="V917" s="4" t="s">
        <v>20</v>
      </c>
      <c r="W917" s="15">
        <v>42486.364583333336</v>
      </c>
      <c r="X917" s="16">
        <v>42471</v>
      </c>
      <c r="Y917" s="18">
        <v>1</v>
      </c>
      <c r="Z917" s="18"/>
      <c r="AA917" s="1" t="str">
        <f t="shared" si="123"/>
        <v>ハ</v>
      </c>
      <c r="AB917" s="1">
        <f>J917</f>
        <v>34</v>
      </c>
    </row>
    <row r="918" spans="1:28" ht="21" hidden="1" customHeight="1">
      <c r="A918" s="1">
        <v>0</v>
      </c>
      <c r="B918" s="1" t="str">
        <f>VLOOKUP(VALUE(MID(N918,2,2)),Sheet1!$A$1:$B$6,2,FALSE)</f>
        <v>一言寺</v>
      </c>
      <c r="C918" s="9" t="str">
        <f t="shared" si="122"/>
        <v/>
      </c>
      <c r="D918" s="4" t="s">
        <v>1364</v>
      </c>
      <c r="E918" s="4" t="s">
        <v>22</v>
      </c>
      <c r="F918" s="4" t="str">
        <f t="shared" si="118"/>
        <v>ﾊﾏﾀﾞ ﾀｶﾕｷ</v>
      </c>
      <c r="G918" s="4" t="str">
        <f t="shared" si="119"/>
        <v xml:space="preserve">ﾊﾏﾀﾞ </v>
      </c>
      <c r="H918" s="5" t="s">
        <v>15</v>
      </c>
      <c r="I918" s="6">
        <v>42350</v>
      </c>
      <c r="J918" s="5">
        <v>1</v>
      </c>
      <c r="K918" s="5" t="s">
        <v>16</v>
      </c>
      <c r="L918" s="5">
        <v>4173</v>
      </c>
      <c r="M918" s="5" t="s">
        <v>24</v>
      </c>
      <c r="N918" s="5" t="str">
        <f t="shared" si="120"/>
        <v>醍04173</v>
      </c>
      <c r="O918" s="5" t="str">
        <f t="shared" si="121"/>
        <v>家</v>
      </c>
      <c r="P918" s="4" t="s">
        <v>2720</v>
      </c>
      <c r="Q918" s="4" t="s">
        <v>463</v>
      </c>
      <c r="R918" s="4" t="s">
        <v>1363</v>
      </c>
      <c r="S918" s="4">
        <v>803782</v>
      </c>
      <c r="T918" s="4" t="s">
        <v>25</v>
      </c>
      <c r="U918" s="4">
        <v>80803802</v>
      </c>
      <c r="V918" s="4" t="s">
        <v>20</v>
      </c>
      <c r="W918" s="7" t="s">
        <v>2970</v>
      </c>
      <c r="X918" s="7" t="s">
        <v>2971</v>
      </c>
      <c r="Y918" s="8" t="s">
        <v>2972</v>
      </c>
      <c r="Z918" s="8" t="s">
        <v>2973</v>
      </c>
      <c r="AA918" s="1" t="str">
        <f t="shared" si="123"/>
        <v>ハ</v>
      </c>
    </row>
    <row r="919" spans="1:28" ht="21" hidden="1" customHeight="1">
      <c r="A919" s="1">
        <v>0</v>
      </c>
      <c r="B919" s="2" t="str">
        <f>VLOOKUP(VALUE(MID(N919,2,2)),Sheet1!$A$1:$B$6,2,FALSE)</f>
        <v>日野</v>
      </c>
      <c r="C919" s="9" t="str">
        <f t="shared" si="122"/>
        <v/>
      </c>
      <c r="D919" s="10" t="s">
        <v>453</v>
      </c>
      <c r="E919" s="4" t="s">
        <v>454</v>
      </c>
      <c r="F919" s="4" t="str">
        <f t="shared" si="118"/>
        <v>ﾊﾏﾀﾞ ﾐﾂﾙ</v>
      </c>
      <c r="G919" s="10" t="str">
        <f t="shared" si="119"/>
        <v>ﾊﾏﾀﾞ ﾐﾂﾙ</v>
      </c>
      <c r="H919" s="11" t="s">
        <v>15</v>
      </c>
      <c r="I919" s="12">
        <v>21161</v>
      </c>
      <c r="J919" s="11">
        <v>59</v>
      </c>
      <c r="K919" s="5" t="s">
        <v>16</v>
      </c>
      <c r="L919" s="5">
        <v>2107</v>
      </c>
      <c r="M919" s="5" t="s">
        <v>17</v>
      </c>
      <c r="N919" s="11" t="str">
        <f t="shared" si="120"/>
        <v>醍02107</v>
      </c>
      <c r="O919" s="11" t="str">
        <f t="shared" si="121"/>
        <v>本</v>
      </c>
      <c r="P919" s="10" t="s">
        <v>2498</v>
      </c>
      <c r="Q919" s="10" t="s">
        <v>455</v>
      </c>
      <c r="R919" s="10" t="s">
        <v>456</v>
      </c>
      <c r="S919" s="4">
        <v>503631</v>
      </c>
      <c r="T919" s="4" t="s">
        <v>19</v>
      </c>
      <c r="U919" s="4">
        <v>60203901</v>
      </c>
      <c r="V919" s="4" t="s">
        <v>20</v>
      </c>
      <c r="W919" s="13"/>
      <c r="X919" s="13" t="s">
        <v>2971</v>
      </c>
      <c r="Y919" s="18" t="s">
        <v>3358</v>
      </c>
      <c r="Z919" s="18" t="s">
        <v>2973</v>
      </c>
      <c r="AA919" s="1" t="str">
        <f t="shared" si="123"/>
        <v>ハ</v>
      </c>
    </row>
    <row r="920" spans="1:28" ht="21" hidden="1" customHeight="1">
      <c r="A920" s="1">
        <v>0</v>
      </c>
      <c r="B920" s="2" t="str">
        <f>VLOOKUP(VALUE(MID(N920,2,2)),Sheet1!$A$1:$B$6,2,FALSE)</f>
        <v>日野</v>
      </c>
      <c r="C920" s="9" t="str">
        <f t="shared" si="122"/>
        <v/>
      </c>
      <c r="D920" s="10" t="s">
        <v>457</v>
      </c>
      <c r="E920" s="4" t="s">
        <v>22</v>
      </c>
      <c r="F920" s="4" t="str">
        <f t="shared" si="118"/>
        <v>ﾊﾏﾀﾞ ﾐﾂﾙ</v>
      </c>
      <c r="G920" s="10" t="str">
        <f t="shared" si="119"/>
        <v xml:space="preserve">ﾊﾏﾀﾞ </v>
      </c>
      <c r="H920" s="11" t="s">
        <v>23</v>
      </c>
      <c r="I920" s="12">
        <v>30127</v>
      </c>
      <c r="J920" s="11">
        <v>34</v>
      </c>
      <c r="K920" s="5" t="s">
        <v>16</v>
      </c>
      <c r="L920" s="5">
        <v>2107</v>
      </c>
      <c r="M920" s="5" t="s">
        <v>24</v>
      </c>
      <c r="N920" s="11" t="str">
        <f t="shared" si="120"/>
        <v>醍02107</v>
      </c>
      <c r="O920" s="11" t="str">
        <f t="shared" si="121"/>
        <v>家</v>
      </c>
      <c r="P920" s="10" t="s">
        <v>2498</v>
      </c>
      <c r="Q920" s="10" t="s">
        <v>455</v>
      </c>
      <c r="R920" s="10" t="s">
        <v>456</v>
      </c>
      <c r="S920" s="4">
        <v>503631</v>
      </c>
      <c r="T920" s="4" t="s">
        <v>25</v>
      </c>
      <c r="U920" s="4">
        <v>60203902</v>
      </c>
      <c r="V920" s="4" t="s">
        <v>20</v>
      </c>
      <c r="W920" s="13"/>
      <c r="X920" s="13" t="s">
        <v>2971</v>
      </c>
      <c r="Y920" s="18" t="s">
        <v>3358</v>
      </c>
      <c r="Z920" s="18" t="s">
        <v>2973</v>
      </c>
      <c r="AA920" s="1" t="str">
        <f t="shared" si="123"/>
        <v>ハ</v>
      </c>
    </row>
    <row r="921" spans="1:28" ht="21" hidden="1" customHeight="1">
      <c r="A921" s="1">
        <v>0</v>
      </c>
      <c r="B921" s="1" t="str">
        <f>VLOOKUP(VALUE(MID(N921,2,2)),Sheet1!$A$1:$B$6,2,FALSE)</f>
        <v>日野</v>
      </c>
      <c r="C921" s="9" t="str">
        <f t="shared" si="122"/>
        <v/>
      </c>
      <c r="D921" s="4" t="s">
        <v>458</v>
      </c>
      <c r="E921" s="4" t="s">
        <v>22</v>
      </c>
      <c r="F921" s="4" t="str">
        <f t="shared" si="118"/>
        <v>ﾊﾏﾀﾞ ﾐﾂﾙ</v>
      </c>
      <c r="G921" s="4" t="str">
        <f t="shared" si="119"/>
        <v xml:space="preserve">ﾊﾏﾀﾞ </v>
      </c>
      <c r="H921" s="5" t="s">
        <v>15</v>
      </c>
      <c r="I921" s="6">
        <v>37901</v>
      </c>
      <c r="J921" s="5">
        <v>13</v>
      </c>
      <c r="K921" s="5" t="s">
        <v>16</v>
      </c>
      <c r="L921" s="5">
        <v>2107</v>
      </c>
      <c r="M921" s="5" t="s">
        <v>24</v>
      </c>
      <c r="N921" s="5" t="str">
        <f t="shared" si="120"/>
        <v>醍02107</v>
      </c>
      <c r="O921" s="5" t="str">
        <f t="shared" si="121"/>
        <v>家</v>
      </c>
      <c r="P921" s="4" t="s">
        <v>2498</v>
      </c>
      <c r="Q921" s="4" t="s">
        <v>455</v>
      </c>
      <c r="R921" s="4" t="s">
        <v>456</v>
      </c>
      <c r="S921" s="4">
        <v>503631</v>
      </c>
      <c r="T921" s="4" t="s">
        <v>25</v>
      </c>
      <c r="U921" s="4">
        <v>60203903</v>
      </c>
      <c r="V921" s="4" t="s">
        <v>20</v>
      </c>
      <c r="W921" s="7" t="s">
        <v>2970</v>
      </c>
      <c r="X921" s="7" t="s">
        <v>2971</v>
      </c>
      <c r="Y921" s="8" t="s">
        <v>2972</v>
      </c>
      <c r="Z921" s="8" t="s">
        <v>2973</v>
      </c>
      <c r="AA921" s="1" t="str">
        <f t="shared" si="123"/>
        <v>ハ</v>
      </c>
    </row>
    <row r="922" spans="1:28" ht="21" hidden="1" customHeight="1">
      <c r="A922" s="1">
        <v>0</v>
      </c>
      <c r="B922" s="1" t="str">
        <f>VLOOKUP(VALUE(MID(N922,2,2)),Sheet1!$A$1:$B$6,2,FALSE)</f>
        <v>日野</v>
      </c>
      <c r="C922" s="9" t="str">
        <f t="shared" si="122"/>
        <v/>
      </c>
      <c r="D922" s="4" t="s">
        <v>459</v>
      </c>
      <c r="E922" s="4" t="s">
        <v>22</v>
      </c>
      <c r="F922" s="4" t="str">
        <f t="shared" si="118"/>
        <v>ﾊﾏﾀﾞ ﾐﾂﾙ</v>
      </c>
      <c r="G922" s="4" t="str">
        <f t="shared" si="119"/>
        <v xml:space="preserve">ﾊﾏﾀﾞ </v>
      </c>
      <c r="H922" s="5" t="s">
        <v>23</v>
      </c>
      <c r="I922" s="6">
        <v>39316</v>
      </c>
      <c r="J922" s="5">
        <v>9</v>
      </c>
      <c r="K922" s="5" t="s">
        <v>16</v>
      </c>
      <c r="L922" s="5">
        <v>2107</v>
      </c>
      <c r="M922" s="5" t="s">
        <v>24</v>
      </c>
      <c r="N922" s="5" t="str">
        <f t="shared" si="120"/>
        <v>醍02107</v>
      </c>
      <c r="O922" s="5" t="str">
        <f t="shared" si="121"/>
        <v>家</v>
      </c>
      <c r="P922" s="4" t="s">
        <v>2498</v>
      </c>
      <c r="Q922" s="4" t="s">
        <v>455</v>
      </c>
      <c r="R922" s="4" t="s">
        <v>456</v>
      </c>
      <c r="S922" s="4">
        <v>503631</v>
      </c>
      <c r="T922" s="4" t="s">
        <v>25</v>
      </c>
      <c r="U922" s="4">
        <v>60203904</v>
      </c>
      <c r="V922" s="4" t="s">
        <v>20</v>
      </c>
      <c r="W922" s="7" t="s">
        <v>2970</v>
      </c>
      <c r="X922" s="7" t="s">
        <v>2971</v>
      </c>
      <c r="Y922" s="8" t="s">
        <v>2972</v>
      </c>
      <c r="Z922" s="8" t="s">
        <v>2973</v>
      </c>
      <c r="AA922" s="1" t="str">
        <f t="shared" si="123"/>
        <v>ハ</v>
      </c>
    </row>
    <row r="923" spans="1:28" ht="21" hidden="1" customHeight="1">
      <c r="A923" s="1">
        <v>0</v>
      </c>
      <c r="B923" s="1" t="str">
        <f>VLOOKUP(VALUE(MID(N923,2,2)),Sheet1!$A$1:$B$6,2,FALSE)</f>
        <v>日野</v>
      </c>
      <c r="C923" s="9" t="str">
        <f t="shared" si="122"/>
        <v/>
      </c>
      <c r="D923" s="4" t="s">
        <v>460</v>
      </c>
      <c r="E923" s="4" t="s">
        <v>22</v>
      </c>
      <c r="F923" s="4" t="str">
        <f t="shared" si="118"/>
        <v>ﾊﾏﾀﾞ ﾐﾂﾙ</v>
      </c>
      <c r="G923" s="4" t="str">
        <f t="shared" si="119"/>
        <v xml:space="preserve">ﾊﾏﾀﾞ </v>
      </c>
      <c r="H923" s="5" t="s">
        <v>15</v>
      </c>
      <c r="I923" s="6">
        <v>42401</v>
      </c>
      <c r="J923" s="5">
        <v>1</v>
      </c>
      <c r="K923" s="5" t="s">
        <v>16</v>
      </c>
      <c r="L923" s="5">
        <v>2107</v>
      </c>
      <c r="M923" s="5" t="s">
        <v>24</v>
      </c>
      <c r="N923" s="5" t="str">
        <f t="shared" si="120"/>
        <v>醍02107</v>
      </c>
      <c r="O923" s="5" t="str">
        <f t="shared" si="121"/>
        <v>家</v>
      </c>
      <c r="P923" s="4" t="s">
        <v>2498</v>
      </c>
      <c r="Q923" s="4" t="s">
        <v>455</v>
      </c>
      <c r="R923" s="4" t="s">
        <v>456</v>
      </c>
      <c r="S923" s="4">
        <v>503631</v>
      </c>
      <c r="T923" s="4" t="s">
        <v>25</v>
      </c>
      <c r="U923" s="4">
        <v>60203905</v>
      </c>
      <c r="V923" s="4" t="s">
        <v>20</v>
      </c>
      <c r="W923" s="7" t="s">
        <v>2970</v>
      </c>
      <c r="X923" s="7" t="s">
        <v>2971</v>
      </c>
      <c r="Y923" s="8" t="s">
        <v>2972</v>
      </c>
      <c r="Z923" s="8" t="s">
        <v>2973</v>
      </c>
      <c r="AA923" s="1" t="str">
        <f t="shared" si="123"/>
        <v>ハ</v>
      </c>
    </row>
    <row r="924" spans="1:28" ht="21" hidden="1" customHeight="1">
      <c r="A924" s="1">
        <v>0</v>
      </c>
      <c r="B924" s="2" t="str">
        <f>VLOOKUP(VALUE(MID(N924,2,2)),Sheet1!$A$1:$B$6,2,FALSE)</f>
        <v>点在</v>
      </c>
      <c r="C924" s="9" t="str">
        <f t="shared" si="122"/>
        <v/>
      </c>
      <c r="D924" s="10" t="s">
        <v>2009</v>
      </c>
      <c r="E924" s="4" t="s">
        <v>2010</v>
      </c>
      <c r="F924" s="4" t="str">
        <f t="shared" si="118"/>
        <v>ﾊﾔｶﾜ ﾔｽﾋﾛ</v>
      </c>
      <c r="G924" s="10" t="str">
        <f t="shared" si="119"/>
        <v>ﾊﾔｶﾜ ﾔｽﾋﾛ</v>
      </c>
      <c r="H924" s="11" t="s">
        <v>15</v>
      </c>
      <c r="I924" s="12">
        <v>28062</v>
      </c>
      <c r="J924" s="11">
        <v>40</v>
      </c>
      <c r="K924" s="5" t="s">
        <v>16</v>
      </c>
      <c r="L924" s="5">
        <v>50088</v>
      </c>
      <c r="M924" s="5" t="s">
        <v>17</v>
      </c>
      <c r="N924" s="11" t="str">
        <f t="shared" si="120"/>
        <v>醍50088</v>
      </c>
      <c r="O924" s="11" t="str">
        <f t="shared" si="121"/>
        <v>本</v>
      </c>
      <c r="P924" s="10" t="s">
        <v>2885</v>
      </c>
      <c r="Q924" s="10" t="s">
        <v>18</v>
      </c>
      <c r="R924" s="10" t="s">
        <v>3306</v>
      </c>
      <c r="S924" s="4">
        <v>409472</v>
      </c>
      <c r="T924" s="4" t="s">
        <v>19</v>
      </c>
      <c r="U924" s="4">
        <v>41113301</v>
      </c>
      <c r="V924" s="4" t="s">
        <v>20</v>
      </c>
      <c r="W924" s="13"/>
      <c r="X924" s="13" t="s">
        <v>2971</v>
      </c>
      <c r="Y924" s="18" t="s">
        <v>3358</v>
      </c>
      <c r="Z924" s="18" t="s">
        <v>2973</v>
      </c>
      <c r="AA924" s="1" t="str">
        <f t="shared" si="123"/>
        <v>ハ</v>
      </c>
    </row>
    <row r="925" spans="1:28" ht="21" hidden="1" customHeight="1">
      <c r="A925" s="1">
        <v>0</v>
      </c>
      <c r="B925" s="2" t="str">
        <f>VLOOKUP(VALUE(MID(N925,2,2)),Sheet1!$A$1:$B$6,2,FALSE)</f>
        <v>点在</v>
      </c>
      <c r="C925" s="9" t="str">
        <f t="shared" si="122"/>
        <v/>
      </c>
      <c r="D925" s="10" t="s">
        <v>2011</v>
      </c>
      <c r="E925" s="4" t="s">
        <v>22</v>
      </c>
      <c r="F925" s="4" t="str">
        <f t="shared" si="118"/>
        <v>ﾊﾔｶﾜ ﾔｽﾋﾛ</v>
      </c>
      <c r="G925" s="10" t="str">
        <f t="shared" si="119"/>
        <v xml:space="preserve">ﾊﾔｶﾜ </v>
      </c>
      <c r="H925" s="11" t="s">
        <v>23</v>
      </c>
      <c r="I925" s="12">
        <v>26403</v>
      </c>
      <c r="J925" s="11">
        <v>44</v>
      </c>
      <c r="K925" s="5" t="s">
        <v>16</v>
      </c>
      <c r="L925" s="5">
        <v>50088</v>
      </c>
      <c r="M925" s="5" t="s">
        <v>24</v>
      </c>
      <c r="N925" s="11" t="str">
        <f t="shared" si="120"/>
        <v>醍50088</v>
      </c>
      <c r="O925" s="11" t="str">
        <f t="shared" si="121"/>
        <v>家</v>
      </c>
      <c r="P925" s="10" t="s">
        <v>2885</v>
      </c>
      <c r="Q925" s="10" t="s">
        <v>18</v>
      </c>
      <c r="R925" s="10" t="s">
        <v>3306</v>
      </c>
      <c r="S925" s="4">
        <v>409472</v>
      </c>
      <c r="T925" s="4" t="s">
        <v>25</v>
      </c>
      <c r="U925" s="4">
        <v>41113302</v>
      </c>
      <c r="V925" s="4" t="s">
        <v>20</v>
      </c>
      <c r="W925" s="13"/>
      <c r="X925" s="13" t="s">
        <v>2971</v>
      </c>
      <c r="Y925" s="18" t="s">
        <v>3358</v>
      </c>
      <c r="Z925" s="18" t="s">
        <v>2973</v>
      </c>
      <c r="AA925" s="1" t="str">
        <f t="shared" si="123"/>
        <v>ハ</v>
      </c>
    </row>
    <row r="926" spans="1:28" ht="21" hidden="1" customHeight="1">
      <c r="A926" s="1">
        <v>0</v>
      </c>
      <c r="B926" s="1" t="str">
        <f>VLOOKUP(VALUE(MID(N926,2,2)),Sheet1!$A$1:$B$6,2,FALSE)</f>
        <v>点在</v>
      </c>
      <c r="C926" s="9" t="str">
        <f t="shared" si="122"/>
        <v/>
      </c>
      <c r="D926" s="4" t="s">
        <v>2012</v>
      </c>
      <c r="E926" s="4" t="s">
        <v>22</v>
      </c>
      <c r="F926" s="4" t="str">
        <f t="shared" si="118"/>
        <v>ﾊﾔｶﾜ ﾔｽﾋﾛ</v>
      </c>
      <c r="G926" s="4" t="str">
        <f t="shared" si="119"/>
        <v xml:space="preserve">ﾊﾔｶﾜ </v>
      </c>
      <c r="H926" s="5" t="s">
        <v>15</v>
      </c>
      <c r="I926" s="6">
        <v>39560</v>
      </c>
      <c r="J926" s="5">
        <v>8</v>
      </c>
      <c r="K926" s="5" t="s">
        <v>16</v>
      </c>
      <c r="L926" s="5">
        <v>50088</v>
      </c>
      <c r="M926" s="5" t="s">
        <v>24</v>
      </c>
      <c r="N926" s="5" t="str">
        <f t="shared" si="120"/>
        <v>醍50088</v>
      </c>
      <c r="O926" s="5" t="str">
        <f t="shared" si="121"/>
        <v>家</v>
      </c>
      <c r="P926" s="4" t="s">
        <v>2885</v>
      </c>
      <c r="Q926" s="4" t="s">
        <v>18</v>
      </c>
      <c r="R926" s="4" t="s">
        <v>3306</v>
      </c>
      <c r="S926" s="4">
        <v>409472</v>
      </c>
      <c r="T926" s="4" t="s">
        <v>25</v>
      </c>
      <c r="U926" s="4">
        <v>41113303</v>
      </c>
      <c r="V926" s="4" t="s">
        <v>20</v>
      </c>
      <c r="W926" s="7" t="s">
        <v>2970</v>
      </c>
      <c r="X926" s="7" t="s">
        <v>2971</v>
      </c>
      <c r="Y926" s="8" t="s">
        <v>2972</v>
      </c>
      <c r="Z926" s="8" t="s">
        <v>2973</v>
      </c>
      <c r="AA926" s="1" t="str">
        <f t="shared" si="123"/>
        <v>ハ</v>
      </c>
    </row>
    <row r="927" spans="1:28" ht="21" hidden="1" customHeight="1">
      <c r="A927" s="1">
        <v>0</v>
      </c>
      <c r="B927" s="1" t="str">
        <f>VLOOKUP(VALUE(MID(N927,2,2)),Sheet1!$A$1:$B$6,2,FALSE)</f>
        <v>点在</v>
      </c>
      <c r="C927" s="9" t="str">
        <f t="shared" si="122"/>
        <v/>
      </c>
      <c r="D927" s="4" t="s">
        <v>2013</v>
      </c>
      <c r="E927" s="4" t="s">
        <v>22</v>
      </c>
      <c r="F927" s="4" t="str">
        <f t="shared" si="118"/>
        <v>ﾊﾔｶﾜ ﾔｽﾋﾛ</v>
      </c>
      <c r="G927" s="4" t="str">
        <f t="shared" si="119"/>
        <v xml:space="preserve">ﾊﾔｶﾜ </v>
      </c>
      <c r="H927" s="5" t="s">
        <v>23</v>
      </c>
      <c r="I927" s="6">
        <v>40932</v>
      </c>
      <c r="J927" s="5">
        <v>5</v>
      </c>
      <c r="K927" s="5" t="s">
        <v>16</v>
      </c>
      <c r="L927" s="5">
        <v>50088</v>
      </c>
      <c r="M927" s="5" t="s">
        <v>24</v>
      </c>
      <c r="N927" s="5" t="str">
        <f t="shared" si="120"/>
        <v>醍50088</v>
      </c>
      <c r="O927" s="5" t="str">
        <f t="shared" si="121"/>
        <v>家</v>
      </c>
      <c r="P927" s="4" t="s">
        <v>2885</v>
      </c>
      <c r="Q927" s="4" t="s">
        <v>18</v>
      </c>
      <c r="R927" s="4" t="s">
        <v>3306</v>
      </c>
      <c r="S927" s="4">
        <v>409472</v>
      </c>
      <c r="T927" s="4" t="s">
        <v>25</v>
      </c>
      <c r="U927" s="4">
        <v>41113304</v>
      </c>
      <c r="V927" s="4" t="s">
        <v>20</v>
      </c>
      <c r="W927" s="7" t="s">
        <v>2970</v>
      </c>
      <c r="X927" s="7" t="s">
        <v>2971</v>
      </c>
      <c r="Y927" s="8" t="s">
        <v>2972</v>
      </c>
      <c r="Z927" s="8" t="s">
        <v>2973</v>
      </c>
      <c r="AA927" s="1" t="str">
        <f t="shared" si="123"/>
        <v>ハ</v>
      </c>
    </row>
    <row r="928" spans="1:28" ht="21" customHeight="1">
      <c r="A928" s="1">
        <v>0</v>
      </c>
      <c r="B928" s="2" t="str">
        <f>VLOOKUP(VALUE(MID(N928,2,2)),Sheet1!$A$1:$B$6,2,FALSE)</f>
        <v>小栗栖</v>
      </c>
      <c r="C928" s="9" t="str">
        <f t="shared" si="122"/>
        <v/>
      </c>
      <c r="D928" s="10" t="s">
        <v>1044</v>
      </c>
      <c r="E928" s="4" t="s">
        <v>1045</v>
      </c>
      <c r="F928" s="4" t="str">
        <f t="shared" si="118"/>
        <v>ﾊﾔｶﾜ ﾕｳ</v>
      </c>
      <c r="G928" s="10" t="str">
        <f t="shared" si="119"/>
        <v>ﾊﾔｶﾜ ﾕｳ</v>
      </c>
      <c r="H928" s="11" t="s">
        <v>15</v>
      </c>
      <c r="I928" s="12">
        <v>30200</v>
      </c>
      <c r="J928" s="11">
        <v>34</v>
      </c>
      <c r="K928" s="5" t="s">
        <v>256</v>
      </c>
      <c r="L928" s="5">
        <v>3266</v>
      </c>
      <c r="M928" s="5" t="s">
        <v>17</v>
      </c>
      <c r="N928" s="11" t="str">
        <f t="shared" si="120"/>
        <v>法03266</v>
      </c>
      <c r="O928" s="11" t="str">
        <f t="shared" si="121"/>
        <v>本</v>
      </c>
      <c r="P928" s="10" t="s">
        <v>2640</v>
      </c>
      <c r="Q928" s="10" t="s">
        <v>1046</v>
      </c>
      <c r="R928" s="10" t="s">
        <v>3438</v>
      </c>
      <c r="S928" s="4">
        <v>613886</v>
      </c>
      <c r="T928" s="4" t="s">
        <v>25</v>
      </c>
      <c r="U928" s="4">
        <v>70204901</v>
      </c>
      <c r="V928" s="4" t="s">
        <v>20</v>
      </c>
      <c r="W928" s="15">
        <v>42477.333333333336</v>
      </c>
      <c r="X928" s="16">
        <v>42464</v>
      </c>
      <c r="Y928" s="18">
        <v>1</v>
      </c>
      <c r="Z928" s="18"/>
      <c r="AA928" s="1" t="str">
        <f t="shared" si="123"/>
        <v>ハ</v>
      </c>
      <c r="AB928" s="1">
        <f t="shared" ref="AB928:AB929" si="124">J928</f>
        <v>34</v>
      </c>
    </row>
    <row r="929" spans="1:29" ht="21" customHeight="1">
      <c r="A929" s="1">
        <v>0</v>
      </c>
      <c r="B929" s="2" t="str">
        <f>VLOOKUP(VALUE(MID(N929,2,2)),Sheet1!$A$1:$B$6,2,FALSE)</f>
        <v>小栗栖</v>
      </c>
      <c r="C929" s="9" t="str">
        <f t="shared" si="122"/>
        <v/>
      </c>
      <c r="D929" s="10" t="s">
        <v>1047</v>
      </c>
      <c r="E929" s="4" t="s">
        <v>22</v>
      </c>
      <c r="F929" s="4" t="str">
        <f t="shared" si="118"/>
        <v>ﾊﾔｶﾜ ﾕｳ</v>
      </c>
      <c r="G929" s="10" t="s">
        <v>3473</v>
      </c>
      <c r="H929" s="11" t="s">
        <v>23</v>
      </c>
      <c r="I929" s="12">
        <v>31717</v>
      </c>
      <c r="J929" s="11">
        <v>30</v>
      </c>
      <c r="K929" s="5" t="s">
        <v>256</v>
      </c>
      <c r="L929" s="5">
        <v>3266</v>
      </c>
      <c r="M929" s="5" t="s">
        <v>24</v>
      </c>
      <c r="N929" s="11" t="str">
        <f t="shared" si="120"/>
        <v>法03266</v>
      </c>
      <c r="O929" s="11" t="str">
        <f t="shared" si="121"/>
        <v>家</v>
      </c>
      <c r="P929" s="10" t="s">
        <v>2640</v>
      </c>
      <c r="Q929" s="10" t="s">
        <v>1046</v>
      </c>
      <c r="R929" s="10" t="s">
        <v>3438</v>
      </c>
      <c r="S929" s="4">
        <v>613886</v>
      </c>
      <c r="T929" s="4" t="s">
        <v>25</v>
      </c>
      <c r="U929" s="4">
        <v>70204902</v>
      </c>
      <c r="V929" s="4" t="s">
        <v>20</v>
      </c>
      <c r="W929" s="15">
        <v>42477.333333333336</v>
      </c>
      <c r="X929" s="16">
        <v>42466</v>
      </c>
      <c r="Y929" s="18">
        <v>1</v>
      </c>
      <c r="Z929" s="18"/>
      <c r="AA929" s="1" t="str">
        <f t="shared" si="123"/>
        <v>ハ</v>
      </c>
      <c r="AB929" s="1">
        <f t="shared" si="124"/>
        <v>30</v>
      </c>
    </row>
    <row r="930" spans="1:29" ht="21" hidden="1" customHeight="1">
      <c r="A930" s="1">
        <v>0</v>
      </c>
      <c r="B930" s="1" t="str">
        <f>VLOOKUP(VALUE(MID(N930,2,2)),Sheet1!$A$1:$B$6,2,FALSE)</f>
        <v>小栗栖</v>
      </c>
      <c r="C930" s="9" t="str">
        <f t="shared" si="122"/>
        <v/>
      </c>
      <c r="D930" s="4" t="s">
        <v>1048</v>
      </c>
      <c r="E930" s="4" t="s">
        <v>22</v>
      </c>
      <c r="F930" s="4" t="str">
        <f t="shared" si="118"/>
        <v>ﾊﾔｶﾜ ﾕｳ</v>
      </c>
      <c r="G930" s="4" t="str">
        <f t="shared" si="119"/>
        <v xml:space="preserve">ﾊﾔｶﾜ </v>
      </c>
      <c r="H930" s="5" t="s">
        <v>23</v>
      </c>
      <c r="I930" s="6">
        <v>39887</v>
      </c>
      <c r="J930" s="5">
        <v>8</v>
      </c>
      <c r="K930" s="5" t="s">
        <v>256</v>
      </c>
      <c r="L930" s="5">
        <v>3266</v>
      </c>
      <c r="M930" s="5" t="s">
        <v>24</v>
      </c>
      <c r="N930" s="5" t="str">
        <f t="shared" si="120"/>
        <v>法03266</v>
      </c>
      <c r="O930" s="5" t="str">
        <f t="shared" si="121"/>
        <v>家</v>
      </c>
      <c r="P930" s="4" t="s">
        <v>2640</v>
      </c>
      <c r="Q930" s="4" t="s">
        <v>1046</v>
      </c>
      <c r="R930" s="4" t="s">
        <v>3150</v>
      </c>
      <c r="S930" s="4">
        <v>613886</v>
      </c>
      <c r="T930" s="4" t="s">
        <v>25</v>
      </c>
      <c r="U930" s="4">
        <v>70204903</v>
      </c>
      <c r="V930" s="4" t="s">
        <v>20</v>
      </c>
      <c r="W930" s="7" t="s">
        <v>2970</v>
      </c>
      <c r="X930" s="7" t="s">
        <v>2971</v>
      </c>
      <c r="Y930" s="8" t="s">
        <v>2972</v>
      </c>
      <c r="Z930" s="8" t="s">
        <v>2973</v>
      </c>
      <c r="AA930" s="1" t="str">
        <f t="shared" si="123"/>
        <v>ハ</v>
      </c>
    </row>
    <row r="931" spans="1:29" ht="21" hidden="1" customHeight="1">
      <c r="A931" s="1">
        <v>0</v>
      </c>
      <c r="B931" s="1" t="str">
        <f>VLOOKUP(VALUE(MID(N931,2,2)),Sheet1!$A$1:$B$6,2,FALSE)</f>
        <v>小栗栖</v>
      </c>
      <c r="C931" s="9" t="str">
        <f t="shared" si="122"/>
        <v/>
      </c>
      <c r="D931" s="4" t="s">
        <v>1049</v>
      </c>
      <c r="E931" s="4" t="s">
        <v>22</v>
      </c>
      <c r="F931" s="4" t="str">
        <f t="shared" si="118"/>
        <v>ﾊﾔｶﾜ ﾕｳ</v>
      </c>
      <c r="G931" s="4" t="str">
        <f t="shared" si="119"/>
        <v xml:space="preserve">ﾊﾔｶﾜ </v>
      </c>
      <c r="H931" s="5" t="s">
        <v>15</v>
      </c>
      <c r="I931" s="6">
        <v>40633</v>
      </c>
      <c r="J931" s="5">
        <v>6</v>
      </c>
      <c r="K931" s="5" t="s">
        <v>256</v>
      </c>
      <c r="L931" s="5">
        <v>3266</v>
      </c>
      <c r="M931" s="5" t="s">
        <v>24</v>
      </c>
      <c r="N931" s="5" t="str">
        <f t="shared" si="120"/>
        <v>法03266</v>
      </c>
      <c r="O931" s="5" t="str">
        <f t="shared" si="121"/>
        <v>家</v>
      </c>
      <c r="P931" s="4" t="s">
        <v>2640</v>
      </c>
      <c r="Q931" s="4" t="s">
        <v>1046</v>
      </c>
      <c r="R931" s="4" t="s">
        <v>3150</v>
      </c>
      <c r="S931" s="4">
        <v>613886</v>
      </c>
      <c r="T931" s="4" t="s">
        <v>25</v>
      </c>
      <c r="U931" s="4">
        <v>70204904</v>
      </c>
      <c r="V931" s="4" t="s">
        <v>20</v>
      </c>
      <c r="W931" s="7" t="s">
        <v>2970</v>
      </c>
      <c r="X931" s="7" t="s">
        <v>2971</v>
      </c>
      <c r="Y931" s="8" t="s">
        <v>2972</v>
      </c>
      <c r="Z931" s="8" t="s">
        <v>2973</v>
      </c>
      <c r="AA931" s="1" t="str">
        <f t="shared" si="123"/>
        <v>ハ</v>
      </c>
    </row>
    <row r="932" spans="1:29" ht="21" hidden="1" customHeight="1">
      <c r="A932" s="1">
        <v>0</v>
      </c>
      <c r="B932" s="2" t="str">
        <f>VLOOKUP(VALUE(MID(N932,2,2)),Sheet1!$A$1:$B$6,2,FALSE)</f>
        <v>石田</v>
      </c>
      <c r="C932" s="9" t="str">
        <f t="shared" si="122"/>
        <v/>
      </c>
      <c r="D932" s="10" t="s">
        <v>248</v>
      </c>
      <c r="E932" s="4" t="s">
        <v>249</v>
      </c>
      <c r="F932" s="4" t="str">
        <f t="shared" si="118"/>
        <v>ﾊﾔｻｷ ﾀｶｼ</v>
      </c>
      <c r="G932" s="10" t="str">
        <f t="shared" si="119"/>
        <v>ﾊﾔｻｷ ﾀｶｼ</v>
      </c>
      <c r="H932" s="11" t="s">
        <v>15</v>
      </c>
      <c r="I932" s="12">
        <v>16241</v>
      </c>
      <c r="J932" s="11">
        <v>72</v>
      </c>
      <c r="K932" s="5" t="s">
        <v>16</v>
      </c>
      <c r="L932" s="5">
        <v>1210</v>
      </c>
      <c r="M932" s="5" t="s">
        <v>17</v>
      </c>
      <c r="N932" s="11" t="str">
        <f t="shared" si="120"/>
        <v>醍01210</v>
      </c>
      <c r="O932" s="11" t="str">
        <f t="shared" si="121"/>
        <v>本</v>
      </c>
      <c r="P932" s="10" t="s">
        <v>2442</v>
      </c>
      <c r="Q932" s="10" t="s">
        <v>80</v>
      </c>
      <c r="R932" s="10" t="s">
        <v>3011</v>
      </c>
      <c r="S932" s="4">
        <v>9123733</v>
      </c>
      <c r="T932" s="4" t="s">
        <v>19</v>
      </c>
      <c r="U932" s="4">
        <v>50505801</v>
      </c>
      <c r="V932" s="4" t="s">
        <v>20</v>
      </c>
      <c r="W932" s="13"/>
      <c r="X932" s="13" t="s">
        <v>2971</v>
      </c>
      <c r="Y932" s="18" t="s">
        <v>3358</v>
      </c>
      <c r="Z932" s="18" t="s">
        <v>2973</v>
      </c>
      <c r="AA932" s="1" t="str">
        <f t="shared" si="123"/>
        <v>ハ</v>
      </c>
    </row>
    <row r="933" spans="1:29" ht="21" hidden="1" customHeight="1">
      <c r="A933" s="1">
        <v>0</v>
      </c>
      <c r="B933" s="2" t="str">
        <f>VLOOKUP(VALUE(MID(N933,2,2)),Sheet1!$A$1:$B$6,2,FALSE)</f>
        <v>石田</v>
      </c>
      <c r="C933" s="9" t="str">
        <f t="shared" si="122"/>
        <v/>
      </c>
      <c r="D933" s="10" t="s">
        <v>152</v>
      </c>
      <c r="E933" s="4" t="s">
        <v>153</v>
      </c>
      <c r="F933" s="4" t="str">
        <f t="shared" si="118"/>
        <v>ﾊﾔｼ ｺｳｼﾛｳ</v>
      </c>
      <c r="G933" s="10" t="str">
        <f t="shared" si="119"/>
        <v>ﾊﾔｼ ｺｳｼﾛｳ</v>
      </c>
      <c r="H933" s="11" t="s">
        <v>15</v>
      </c>
      <c r="I933" s="12">
        <v>18447</v>
      </c>
      <c r="J933" s="11">
        <v>66</v>
      </c>
      <c r="K933" s="5" t="s">
        <v>16</v>
      </c>
      <c r="L933" s="5">
        <v>1086</v>
      </c>
      <c r="M933" s="5" t="s">
        <v>17</v>
      </c>
      <c r="N933" s="11" t="str">
        <f t="shared" si="120"/>
        <v>醍01086</v>
      </c>
      <c r="O933" s="11" t="str">
        <f t="shared" si="121"/>
        <v>本</v>
      </c>
      <c r="P933" s="10" t="s">
        <v>2415</v>
      </c>
      <c r="Q933" s="10" t="s">
        <v>151</v>
      </c>
      <c r="R933" s="10" t="s">
        <v>2994</v>
      </c>
      <c r="S933" s="4">
        <v>304247</v>
      </c>
      <c r="T933" s="4" t="s">
        <v>19</v>
      </c>
      <c r="U933" s="4">
        <v>30716101</v>
      </c>
      <c r="V933" s="4" t="s">
        <v>20</v>
      </c>
      <c r="W933" s="13"/>
      <c r="X933" s="13" t="s">
        <v>2971</v>
      </c>
      <c r="Y933" s="18" t="s">
        <v>3358</v>
      </c>
      <c r="Z933" s="18" t="s">
        <v>2973</v>
      </c>
      <c r="AA933" s="1" t="str">
        <f t="shared" si="123"/>
        <v>ハ</v>
      </c>
    </row>
    <row r="934" spans="1:29" ht="21" hidden="1" customHeight="1">
      <c r="A934" s="1">
        <v>0</v>
      </c>
      <c r="B934" s="2" t="str">
        <f>VLOOKUP(VALUE(MID(N934,2,2)),Sheet1!$A$1:$B$6,2,FALSE)</f>
        <v>石田</v>
      </c>
      <c r="C934" s="9" t="str">
        <f t="shared" si="122"/>
        <v/>
      </c>
      <c r="D934" s="10" t="s">
        <v>154</v>
      </c>
      <c r="E934" s="4" t="s">
        <v>22</v>
      </c>
      <c r="F934" s="4" t="str">
        <f t="shared" si="118"/>
        <v>ﾊﾔｼ ｺｳｼﾛｳ</v>
      </c>
      <c r="G934" s="10" t="str">
        <f t="shared" si="119"/>
        <v xml:space="preserve">ﾊﾔｼ </v>
      </c>
      <c r="H934" s="11" t="s">
        <v>23</v>
      </c>
      <c r="I934" s="12">
        <v>18379</v>
      </c>
      <c r="J934" s="11">
        <v>66</v>
      </c>
      <c r="K934" s="5" t="s">
        <v>16</v>
      </c>
      <c r="L934" s="5">
        <v>1086</v>
      </c>
      <c r="M934" s="5" t="s">
        <v>24</v>
      </c>
      <c r="N934" s="11" t="str">
        <f t="shared" si="120"/>
        <v>醍01086</v>
      </c>
      <c r="O934" s="11" t="str">
        <f t="shared" si="121"/>
        <v>家</v>
      </c>
      <c r="P934" s="10" t="s">
        <v>2415</v>
      </c>
      <c r="Q934" s="10" t="s">
        <v>151</v>
      </c>
      <c r="R934" s="10" t="s">
        <v>2994</v>
      </c>
      <c r="S934" s="4">
        <v>304247</v>
      </c>
      <c r="T934" s="4" t="s">
        <v>25</v>
      </c>
      <c r="U934" s="4">
        <v>30716102</v>
      </c>
      <c r="V934" s="4" t="s">
        <v>20</v>
      </c>
      <c r="W934" s="13"/>
      <c r="X934" s="13" t="s">
        <v>2971</v>
      </c>
      <c r="Y934" s="18" t="s">
        <v>3358</v>
      </c>
      <c r="Z934" s="18" t="s">
        <v>2973</v>
      </c>
      <c r="AA934" s="1" t="str">
        <f t="shared" si="123"/>
        <v>ハ</v>
      </c>
    </row>
    <row r="935" spans="1:29" ht="21" hidden="1" customHeight="1">
      <c r="A935" s="1">
        <v>0</v>
      </c>
      <c r="B935" s="2" t="str">
        <f>VLOOKUP(VALUE(MID(N935,2,2)),Sheet1!$A$1:$B$6,2,FALSE)</f>
        <v>点在</v>
      </c>
      <c r="C935" s="9" t="str">
        <f t="shared" si="122"/>
        <v/>
      </c>
      <c r="D935" s="10" t="s">
        <v>2242</v>
      </c>
      <c r="E935" s="4" t="s">
        <v>2243</v>
      </c>
      <c r="F935" s="4" t="str">
        <f t="shared" si="118"/>
        <v>ﾊﾔｼ ﾀｹｵ</v>
      </c>
      <c r="G935" s="10" t="str">
        <f t="shared" si="119"/>
        <v>ﾊﾔｼ ﾀｹｵ</v>
      </c>
      <c r="H935" s="11" t="s">
        <v>15</v>
      </c>
      <c r="I935" s="12">
        <v>29662</v>
      </c>
      <c r="J935" s="11">
        <v>36</v>
      </c>
      <c r="K935" s="5" t="s">
        <v>256</v>
      </c>
      <c r="L935" s="5">
        <v>50171</v>
      </c>
      <c r="M935" s="5" t="s">
        <v>17</v>
      </c>
      <c r="N935" s="11" t="str">
        <f t="shared" si="120"/>
        <v>法50171</v>
      </c>
      <c r="O935" s="11" t="str">
        <f t="shared" si="121"/>
        <v>本</v>
      </c>
      <c r="P935" s="10" t="s">
        <v>2938</v>
      </c>
      <c r="Q935" s="10" t="s">
        <v>2244</v>
      </c>
      <c r="R935" s="10" t="s">
        <v>3338</v>
      </c>
      <c r="S935" s="4">
        <v>211192</v>
      </c>
      <c r="T935" s="4" t="s">
        <v>25</v>
      </c>
      <c r="U935" s="4">
        <v>30104301</v>
      </c>
      <c r="V935" s="4" t="s">
        <v>20</v>
      </c>
      <c r="W935" s="13"/>
      <c r="X935" s="13" t="s">
        <v>2971</v>
      </c>
      <c r="Y935" s="18" t="s">
        <v>3358</v>
      </c>
      <c r="Z935" s="18" t="s">
        <v>2973</v>
      </c>
      <c r="AA935" s="1" t="str">
        <f t="shared" si="123"/>
        <v>ハ</v>
      </c>
    </row>
    <row r="936" spans="1:29" ht="21" hidden="1" customHeight="1">
      <c r="A936" s="1">
        <v>0</v>
      </c>
      <c r="B936" s="2" t="str">
        <f>VLOOKUP(VALUE(MID(N936,2,2)),Sheet1!$A$1:$B$6,2,FALSE)</f>
        <v>点在</v>
      </c>
      <c r="C936" s="9" t="str">
        <f t="shared" si="122"/>
        <v/>
      </c>
      <c r="D936" s="10" t="s">
        <v>2245</v>
      </c>
      <c r="E936" s="4" t="s">
        <v>22</v>
      </c>
      <c r="F936" s="4" t="str">
        <f t="shared" si="118"/>
        <v>ﾊﾔｼ ﾀｹｵ</v>
      </c>
      <c r="G936" s="10" t="str">
        <f t="shared" si="119"/>
        <v xml:space="preserve">ﾊﾔｼ </v>
      </c>
      <c r="H936" s="11" t="s">
        <v>23</v>
      </c>
      <c r="I936" s="12">
        <v>29448</v>
      </c>
      <c r="J936" s="11">
        <v>36</v>
      </c>
      <c r="K936" s="5" t="s">
        <v>256</v>
      </c>
      <c r="L936" s="5">
        <v>50171</v>
      </c>
      <c r="M936" s="5" t="s">
        <v>24</v>
      </c>
      <c r="N936" s="11" t="str">
        <f t="shared" si="120"/>
        <v>法50171</v>
      </c>
      <c r="O936" s="11" t="str">
        <f t="shared" si="121"/>
        <v>家</v>
      </c>
      <c r="P936" s="10" t="s">
        <v>2938</v>
      </c>
      <c r="Q936" s="10" t="s">
        <v>2244</v>
      </c>
      <c r="R936" s="10" t="s">
        <v>3338</v>
      </c>
      <c r="S936" s="4">
        <v>211192</v>
      </c>
      <c r="T936" s="4" t="s">
        <v>25</v>
      </c>
      <c r="U936" s="4">
        <v>30104302</v>
      </c>
      <c r="V936" s="4" t="s">
        <v>20</v>
      </c>
      <c r="W936" s="13"/>
      <c r="X936" s="13" t="s">
        <v>2971</v>
      </c>
      <c r="Y936" s="18" t="s">
        <v>3358</v>
      </c>
      <c r="Z936" s="18" t="s">
        <v>2973</v>
      </c>
      <c r="AA936" s="1" t="str">
        <f t="shared" si="123"/>
        <v>ハ</v>
      </c>
    </row>
    <row r="937" spans="1:29" ht="21" hidden="1" customHeight="1">
      <c r="A937" s="1">
        <v>0</v>
      </c>
      <c r="B937" s="1" t="str">
        <f>VLOOKUP(VALUE(MID(N937,2,2)),Sheet1!$A$1:$B$6,2,FALSE)</f>
        <v>点在</v>
      </c>
      <c r="C937" s="9" t="str">
        <f t="shared" si="122"/>
        <v/>
      </c>
      <c r="D937" s="4" t="s">
        <v>2246</v>
      </c>
      <c r="E937" s="4" t="s">
        <v>22</v>
      </c>
      <c r="F937" s="4" t="str">
        <f t="shared" si="118"/>
        <v>ﾊﾔｼ ﾀｹｵ</v>
      </c>
      <c r="G937" s="4" t="str">
        <f t="shared" si="119"/>
        <v xml:space="preserve">ﾊﾔｼ </v>
      </c>
      <c r="H937" s="5" t="s">
        <v>23</v>
      </c>
      <c r="I937" s="6">
        <v>39339</v>
      </c>
      <c r="J937" s="5">
        <v>9</v>
      </c>
      <c r="K937" s="5" t="s">
        <v>256</v>
      </c>
      <c r="L937" s="5">
        <v>50171</v>
      </c>
      <c r="M937" s="5" t="s">
        <v>24</v>
      </c>
      <c r="N937" s="5" t="str">
        <f t="shared" si="120"/>
        <v>法50171</v>
      </c>
      <c r="O937" s="5" t="str">
        <f t="shared" si="121"/>
        <v>家</v>
      </c>
      <c r="P937" s="4" t="s">
        <v>2938</v>
      </c>
      <c r="Q937" s="4" t="s">
        <v>2244</v>
      </c>
      <c r="R937" s="4" t="s">
        <v>3338</v>
      </c>
      <c r="S937" s="4">
        <v>211192</v>
      </c>
      <c r="T937" s="4" t="s">
        <v>25</v>
      </c>
      <c r="U937" s="4">
        <v>30104303</v>
      </c>
      <c r="V937" s="4" t="s">
        <v>20</v>
      </c>
      <c r="W937" s="7" t="s">
        <v>2970</v>
      </c>
      <c r="X937" s="7" t="s">
        <v>2971</v>
      </c>
      <c r="Y937" s="8" t="s">
        <v>2972</v>
      </c>
      <c r="Z937" s="8" t="s">
        <v>2973</v>
      </c>
      <c r="AA937" s="1" t="str">
        <f t="shared" si="123"/>
        <v>ハ</v>
      </c>
    </row>
    <row r="938" spans="1:29" ht="21" hidden="1" customHeight="1">
      <c r="A938" s="1">
        <v>0</v>
      </c>
      <c r="B938" s="1" t="str">
        <f>VLOOKUP(VALUE(MID(N938,2,2)),Sheet1!$A$1:$B$6,2,FALSE)</f>
        <v>点在</v>
      </c>
      <c r="C938" s="9" t="str">
        <f t="shared" si="122"/>
        <v/>
      </c>
      <c r="D938" s="4" t="s">
        <v>2247</v>
      </c>
      <c r="E938" s="4" t="s">
        <v>22</v>
      </c>
      <c r="F938" s="4" t="str">
        <f t="shared" si="118"/>
        <v>ﾊﾔｼ ﾀｹｵ</v>
      </c>
      <c r="G938" s="4" t="str">
        <f t="shared" si="119"/>
        <v xml:space="preserve">ﾊﾔｼ </v>
      </c>
      <c r="H938" s="5" t="s">
        <v>15</v>
      </c>
      <c r="I938" s="6">
        <v>41417</v>
      </c>
      <c r="J938" s="5">
        <v>3</v>
      </c>
      <c r="K938" s="5" t="s">
        <v>256</v>
      </c>
      <c r="L938" s="5">
        <v>50171</v>
      </c>
      <c r="M938" s="5" t="s">
        <v>24</v>
      </c>
      <c r="N938" s="5" t="str">
        <f t="shared" si="120"/>
        <v>法50171</v>
      </c>
      <c r="O938" s="5" t="str">
        <f t="shared" si="121"/>
        <v>家</v>
      </c>
      <c r="P938" s="4" t="s">
        <v>2938</v>
      </c>
      <c r="Q938" s="4" t="s">
        <v>2244</v>
      </c>
      <c r="R938" s="4" t="s">
        <v>3338</v>
      </c>
      <c r="S938" s="4">
        <v>211192</v>
      </c>
      <c r="T938" s="4" t="s">
        <v>25</v>
      </c>
      <c r="U938" s="4">
        <v>30104304</v>
      </c>
      <c r="V938" s="4" t="s">
        <v>20</v>
      </c>
      <c r="W938" s="7" t="s">
        <v>2970</v>
      </c>
      <c r="X938" s="7" t="s">
        <v>2971</v>
      </c>
      <c r="Y938" s="8" t="s">
        <v>2972</v>
      </c>
      <c r="Z938" s="8" t="s">
        <v>2973</v>
      </c>
      <c r="AA938" s="1" t="str">
        <f t="shared" si="123"/>
        <v>ハ</v>
      </c>
    </row>
    <row r="939" spans="1:29" ht="21" customHeight="1">
      <c r="A939" s="1">
        <v>0</v>
      </c>
      <c r="B939" s="2" t="str">
        <f>VLOOKUP(VALUE(MID(N939,2,2)),Sheet1!$A$1:$B$6,2,FALSE)</f>
        <v>点在</v>
      </c>
      <c r="C939" s="9" t="str">
        <f t="shared" si="122"/>
        <v/>
      </c>
      <c r="D939" s="10" t="s">
        <v>2122</v>
      </c>
      <c r="E939" s="4" t="s">
        <v>2123</v>
      </c>
      <c r="F939" s="4" t="str">
        <f t="shared" si="118"/>
        <v>ﾊﾔﾌﾈ ｼﾖｳｿﾞｳ</v>
      </c>
      <c r="G939" s="10" t="str">
        <f t="shared" si="119"/>
        <v>ﾊﾔﾌﾈ ｼﾖｳｿﾞｳ</v>
      </c>
      <c r="H939" s="11" t="s">
        <v>15</v>
      </c>
      <c r="I939" s="12">
        <v>22625</v>
      </c>
      <c r="J939" s="11">
        <v>55</v>
      </c>
      <c r="K939" s="5" t="s">
        <v>256</v>
      </c>
      <c r="L939" s="5">
        <v>50131</v>
      </c>
      <c r="M939" s="5" t="s">
        <v>17</v>
      </c>
      <c r="N939" s="11" t="str">
        <f t="shared" si="120"/>
        <v>法50131</v>
      </c>
      <c r="O939" s="11" t="str">
        <f t="shared" si="121"/>
        <v>本</v>
      </c>
      <c r="P939" s="10" t="s">
        <v>2910</v>
      </c>
      <c r="Q939" s="10" t="s">
        <v>2124</v>
      </c>
      <c r="R939" s="10" t="s">
        <v>3319</v>
      </c>
      <c r="S939" s="4">
        <v>1101285</v>
      </c>
      <c r="T939" s="4" t="s">
        <v>19</v>
      </c>
      <c r="U939" s="4">
        <v>110582701</v>
      </c>
      <c r="V939" s="4" t="s">
        <v>20</v>
      </c>
      <c r="W939" s="15">
        <v>42486.364583333336</v>
      </c>
      <c r="X939" s="16">
        <v>42464</v>
      </c>
      <c r="Y939" s="18">
        <v>4</v>
      </c>
      <c r="Z939" s="18" t="s">
        <v>3418</v>
      </c>
      <c r="AA939" s="1" t="str">
        <f t="shared" si="123"/>
        <v>ハ</v>
      </c>
      <c r="AB939" s="1">
        <f>J939</f>
        <v>55</v>
      </c>
      <c r="AC939" s="1">
        <v>6500</v>
      </c>
    </row>
    <row r="940" spans="1:29" ht="21" hidden="1" customHeight="1">
      <c r="A940" s="1">
        <v>0</v>
      </c>
      <c r="B940" s="2" t="str">
        <f>VLOOKUP(VALUE(MID(N940,2,2)),Sheet1!$A$1:$B$6,2,FALSE)</f>
        <v>点在</v>
      </c>
      <c r="C940" s="9" t="str">
        <f t="shared" si="122"/>
        <v/>
      </c>
      <c r="D940" s="10" t="s">
        <v>2125</v>
      </c>
      <c r="E940" s="4" t="s">
        <v>22</v>
      </c>
      <c r="F940" s="4" t="str">
        <f t="shared" si="118"/>
        <v>ﾊﾔﾌﾈ ｼﾖｳｿﾞｳ</v>
      </c>
      <c r="G940" s="10" t="str">
        <f t="shared" si="119"/>
        <v xml:space="preserve">ﾊﾔﾌﾈ </v>
      </c>
      <c r="H940" s="11" t="s">
        <v>23</v>
      </c>
      <c r="I940" s="12">
        <v>21551</v>
      </c>
      <c r="J940" s="11">
        <v>58</v>
      </c>
      <c r="K940" s="5" t="s">
        <v>256</v>
      </c>
      <c r="L940" s="5">
        <v>50131</v>
      </c>
      <c r="M940" s="5" t="s">
        <v>24</v>
      </c>
      <c r="N940" s="11" t="str">
        <f t="shared" si="120"/>
        <v>法50131</v>
      </c>
      <c r="O940" s="11" t="str">
        <f t="shared" si="121"/>
        <v>家</v>
      </c>
      <c r="P940" s="10" t="s">
        <v>2910</v>
      </c>
      <c r="Q940" s="10" t="s">
        <v>2124</v>
      </c>
      <c r="R940" s="10" t="s">
        <v>3319</v>
      </c>
      <c r="S940" s="4">
        <v>1101285</v>
      </c>
      <c r="T940" s="4" t="s">
        <v>25</v>
      </c>
      <c r="U940" s="4">
        <v>110582702</v>
      </c>
      <c r="V940" s="4" t="s">
        <v>20</v>
      </c>
      <c r="W940" s="13"/>
      <c r="X940" s="13" t="s">
        <v>2971</v>
      </c>
      <c r="Y940" s="18" t="s">
        <v>3358</v>
      </c>
      <c r="Z940" s="18" t="s">
        <v>2973</v>
      </c>
      <c r="AA940" s="1" t="str">
        <f t="shared" si="123"/>
        <v>ハ</v>
      </c>
    </row>
    <row r="941" spans="1:29" ht="21" hidden="1" customHeight="1">
      <c r="A941" s="1">
        <v>0</v>
      </c>
      <c r="B941" s="2" t="str">
        <f>VLOOKUP(VALUE(MID(N941,2,2)),Sheet1!$A$1:$B$6,2,FALSE)</f>
        <v>点在</v>
      </c>
      <c r="C941" s="9" t="str">
        <f t="shared" si="122"/>
        <v/>
      </c>
      <c r="D941" s="10" t="s">
        <v>2126</v>
      </c>
      <c r="E941" s="4" t="s">
        <v>22</v>
      </c>
      <c r="F941" s="4" t="str">
        <f t="shared" si="118"/>
        <v>ﾊﾔﾌﾈ ｼﾖｳｿﾞｳ</v>
      </c>
      <c r="G941" s="10" t="str">
        <f t="shared" si="119"/>
        <v xml:space="preserve">ﾊﾔﾌﾈ </v>
      </c>
      <c r="H941" s="11" t="s">
        <v>15</v>
      </c>
      <c r="I941" s="12">
        <v>35588</v>
      </c>
      <c r="J941" s="11">
        <v>19</v>
      </c>
      <c r="K941" s="5" t="s">
        <v>256</v>
      </c>
      <c r="L941" s="5">
        <v>50131</v>
      </c>
      <c r="M941" s="5" t="s">
        <v>24</v>
      </c>
      <c r="N941" s="11" t="str">
        <f t="shared" si="120"/>
        <v>法50131</v>
      </c>
      <c r="O941" s="11" t="str">
        <f t="shared" si="121"/>
        <v>家</v>
      </c>
      <c r="P941" s="10" t="s">
        <v>2910</v>
      </c>
      <c r="Q941" s="10" t="s">
        <v>2124</v>
      </c>
      <c r="R941" s="10" t="s">
        <v>3319</v>
      </c>
      <c r="S941" s="4">
        <v>1101285</v>
      </c>
      <c r="T941" s="4" t="s">
        <v>25</v>
      </c>
      <c r="U941" s="4">
        <v>110582705</v>
      </c>
      <c r="V941" s="4" t="s">
        <v>20</v>
      </c>
      <c r="W941" s="13"/>
      <c r="X941" s="13" t="s">
        <v>2971</v>
      </c>
      <c r="Y941" s="18" t="s">
        <v>3358</v>
      </c>
      <c r="Z941" s="18" t="s">
        <v>2973</v>
      </c>
      <c r="AA941" s="1" t="str">
        <f t="shared" si="123"/>
        <v>ハ</v>
      </c>
    </row>
    <row r="942" spans="1:29" ht="21" hidden="1" customHeight="1">
      <c r="A942" s="1">
        <v>0</v>
      </c>
      <c r="B942" s="2" t="str">
        <f>VLOOKUP(VALUE(MID(N942,2,2)),Sheet1!$A$1:$B$6,2,FALSE)</f>
        <v>一言寺</v>
      </c>
      <c r="C942" s="9" t="str">
        <f t="shared" si="122"/>
        <v/>
      </c>
      <c r="D942" s="10" t="s">
        <v>1216</v>
      </c>
      <c r="E942" s="4" t="s">
        <v>1217</v>
      </c>
      <c r="F942" s="4" t="str">
        <f t="shared" si="118"/>
        <v>ﾊﾗ ﾋﾃﾞｵ</v>
      </c>
      <c r="G942" s="10" t="str">
        <f t="shared" si="119"/>
        <v>ﾊﾗ ﾋﾃﾞｵ</v>
      </c>
      <c r="H942" s="11" t="s">
        <v>15</v>
      </c>
      <c r="I942" s="12">
        <v>17190</v>
      </c>
      <c r="J942" s="11">
        <v>70</v>
      </c>
      <c r="K942" s="5" t="s">
        <v>16</v>
      </c>
      <c r="L942" s="5">
        <v>4041</v>
      </c>
      <c r="M942" s="5" t="s">
        <v>17</v>
      </c>
      <c r="N942" s="11" t="str">
        <f t="shared" si="120"/>
        <v>醍04041</v>
      </c>
      <c r="O942" s="11" t="str">
        <f t="shared" si="121"/>
        <v>本</v>
      </c>
      <c r="P942" s="10" t="s">
        <v>2684</v>
      </c>
      <c r="Q942" s="10" t="s">
        <v>1182</v>
      </c>
      <c r="R942" s="10" t="s">
        <v>3179</v>
      </c>
      <c r="S942" s="4">
        <v>9421076</v>
      </c>
      <c r="T942" s="4" t="s">
        <v>19</v>
      </c>
      <c r="U942" s="4">
        <v>950414201</v>
      </c>
      <c r="V942" s="4" t="s">
        <v>20</v>
      </c>
      <c r="W942" s="13"/>
      <c r="X942" s="13" t="s">
        <v>2971</v>
      </c>
      <c r="Y942" s="18" t="s">
        <v>3358</v>
      </c>
      <c r="Z942" s="18" t="s">
        <v>2973</v>
      </c>
      <c r="AA942" s="1" t="str">
        <f t="shared" si="123"/>
        <v>ハ</v>
      </c>
    </row>
    <row r="943" spans="1:29" ht="21" hidden="1" customHeight="1">
      <c r="A943" s="1">
        <v>0</v>
      </c>
      <c r="B943" s="2" t="str">
        <f>VLOOKUP(VALUE(MID(N943,2,2)),Sheet1!$A$1:$B$6,2,FALSE)</f>
        <v>一言寺</v>
      </c>
      <c r="C943" s="9" t="str">
        <f t="shared" si="122"/>
        <v/>
      </c>
      <c r="D943" s="10" t="s">
        <v>1218</v>
      </c>
      <c r="E943" s="4" t="s">
        <v>22</v>
      </c>
      <c r="F943" s="4" t="str">
        <f t="shared" si="118"/>
        <v>ﾊﾗ ﾋﾃﾞｵ</v>
      </c>
      <c r="G943" s="10" t="str">
        <f t="shared" si="119"/>
        <v xml:space="preserve">ﾊﾗ </v>
      </c>
      <c r="H943" s="11" t="s">
        <v>23</v>
      </c>
      <c r="I943" s="12">
        <v>17780</v>
      </c>
      <c r="J943" s="11">
        <v>68</v>
      </c>
      <c r="K943" s="5" t="s">
        <v>16</v>
      </c>
      <c r="L943" s="5">
        <v>4041</v>
      </c>
      <c r="M943" s="5" t="s">
        <v>24</v>
      </c>
      <c r="N943" s="11" t="str">
        <f t="shared" si="120"/>
        <v>醍04041</v>
      </c>
      <c r="O943" s="11" t="str">
        <f t="shared" si="121"/>
        <v>家</v>
      </c>
      <c r="P943" s="10" t="s">
        <v>2684</v>
      </c>
      <c r="Q943" s="10" t="s">
        <v>1182</v>
      </c>
      <c r="R943" s="10" t="s">
        <v>3179</v>
      </c>
      <c r="S943" s="4">
        <v>9421076</v>
      </c>
      <c r="T943" s="4" t="s">
        <v>25</v>
      </c>
      <c r="U943" s="4">
        <v>950414202</v>
      </c>
      <c r="V943" s="4" t="s">
        <v>20</v>
      </c>
      <c r="W943" s="13"/>
      <c r="X943" s="13" t="s">
        <v>2971</v>
      </c>
      <c r="Y943" s="18" t="s">
        <v>3358</v>
      </c>
      <c r="Z943" s="18" t="s">
        <v>2973</v>
      </c>
      <c r="AA943" s="1" t="str">
        <f t="shared" si="123"/>
        <v>ハ</v>
      </c>
    </row>
    <row r="944" spans="1:29" ht="21" hidden="1" customHeight="1">
      <c r="A944" s="1">
        <v>0</v>
      </c>
      <c r="B944" s="2" t="str">
        <f>VLOOKUP(VALUE(MID(N944,2,2)),Sheet1!$A$1:$B$6,2,FALSE)</f>
        <v>石田</v>
      </c>
      <c r="C944" s="9" t="str">
        <f t="shared" si="122"/>
        <v/>
      </c>
      <c r="D944" s="10" t="s">
        <v>140</v>
      </c>
      <c r="E944" s="4" t="s">
        <v>141</v>
      </c>
      <c r="F944" s="4" t="str">
        <f t="shared" si="118"/>
        <v>ﾊﾗ ﾕｷﾃﾙ</v>
      </c>
      <c r="G944" s="10" t="str">
        <f t="shared" si="119"/>
        <v>ﾊﾗ ﾕｷﾃﾙ</v>
      </c>
      <c r="H944" s="11" t="s">
        <v>15</v>
      </c>
      <c r="I944" s="12">
        <v>18768</v>
      </c>
      <c r="J944" s="11">
        <v>65</v>
      </c>
      <c r="K944" s="5" t="s">
        <v>16</v>
      </c>
      <c r="L944" s="5">
        <v>1078</v>
      </c>
      <c r="M944" s="5" t="s">
        <v>17</v>
      </c>
      <c r="N944" s="11" t="str">
        <f t="shared" si="120"/>
        <v>醍01078</v>
      </c>
      <c r="O944" s="11" t="str">
        <f t="shared" si="121"/>
        <v>本</v>
      </c>
      <c r="P944" s="10" t="s">
        <v>2412</v>
      </c>
      <c r="Q944" s="10" t="s">
        <v>62</v>
      </c>
      <c r="R944" s="10" t="s">
        <v>2992</v>
      </c>
      <c r="S944" s="4">
        <v>110302</v>
      </c>
      <c r="T944" s="4" t="s">
        <v>19</v>
      </c>
      <c r="U944" s="4">
        <v>11209901</v>
      </c>
      <c r="V944" s="4" t="s">
        <v>20</v>
      </c>
      <c r="W944" s="13"/>
      <c r="X944" s="13" t="s">
        <v>2971</v>
      </c>
      <c r="Y944" s="18" t="s">
        <v>3358</v>
      </c>
      <c r="Z944" s="18" t="s">
        <v>2973</v>
      </c>
      <c r="AA944" s="1" t="str">
        <f t="shared" si="123"/>
        <v>ハ</v>
      </c>
    </row>
    <row r="945" spans="1:27" ht="21" hidden="1" customHeight="1">
      <c r="A945" s="1">
        <v>0</v>
      </c>
      <c r="B945" s="2" t="str">
        <f>VLOOKUP(VALUE(MID(N945,2,2)),Sheet1!$A$1:$B$6,2,FALSE)</f>
        <v>石田</v>
      </c>
      <c r="C945" s="9" t="str">
        <f t="shared" si="122"/>
        <v/>
      </c>
      <c r="D945" s="10" t="s">
        <v>142</v>
      </c>
      <c r="E945" s="4" t="s">
        <v>22</v>
      </c>
      <c r="F945" s="4" t="str">
        <f t="shared" si="118"/>
        <v>ﾊﾗ ﾕｷﾃﾙ</v>
      </c>
      <c r="G945" s="10" t="str">
        <f t="shared" si="119"/>
        <v xml:space="preserve">ﾊﾗ </v>
      </c>
      <c r="H945" s="11" t="s">
        <v>23</v>
      </c>
      <c r="I945" s="12">
        <v>25695</v>
      </c>
      <c r="J945" s="11">
        <v>46</v>
      </c>
      <c r="K945" s="5" t="s">
        <v>16</v>
      </c>
      <c r="L945" s="5">
        <v>1078</v>
      </c>
      <c r="M945" s="5" t="s">
        <v>24</v>
      </c>
      <c r="N945" s="11" t="str">
        <f t="shared" si="120"/>
        <v>醍01078</v>
      </c>
      <c r="O945" s="11" t="str">
        <f t="shared" si="121"/>
        <v>家</v>
      </c>
      <c r="P945" s="10" t="s">
        <v>2412</v>
      </c>
      <c r="Q945" s="10" t="s">
        <v>62</v>
      </c>
      <c r="R945" s="10" t="s">
        <v>2992</v>
      </c>
      <c r="S945" s="4">
        <v>110302</v>
      </c>
      <c r="T945" s="4" t="s">
        <v>25</v>
      </c>
      <c r="U945" s="4">
        <v>11209902</v>
      </c>
      <c r="V945" s="4" t="s">
        <v>20</v>
      </c>
      <c r="W945" s="13"/>
      <c r="X945" s="13" t="s">
        <v>2971</v>
      </c>
      <c r="Y945" s="18" t="s">
        <v>3358</v>
      </c>
      <c r="Z945" s="18" t="s">
        <v>2973</v>
      </c>
      <c r="AA945" s="1" t="str">
        <f t="shared" si="123"/>
        <v>ハ</v>
      </c>
    </row>
    <row r="946" spans="1:27" ht="21" hidden="1" customHeight="1">
      <c r="A946" s="1">
        <v>0</v>
      </c>
      <c r="B946" s="2" t="str">
        <f>VLOOKUP(VALUE(MID(N946,2,2)),Sheet1!$A$1:$B$6,2,FALSE)</f>
        <v>石田</v>
      </c>
      <c r="C946" s="9" t="str">
        <f t="shared" si="122"/>
        <v/>
      </c>
      <c r="D946" s="10" t="s">
        <v>143</v>
      </c>
      <c r="E946" s="4" t="s">
        <v>22</v>
      </c>
      <c r="F946" s="4" t="str">
        <f t="shared" si="118"/>
        <v>ﾊﾗ ﾕｷﾃﾙ</v>
      </c>
      <c r="G946" s="10" t="str">
        <f t="shared" si="119"/>
        <v xml:space="preserve">ﾊﾗ </v>
      </c>
      <c r="H946" s="11" t="s">
        <v>23</v>
      </c>
      <c r="I946" s="12">
        <v>35766</v>
      </c>
      <c r="J946" s="11">
        <v>19</v>
      </c>
      <c r="K946" s="5" t="s">
        <v>16</v>
      </c>
      <c r="L946" s="5">
        <v>1078</v>
      </c>
      <c r="M946" s="5" t="s">
        <v>24</v>
      </c>
      <c r="N946" s="11" t="str">
        <f t="shared" si="120"/>
        <v>醍01078</v>
      </c>
      <c r="O946" s="11" t="str">
        <f t="shared" si="121"/>
        <v>家</v>
      </c>
      <c r="P946" s="10" t="s">
        <v>2412</v>
      </c>
      <c r="Q946" s="10" t="s">
        <v>62</v>
      </c>
      <c r="R946" s="10" t="s">
        <v>2992</v>
      </c>
      <c r="S946" s="4">
        <v>110302</v>
      </c>
      <c r="T946" s="4" t="s">
        <v>25</v>
      </c>
      <c r="U946" s="4">
        <v>11209903</v>
      </c>
      <c r="V946" s="4" t="s">
        <v>20</v>
      </c>
      <c r="W946" s="13"/>
      <c r="X946" s="13" t="s">
        <v>2971</v>
      </c>
      <c r="Y946" s="18" t="s">
        <v>3358</v>
      </c>
      <c r="Z946" s="18" t="s">
        <v>2973</v>
      </c>
      <c r="AA946" s="1" t="str">
        <f t="shared" si="123"/>
        <v>ハ</v>
      </c>
    </row>
    <row r="947" spans="1:27" ht="21" hidden="1" customHeight="1">
      <c r="A947" s="1">
        <v>0</v>
      </c>
      <c r="B947" s="2" t="str">
        <f>VLOOKUP(VALUE(MID(N947,2,2)),Sheet1!$A$1:$B$6,2,FALSE)</f>
        <v>石田</v>
      </c>
      <c r="C947" s="9" t="str">
        <f t="shared" si="122"/>
        <v/>
      </c>
      <c r="D947" s="10" t="s">
        <v>34</v>
      </c>
      <c r="E947" s="4" t="s">
        <v>35</v>
      </c>
      <c r="F947" s="4" t="str">
        <f t="shared" si="118"/>
        <v>ﾊﾗｸﾞﾁ ﾃﾙｵ</v>
      </c>
      <c r="G947" s="10" t="str">
        <f t="shared" si="119"/>
        <v>ﾊﾗｸﾞﾁ ﾃﾙｵ</v>
      </c>
      <c r="H947" s="11" t="s">
        <v>15</v>
      </c>
      <c r="I947" s="12">
        <v>19268</v>
      </c>
      <c r="J947" s="11">
        <v>64</v>
      </c>
      <c r="K947" s="5" t="s">
        <v>16</v>
      </c>
      <c r="L947" s="5">
        <v>1008</v>
      </c>
      <c r="M947" s="5" t="s">
        <v>17</v>
      </c>
      <c r="N947" s="11" t="str">
        <f t="shared" si="120"/>
        <v>醍01008</v>
      </c>
      <c r="O947" s="11" t="str">
        <f t="shared" si="121"/>
        <v>本</v>
      </c>
      <c r="P947" s="10" t="s">
        <v>2385</v>
      </c>
      <c r="Q947" s="10" t="s">
        <v>28</v>
      </c>
      <c r="R947" s="10" t="s">
        <v>36</v>
      </c>
      <c r="S947" s="4">
        <v>8329885</v>
      </c>
      <c r="T947" s="4" t="s">
        <v>19</v>
      </c>
      <c r="U947" s="4">
        <v>830613401</v>
      </c>
      <c r="V947" s="4" t="s">
        <v>20</v>
      </c>
      <c r="W947" s="13"/>
      <c r="X947" s="13" t="s">
        <v>2971</v>
      </c>
      <c r="Y947" s="18" t="s">
        <v>3358</v>
      </c>
      <c r="Z947" s="18" t="s">
        <v>2973</v>
      </c>
      <c r="AA947" s="1" t="str">
        <f t="shared" si="123"/>
        <v>ハ</v>
      </c>
    </row>
    <row r="948" spans="1:27" ht="21" hidden="1" customHeight="1">
      <c r="A948" s="1">
        <v>0</v>
      </c>
      <c r="B948" s="2" t="str">
        <f>VLOOKUP(VALUE(MID(N948,2,2)),Sheet1!$A$1:$B$6,2,FALSE)</f>
        <v>石田</v>
      </c>
      <c r="C948" s="9" t="str">
        <f t="shared" si="122"/>
        <v/>
      </c>
      <c r="D948" s="10" t="s">
        <v>37</v>
      </c>
      <c r="E948" s="4" t="s">
        <v>22</v>
      </c>
      <c r="F948" s="4" t="str">
        <f t="shared" si="118"/>
        <v>ﾊﾗｸﾞﾁ ﾃﾙｵ</v>
      </c>
      <c r="G948" s="10" t="str">
        <f t="shared" si="119"/>
        <v xml:space="preserve">ﾊﾗｸﾞﾁ </v>
      </c>
      <c r="H948" s="11" t="s">
        <v>23</v>
      </c>
      <c r="I948" s="12">
        <v>19990</v>
      </c>
      <c r="J948" s="11">
        <v>62</v>
      </c>
      <c r="K948" s="5" t="s">
        <v>16</v>
      </c>
      <c r="L948" s="5">
        <v>1008</v>
      </c>
      <c r="M948" s="5" t="s">
        <v>24</v>
      </c>
      <c r="N948" s="11" t="str">
        <f t="shared" si="120"/>
        <v>醍01008</v>
      </c>
      <c r="O948" s="11" t="str">
        <f t="shared" si="121"/>
        <v>家</v>
      </c>
      <c r="P948" s="10" t="s">
        <v>2385</v>
      </c>
      <c r="Q948" s="10" t="s">
        <v>28</v>
      </c>
      <c r="R948" s="10" t="s">
        <v>36</v>
      </c>
      <c r="S948" s="4">
        <v>8329885</v>
      </c>
      <c r="T948" s="4" t="s">
        <v>25</v>
      </c>
      <c r="U948" s="4">
        <v>830613402</v>
      </c>
      <c r="V948" s="4" t="s">
        <v>20</v>
      </c>
      <c r="W948" s="13"/>
      <c r="X948" s="13" t="s">
        <v>2971</v>
      </c>
      <c r="Y948" s="18" t="s">
        <v>3358</v>
      </c>
      <c r="Z948" s="18" t="s">
        <v>2973</v>
      </c>
      <c r="AA948" s="1" t="str">
        <f t="shared" si="123"/>
        <v>ハ</v>
      </c>
    </row>
    <row r="949" spans="1:27" ht="21" hidden="1" customHeight="1">
      <c r="A949" s="1">
        <v>0</v>
      </c>
      <c r="B949" s="2" t="str">
        <f>VLOOKUP(VALUE(MID(N949,2,2)),Sheet1!$A$1:$B$6,2,FALSE)</f>
        <v>点在</v>
      </c>
      <c r="C949" s="9" t="str">
        <f t="shared" si="122"/>
        <v/>
      </c>
      <c r="D949" s="10" t="s">
        <v>1998</v>
      </c>
      <c r="E949" s="4" t="s">
        <v>1999</v>
      </c>
      <c r="F949" s="4" t="str">
        <f t="shared" si="118"/>
        <v>ﾊﾗﾀﾞ ｺｳｲﾁ</v>
      </c>
      <c r="G949" s="10" t="str">
        <f t="shared" si="119"/>
        <v>ﾊﾗﾀﾞ ｺｳｲﾁ</v>
      </c>
      <c r="H949" s="11" t="s">
        <v>15</v>
      </c>
      <c r="I949" s="12">
        <v>27789</v>
      </c>
      <c r="J949" s="11">
        <v>41</v>
      </c>
      <c r="K949" s="5" t="s">
        <v>16</v>
      </c>
      <c r="L949" s="5">
        <v>50085</v>
      </c>
      <c r="M949" s="5" t="s">
        <v>17</v>
      </c>
      <c r="N949" s="11" t="str">
        <f t="shared" si="120"/>
        <v>醍50085</v>
      </c>
      <c r="O949" s="11" t="str">
        <f t="shared" si="121"/>
        <v>本</v>
      </c>
      <c r="P949" s="10" t="s">
        <v>2883</v>
      </c>
      <c r="Q949" s="10" t="s">
        <v>2000</v>
      </c>
      <c r="R949" s="10" t="s">
        <v>3305</v>
      </c>
      <c r="S949" s="4">
        <v>9608923</v>
      </c>
      <c r="T949" s="4" t="s">
        <v>19</v>
      </c>
      <c r="U949" s="4">
        <v>961012701</v>
      </c>
      <c r="V949" s="4" t="s">
        <v>20</v>
      </c>
      <c r="W949" s="13"/>
      <c r="X949" s="13" t="s">
        <v>2971</v>
      </c>
      <c r="Y949" s="18" t="s">
        <v>3358</v>
      </c>
      <c r="Z949" s="18" t="s">
        <v>2973</v>
      </c>
      <c r="AA949" s="1" t="str">
        <f t="shared" si="123"/>
        <v>ハ</v>
      </c>
    </row>
    <row r="950" spans="1:27" ht="21" hidden="1" customHeight="1">
      <c r="A950" s="1">
        <v>0</v>
      </c>
      <c r="B950" s="2" t="str">
        <f>VLOOKUP(VALUE(MID(N950,2,2)),Sheet1!$A$1:$B$6,2,FALSE)</f>
        <v>点在</v>
      </c>
      <c r="C950" s="9" t="str">
        <f t="shared" si="122"/>
        <v/>
      </c>
      <c r="D950" s="10" t="s">
        <v>2001</v>
      </c>
      <c r="E950" s="4" t="s">
        <v>22</v>
      </c>
      <c r="F950" s="4" t="str">
        <f t="shared" si="118"/>
        <v>ﾊﾗﾀﾞ ｺｳｲﾁ</v>
      </c>
      <c r="G950" s="10" t="str">
        <f t="shared" si="119"/>
        <v xml:space="preserve">ﾊﾗﾀﾞ </v>
      </c>
      <c r="H950" s="11" t="s">
        <v>23</v>
      </c>
      <c r="I950" s="12">
        <v>28152</v>
      </c>
      <c r="J950" s="11">
        <v>40</v>
      </c>
      <c r="K950" s="5" t="s">
        <v>16</v>
      </c>
      <c r="L950" s="5">
        <v>50085</v>
      </c>
      <c r="M950" s="5" t="s">
        <v>24</v>
      </c>
      <c r="N950" s="11" t="str">
        <f t="shared" si="120"/>
        <v>醍50085</v>
      </c>
      <c r="O950" s="11" t="str">
        <f t="shared" si="121"/>
        <v>家</v>
      </c>
      <c r="P950" s="10" t="s">
        <v>2883</v>
      </c>
      <c r="Q950" s="10" t="s">
        <v>2000</v>
      </c>
      <c r="R950" s="10" t="s">
        <v>3305</v>
      </c>
      <c r="S950" s="4">
        <v>9608923</v>
      </c>
      <c r="T950" s="4" t="s">
        <v>25</v>
      </c>
      <c r="U950" s="4">
        <v>961012703</v>
      </c>
      <c r="V950" s="4" t="s">
        <v>20</v>
      </c>
      <c r="W950" s="13"/>
      <c r="X950" s="13" t="s">
        <v>2971</v>
      </c>
      <c r="Y950" s="18" t="s">
        <v>3358</v>
      </c>
      <c r="Z950" s="18" t="s">
        <v>2973</v>
      </c>
      <c r="AA950" s="1" t="str">
        <f t="shared" si="123"/>
        <v>ハ</v>
      </c>
    </row>
    <row r="951" spans="1:27" ht="21" hidden="1" customHeight="1">
      <c r="A951" s="1">
        <v>0</v>
      </c>
      <c r="B951" s="1" t="str">
        <f>VLOOKUP(VALUE(MID(N951,2,2)),Sheet1!$A$1:$B$6,2,FALSE)</f>
        <v>点在</v>
      </c>
      <c r="C951" s="9" t="str">
        <f t="shared" si="122"/>
        <v/>
      </c>
      <c r="D951" s="4" t="s">
        <v>2002</v>
      </c>
      <c r="E951" s="4" t="s">
        <v>22</v>
      </c>
      <c r="F951" s="4" t="str">
        <f t="shared" si="118"/>
        <v>ﾊﾗﾀﾞ ｺｳｲﾁ</v>
      </c>
      <c r="G951" s="4" t="str">
        <f t="shared" si="119"/>
        <v xml:space="preserve">ﾊﾗﾀﾞ </v>
      </c>
      <c r="H951" s="5" t="s">
        <v>15</v>
      </c>
      <c r="I951" s="6">
        <v>40029</v>
      </c>
      <c r="J951" s="5">
        <v>7</v>
      </c>
      <c r="K951" s="5" t="s">
        <v>16</v>
      </c>
      <c r="L951" s="5">
        <v>50085</v>
      </c>
      <c r="M951" s="5" t="s">
        <v>24</v>
      </c>
      <c r="N951" s="5" t="str">
        <f t="shared" si="120"/>
        <v>醍50085</v>
      </c>
      <c r="O951" s="5" t="str">
        <f t="shared" si="121"/>
        <v>家</v>
      </c>
      <c r="P951" s="4" t="s">
        <v>2883</v>
      </c>
      <c r="Q951" s="4" t="s">
        <v>2000</v>
      </c>
      <c r="R951" s="4" t="s">
        <v>3305</v>
      </c>
      <c r="S951" s="4">
        <v>9608923</v>
      </c>
      <c r="T951" s="4" t="s">
        <v>25</v>
      </c>
      <c r="U951" s="4">
        <v>961012704</v>
      </c>
      <c r="V951" s="4" t="s">
        <v>20</v>
      </c>
      <c r="W951" s="7" t="s">
        <v>2970</v>
      </c>
      <c r="X951" s="7" t="s">
        <v>2971</v>
      </c>
      <c r="Y951" s="8" t="s">
        <v>2972</v>
      </c>
      <c r="Z951" s="8" t="s">
        <v>2973</v>
      </c>
      <c r="AA951" s="1" t="str">
        <f t="shared" si="123"/>
        <v>ハ</v>
      </c>
    </row>
    <row r="952" spans="1:27" ht="21" hidden="1" customHeight="1">
      <c r="A952" s="1">
        <v>0</v>
      </c>
      <c r="B952" s="1" t="str">
        <f>VLOOKUP(VALUE(MID(N952,2,2)),Sheet1!$A$1:$B$6,2,FALSE)</f>
        <v>点在</v>
      </c>
      <c r="C952" s="9" t="str">
        <f t="shared" si="122"/>
        <v/>
      </c>
      <c r="D952" s="4" t="s">
        <v>2003</v>
      </c>
      <c r="E952" s="4" t="s">
        <v>22</v>
      </c>
      <c r="F952" s="4" t="str">
        <f t="shared" si="118"/>
        <v>ﾊﾗﾀﾞ ｺｳｲﾁ</v>
      </c>
      <c r="G952" s="4" t="str">
        <f t="shared" si="119"/>
        <v xml:space="preserve">ﾊﾗﾀﾞ </v>
      </c>
      <c r="H952" s="5" t="s">
        <v>15</v>
      </c>
      <c r="I952" s="6">
        <v>42165</v>
      </c>
      <c r="J952" s="5">
        <v>1</v>
      </c>
      <c r="K952" s="5" t="s">
        <v>16</v>
      </c>
      <c r="L952" s="5">
        <v>50085</v>
      </c>
      <c r="M952" s="5" t="s">
        <v>24</v>
      </c>
      <c r="N952" s="5" t="str">
        <f t="shared" si="120"/>
        <v>醍50085</v>
      </c>
      <c r="O952" s="5" t="str">
        <f t="shared" si="121"/>
        <v>家</v>
      </c>
      <c r="P952" s="4" t="s">
        <v>2883</v>
      </c>
      <c r="Q952" s="4" t="s">
        <v>2000</v>
      </c>
      <c r="R952" s="4" t="s">
        <v>3305</v>
      </c>
      <c r="S952" s="4">
        <v>9608923</v>
      </c>
      <c r="T952" s="4" t="s">
        <v>25</v>
      </c>
      <c r="U952" s="4">
        <v>961012705</v>
      </c>
      <c r="V952" s="4" t="s">
        <v>20</v>
      </c>
      <c r="W952" s="7" t="s">
        <v>2970</v>
      </c>
      <c r="X952" s="7" t="s">
        <v>2971</v>
      </c>
      <c r="Y952" s="8" t="s">
        <v>2972</v>
      </c>
      <c r="Z952" s="8" t="s">
        <v>2973</v>
      </c>
      <c r="AA952" s="1" t="str">
        <f t="shared" si="123"/>
        <v>ハ</v>
      </c>
    </row>
    <row r="953" spans="1:27" ht="21" hidden="1" customHeight="1">
      <c r="A953" s="1">
        <v>0</v>
      </c>
      <c r="B953" s="2" t="str">
        <f>VLOOKUP(VALUE(MID(N953,2,2)),Sheet1!$A$1:$B$6,2,FALSE)</f>
        <v>小栗栖</v>
      </c>
      <c r="C953" s="9" t="str">
        <f t="shared" si="122"/>
        <v/>
      </c>
      <c r="D953" s="10" t="s">
        <v>869</v>
      </c>
      <c r="E953" s="4" t="s">
        <v>870</v>
      </c>
      <c r="F953" s="4" t="str">
        <f t="shared" si="118"/>
        <v>ﾊﾗﾀﾞ ﾐﾂﾙ</v>
      </c>
      <c r="G953" s="10" t="str">
        <f t="shared" si="119"/>
        <v>ﾊﾗﾀﾞ ﾐﾂﾙ</v>
      </c>
      <c r="H953" s="11" t="s">
        <v>15</v>
      </c>
      <c r="I953" s="12">
        <v>20628</v>
      </c>
      <c r="J953" s="11">
        <v>60</v>
      </c>
      <c r="K953" s="5" t="s">
        <v>16</v>
      </c>
      <c r="L953" s="5">
        <v>3157</v>
      </c>
      <c r="M953" s="5" t="s">
        <v>17</v>
      </c>
      <c r="N953" s="11" t="str">
        <f t="shared" si="120"/>
        <v>醍03157</v>
      </c>
      <c r="O953" s="11" t="str">
        <f t="shared" si="121"/>
        <v>本</v>
      </c>
      <c r="P953" s="10" t="s">
        <v>2600</v>
      </c>
      <c r="Q953" s="10" t="s">
        <v>83</v>
      </c>
      <c r="R953" s="10" t="s">
        <v>3127</v>
      </c>
      <c r="S953" s="4">
        <v>8704520</v>
      </c>
      <c r="T953" s="4" t="s">
        <v>19</v>
      </c>
      <c r="U953" s="4">
        <v>871007601</v>
      </c>
      <c r="V953" s="4" t="s">
        <v>20</v>
      </c>
      <c r="W953" s="13"/>
      <c r="X953" s="13" t="s">
        <v>2971</v>
      </c>
      <c r="Y953" s="18" t="s">
        <v>3358</v>
      </c>
      <c r="Z953" s="18" t="s">
        <v>2973</v>
      </c>
      <c r="AA953" s="1" t="str">
        <f t="shared" si="123"/>
        <v>ハ</v>
      </c>
    </row>
    <row r="954" spans="1:27" ht="21" hidden="1" customHeight="1">
      <c r="A954" s="1">
        <v>0</v>
      </c>
      <c r="B954" s="2" t="str">
        <f>VLOOKUP(VALUE(MID(N954,2,2)),Sheet1!$A$1:$B$6,2,FALSE)</f>
        <v>点在</v>
      </c>
      <c r="C954" s="9" t="str">
        <f t="shared" si="122"/>
        <v/>
      </c>
      <c r="D954" s="10" t="s">
        <v>2070</v>
      </c>
      <c r="E954" s="4" t="s">
        <v>2071</v>
      </c>
      <c r="F954" s="4" t="str">
        <f t="shared" si="118"/>
        <v>ﾊﾗﾀﾞ ﾐﾄﾞﾘ</v>
      </c>
      <c r="G954" s="10" t="str">
        <f t="shared" si="119"/>
        <v>ﾊﾗﾀﾞ ﾐﾄﾞﾘ</v>
      </c>
      <c r="H954" s="11" t="s">
        <v>23</v>
      </c>
      <c r="I954" s="12">
        <v>20241</v>
      </c>
      <c r="J954" s="11">
        <v>61</v>
      </c>
      <c r="K954" s="5" t="s">
        <v>256</v>
      </c>
      <c r="L954" s="5">
        <v>50118</v>
      </c>
      <c r="M954" s="5" t="s">
        <v>17</v>
      </c>
      <c r="N954" s="11" t="str">
        <f t="shared" si="120"/>
        <v>法50118</v>
      </c>
      <c r="O954" s="11" t="str">
        <f t="shared" si="121"/>
        <v>本</v>
      </c>
      <c r="P954" s="10" t="s">
        <v>2898</v>
      </c>
      <c r="Q954" s="10" t="s">
        <v>1214</v>
      </c>
      <c r="R954" s="10" t="s">
        <v>3312</v>
      </c>
      <c r="S954" s="4">
        <v>615978</v>
      </c>
      <c r="T954" s="4" t="s">
        <v>19</v>
      </c>
      <c r="U954" s="4">
        <v>70483201</v>
      </c>
      <c r="V954" s="4" t="s">
        <v>20</v>
      </c>
      <c r="W954" s="13"/>
      <c r="X954" s="13" t="s">
        <v>2971</v>
      </c>
      <c r="Y954" s="18" t="s">
        <v>3358</v>
      </c>
      <c r="Z954" s="18" t="s">
        <v>2973</v>
      </c>
      <c r="AA954" s="1" t="str">
        <f t="shared" si="123"/>
        <v>ハ</v>
      </c>
    </row>
    <row r="955" spans="1:27" ht="21" hidden="1" customHeight="1">
      <c r="A955" s="1">
        <v>0</v>
      </c>
      <c r="B955" s="2" t="str">
        <f>VLOOKUP(VALUE(MID(N955,2,2)),Sheet1!$A$1:$B$6,2,FALSE)</f>
        <v>日野</v>
      </c>
      <c r="C955" s="9" t="str">
        <f t="shared" si="122"/>
        <v/>
      </c>
      <c r="D955" s="10" t="s">
        <v>573</v>
      </c>
      <c r="E955" s="4" t="s">
        <v>574</v>
      </c>
      <c r="F955" s="4" t="str">
        <f t="shared" si="118"/>
        <v>ﾊﾙﾔﾏ ﾀｹｼ</v>
      </c>
      <c r="G955" s="10" t="str">
        <f t="shared" si="119"/>
        <v>ﾊﾙﾔﾏ ﾀｹｼ</v>
      </c>
      <c r="H955" s="11" t="s">
        <v>15</v>
      </c>
      <c r="I955" s="12">
        <v>27824</v>
      </c>
      <c r="J955" s="11">
        <v>41</v>
      </c>
      <c r="K955" s="5" t="s">
        <v>256</v>
      </c>
      <c r="L955" s="5">
        <v>2207</v>
      </c>
      <c r="M955" s="5" t="s">
        <v>17</v>
      </c>
      <c r="N955" s="11" t="str">
        <f t="shared" si="120"/>
        <v>法02207</v>
      </c>
      <c r="O955" s="11" t="str">
        <f t="shared" si="121"/>
        <v>本</v>
      </c>
      <c r="P955" s="10" t="s">
        <v>2525</v>
      </c>
      <c r="Q955" s="10" t="s">
        <v>361</v>
      </c>
      <c r="R955" s="10" t="s">
        <v>3074</v>
      </c>
      <c r="S955" s="4">
        <v>9607749</v>
      </c>
      <c r="T955" s="4" t="s">
        <v>19</v>
      </c>
      <c r="U955" s="4">
        <v>960817001</v>
      </c>
      <c r="V955" s="4" t="s">
        <v>20</v>
      </c>
      <c r="W955" s="13"/>
      <c r="X955" s="13" t="s">
        <v>2971</v>
      </c>
      <c r="Y955" s="18" t="s">
        <v>3358</v>
      </c>
      <c r="Z955" s="18" t="s">
        <v>2973</v>
      </c>
      <c r="AA955" s="1" t="str">
        <f t="shared" si="123"/>
        <v>ハ</v>
      </c>
    </row>
    <row r="956" spans="1:27" ht="21" hidden="1" customHeight="1">
      <c r="A956" s="1">
        <v>0</v>
      </c>
      <c r="B956" s="2" t="str">
        <f>VLOOKUP(VALUE(MID(N956,2,2)),Sheet1!$A$1:$B$6,2,FALSE)</f>
        <v>日野</v>
      </c>
      <c r="C956" s="9" t="str">
        <f t="shared" si="122"/>
        <v/>
      </c>
      <c r="D956" s="10" t="s">
        <v>575</v>
      </c>
      <c r="E956" s="4" t="s">
        <v>22</v>
      </c>
      <c r="F956" s="4" t="str">
        <f t="shared" si="118"/>
        <v>ﾊﾙﾔﾏ ﾀｹｼ</v>
      </c>
      <c r="G956" s="10" t="str">
        <f t="shared" si="119"/>
        <v xml:space="preserve">ﾊﾙﾔﾏ </v>
      </c>
      <c r="H956" s="11" t="s">
        <v>23</v>
      </c>
      <c r="I956" s="12">
        <v>28301</v>
      </c>
      <c r="J956" s="11">
        <v>39</v>
      </c>
      <c r="K956" s="5" t="s">
        <v>256</v>
      </c>
      <c r="L956" s="5">
        <v>2207</v>
      </c>
      <c r="M956" s="5" t="s">
        <v>24</v>
      </c>
      <c r="N956" s="11" t="str">
        <f t="shared" si="120"/>
        <v>法02207</v>
      </c>
      <c r="O956" s="11" t="str">
        <f t="shared" si="121"/>
        <v>家</v>
      </c>
      <c r="P956" s="10" t="s">
        <v>2525</v>
      </c>
      <c r="Q956" s="10" t="s">
        <v>361</v>
      </c>
      <c r="R956" s="10" t="s">
        <v>3074</v>
      </c>
      <c r="S956" s="4">
        <v>9607749</v>
      </c>
      <c r="T956" s="4" t="s">
        <v>25</v>
      </c>
      <c r="U956" s="4">
        <v>960817002</v>
      </c>
      <c r="V956" s="4" t="s">
        <v>20</v>
      </c>
      <c r="W956" s="13"/>
      <c r="X956" s="13" t="s">
        <v>2971</v>
      </c>
      <c r="Y956" s="18" t="s">
        <v>3358</v>
      </c>
      <c r="Z956" s="18" t="s">
        <v>2973</v>
      </c>
      <c r="AA956" s="1" t="str">
        <f t="shared" si="123"/>
        <v>ハ</v>
      </c>
    </row>
    <row r="957" spans="1:27" ht="21" hidden="1" customHeight="1">
      <c r="A957" s="1">
        <v>0</v>
      </c>
      <c r="B957" s="1" t="str">
        <f>VLOOKUP(VALUE(MID(N957,2,2)),Sheet1!$A$1:$B$6,2,FALSE)</f>
        <v>日野</v>
      </c>
      <c r="C957" s="9" t="str">
        <f t="shared" si="122"/>
        <v/>
      </c>
      <c r="D957" s="4" t="s">
        <v>576</v>
      </c>
      <c r="E957" s="4" t="s">
        <v>22</v>
      </c>
      <c r="F957" s="4" t="str">
        <f t="shared" si="118"/>
        <v>ﾊﾙﾔﾏ ﾀｹｼ</v>
      </c>
      <c r="G957" s="4" t="str">
        <f t="shared" si="119"/>
        <v xml:space="preserve">ﾊﾙﾔﾏ </v>
      </c>
      <c r="H957" s="5" t="s">
        <v>15</v>
      </c>
      <c r="I957" s="6">
        <v>39067</v>
      </c>
      <c r="J957" s="5">
        <v>10</v>
      </c>
      <c r="K957" s="5" t="s">
        <v>256</v>
      </c>
      <c r="L957" s="5">
        <v>2207</v>
      </c>
      <c r="M957" s="5" t="s">
        <v>24</v>
      </c>
      <c r="N957" s="5" t="str">
        <f t="shared" si="120"/>
        <v>法02207</v>
      </c>
      <c r="O957" s="5" t="str">
        <f t="shared" si="121"/>
        <v>家</v>
      </c>
      <c r="P957" s="4" t="s">
        <v>2525</v>
      </c>
      <c r="Q957" s="4" t="s">
        <v>361</v>
      </c>
      <c r="R957" s="4" t="s">
        <v>3074</v>
      </c>
      <c r="S957" s="4">
        <v>9607749</v>
      </c>
      <c r="T957" s="4" t="s">
        <v>25</v>
      </c>
      <c r="U957" s="4">
        <v>960817003</v>
      </c>
      <c r="V957" s="4" t="s">
        <v>20</v>
      </c>
      <c r="W957" s="7" t="s">
        <v>2970</v>
      </c>
      <c r="X957" s="7" t="s">
        <v>2971</v>
      </c>
      <c r="Y957" s="8" t="s">
        <v>2972</v>
      </c>
      <c r="Z957" s="8" t="s">
        <v>2973</v>
      </c>
      <c r="AA957" s="1" t="str">
        <f t="shared" si="123"/>
        <v>ハ</v>
      </c>
    </row>
    <row r="958" spans="1:27" ht="21" hidden="1" customHeight="1">
      <c r="A958" s="1">
        <v>0</v>
      </c>
      <c r="B958" s="1" t="str">
        <f>VLOOKUP(VALUE(MID(N958,2,2)),Sheet1!$A$1:$B$6,2,FALSE)</f>
        <v>日野</v>
      </c>
      <c r="C958" s="9" t="str">
        <f t="shared" si="122"/>
        <v/>
      </c>
      <c r="D958" s="4" t="s">
        <v>577</v>
      </c>
      <c r="E958" s="4" t="s">
        <v>22</v>
      </c>
      <c r="F958" s="4" t="str">
        <f t="shared" si="118"/>
        <v>ﾊﾙﾔﾏ ﾀｹｼ</v>
      </c>
      <c r="G958" s="4" t="str">
        <f t="shared" si="119"/>
        <v xml:space="preserve">ﾊﾙﾔﾏ </v>
      </c>
      <c r="H958" s="5" t="s">
        <v>23</v>
      </c>
      <c r="I958" s="6">
        <v>40070</v>
      </c>
      <c r="J958" s="5">
        <v>7</v>
      </c>
      <c r="K958" s="5" t="s">
        <v>256</v>
      </c>
      <c r="L958" s="5">
        <v>2207</v>
      </c>
      <c r="M958" s="5" t="s">
        <v>24</v>
      </c>
      <c r="N958" s="5" t="str">
        <f t="shared" si="120"/>
        <v>法02207</v>
      </c>
      <c r="O958" s="5" t="str">
        <f t="shared" si="121"/>
        <v>家</v>
      </c>
      <c r="P958" s="4" t="s">
        <v>2525</v>
      </c>
      <c r="Q958" s="4" t="s">
        <v>361</v>
      </c>
      <c r="R958" s="4" t="s">
        <v>3074</v>
      </c>
      <c r="S958" s="4">
        <v>9607749</v>
      </c>
      <c r="T958" s="4" t="s">
        <v>25</v>
      </c>
      <c r="U958" s="4">
        <v>960817004</v>
      </c>
      <c r="V958" s="4" t="s">
        <v>20</v>
      </c>
      <c r="W958" s="7" t="s">
        <v>2970</v>
      </c>
      <c r="X958" s="7" t="s">
        <v>2971</v>
      </c>
      <c r="Y958" s="8" t="s">
        <v>2972</v>
      </c>
      <c r="Z958" s="8" t="s">
        <v>2973</v>
      </c>
      <c r="AA958" s="1" t="str">
        <f t="shared" si="123"/>
        <v>ハ</v>
      </c>
    </row>
    <row r="959" spans="1:27" ht="21" hidden="1" customHeight="1">
      <c r="A959" s="1">
        <v>0</v>
      </c>
      <c r="B959" s="1" t="str">
        <f>VLOOKUP(VALUE(MID(N959,2,2)),Sheet1!$A$1:$B$6,2,FALSE)</f>
        <v>日野</v>
      </c>
      <c r="C959" s="9" t="str">
        <f t="shared" si="122"/>
        <v/>
      </c>
      <c r="D959" s="4" t="s">
        <v>578</v>
      </c>
      <c r="E959" s="4" t="s">
        <v>22</v>
      </c>
      <c r="F959" s="4" t="str">
        <f t="shared" si="118"/>
        <v>ﾊﾙﾔﾏ ﾀｹｼ</v>
      </c>
      <c r="G959" s="4" t="str">
        <f t="shared" si="119"/>
        <v xml:space="preserve">ﾊﾙﾔﾏ </v>
      </c>
      <c r="H959" s="5" t="s">
        <v>23</v>
      </c>
      <c r="I959" s="6">
        <v>41302</v>
      </c>
      <c r="J959" s="5">
        <v>4</v>
      </c>
      <c r="K959" s="5" t="s">
        <v>256</v>
      </c>
      <c r="L959" s="5">
        <v>2207</v>
      </c>
      <c r="M959" s="5" t="s">
        <v>24</v>
      </c>
      <c r="N959" s="5" t="str">
        <f t="shared" si="120"/>
        <v>法02207</v>
      </c>
      <c r="O959" s="5" t="str">
        <f t="shared" si="121"/>
        <v>家</v>
      </c>
      <c r="P959" s="4" t="s">
        <v>2525</v>
      </c>
      <c r="Q959" s="4" t="s">
        <v>361</v>
      </c>
      <c r="R959" s="4" t="s">
        <v>3074</v>
      </c>
      <c r="S959" s="4">
        <v>9607749</v>
      </c>
      <c r="T959" s="4" t="s">
        <v>25</v>
      </c>
      <c r="U959" s="4">
        <v>960817005</v>
      </c>
      <c r="V959" s="4" t="s">
        <v>20</v>
      </c>
      <c r="W959" s="7" t="s">
        <v>2970</v>
      </c>
      <c r="X959" s="7" t="s">
        <v>2971</v>
      </c>
      <c r="Y959" s="8" t="s">
        <v>2972</v>
      </c>
      <c r="Z959" s="8" t="s">
        <v>2973</v>
      </c>
      <c r="AA959" s="1" t="str">
        <f t="shared" si="123"/>
        <v>ハ</v>
      </c>
    </row>
    <row r="960" spans="1:27" ht="21" hidden="1" customHeight="1">
      <c r="A960" s="1">
        <v>0</v>
      </c>
      <c r="B960" s="2" t="str">
        <f>VLOOKUP(VALUE(MID(N960,2,2)),Sheet1!$A$1:$B$6,2,FALSE)</f>
        <v>三宝院</v>
      </c>
      <c r="C960" s="9" t="str">
        <f t="shared" si="122"/>
        <v/>
      </c>
      <c r="D960" s="10" t="s">
        <v>1669</v>
      </c>
      <c r="E960" s="4" t="s">
        <v>1670</v>
      </c>
      <c r="F960" s="4" t="str">
        <f t="shared" si="118"/>
        <v>ﾊﾞﾝﾀﾞ ﾏｻﾐ</v>
      </c>
      <c r="G960" s="10" t="str">
        <f t="shared" si="119"/>
        <v>ﾊﾞﾝﾀﾞ ﾏｻﾐ</v>
      </c>
      <c r="H960" s="11" t="s">
        <v>15</v>
      </c>
      <c r="I960" s="12">
        <v>17788</v>
      </c>
      <c r="J960" s="11">
        <v>68</v>
      </c>
      <c r="K960" s="5" t="s">
        <v>16</v>
      </c>
      <c r="L960" s="5">
        <v>5191</v>
      </c>
      <c r="M960" s="5" t="s">
        <v>17</v>
      </c>
      <c r="N960" s="11" t="str">
        <f t="shared" si="120"/>
        <v>醍05191</v>
      </c>
      <c r="O960" s="11" t="str">
        <f t="shared" si="121"/>
        <v>本</v>
      </c>
      <c r="P960" s="10" t="s">
        <v>2802</v>
      </c>
      <c r="Q960" s="10" t="s">
        <v>18</v>
      </c>
      <c r="R960" s="10" t="s">
        <v>3261</v>
      </c>
      <c r="S960" s="4">
        <v>9511610</v>
      </c>
      <c r="T960" s="4" t="s">
        <v>19</v>
      </c>
      <c r="U960" s="4">
        <v>951108301</v>
      </c>
      <c r="V960" s="4" t="s">
        <v>20</v>
      </c>
      <c r="W960" s="13"/>
      <c r="X960" s="13" t="s">
        <v>2971</v>
      </c>
      <c r="Y960" s="18" t="s">
        <v>3358</v>
      </c>
      <c r="Z960" s="18" t="s">
        <v>2973</v>
      </c>
      <c r="AA960" s="1" t="str">
        <f t="shared" si="123"/>
        <v>ハ</v>
      </c>
    </row>
    <row r="961" spans="1:29" ht="21" hidden="1" customHeight="1">
      <c r="A961" s="1">
        <v>0</v>
      </c>
      <c r="B961" s="2" t="str">
        <f>VLOOKUP(VALUE(MID(N961,2,2)),Sheet1!$A$1:$B$6,2,FALSE)</f>
        <v>三宝院</v>
      </c>
      <c r="C961" s="9" t="str">
        <f t="shared" si="122"/>
        <v>バ</v>
      </c>
      <c r="D961" s="10" t="s">
        <v>1671</v>
      </c>
      <c r="E961" s="4" t="s">
        <v>22</v>
      </c>
      <c r="F961" s="4" t="str">
        <f t="shared" si="118"/>
        <v>ﾊﾞﾝﾀﾞ ﾏｻﾐ</v>
      </c>
      <c r="G961" s="10" t="str">
        <f t="shared" si="119"/>
        <v xml:space="preserve">ﾊﾞﾝﾀﾞ </v>
      </c>
      <c r="H961" s="11" t="s">
        <v>23</v>
      </c>
      <c r="I961" s="12">
        <v>19887</v>
      </c>
      <c r="J961" s="11">
        <v>62</v>
      </c>
      <c r="K961" s="5" t="s">
        <v>16</v>
      </c>
      <c r="L961" s="5">
        <v>5191</v>
      </c>
      <c r="M961" s="5" t="s">
        <v>24</v>
      </c>
      <c r="N961" s="11" t="str">
        <f t="shared" si="120"/>
        <v>醍05191</v>
      </c>
      <c r="O961" s="11" t="str">
        <f t="shared" si="121"/>
        <v>家</v>
      </c>
      <c r="P961" s="10" t="s">
        <v>2802</v>
      </c>
      <c r="Q961" s="10" t="s">
        <v>18</v>
      </c>
      <c r="R961" s="10" t="s">
        <v>3261</v>
      </c>
      <c r="S961" s="4">
        <v>9511610</v>
      </c>
      <c r="T961" s="4" t="s">
        <v>25</v>
      </c>
      <c r="U961" s="4">
        <v>951108304</v>
      </c>
      <c r="V961" s="4" t="s">
        <v>20</v>
      </c>
      <c r="W961" s="13"/>
      <c r="X961" s="13" t="s">
        <v>2971</v>
      </c>
      <c r="Y961" s="18" t="s">
        <v>3358</v>
      </c>
      <c r="Z961" s="18" t="s">
        <v>2973</v>
      </c>
      <c r="AA961" s="1" t="str">
        <f t="shared" si="123"/>
        <v>バ</v>
      </c>
    </row>
    <row r="962" spans="1:29" ht="21" customHeight="1">
      <c r="A962" s="1">
        <v>0</v>
      </c>
      <c r="B962" s="2" t="str">
        <f>VLOOKUP(VALUE(MID(N962,2,2)),Sheet1!$A$1:$B$6,2,FALSE)</f>
        <v>石田</v>
      </c>
      <c r="C962" s="9" t="str">
        <f t="shared" si="122"/>
        <v>ヒ</v>
      </c>
      <c r="D962" s="10" t="s">
        <v>225</v>
      </c>
      <c r="E962" s="4" t="s">
        <v>226</v>
      </c>
      <c r="F962" s="4" t="str">
        <f t="shared" ref="F962:F1025" si="125">IF(L962=L961,F961,E962)</f>
        <v>ﾋｷﾁ ｹﾝｺﾞ</v>
      </c>
      <c r="G962" s="10" t="str">
        <f t="shared" ref="G962:G1025" si="126">IF(L962=L961,LEFT(G961,FIND(" ",G961)),E962)</f>
        <v>ﾋｷﾁ ｹﾝｺﾞ</v>
      </c>
      <c r="H962" s="11" t="s">
        <v>15</v>
      </c>
      <c r="I962" s="12">
        <v>27551</v>
      </c>
      <c r="J962" s="11">
        <v>41</v>
      </c>
      <c r="K962" s="5" t="s">
        <v>16</v>
      </c>
      <c r="L962" s="5">
        <v>1203</v>
      </c>
      <c r="M962" s="5" t="s">
        <v>17</v>
      </c>
      <c r="N962" s="11" t="str">
        <f t="shared" ref="N962:N1025" si="127">MID(K962,4,1)&amp;TEXT(L962,"00000")</f>
        <v>醍01203</v>
      </c>
      <c r="O962" s="11" t="str">
        <f t="shared" ref="O962:O1025" si="128">LEFT(M962,1)</f>
        <v>本</v>
      </c>
      <c r="P962" s="10" t="s">
        <v>2437</v>
      </c>
      <c r="Q962" s="10" t="s">
        <v>227</v>
      </c>
      <c r="R962" s="10" t="s">
        <v>228</v>
      </c>
      <c r="S962" s="4">
        <v>204455</v>
      </c>
      <c r="T962" s="4" t="s">
        <v>19</v>
      </c>
      <c r="U962" s="4">
        <v>20810001</v>
      </c>
      <c r="V962" s="4" t="s">
        <v>20</v>
      </c>
      <c r="W962" s="15">
        <v>42499.364583333336</v>
      </c>
      <c r="X962" s="16">
        <v>42472</v>
      </c>
      <c r="Y962" s="18">
        <v>3</v>
      </c>
      <c r="Z962" s="18"/>
      <c r="AA962" s="1" t="str">
        <f t="shared" si="123"/>
        <v>ヒ</v>
      </c>
      <c r="AB962" s="1">
        <f>J962</f>
        <v>41</v>
      </c>
    </row>
    <row r="963" spans="1:29" ht="21" hidden="1" customHeight="1">
      <c r="A963" s="1">
        <v>0</v>
      </c>
      <c r="B963" s="2" t="str">
        <f>VLOOKUP(VALUE(MID(N963,2,2)),Sheet1!$A$1:$B$6,2,FALSE)</f>
        <v>石田</v>
      </c>
      <c r="C963" s="9" t="str">
        <f t="shared" ref="C963:C1026" si="129">IF(AA963=AA962,"",AA963)</f>
        <v/>
      </c>
      <c r="D963" s="10" t="s">
        <v>163</v>
      </c>
      <c r="E963" s="4" t="s">
        <v>164</v>
      </c>
      <c r="F963" s="4" t="str">
        <f t="shared" si="125"/>
        <v>ﾋｸﾞﾁ ﾄｼｶｽﾞ</v>
      </c>
      <c r="G963" s="10" t="str">
        <f t="shared" si="126"/>
        <v>ﾋｸﾞﾁ ﾄｼｶｽﾞ</v>
      </c>
      <c r="H963" s="11" t="s">
        <v>15</v>
      </c>
      <c r="I963" s="12">
        <v>28956</v>
      </c>
      <c r="J963" s="11">
        <v>37</v>
      </c>
      <c r="K963" s="5" t="s">
        <v>16</v>
      </c>
      <c r="L963" s="5">
        <v>1098</v>
      </c>
      <c r="M963" s="5" t="s">
        <v>17</v>
      </c>
      <c r="N963" s="11" t="str">
        <f t="shared" si="127"/>
        <v>醍01098</v>
      </c>
      <c r="O963" s="11" t="str">
        <f t="shared" si="128"/>
        <v>本</v>
      </c>
      <c r="P963" s="10" t="s">
        <v>2419</v>
      </c>
      <c r="Q963" s="10" t="s">
        <v>40</v>
      </c>
      <c r="R963" s="10" t="s">
        <v>165</v>
      </c>
      <c r="S963" s="4">
        <v>203181</v>
      </c>
      <c r="T963" s="4" t="s">
        <v>25</v>
      </c>
      <c r="U963" s="4">
        <v>20706001</v>
      </c>
      <c r="V963" s="4" t="s">
        <v>20</v>
      </c>
      <c r="W963" s="13"/>
      <c r="X963" s="13" t="s">
        <v>2971</v>
      </c>
      <c r="Y963" s="18" t="s">
        <v>3358</v>
      </c>
      <c r="Z963" s="18" t="s">
        <v>2973</v>
      </c>
      <c r="AA963" s="1" t="str">
        <f t="shared" ref="AA963:AA1026" si="130">DBCS(LEFT(G963,1))</f>
        <v>ヒ</v>
      </c>
    </row>
    <row r="964" spans="1:29" ht="21" customHeight="1">
      <c r="A964" s="1">
        <v>0</v>
      </c>
      <c r="B964" s="2" t="str">
        <f>VLOOKUP(VALUE(MID(N964,2,2)),Sheet1!$A$1:$B$6,2,FALSE)</f>
        <v>小栗栖</v>
      </c>
      <c r="C964" s="9" t="str">
        <f t="shared" si="129"/>
        <v/>
      </c>
      <c r="D964" s="10" t="s">
        <v>736</v>
      </c>
      <c r="E964" s="4" t="s">
        <v>737</v>
      </c>
      <c r="F964" s="4" t="str">
        <f t="shared" si="125"/>
        <v>ﾋﾄﾅｶﾞ ｺｳｿﾞｳ</v>
      </c>
      <c r="G964" s="10" t="str">
        <f t="shared" si="126"/>
        <v>ﾋﾄﾅｶﾞ ｺｳｿﾞｳ</v>
      </c>
      <c r="H964" s="11" t="s">
        <v>15</v>
      </c>
      <c r="I964" s="12">
        <v>17952</v>
      </c>
      <c r="J964" s="11">
        <v>68</v>
      </c>
      <c r="K964" s="5" t="s">
        <v>16</v>
      </c>
      <c r="L964" s="5">
        <v>3042</v>
      </c>
      <c r="M964" s="5" t="s">
        <v>17</v>
      </c>
      <c r="N964" s="11" t="str">
        <f t="shared" si="127"/>
        <v>醍03042</v>
      </c>
      <c r="O964" s="11" t="str">
        <f t="shared" si="128"/>
        <v>本</v>
      </c>
      <c r="P964" s="10" t="s">
        <v>2564</v>
      </c>
      <c r="Q964" s="10" t="s">
        <v>28</v>
      </c>
      <c r="R964" s="10" t="s">
        <v>738</v>
      </c>
      <c r="S964" s="4">
        <v>8329761</v>
      </c>
      <c r="T964" s="4" t="s">
        <v>19</v>
      </c>
      <c r="U964" s="4">
        <v>830610401</v>
      </c>
      <c r="V964" s="4" t="s">
        <v>20</v>
      </c>
      <c r="W964" s="15">
        <v>42517.729166666664</v>
      </c>
      <c r="X964" s="16">
        <v>42473</v>
      </c>
      <c r="Y964" s="18">
        <v>2</v>
      </c>
      <c r="Z964" s="18">
        <v>2</v>
      </c>
      <c r="AA964" s="1" t="str">
        <f t="shared" si="130"/>
        <v>ヒ</v>
      </c>
      <c r="AB964" s="1">
        <f>J964</f>
        <v>68</v>
      </c>
      <c r="AC964" s="1">
        <v>2500</v>
      </c>
    </row>
    <row r="965" spans="1:29" ht="21" hidden="1" customHeight="1">
      <c r="A965" s="1">
        <v>0</v>
      </c>
      <c r="B965" s="2" t="str">
        <f>VLOOKUP(VALUE(MID(N965,2,2)),Sheet1!$A$1:$B$6,2,FALSE)</f>
        <v>小栗栖</v>
      </c>
      <c r="C965" s="9" t="str">
        <f t="shared" si="129"/>
        <v/>
      </c>
      <c r="D965" s="10" t="s">
        <v>739</v>
      </c>
      <c r="E965" s="4" t="s">
        <v>22</v>
      </c>
      <c r="F965" s="4" t="str">
        <f t="shared" si="125"/>
        <v>ﾋﾄﾅｶﾞ ｺｳｿﾞｳ</v>
      </c>
      <c r="G965" s="10" t="str">
        <f t="shared" si="126"/>
        <v xml:space="preserve">ﾋﾄﾅｶﾞ </v>
      </c>
      <c r="H965" s="11" t="s">
        <v>23</v>
      </c>
      <c r="I965" s="12">
        <v>17412</v>
      </c>
      <c r="J965" s="11">
        <v>69</v>
      </c>
      <c r="K965" s="5" t="s">
        <v>16</v>
      </c>
      <c r="L965" s="5">
        <v>3042</v>
      </c>
      <c r="M965" s="5" t="s">
        <v>24</v>
      </c>
      <c r="N965" s="11" t="str">
        <f t="shared" si="127"/>
        <v>醍03042</v>
      </c>
      <c r="O965" s="11" t="str">
        <f t="shared" si="128"/>
        <v>家</v>
      </c>
      <c r="P965" s="10" t="s">
        <v>2564</v>
      </c>
      <c r="Q965" s="10" t="s">
        <v>28</v>
      </c>
      <c r="R965" s="10" t="s">
        <v>738</v>
      </c>
      <c r="S965" s="4">
        <v>8329761</v>
      </c>
      <c r="T965" s="4" t="s">
        <v>25</v>
      </c>
      <c r="U965" s="4">
        <v>830610402</v>
      </c>
      <c r="V965" s="4" t="s">
        <v>20</v>
      </c>
      <c r="W965" s="13"/>
      <c r="X965" s="13" t="s">
        <v>2971</v>
      </c>
      <c r="Y965" s="18" t="s">
        <v>3358</v>
      </c>
      <c r="Z965" s="18" t="s">
        <v>2973</v>
      </c>
      <c r="AA965" s="1" t="str">
        <f t="shared" si="130"/>
        <v>ヒ</v>
      </c>
    </row>
    <row r="966" spans="1:29" ht="21" hidden="1" customHeight="1">
      <c r="A966" s="1">
        <v>0</v>
      </c>
      <c r="B966" s="2" t="str">
        <f>VLOOKUP(VALUE(MID(N966,2,2)),Sheet1!$A$1:$B$6,2,FALSE)</f>
        <v>小栗栖</v>
      </c>
      <c r="C966" s="9" t="str">
        <f t="shared" si="129"/>
        <v/>
      </c>
      <c r="D966" s="10" t="s">
        <v>833</v>
      </c>
      <c r="E966" s="4" t="s">
        <v>834</v>
      </c>
      <c r="F966" s="4" t="str">
        <f t="shared" si="125"/>
        <v>ﾋﾄﾅｶﾞ ﾏｺﾄ</v>
      </c>
      <c r="G966" s="10" t="str">
        <f t="shared" si="126"/>
        <v>ﾋﾄﾅｶﾞ ﾏｺﾄ</v>
      </c>
      <c r="H966" s="11" t="s">
        <v>15</v>
      </c>
      <c r="I966" s="12">
        <v>27160</v>
      </c>
      <c r="J966" s="11">
        <v>42</v>
      </c>
      <c r="K966" s="5" t="s">
        <v>256</v>
      </c>
      <c r="L966" s="5">
        <v>3105</v>
      </c>
      <c r="M966" s="5" t="s">
        <v>17</v>
      </c>
      <c r="N966" s="11" t="str">
        <f t="shared" si="127"/>
        <v>法03105</v>
      </c>
      <c r="O966" s="11" t="str">
        <f t="shared" si="128"/>
        <v>本</v>
      </c>
      <c r="P966" s="10" t="s">
        <v>2564</v>
      </c>
      <c r="Q966" s="10" t="s">
        <v>28</v>
      </c>
      <c r="R966" s="10" t="s">
        <v>738</v>
      </c>
      <c r="S966" s="4">
        <v>210218</v>
      </c>
      <c r="T966" s="4" t="s">
        <v>19</v>
      </c>
      <c r="U966" s="4">
        <v>21207201</v>
      </c>
      <c r="V966" s="4" t="s">
        <v>20</v>
      </c>
      <c r="W966" s="13"/>
      <c r="X966" s="13" t="s">
        <v>2971</v>
      </c>
      <c r="Y966" s="18" t="s">
        <v>3358</v>
      </c>
      <c r="Z966" s="18" t="s">
        <v>2973</v>
      </c>
      <c r="AA966" s="1" t="str">
        <f t="shared" si="130"/>
        <v>ヒ</v>
      </c>
    </row>
    <row r="967" spans="1:29" ht="21" hidden="1" customHeight="1">
      <c r="A967" s="1">
        <v>0</v>
      </c>
      <c r="B967" s="2" t="str">
        <f>VLOOKUP(VALUE(MID(N967,2,2)),Sheet1!$A$1:$B$6,2,FALSE)</f>
        <v>日野</v>
      </c>
      <c r="C967" s="9" t="str">
        <f t="shared" si="129"/>
        <v/>
      </c>
      <c r="D967" s="10" t="s">
        <v>467</v>
      </c>
      <c r="E967" s="4" t="s">
        <v>468</v>
      </c>
      <c r="F967" s="4" t="str">
        <f t="shared" si="125"/>
        <v>ﾋﾗｶﾜ ﾖｼｶｽﾞ</v>
      </c>
      <c r="G967" s="10" t="str">
        <f t="shared" si="126"/>
        <v>ﾋﾗｶﾜ ﾖｼｶｽﾞ</v>
      </c>
      <c r="H967" s="11" t="s">
        <v>15</v>
      </c>
      <c r="I967" s="12">
        <v>17541</v>
      </c>
      <c r="J967" s="11">
        <v>69</v>
      </c>
      <c r="K967" s="5" t="s">
        <v>16</v>
      </c>
      <c r="L967" s="5">
        <v>2124</v>
      </c>
      <c r="M967" s="5" t="s">
        <v>17</v>
      </c>
      <c r="N967" s="11" t="str">
        <f t="shared" si="127"/>
        <v>醍02124</v>
      </c>
      <c r="O967" s="11" t="str">
        <f t="shared" si="128"/>
        <v>本</v>
      </c>
      <c r="P967" s="10" t="s">
        <v>2501</v>
      </c>
      <c r="Q967" s="10" t="s">
        <v>333</v>
      </c>
      <c r="R967" s="10" t="s">
        <v>3054</v>
      </c>
      <c r="S967" s="4">
        <v>9400231</v>
      </c>
      <c r="T967" s="4" t="s">
        <v>19</v>
      </c>
      <c r="U967" s="4">
        <v>940507101</v>
      </c>
      <c r="V967" s="4" t="s">
        <v>20</v>
      </c>
      <c r="W967" s="13"/>
      <c r="X967" s="13" t="s">
        <v>2971</v>
      </c>
      <c r="Y967" s="18" t="s">
        <v>3358</v>
      </c>
      <c r="Z967" s="18" t="s">
        <v>2973</v>
      </c>
      <c r="AA967" s="1" t="str">
        <f t="shared" si="130"/>
        <v>ヒ</v>
      </c>
    </row>
    <row r="968" spans="1:29" ht="21" hidden="1" customHeight="1">
      <c r="A968" s="1">
        <v>0</v>
      </c>
      <c r="B968" s="2" t="str">
        <f>VLOOKUP(VALUE(MID(N968,2,2)),Sheet1!$A$1:$B$6,2,FALSE)</f>
        <v>日野</v>
      </c>
      <c r="C968" s="9" t="str">
        <f t="shared" si="129"/>
        <v/>
      </c>
      <c r="D968" s="10" t="s">
        <v>469</v>
      </c>
      <c r="E968" s="4" t="s">
        <v>22</v>
      </c>
      <c r="F968" s="4" t="str">
        <f t="shared" si="125"/>
        <v>ﾋﾗｶﾜ ﾖｼｶｽﾞ</v>
      </c>
      <c r="G968" s="10" t="str">
        <f t="shared" si="126"/>
        <v xml:space="preserve">ﾋﾗｶﾜ </v>
      </c>
      <c r="H968" s="11" t="s">
        <v>23</v>
      </c>
      <c r="I968" s="12">
        <v>20557</v>
      </c>
      <c r="J968" s="11">
        <v>60</v>
      </c>
      <c r="K968" s="5" t="s">
        <v>16</v>
      </c>
      <c r="L968" s="5">
        <v>2124</v>
      </c>
      <c r="M968" s="5" t="s">
        <v>24</v>
      </c>
      <c r="N968" s="11" t="str">
        <f t="shared" si="127"/>
        <v>醍02124</v>
      </c>
      <c r="O968" s="11" t="str">
        <f t="shared" si="128"/>
        <v>家</v>
      </c>
      <c r="P968" s="10" t="s">
        <v>2501</v>
      </c>
      <c r="Q968" s="10" t="s">
        <v>333</v>
      </c>
      <c r="R968" s="10" t="s">
        <v>3054</v>
      </c>
      <c r="S968" s="4">
        <v>9400231</v>
      </c>
      <c r="T968" s="4" t="s">
        <v>25</v>
      </c>
      <c r="U968" s="4">
        <v>940507104</v>
      </c>
      <c r="V968" s="4" t="s">
        <v>20</v>
      </c>
      <c r="W968" s="13"/>
      <c r="X968" s="13" t="s">
        <v>2971</v>
      </c>
      <c r="Y968" s="18" t="s">
        <v>3358</v>
      </c>
      <c r="Z968" s="18" t="s">
        <v>2973</v>
      </c>
      <c r="AA968" s="1" t="str">
        <f t="shared" si="130"/>
        <v>ヒ</v>
      </c>
    </row>
    <row r="969" spans="1:29" ht="21" hidden="1" customHeight="1">
      <c r="A969" s="1">
        <v>0</v>
      </c>
      <c r="B969" s="2" t="str">
        <f>VLOOKUP(VALUE(MID(N969,2,2)),Sheet1!$A$1:$B$6,2,FALSE)</f>
        <v>点在</v>
      </c>
      <c r="C969" s="9" t="str">
        <f t="shared" si="129"/>
        <v/>
      </c>
      <c r="D969" s="10" t="s">
        <v>2311</v>
      </c>
      <c r="E969" s="4" t="s">
        <v>2312</v>
      </c>
      <c r="F969" s="4" t="str">
        <f t="shared" si="125"/>
        <v>ﾋﾗﾀ ﾏｻﾄ</v>
      </c>
      <c r="G969" s="10" t="str">
        <f t="shared" si="126"/>
        <v>ﾋﾗﾀ ﾏｻﾄ</v>
      </c>
      <c r="H969" s="11" t="s">
        <v>15</v>
      </c>
      <c r="I969" s="12">
        <v>28171</v>
      </c>
      <c r="J969" s="11">
        <v>40</v>
      </c>
      <c r="K969" s="5" t="s">
        <v>16</v>
      </c>
      <c r="L969" s="5">
        <v>50196</v>
      </c>
      <c r="M969" s="5" t="s">
        <v>17</v>
      </c>
      <c r="N969" s="11" t="str">
        <f t="shared" si="127"/>
        <v>醍50196</v>
      </c>
      <c r="O969" s="11" t="str">
        <f t="shared" si="128"/>
        <v>本</v>
      </c>
      <c r="P969" s="10" t="s">
        <v>2956</v>
      </c>
      <c r="Q969" s="10" t="s">
        <v>2313</v>
      </c>
      <c r="R969" s="10" t="s">
        <v>3346</v>
      </c>
      <c r="S969" s="4">
        <v>1505769</v>
      </c>
      <c r="T969" s="4" t="s">
        <v>19</v>
      </c>
      <c r="U969" s="4">
        <v>151003301</v>
      </c>
      <c r="V969" s="4" t="s">
        <v>20</v>
      </c>
      <c r="W969" s="13"/>
      <c r="X969" s="13" t="s">
        <v>2971</v>
      </c>
      <c r="Y969" s="18" t="s">
        <v>3358</v>
      </c>
      <c r="Z969" s="18" t="s">
        <v>2973</v>
      </c>
      <c r="AA969" s="1" t="str">
        <f t="shared" si="130"/>
        <v>ヒ</v>
      </c>
    </row>
    <row r="970" spans="1:29" ht="21" hidden="1" customHeight="1">
      <c r="A970" s="1">
        <v>0</v>
      </c>
      <c r="B970" s="2" t="str">
        <f>VLOOKUP(VALUE(MID(N970,2,2)),Sheet1!$A$1:$B$6,2,FALSE)</f>
        <v>点在</v>
      </c>
      <c r="C970" s="9" t="str">
        <f t="shared" si="129"/>
        <v/>
      </c>
      <c r="D970" s="10" t="s">
        <v>2314</v>
      </c>
      <c r="E970" s="4" t="s">
        <v>22</v>
      </c>
      <c r="F970" s="4" t="str">
        <f t="shared" si="125"/>
        <v>ﾋﾗﾀ ﾏｻﾄ</v>
      </c>
      <c r="G970" s="10" t="str">
        <f t="shared" si="126"/>
        <v xml:space="preserve">ﾋﾗﾀ </v>
      </c>
      <c r="H970" s="11" t="s">
        <v>23</v>
      </c>
      <c r="I970" s="12">
        <v>28004</v>
      </c>
      <c r="J970" s="11">
        <v>40</v>
      </c>
      <c r="K970" s="5" t="s">
        <v>16</v>
      </c>
      <c r="L970" s="5">
        <v>50196</v>
      </c>
      <c r="M970" s="5" t="s">
        <v>24</v>
      </c>
      <c r="N970" s="11" t="str">
        <f t="shared" si="127"/>
        <v>醍50196</v>
      </c>
      <c r="O970" s="11" t="str">
        <f t="shared" si="128"/>
        <v>家</v>
      </c>
      <c r="P970" s="10" t="s">
        <v>2956</v>
      </c>
      <c r="Q970" s="10" t="s">
        <v>2313</v>
      </c>
      <c r="R970" s="10" t="s">
        <v>3346</v>
      </c>
      <c r="S970" s="4">
        <v>1505769</v>
      </c>
      <c r="T970" s="4" t="s">
        <v>25</v>
      </c>
      <c r="U970" s="4">
        <v>151003302</v>
      </c>
      <c r="V970" s="4" t="s">
        <v>20</v>
      </c>
      <c r="W970" s="13"/>
      <c r="X970" s="13" t="s">
        <v>2971</v>
      </c>
      <c r="Y970" s="18" t="s">
        <v>3358</v>
      </c>
      <c r="Z970" s="18" t="s">
        <v>2973</v>
      </c>
      <c r="AA970" s="1" t="str">
        <f t="shared" si="130"/>
        <v>ヒ</v>
      </c>
    </row>
    <row r="971" spans="1:29" ht="21" hidden="1" customHeight="1">
      <c r="A971" s="1">
        <v>0</v>
      </c>
      <c r="B971" s="1" t="str">
        <f>VLOOKUP(VALUE(MID(N971,2,2)),Sheet1!$A$1:$B$6,2,FALSE)</f>
        <v>点在</v>
      </c>
      <c r="C971" s="9" t="str">
        <f t="shared" si="129"/>
        <v/>
      </c>
      <c r="D971" s="4" t="s">
        <v>2315</v>
      </c>
      <c r="E971" s="4" t="s">
        <v>22</v>
      </c>
      <c r="F971" s="4" t="str">
        <f t="shared" si="125"/>
        <v>ﾋﾗﾀ ﾏｻﾄ</v>
      </c>
      <c r="G971" s="4" t="str">
        <f t="shared" si="126"/>
        <v xml:space="preserve">ﾋﾗﾀ </v>
      </c>
      <c r="H971" s="5" t="s">
        <v>23</v>
      </c>
      <c r="I971" s="6">
        <v>37353</v>
      </c>
      <c r="J971" s="5">
        <v>14</v>
      </c>
      <c r="K971" s="5" t="s">
        <v>16</v>
      </c>
      <c r="L971" s="5">
        <v>50196</v>
      </c>
      <c r="M971" s="5" t="s">
        <v>24</v>
      </c>
      <c r="N971" s="5" t="str">
        <f t="shared" si="127"/>
        <v>醍50196</v>
      </c>
      <c r="O971" s="5" t="str">
        <f t="shared" si="128"/>
        <v>家</v>
      </c>
      <c r="P971" s="4" t="s">
        <v>2956</v>
      </c>
      <c r="Q971" s="4" t="s">
        <v>2313</v>
      </c>
      <c r="R971" s="4" t="s">
        <v>3346</v>
      </c>
      <c r="S971" s="4">
        <v>1505769</v>
      </c>
      <c r="T971" s="4" t="s">
        <v>25</v>
      </c>
      <c r="U971" s="4">
        <v>151003303</v>
      </c>
      <c r="V971" s="4" t="s">
        <v>20</v>
      </c>
      <c r="W971" s="7" t="s">
        <v>2970</v>
      </c>
      <c r="X971" s="7" t="s">
        <v>2971</v>
      </c>
      <c r="Y971" s="8" t="s">
        <v>2972</v>
      </c>
      <c r="Z971" s="8" t="s">
        <v>2973</v>
      </c>
      <c r="AA971" s="1" t="str">
        <f t="shared" si="130"/>
        <v>ヒ</v>
      </c>
    </row>
    <row r="972" spans="1:29" ht="21" hidden="1" customHeight="1">
      <c r="A972" s="1">
        <v>0</v>
      </c>
      <c r="B972" s="2" t="str">
        <f>VLOOKUP(VALUE(MID(N972,2,2)),Sheet1!$A$1:$B$6,2,FALSE)</f>
        <v>石田</v>
      </c>
      <c r="C972" s="9" t="str">
        <f t="shared" si="129"/>
        <v/>
      </c>
      <c r="D972" s="10" t="s">
        <v>182</v>
      </c>
      <c r="E972" s="4" t="s">
        <v>183</v>
      </c>
      <c r="F972" s="4" t="str">
        <f t="shared" si="125"/>
        <v>ﾋﾛｵｶ ﾀｶﾔ</v>
      </c>
      <c r="G972" s="10" t="str">
        <f t="shared" si="126"/>
        <v>ﾋﾛｵｶ ﾀｶﾔ</v>
      </c>
      <c r="H972" s="11" t="s">
        <v>15</v>
      </c>
      <c r="I972" s="12">
        <v>31339</v>
      </c>
      <c r="J972" s="11">
        <v>31</v>
      </c>
      <c r="K972" s="5" t="s">
        <v>16</v>
      </c>
      <c r="L972" s="5">
        <v>1144</v>
      </c>
      <c r="M972" s="5" t="s">
        <v>17</v>
      </c>
      <c r="N972" s="11" t="str">
        <f t="shared" si="127"/>
        <v>醍01144</v>
      </c>
      <c r="O972" s="11" t="str">
        <f t="shared" si="128"/>
        <v>本</v>
      </c>
      <c r="P972" s="10" t="s">
        <v>2426</v>
      </c>
      <c r="Q972" s="10" t="s">
        <v>101</v>
      </c>
      <c r="R972" s="10" t="s">
        <v>3001</v>
      </c>
      <c r="S972" s="4">
        <v>803456</v>
      </c>
      <c r="T972" s="4" t="s">
        <v>25</v>
      </c>
      <c r="U972" s="4">
        <v>80707901</v>
      </c>
      <c r="V972" s="4" t="s">
        <v>20</v>
      </c>
      <c r="W972" s="13"/>
      <c r="X972" s="13" t="s">
        <v>2971</v>
      </c>
      <c r="Y972" s="18" t="s">
        <v>3358</v>
      </c>
      <c r="Z972" s="18" t="s">
        <v>2973</v>
      </c>
      <c r="AA972" s="1" t="str">
        <f t="shared" si="130"/>
        <v>ヒ</v>
      </c>
    </row>
    <row r="973" spans="1:29" ht="21" hidden="1" customHeight="1">
      <c r="A973" s="1">
        <v>0</v>
      </c>
      <c r="B973" s="2" t="str">
        <f>VLOOKUP(VALUE(MID(N973,2,2)),Sheet1!$A$1:$B$6,2,FALSE)</f>
        <v>石田</v>
      </c>
      <c r="C973" s="9" t="str">
        <f t="shared" si="129"/>
        <v/>
      </c>
      <c r="D973" s="10" t="s">
        <v>184</v>
      </c>
      <c r="E973" s="4" t="s">
        <v>22</v>
      </c>
      <c r="F973" s="4" t="str">
        <f t="shared" si="125"/>
        <v>ﾋﾛｵｶ ﾀｶﾔ</v>
      </c>
      <c r="G973" s="10" t="str">
        <f t="shared" si="126"/>
        <v xml:space="preserve">ﾋﾛｵｶ </v>
      </c>
      <c r="H973" s="11" t="s">
        <v>23</v>
      </c>
      <c r="I973" s="12">
        <v>18221</v>
      </c>
      <c r="J973" s="11">
        <v>67</v>
      </c>
      <c r="K973" s="5" t="s">
        <v>16</v>
      </c>
      <c r="L973" s="5">
        <v>1144</v>
      </c>
      <c r="M973" s="5" t="s">
        <v>24</v>
      </c>
      <c r="N973" s="11" t="str">
        <f t="shared" si="127"/>
        <v>醍01144</v>
      </c>
      <c r="O973" s="11" t="str">
        <f t="shared" si="128"/>
        <v>家</v>
      </c>
      <c r="P973" s="10" t="s">
        <v>2426</v>
      </c>
      <c r="Q973" s="10" t="s">
        <v>101</v>
      </c>
      <c r="R973" s="10" t="s">
        <v>3001</v>
      </c>
      <c r="S973" s="4">
        <v>803456</v>
      </c>
      <c r="T973" s="4" t="s">
        <v>25</v>
      </c>
      <c r="U973" s="4">
        <v>80707902</v>
      </c>
      <c r="V973" s="4" t="s">
        <v>20</v>
      </c>
      <c r="W973" s="13"/>
      <c r="X973" s="13" t="s">
        <v>2971</v>
      </c>
      <c r="Y973" s="18" t="s">
        <v>3358</v>
      </c>
      <c r="Z973" s="18" t="s">
        <v>2973</v>
      </c>
      <c r="AA973" s="1" t="str">
        <f t="shared" si="130"/>
        <v>ヒ</v>
      </c>
    </row>
    <row r="974" spans="1:29" ht="21" hidden="1" customHeight="1">
      <c r="A974" s="1">
        <v>0</v>
      </c>
      <c r="B974" s="2" t="str">
        <f>VLOOKUP(VALUE(MID(N974,2,2)),Sheet1!$A$1:$B$6,2,FALSE)</f>
        <v>一言寺</v>
      </c>
      <c r="C974" s="9" t="str">
        <f t="shared" si="129"/>
        <v>フ</v>
      </c>
      <c r="D974" s="10" t="s">
        <v>1470</v>
      </c>
      <c r="E974" s="4" t="s">
        <v>1471</v>
      </c>
      <c r="F974" s="4" t="str">
        <f t="shared" si="125"/>
        <v>ﾌｷｱｹﾞ ﾖｼｵ</v>
      </c>
      <c r="G974" s="10" t="str">
        <f t="shared" si="126"/>
        <v>ﾌｷｱｹﾞ ﾖｼｵ</v>
      </c>
      <c r="H974" s="11" t="s">
        <v>15</v>
      </c>
      <c r="I974" s="12">
        <v>19626</v>
      </c>
      <c r="J974" s="11">
        <v>63</v>
      </c>
      <c r="K974" s="5" t="s">
        <v>256</v>
      </c>
      <c r="L974" s="5">
        <v>4231</v>
      </c>
      <c r="M974" s="5" t="s">
        <v>17</v>
      </c>
      <c r="N974" s="11" t="str">
        <f t="shared" si="127"/>
        <v>法04231</v>
      </c>
      <c r="O974" s="11" t="str">
        <f t="shared" si="128"/>
        <v>本</v>
      </c>
      <c r="P974" s="10" t="s">
        <v>2751</v>
      </c>
      <c r="Q974" s="10" t="s">
        <v>1416</v>
      </c>
      <c r="R974" s="10" t="s">
        <v>3224</v>
      </c>
      <c r="S974" s="4">
        <v>710121</v>
      </c>
      <c r="T974" s="4" t="s">
        <v>19</v>
      </c>
      <c r="U974" s="4">
        <v>71182401</v>
      </c>
      <c r="V974" s="4" t="s">
        <v>20</v>
      </c>
      <c r="W974" s="13"/>
      <c r="X974" s="13" t="s">
        <v>2971</v>
      </c>
      <c r="Y974" s="18" t="s">
        <v>3358</v>
      </c>
      <c r="Z974" s="18" t="s">
        <v>2973</v>
      </c>
      <c r="AA974" s="1" t="str">
        <f t="shared" si="130"/>
        <v>フ</v>
      </c>
    </row>
    <row r="975" spans="1:29" ht="21" hidden="1" customHeight="1">
      <c r="A975" s="1">
        <v>0</v>
      </c>
      <c r="B975" s="2" t="str">
        <f>VLOOKUP(VALUE(MID(N975,2,2)),Sheet1!$A$1:$B$6,2,FALSE)</f>
        <v>一言寺</v>
      </c>
      <c r="C975" s="9" t="str">
        <f t="shared" si="129"/>
        <v/>
      </c>
      <c r="D975" s="10" t="s">
        <v>1472</v>
      </c>
      <c r="E975" s="4" t="s">
        <v>22</v>
      </c>
      <c r="F975" s="4" t="str">
        <f t="shared" si="125"/>
        <v>ﾌｷｱｹﾞ ﾖｼｵ</v>
      </c>
      <c r="G975" s="10" t="str">
        <f t="shared" si="126"/>
        <v xml:space="preserve">ﾌｷｱｹﾞ </v>
      </c>
      <c r="H975" s="11" t="s">
        <v>23</v>
      </c>
      <c r="I975" s="12">
        <v>16615</v>
      </c>
      <c r="J975" s="11">
        <v>71</v>
      </c>
      <c r="K975" s="5" t="s">
        <v>256</v>
      </c>
      <c r="L975" s="5">
        <v>4231</v>
      </c>
      <c r="M975" s="5" t="s">
        <v>24</v>
      </c>
      <c r="N975" s="11" t="str">
        <f t="shared" si="127"/>
        <v>法04231</v>
      </c>
      <c r="O975" s="11" t="str">
        <f t="shared" si="128"/>
        <v>家</v>
      </c>
      <c r="P975" s="10" t="s">
        <v>2751</v>
      </c>
      <c r="Q975" s="10" t="s">
        <v>1416</v>
      </c>
      <c r="R975" s="10" t="s">
        <v>3224</v>
      </c>
      <c r="S975" s="4">
        <v>710121</v>
      </c>
      <c r="T975" s="4" t="s">
        <v>25</v>
      </c>
      <c r="U975" s="4">
        <v>71182402</v>
      </c>
      <c r="V975" s="4" t="s">
        <v>20</v>
      </c>
      <c r="W975" s="13"/>
      <c r="X975" s="13" t="s">
        <v>2971</v>
      </c>
      <c r="Y975" s="18" t="s">
        <v>3358</v>
      </c>
      <c r="Z975" s="18" t="s">
        <v>2973</v>
      </c>
      <c r="AA975" s="1" t="str">
        <f t="shared" si="130"/>
        <v>フ</v>
      </c>
    </row>
    <row r="976" spans="1:29" ht="21" hidden="1" customHeight="1">
      <c r="A976" s="1">
        <v>0</v>
      </c>
      <c r="B976" s="2" t="str">
        <f>VLOOKUP(VALUE(MID(N976,2,2)),Sheet1!$A$1:$B$6,2,FALSE)</f>
        <v>一言寺</v>
      </c>
      <c r="C976" s="9" t="str">
        <f t="shared" si="129"/>
        <v/>
      </c>
      <c r="D976" s="10" t="s">
        <v>1412</v>
      </c>
      <c r="E976" s="4" t="s">
        <v>1413</v>
      </c>
      <c r="F976" s="4" t="str">
        <f t="shared" si="125"/>
        <v>ﾌｸｲ ﾄｼﾋﾛ</v>
      </c>
      <c r="G976" s="10" t="str">
        <f t="shared" si="126"/>
        <v>ﾌｸｲ ﾄｼﾋﾛ</v>
      </c>
      <c r="H976" s="11" t="s">
        <v>15</v>
      </c>
      <c r="I976" s="12">
        <v>26300</v>
      </c>
      <c r="J976" s="11">
        <v>45</v>
      </c>
      <c r="K976" s="5" t="s">
        <v>16</v>
      </c>
      <c r="L976" s="5">
        <v>4211</v>
      </c>
      <c r="M976" s="5" t="s">
        <v>17</v>
      </c>
      <c r="N976" s="11" t="str">
        <f t="shared" si="127"/>
        <v>醍04211</v>
      </c>
      <c r="O976" s="11" t="str">
        <f t="shared" si="128"/>
        <v>本</v>
      </c>
      <c r="P976" s="10" t="s">
        <v>2735</v>
      </c>
      <c r="Q976" s="10" t="s">
        <v>1310</v>
      </c>
      <c r="R976" s="10" t="s">
        <v>3213</v>
      </c>
      <c r="S976" s="4">
        <v>610551</v>
      </c>
      <c r="T976" s="4" t="s">
        <v>19</v>
      </c>
      <c r="U976" s="4">
        <v>61203401</v>
      </c>
      <c r="V976" s="4" t="s">
        <v>20</v>
      </c>
      <c r="W976" s="13"/>
      <c r="X976" s="13" t="s">
        <v>2971</v>
      </c>
      <c r="Y976" s="18" t="s">
        <v>3358</v>
      </c>
      <c r="Z976" s="18" t="s">
        <v>2973</v>
      </c>
      <c r="AA976" s="1" t="str">
        <f t="shared" si="130"/>
        <v>フ</v>
      </c>
    </row>
    <row r="977" spans="1:29" ht="21" hidden="1" customHeight="1">
      <c r="A977" s="1">
        <v>0</v>
      </c>
      <c r="B977" s="2" t="str">
        <f>VLOOKUP(VALUE(MID(N977,2,2)),Sheet1!$A$1:$B$6,2,FALSE)</f>
        <v>小栗栖</v>
      </c>
      <c r="C977" s="9" t="str">
        <f t="shared" si="129"/>
        <v/>
      </c>
      <c r="D977" s="10" t="s">
        <v>1064</v>
      </c>
      <c r="E977" s="4" t="s">
        <v>1065</v>
      </c>
      <c r="F977" s="4" t="str">
        <f t="shared" si="125"/>
        <v>ﾌｸｲ ﾕｳｷ</v>
      </c>
      <c r="G977" s="10" t="str">
        <f t="shared" si="126"/>
        <v>ﾌｸｲ ﾕｳｷ</v>
      </c>
      <c r="H977" s="11" t="s">
        <v>15</v>
      </c>
      <c r="I977" s="12">
        <v>33105</v>
      </c>
      <c r="J977" s="11">
        <v>26</v>
      </c>
      <c r="K977" s="5" t="s">
        <v>16</v>
      </c>
      <c r="L977" s="5">
        <v>3275</v>
      </c>
      <c r="M977" s="5" t="s">
        <v>17</v>
      </c>
      <c r="N977" s="11" t="str">
        <f t="shared" si="127"/>
        <v>醍03275</v>
      </c>
      <c r="O977" s="11" t="str">
        <f t="shared" si="128"/>
        <v>本</v>
      </c>
      <c r="P977" s="10" t="s">
        <v>2645</v>
      </c>
      <c r="Q977" s="10" t="s">
        <v>83</v>
      </c>
      <c r="R977" s="10" t="s">
        <v>1066</v>
      </c>
      <c r="S977" s="4">
        <v>1110942</v>
      </c>
      <c r="T977" s="4" t="s">
        <v>25</v>
      </c>
      <c r="U977" s="4">
        <v>120300801</v>
      </c>
      <c r="V977" s="4" t="s">
        <v>20</v>
      </c>
      <c r="W977" s="13"/>
      <c r="X977" s="13" t="s">
        <v>2971</v>
      </c>
      <c r="Y977" s="18" t="s">
        <v>3358</v>
      </c>
      <c r="Z977" s="18" t="s">
        <v>2973</v>
      </c>
      <c r="AA977" s="1" t="str">
        <f t="shared" si="130"/>
        <v>フ</v>
      </c>
    </row>
    <row r="978" spans="1:29" ht="21" hidden="1" customHeight="1">
      <c r="A978" s="1">
        <v>0</v>
      </c>
      <c r="B978" s="2" t="str">
        <f>VLOOKUP(VALUE(MID(N978,2,2)),Sheet1!$A$1:$B$6,2,FALSE)</f>
        <v>小栗栖</v>
      </c>
      <c r="C978" s="9" t="str">
        <f t="shared" si="129"/>
        <v/>
      </c>
      <c r="D978" s="10" t="s">
        <v>851</v>
      </c>
      <c r="E978" s="4" t="s">
        <v>852</v>
      </c>
      <c r="F978" s="4" t="str">
        <f t="shared" si="125"/>
        <v>ﾌｸｲ ﾖｼﾕｷ</v>
      </c>
      <c r="G978" s="10" t="str">
        <f t="shared" si="126"/>
        <v>ﾌｸｲ ﾖｼﾕｷ</v>
      </c>
      <c r="H978" s="11" t="s">
        <v>15</v>
      </c>
      <c r="I978" s="12">
        <v>20923</v>
      </c>
      <c r="J978" s="11">
        <v>59</v>
      </c>
      <c r="K978" s="5" t="s">
        <v>16</v>
      </c>
      <c r="L978" s="5">
        <v>3138</v>
      </c>
      <c r="M978" s="5" t="s">
        <v>17</v>
      </c>
      <c r="N978" s="11" t="str">
        <f t="shared" si="127"/>
        <v>醍03138</v>
      </c>
      <c r="O978" s="11" t="str">
        <f t="shared" si="128"/>
        <v>本</v>
      </c>
      <c r="P978" s="10" t="s">
        <v>2596</v>
      </c>
      <c r="Q978" s="10" t="s">
        <v>853</v>
      </c>
      <c r="R978" s="10" t="s">
        <v>3124</v>
      </c>
      <c r="S978" s="4">
        <v>409103</v>
      </c>
      <c r="T978" s="4" t="s">
        <v>19</v>
      </c>
      <c r="U978" s="4">
        <v>41106201</v>
      </c>
      <c r="V978" s="4" t="s">
        <v>20</v>
      </c>
      <c r="W978" s="13"/>
      <c r="X978" s="13" t="s">
        <v>2971</v>
      </c>
      <c r="Y978" s="18" t="s">
        <v>3358</v>
      </c>
      <c r="Z978" s="18" t="s">
        <v>2973</v>
      </c>
      <c r="AA978" s="1" t="str">
        <f t="shared" si="130"/>
        <v>フ</v>
      </c>
    </row>
    <row r="979" spans="1:29" ht="21" hidden="1" customHeight="1">
      <c r="A979" s="1">
        <v>0</v>
      </c>
      <c r="B979" s="2" t="str">
        <f>VLOOKUP(VALUE(MID(N979,2,2)),Sheet1!$A$1:$B$6,2,FALSE)</f>
        <v>小栗栖</v>
      </c>
      <c r="C979" s="9" t="str">
        <f t="shared" si="129"/>
        <v/>
      </c>
      <c r="D979" s="10" t="s">
        <v>854</v>
      </c>
      <c r="E979" s="4" t="s">
        <v>22</v>
      </c>
      <c r="F979" s="4" t="str">
        <f t="shared" si="125"/>
        <v>ﾌｸｲ ﾖｼﾕｷ</v>
      </c>
      <c r="G979" s="10" t="str">
        <f t="shared" si="126"/>
        <v xml:space="preserve">ﾌｸｲ </v>
      </c>
      <c r="H979" s="11" t="s">
        <v>23</v>
      </c>
      <c r="I979" s="12">
        <v>22524</v>
      </c>
      <c r="J979" s="11">
        <v>55</v>
      </c>
      <c r="K979" s="5" t="s">
        <v>16</v>
      </c>
      <c r="L979" s="5">
        <v>3138</v>
      </c>
      <c r="M979" s="5" t="s">
        <v>24</v>
      </c>
      <c r="N979" s="11" t="str">
        <f t="shared" si="127"/>
        <v>醍03138</v>
      </c>
      <c r="O979" s="11" t="str">
        <f t="shared" si="128"/>
        <v>家</v>
      </c>
      <c r="P979" s="10" t="s">
        <v>2596</v>
      </c>
      <c r="Q979" s="10" t="s">
        <v>853</v>
      </c>
      <c r="R979" s="10" t="s">
        <v>3124</v>
      </c>
      <c r="S979" s="4">
        <v>409103</v>
      </c>
      <c r="T979" s="4" t="s">
        <v>25</v>
      </c>
      <c r="U979" s="4">
        <v>41106202</v>
      </c>
      <c r="V979" s="4" t="s">
        <v>20</v>
      </c>
      <c r="W979" s="13"/>
      <c r="X979" s="13" t="s">
        <v>2971</v>
      </c>
      <c r="Y979" s="18" t="s">
        <v>3358</v>
      </c>
      <c r="Z979" s="18" t="s">
        <v>2973</v>
      </c>
      <c r="AA979" s="1" t="str">
        <f t="shared" si="130"/>
        <v>フ</v>
      </c>
    </row>
    <row r="980" spans="1:29" ht="21" hidden="1" customHeight="1">
      <c r="A980" s="1">
        <v>0</v>
      </c>
      <c r="B980" s="2" t="str">
        <f>VLOOKUP(VALUE(MID(N980,2,2)),Sheet1!$A$1:$B$6,2,FALSE)</f>
        <v>三宝院</v>
      </c>
      <c r="C980" s="9" t="str">
        <f t="shared" si="129"/>
        <v/>
      </c>
      <c r="D980" s="10" t="s">
        <v>1870</v>
      </c>
      <c r="E980" s="4" t="s">
        <v>1871</v>
      </c>
      <c r="F980" s="4" t="str">
        <f t="shared" si="125"/>
        <v>ﾌｸｵｶ ﾋﾛｱｷ</v>
      </c>
      <c r="G980" s="10" t="str">
        <f t="shared" si="126"/>
        <v>ﾌｸｵｶ ﾋﾛｱｷ</v>
      </c>
      <c r="H980" s="11" t="s">
        <v>15</v>
      </c>
      <c r="I980" s="12">
        <v>29490</v>
      </c>
      <c r="J980" s="11">
        <v>36</v>
      </c>
      <c r="K980" s="5" t="s">
        <v>16</v>
      </c>
      <c r="L980" s="5">
        <v>5328</v>
      </c>
      <c r="M980" s="5" t="s">
        <v>17</v>
      </c>
      <c r="N980" s="11" t="str">
        <f t="shared" si="127"/>
        <v>醍05328</v>
      </c>
      <c r="O980" s="11" t="str">
        <f t="shared" si="128"/>
        <v>本</v>
      </c>
      <c r="P980" s="10" t="s">
        <v>2855</v>
      </c>
      <c r="Q980" s="10" t="s">
        <v>1076</v>
      </c>
      <c r="R980" s="10" t="s">
        <v>1872</v>
      </c>
      <c r="S980" s="4">
        <v>1513516</v>
      </c>
      <c r="T980" s="4" t="s">
        <v>25</v>
      </c>
      <c r="U980" s="4">
        <v>160408401</v>
      </c>
      <c r="V980" s="4" t="s">
        <v>20</v>
      </c>
      <c r="W980" s="13"/>
      <c r="X980" s="13" t="s">
        <v>2971</v>
      </c>
      <c r="Y980" s="18" t="s">
        <v>3358</v>
      </c>
      <c r="Z980" s="18" t="s">
        <v>2973</v>
      </c>
      <c r="AA980" s="1" t="str">
        <f t="shared" si="130"/>
        <v>フ</v>
      </c>
    </row>
    <row r="981" spans="1:29" ht="21" hidden="1" customHeight="1">
      <c r="A981" s="1">
        <v>0</v>
      </c>
      <c r="B981" s="2" t="str">
        <f>VLOOKUP(VALUE(MID(N981,2,2)),Sheet1!$A$1:$B$6,2,FALSE)</f>
        <v>三宝院</v>
      </c>
      <c r="C981" s="9" t="str">
        <f t="shared" si="129"/>
        <v/>
      </c>
      <c r="D981" s="10" t="s">
        <v>1782</v>
      </c>
      <c r="E981" s="4" t="s">
        <v>1783</v>
      </c>
      <c r="F981" s="4" t="str">
        <f t="shared" si="125"/>
        <v>ﾌｸｵｶ ﾋﾛﾀｶ</v>
      </c>
      <c r="G981" s="10" t="str">
        <f t="shared" si="126"/>
        <v>ﾌｸｵｶ ﾋﾛﾀｶ</v>
      </c>
      <c r="H981" s="11" t="s">
        <v>15</v>
      </c>
      <c r="I981" s="12">
        <v>21752</v>
      </c>
      <c r="J981" s="11">
        <v>57</v>
      </c>
      <c r="K981" s="5" t="s">
        <v>16</v>
      </c>
      <c r="L981" s="5">
        <v>5301</v>
      </c>
      <c r="M981" s="5" t="s">
        <v>17</v>
      </c>
      <c r="N981" s="11" t="str">
        <f t="shared" si="127"/>
        <v>醍05301</v>
      </c>
      <c r="O981" s="11" t="str">
        <f t="shared" si="128"/>
        <v>本</v>
      </c>
      <c r="P981" s="10" t="s">
        <v>2832</v>
      </c>
      <c r="Q981" s="10" t="s">
        <v>1214</v>
      </c>
      <c r="R981" s="10" t="s">
        <v>3281</v>
      </c>
      <c r="S981" s="4">
        <v>9305521</v>
      </c>
      <c r="T981" s="4" t="s">
        <v>19</v>
      </c>
      <c r="U981" s="4">
        <v>930714801</v>
      </c>
      <c r="V981" s="4" t="s">
        <v>20</v>
      </c>
      <c r="W981" s="13"/>
      <c r="X981" s="13" t="s">
        <v>2971</v>
      </c>
      <c r="Y981" s="18" t="s">
        <v>3358</v>
      </c>
      <c r="Z981" s="18" t="s">
        <v>2973</v>
      </c>
      <c r="AA981" s="1" t="str">
        <f t="shared" si="130"/>
        <v>フ</v>
      </c>
    </row>
    <row r="982" spans="1:29" ht="21" customHeight="1">
      <c r="A982" s="1">
        <v>0</v>
      </c>
      <c r="B982" s="2" t="str">
        <f>VLOOKUP(VALUE(MID(N982,2,2)),Sheet1!$A$1:$B$6,2,FALSE)</f>
        <v>一言寺</v>
      </c>
      <c r="C982" s="9" t="str">
        <f t="shared" si="129"/>
        <v/>
      </c>
      <c r="D982" s="10" t="s">
        <v>1212</v>
      </c>
      <c r="E982" s="4" t="s">
        <v>1213</v>
      </c>
      <c r="F982" s="4" t="str">
        <f t="shared" si="125"/>
        <v>ﾌｸﾀﾞ ｹﾝｿﾞｳ</v>
      </c>
      <c r="G982" s="10" t="str">
        <f t="shared" si="126"/>
        <v>ﾌｸﾀﾞ ｹﾝｿﾞｳ</v>
      </c>
      <c r="H982" s="11" t="s">
        <v>15</v>
      </c>
      <c r="I982" s="12">
        <v>20700</v>
      </c>
      <c r="J982" s="11">
        <v>60</v>
      </c>
      <c r="K982" s="5" t="s">
        <v>16</v>
      </c>
      <c r="L982" s="5">
        <v>4036</v>
      </c>
      <c r="M982" s="5" t="s">
        <v>17</v>
      </c>
      <c r="N982" s="11" t="str">
        <f t="shared" si="127"/>
        <v>醍04036</v>
      </c>
      <c r="O982" s="11" t="str">
        <f t="shared" si="128"/>
        <v>本</v>
      </c>
      <c r="P982" s="10" t="s">
        <v>2683</v>
      </c>
      <c r="Q982" s="10" t="s">
        <v>1214</v>
      </c>
      <c r="R982" s="10" t="s">
        <v>3178</v>
      </c>
      <c r="S982" s="4">
        <v>8354642</v>
      </c>
      <c r="T982" s="4" t="s">
        <v>19</v>
      </c>
      <c r="U982" s="4">
        <v>831008601</v>
      </c>
      <c r="V982" s="4" t="s">
        <v>20</v>
      </c>
      <c r="W982" s="15">
        <v>42477.354166666664</v>
      </c>
      <c r="X982" s="16">
        <v>42467</v>
      </c>
      <c r="Y982" s="18">
        <v>4</v>
      </c>
      <c r="Z982" s="18"/>
      <c r="AA982" s="1" t="str">
        <f t="shared" si="130"/>
        <v>フ</v>
      </c>
      <c r="AB982" s="1">
        <f>J982</f>
        <v>60</v>
      </c>
    </row>
    <row r="983" spans="1:29" ht="21" hidden="1" customHeight="1">
      <c r="A983" s="1">
        <v>0</v>
      </c>
      <c r="B983" s="2" t="str">
        <f>VLOOKUP(VALUE(MID(N983,2,2)),Sheet1!$A$1:$B$6,2,FALSE)</f>
        <v>一言寺</v>
      </c>
      <c r="C983" s="9" t="str">
        <f t="shared" si="129"/>
        <v/>
      </c>
      <c r="D983" s="10" t="s">
        <v>1215</v>
      </c>
      <c r="E983" s="4" t="s">
        <v>22</v>
      </c>
      <c r="F983" s="4" t="str">
        <f t="shared" si="125"/>
        <v>ﾌｸﾀﾞ ｹﾝｿﾞｳ</v>
      </c>
      <c r="G983" s="10" t="str">
        <f t="shared" si="126"/>
        <v xml:space="preserve">ﾌｸﾀﾞ </v>
      </c>
      <c r="H983" s="11" t="s">
        <v>23</v>
      </c>
      <c r="I983" s="12">
        <v>23369</v>
      </c>
      <c r="J983" s="11">
        <v>53</v>
      </c>
      <c r="K983" s="5" t="s">
        <v>16</v>
      </c>
      <c r="L983" s="5">
        <v>4036</v>
      </c>
      <c r="M983" s="5" t="s">
        <v>24</v>
      </c>
      <c r="N983" s="11" t="str">
        <f t="shared" si="127"/>
        <v>醍04036</v>
      </c>
      <c r="O983" s="11" t="str">
        <f t="shared" si="128"/>
        <v>家</v>
      </c>
      <c r="P983" s="10" t="s">
        <v>2683</v>
      </c>
      <c r="Q983" s="10" t="s">
        <v>1214</v>
      </c>
      <c r="R983" s="10" t="s">
        <v>3178</v>
      </c>
      <c r="S983" s="4">
        <v>8354642</v>
      </c>
      <c r="T983" s="4" t="s">
        <v>25</v>
      </c>
      <c r="U983" s="4">
        <v>831008602</v>
      </c>
      <c r="V983" s="4" t="s">
        <v>20</v>
      </c>
      <c r="W983" s="13"/>
      <c r="X983" s="13" t="s">
        <v>2971</v>
      </c>
      <c r="Y983" s="18" t="s">
        <v>3358</v>
      </c>
      <c r="Z983" s="18" t="s">
        <v>2973</v>
      </c>
      <c r="AA983" s="1" t="str">
        <f t="shared" si="130"/>
        <v>フ</v>
      </c>
    </row>
    <row r="984" spans="1:29" ht="21" hidden="1" customHeight="1">
      <c r="A984" s="1">
        <v>0</v>
      </c>
      <c r="B984" s="2" t="str">
        <f>VLOOKUP(VALUE(MID(N984,2,2)),Sheet1!$A$1:$B$6,2,FALSE)</f>
        <v>日野</v>
      </c>
      <c r="C984" s="9" t="str">
        <f t="shared" si="129"/>
        <v/>
      </c>
      <c r="D984" s="10" t="s">
        <v>317</v>
      </c>
      <c r="E984" s="4" t="s">
        <v>318</v>
      </c>
      <c r="F984" s="4" t="str">
        <f t="shared" si="125"/>
        <v>ﾌｸﾀﾞ ｼﾝｲﾁ</v>
      </c>
      <c r="G984" s="10" t="str">
        <f t="shared" si="126"/>
        <v>ﾌｸﾀﾞ ｼﾝｲﾁ</v>
      </c>
      <c r="H984" s="11" t="s">
        <v>15</v>
      </c>
      <c r="I984" s="12">
        <v>17270</v>
      </c>
      <c r="J984" s="11">
        <v>69</v>
      </c>
      <c r="K984" s="5" t="s">
        <v>16</v>
      </c>
      <c r="L984" s="5">
        <v>2006</v>
      </c>
      <c r="M984" s="5" t="s">
        <v>17</v>
      </c>
      <c r="N984" s="11" t="str">
        <f t="shared" si="127"/>
        <v>醍02006</v>
      </c>
      <c r="O984" s="11" t="str">
        <f t="shared" si="128"/>
        <v>本</v>
      </c>
      <c r="P984" s="10" t="s">
        <v>2460</v>
      </c>
      <c r="Q984" s="10" t="s">
        <v>319</v>
      </c>
      <c r="R984" s="10" t="s">
        <v>3020</v>
      </c>
      <c r="S984" s="4">
        <v>8329923</v>
      </c>
      <c r="T984" s="4" t="s">
        <v>19</v>
      </c>
      <c r="U984" s="4">
        <v>830613901</v>
      </c>
      <c r="V984" s="4" t="s">
        <v>20</v>
      </c>
      <c r="W984" s="13"/>
      <c r="X984" s="13" t="s">
        <v>2971</v>
      </c>
      <c r="Y984" s="18" t="s">
        <v>3358</v>
      </c>
      <c r="Z984" s="18" t="s">
        <v>2973</v>
      </c>
      <c r="AA984" s="1" t="str">
        <f t="shared" si="130"/>
        <v>フ</v>
      </c>
    </row>
    <row r="985" spans="1:29" ht="21" hidden="1" customHeight="1">
      <c r="A985" s="1">
        <v>0</v>
      </c>
      <c r="B985" s="2" t="str">
        <f>VLOOKUP(VALUE(MID(N985,2,2)),Sheet1!$A$1:$B$6,2,FALSE)</f>
        <v>日野</v>
      </c>
      <c r="C985" s="9" t="str">
        <f t="shared" si="129"/>
        <v/>
      </c>
      <c r="D985" s="10" t="s">
        <v>320</v>
      </c>
      <c r="E985" s="4" t="s">
        <v>22</v>
      </c>
      <c r="F985" s="4" t="str">
        <f t="shared" si="125"/>
        <v>ﾌｸﾀﾞ ｼﾝｲﾁ</v>
      </c>
      <c r="G985" s="10" t="str">
        <f t="shared" si="126"/>
        <v xml:space="preserve">ﾌｸﾀﾞ </v>
      </c>
      <c r="H985" s="11" t="s">
        <v>23</v>
      </c>
      <c r="I985" s="12">
        <v>17648</v>
      </c>
      <c r="J985" s="11">
        <v>68</v>
      </c>
      <c r="K985" s="5" t="s">
        <v>16</v>
      </c>
      <c r="L985" s="5">
        <v>2006</v>
      </c>
      <c r="M985" s="5" t="s">
        <v>24</v>
      </c>
      <c r="N985" s="11" t="str">
        <f t="shared" si="127"/>
        <v>醍02006</v>
      </c>
      <c r="O985" s="11" t="str">
        <f t="shared" si="128"/>
        <v>家</v>
      </c>
      <c r="P985" s="10" t="s">
        <v>2460</v>
      </c>
      <c r="Q985" s="10" t="s">
        <v>319</v>
      </c>
      <c r="R985" s="10" t="s">
        <v>3020</v>
      </c>
      <c r="S985" s="4">
        <v>8329923</v>
      </c>
      <c r="T985" s="4" t="s">
        <v>25</v>
      </c>
      <c r="U985" s="4">
        <v>830613902</v>
      </c>
      <c r="V985" s="4" t="s">
        <v>20</v>
      </c>
      <c r="W985" s="13"/>
      <c r="X985" s="13" t="s">
        <v>2971</v>
      </c>
      <c r="Y985" s="18" t="s">
        <v>3358</v>
      </c>
      <c r="Z985" s="18" t="s">
        <v>2973</v>
      </c>
      <c r="AA985" s="1" t="str">
        <f t="shared" si="130"/>
        <v>フ</v>
      </c>
    </row>
    <row r="986" spans="1:29" ht="21" hidden="1" customHeight="1">
      <c r="A986" s="1">
        <v>0</v>
      </c>
      <c r="B986" s="2" t="str">
        <f>VLOOKUP(VALUE(MID(N986,2,2)),Sheet1!$A$1:$B$6,2,FALSE)</f>
        <v>一言寺</v>
      </c>
      <c r="C986" s="9" t="str">
        <f t="shared" si="129"/>
        <v/>
      </c>
      <c r="D986" s="10" t="s">
        <v>1346</v>
      </c>
      <c r="E986" s="4" t="s">
        <v>1347</v>
      </c>
      <c r="F986" s="4" t="str">
        <f t="shared" si="125"/>
        <v>ﾌｸﾀﾞ ﾀﾂﾔ</v>
      </c>
      <c r="G986" s="10" t="str">
        <f t="shared" si="126"/>
        <v>ﾌｸﾀﾞ ﾀﾂﾔ</v>
      </c>
      <c r="H986" s="11" t="s">
        <v>15</v>
      </c>
      <c r="I986" s="12">
        <v>27912</v>
      </c>
      <c r="J986" s="11">
        <v>40</v>
      </c>
      <c r="K986" s="5" t="s">
        <v>16</v>
      </c>
      <c r="L986" s="5">
        <v>4128</v>
      </c>
      <c r="M986" s="5" t="s">
        <v>17</v>
      </c>
      <c r="N986" s="11" t="str">
        <f t="shared" si="127"/>
        <v>醍04128</v>
      </c>
      <c r="O986" s="11" t="str">
        <f t="shared" si="128"/>
        <v>本</v>
      </c>
      <c r="P986" s="10" t="s">
        <v>2714</v>
      </c>
      <c r="Q986" s="10" t="s">
        <v>1153</v>
      </c>
      <c r="R986" s="10" t="s">
        <v>3198</v>
      </c>
      <c r="S986" s="4">
        <v>9704922</v>
      </c>
      <c r="T986" s="4" t="s">
        <v>19</v>
      </c>
      <c r="U986" s="4">
        <v>970710601</v>
      </c>
      <c r="V986" s="4" t="s">
        <v>20</v>
      </c>
      <c r="W986" s="13"/>
      <c r="X986" s="13" t="s">
        <v>2971</v>
      </c>
      <c r="Y986" s="18" t="s">
        <v>3358</v>
      </c>
      <c r="Z986" s="18" t="s">
        <v>2973</v>
      </c>
      <c r="AA986" s="1" t="str">
        <f t="shared" si="130"/>
        <v>フ</v>
      </c>
    </row>
    <row r="987" spans="1:29" ht="21" hidden="1" customHeight="1">
      <c r="A987" s="1">
        <v>0</v>
      </c>
      <c r="B987" s="2" t="str">
        <f>VLOOKUP(VALUE(MID(N987,2,2)),Sheet1!$A$1:$B$6,2,FALSE)</f>
        <v>点在</v>
      </c>
      <c r="C987" s="9" t="str">
        <f t="shared" si="129"/>
        <v/>
      </c>
      <c r="D987" s="10" t="s">
        <v>2234</v>
      </c>
      <c r="E987" s="4" t="s">
        <v>2235</v>
      </c>
      <c r="F987" s="4" t="str">
        <f t="shared" si="125"/>
        <v>ﾌｸﾀﾞ ﾓﾄﾋﾛ</v>
      </c>
      <c r="G987" s="10" t="str">
        <f t="shared" si="126"/>
        <v>ﾌｸﾀﾞ ﾓﾄﾋﾛ</v>
      </c>
      <c r="H987" s="11" t="s">
        <v>15</v>
      </c>
      <c r="I987" s="12">
        <v>23702</v>
      </c>
      <c r="J987" s="11">
        <v>52</v>
      </c>
      <c r="K987" s="5" t="s">
        <v>256</v>
      </c>
      <c r="L987" s="5">
        <v>50168</v>
      </c>
      <c r="M987" s="5" t="s">
        <v>17</v>
      </c>
      <c r="N987" s="11" t="str">
        <f t="shared" si="127"/>
        <v>法50168</v>
      </c>
      <c r="O987" s="11" t="str">
        <f t="shared" si="128"/>
        <v>本</v>
      </c>
      <c r="P987" s="10" t="s">
        <v>2936</v>
      </c>
      <c r="Q987" s="10" t="s">
        <v>2236</v>
      </c>
      <c r="R987" s="10" t="s">
        <v>3337</v>
      </c>
      <c r="S987" s="4">
        <v>1404768</v>
      </c>
      <c r="T987" s="4" t="s">
        <v>19</v>
      </c>
      <c r="U987" s="4">
        <v>840700701</v>
      </c>
      <c r="V987" s="4" t="s">
        <v>20</v>
      </c>
      <c r="W987" s="13"/>
      <c r="X987" s="13" t="s">
        <v>2971</v>
      </c>
      <c r="Y987" s="18" t="s">
        <v>3358</v>
      </c>
      <c r="Z987" s="18" t="s">
        <v>2973</v>
      </c>
      <c r="AA987" s="1" t="str">
        <f t="shared" si="130"/>
        <v>フ</v>
      </c>
    </row>
    <row r="988" spans="1:29" ht="21" hidden="1" customHeight="1">
      <c r="A988" s="1">
        <v>0</v>
      </c>
      <c r="B988" s="1" t="str">
        <f>VLOOKUP(VALUE(MID(N988,2,2)),Sheet1!$A$1:$B$6,2,FALSE)</f>
        <v>点在</v>
      </c>
      <c r="C988" s="9" t="str">
        <f t="shared" si="129"/>
        <v/>
      </c>
      <c r="D988" s="4" t="s">
        <v>2237</v>
      </c>
      <c r="E988" s="4" t="s">
        <v>22</v>
      </c>
      <c r="F988" s="4" t="str">
        <f t="shared" si="125"/>
        <v>ﾌｸﾀﾞ ﾓﾄﾋﾛ</v>
      </c>
      <c r="G988" s="4" t="str">
        <f t="shared" si="126"/>
        <v xml:space="preserve">ﾌｸﾀﾞ </v>
      </c>
      <c r="H988" s="5" t="s">
        <v>23</v>
      </c>
      <c r="I988" s="6">
        <v>37046</v>
      </c>
      <c r="J988" s="5">
        <v>15</v>
      </c>
      <c r="K988" s="5" t="s">
        <v>256</v>
      </c>
      <c r="L988" s="5">
        <v>50168</v>
      </c>
      <c r="M988" s="5" t="s">
        <v>24</v>
      </c>
      <c r="N988" s="5" t="str">
        <f t="shared" si="127"/>
        <v>法50168</v>
      </c>
      <c r="O988" s="5" t="str">
        <f t="shared" si="128"/>
        <v>家</v>
      </c>
      <c r="P988" s="4" t="s">
        <v>2936</v>
      </c>
      <c r="Q988" s="4" t="s">
        <v>2236</v>
      </c>
      <c r="R988" s="4" t="s">
        <v>3337</v>
      </c>
      <c r="S988" s="4">
        <v>1404768</v>
      </c>
      <c r="T988" s="4" t="s">
        <v>25</v>
      </c>
      <c r="U988" s="4">
        <v>840700702</v>
      </c>
      <c r="V988" s="4" t="s">
        <v>20</v>
      </c>
      <c r="W988" s="7" t="s">
        <v>2970</v>
      </c>
      <c r="X988" s="7" t="s">
        <v>2971</v>
      </c>
      <c r="Y988" s="8" t="s">
        <v>2972</v>
      </c>
      <c r="Z988" s="8" t="s">
        <v>2973</v>
      </c>
      <c r="AA988" s="1" t="str">
        <f t="shared" si="130"/>
        <v>フ</v>
      </c>
    </row>
    <row r="989" spans="1:29" ht="21" customHeight="1">
      <c r="A989" s="1">
        <v>0</v>
      </c>
      <c r="B989" s="2" t="str">
        <f>VLOOKUP(VALUE(MID(N989,2,2)),Sheet1!$A$1:$B$6,2,FALSE)</f>
        <v>一言寺</v>
      </c>
      <c r="C989" s="9" t="str">
        <f t="shared" si="129"/>
        <v/>
      </c>
      <c r="D989" s="10" t="s">
        <v>1329</v>
      </c>
      <c r="E989" s="4" t="s">
        <v>1330</v>
      </c>
      <c r="F989" s="4" t="str">
        <f t="shared" si="125"/>
        <v>ﾌｸﾓﾘ ｻﾄﾙ</v>
      </c>
      <c r="G989" s="10" t="str">
        <f t="shared" si="126"/>
        <v>ﾌｸﾓﾘ ｻﾄﾙ</v>
      </c>
      <c r="H989" s="11" t="s">
        <v>15</v>
      </c>
      <c r="I989" s="12">
        <v>30243</v>
      </c>
      <c r="J989" s="11">
        <v>34</v>
      </c>
      <c r="K989" s="5" t="s">
        <v>16</v>
      </c>
      <c r="L989" s="5">
        <v>4105</v>
      </c>
      <c r="M989" s="5" t="s">
        <v>17</v>
      </c>
      <c r="N989" s="11" t="str">
        <f t="shared" si="127"/>
        <v>醍04105</v>
      </c>
      <c r="O989" s="11" t="str">
        <f t="shared" si="128"/>
        <v>本</v>
      </c>
      <c r="P989" s="10" t="s">
        <v>2711</v>
      </c>
      <c r="Q989" s="10" t="s">
        <v>73</v>
      </c>
      <c r="R989" s="10" t="s">
        <v>1331</v>
      </c>
      <c r="S989" s="4">
        <v>407291</v>
      </c>
      <c r="T989" s="4" t="s">
        <v>25</v>
      </c>
      <c r="U989" s="4">
        <v>41006701</v>
      </c>
      <c r="V989" s="4" t="s">
        <v>20</v>
      </c>
      <c r="W989" s="15">
        <v>42503.729166666664</v>
      </c>
      <c r="X989" s="16">
        <v>42466</v>
      </c>
      <c r="Y989" s="18">
        <v>1</v>
      </c>
      <c r="Z989" s="18" t="s">
        <v>3474</v>
      </c>
      <c r="AA989" s="1" t="str">
        <f t="shared" si="130"/>
        <v>フ</v>
      </c>
      <c r="AB989" s="20">
        <f>J989</f>
        <v>34</v>
      </c>
      <c r="AC989" s="1">
        <v>4000</v>
      </c>
    </row>
    <row r="990" spans="1:29" ht="21" hidden="1" customHeight="1">
      <c r="A990" s="1">
        <v>0</v>
      </c>
      <c r="B990" s="2" t="str">
        <f>VLOOKUP(VALUE(MID(N990,2,2)),Sheet1!$A$1:$B$6,2,FALSE)</f>
        <v>一言寺</v>
      </c>
      <c r="C990" s="9" t="str">
        <f t="shared" si="129"/>
        <v/>
      </c>
      <c r="D990" s="10" t="s">
        <v>1332</v>
      </c>
      <c r="E990" s="4" t="s">
        <v>22</v>
      </c>
      <c r="F990" s="4" t="str">
        <f t="shared" si="125"/>
        <v>ﾌｸﾓﾘ ｻﾄﾙ</v>
      </c>
      <c r="G990" s="10" t="str">
        <f t="shared" si="126"/>
        <v xml:space="preserve">ﾌｸﾓﾘ </v>
      </c>
      <c r="H990" s="11" t="s">
        <v>23</v>
      </c>
      <c r="I990" s="12">
        <v>31988</v>
      </c>
      <c r="J990" s="11">
        <v>29</v>
      </c>
      <c r="K990" s="5" t="s">
        <v>16</v>
      </c>
      <c r="L990" s="5">
        <v>4105</v>
      </c>
      <c r="M990" s="5" t="s">
        <v>24</v>
      </c>
      <c r="N990" s="11" t="str">
        <f t="shared" si="127"/>
        <v>醍04105</v>
      </c>
      <c r="O990" s="11" t="str">
        <f t="shared" si="128"/>
        <v>家</v>
      </c>
      <c r="P990" s="10" t="s">
        <v>2711</v>
      </c>
      <c r="Q990" s="10" t="s">
        <v>73</v>
      </c>
      <c r="R990" s="10" t="s">
        <v>1331</v>
      </c>
      <c r="S990" s="4">
        <v>407291</v>
      </c>
      <c r="T990" s="4" t="s">
        <v>25</v>
      </c>
      <c r="U990" s="4">
        <v>41006702</v>
      </c>
      <c r="V990" s="4" t="s">
        <v>20</v>
      </c>
      <c r="W990" s="13"/>
      <c r="X990" s="13" t="s">
        <v>2971</v>
      </c>
      <c r="Y990" s="18" t="s">
        <v>3358</v>
      </c>
      <c r="Z990" s="18" t="s">
        <v>2973</v>
      </c>
      <c r="AA990" s="1" t="str">
        <f t="shared" si="130"/>
        <v>フ</v>
      </c>
    </row>
    <row r="991" spans="1:29" ht="21" hidden="1" customHeight="1">
      <c r="A991" s="1">
        <v>0</v>
      </c>
      <c r="B991" s="1" t="str">
        <f>VLOOKUP(VALUE(MID(N991,2,2)),Sheet1!$A$1:$B$6,2,FALSE)</f>
        <v>一言寺</v>
      </c>
      <c r="C991" s="9" t="str">
        <f t="shared" si="129"/>
        <v/>
      </c>
      <c r="D991" s="4" t="s">
        <v>1333</v>
      </c>
      <c r="E991" s="4" t="s">
        <v>22</v>
      </c>
      <c r="F991" s="4" t="str">
        <f t="shared" si="125"/>
        <v>ﾌｸﾓﾘ ｻﾄﾙ</v>
      </c>
      <c r="G991" s="4" t="str">
        <f t="shared" si="126"/>
        <v xml:space="preserve">ﾌｸﾓﾘ </v>
      </c>
      <c r="H991" s="5" t="s">
        <v>23</v>
      </c>
      <c r="I991" s="6">
        <v>42321</v>
      </c>
      <c r="J991" s="5">
        <v>1</v>
      </c>
      <c r="K991" s="5" t="s">
        <v>16</v>
      </c>
      <c r="L991" s="5">
        <v>4105</v>
      </c>
      <c r="M991" s="5" t="s">
        <v>24</v>
      </c>
      <c r="N991" s="5" t="str">
        <f t="shared" si="127"/>
        <v>醍04105</v>
      </c>
      <c r="O991" s="5" t="str">
        <f t="shared" si="128"/>
        <v>家</v>
      </c>
      <c r="P991" s="4" t="s">
        <v>2711</v>
      </c>
      <c r="Q991" s="4" t="s">
        <v>73</v>
      </c>
      <c r="R991" s="4" t="s">
        <v>1331</v>
      </c>
      <c r="S991" s="4">
        <v>407291</v>
      </c>
      <c r="T991" s="4" t="s">
        <v>25</v>
      </c>
      <c r="U991" s="4">
        <v>41006703</v>
      </c>
      <c r="V991" s="4" t="s">
        <v>20</v>
      </c>
      <c r="W991" s="7" t="s">
        <v>2970</v>
      </c>
      <c r="X991" s="7" t="s">
        <v>2971</v>
      </c>
      <c r="Y991" s="8" t="s">
        <v>2972</v>
      </c>
      <c r="Z991" s="8" t="s">
        <v>2973</v>
      </c>
      <c r="AA991" s="1" t="str">
        <f t="shared" si="130"/>
        <v>フ</v>
      </c>
    </row>
    <row r="992" spans="1:29" ht="21" customHeight="1">
      <c r="A992" s="1">
        <v>0</v>
      </c>
      <c r="B992" s="2" t="str">
        <f>VLOOKUP(VALUE(MID(N992,2,2)),Sheet1!$A$1:$B$6,2,FALSE)</f>
        <v>一言寺</v>
      </c>
      <c r="C992" s="9" t="str">
        <f t="shared" si="129"/>
        <v/>
      </c>
      <c r="D992" s="10" t="s">
        <v>1169</v>
      </c>
      <c r="E992" s="4" t="s">
        <v>1170</v>
      </c>
      <c r="F992" s="4" t="str">
        <f t="shared" si="125"/>
        <v>ﾌｸﾓﾘ ﾀﾀﾞﾌﾐ</v>
      </c>
      <c r="G992" s="10" t="str">
        <f t="shared" si="126"/>
        <v>ﾌｸﾓﾘ ﾀﾀﾞﾌﾐ</v>
      </c>
      <c r="H992" s="11" t="s">
        <v>15</v>
      </c>
      <c r="I992" s="12">
        <v>20343</v>
      </c>
      <c r="J992" s="11">
        <v>61</v>
      </c>
      <c r="K992" s="5" t="s">
        <v>16</v>
      </c>
      <c r="L992" s="5">
        <v>4018</v>
      </c>
      <c r="M992" s="5" t="s">
        <v>17</v>
      </c>
      <c r="N992" s="11" t="str">
        <f t="shared" si="127"/>
        <v>醍04018</v>
      </c>
      <c r="O992" s="11" t="str">
        <f t="shared" si="128"/>
        <v>本</v>
      </c>
      <c r="P992" s="10" t="s">
        <v>2673</v>
      </c>
      <c r="Q992" s="10" t="s">
        <v>1149</v>
      </c>
      <c r="R992" s="10" t="s">
        <v>3169</v>
      </c>
      <c r="S992" s="4">
        <v>8603529</v>
      </c>
      <c r="T992" s="4" t="s">
        <v>19</v>
      </c>
      <c r="U992" s="4">
        <v>860602201</v>
      </c>
      <c r="V992" s="4" t="s">
        <v>20</v>
      </c>
      <c r="W992" s="15">
        <v>42503.729166666664</v>
      </c>
      <c r="X992" s="16">
        <v>42466</v>
      </c>
      <c r="Y992" s="18">
        <v>2</v>
      </c>
      <c r="Z992" s="18" t="s">
        <v>3475</v>
      </c>
      <c r="AA992" s="1" t="str">
        <f t="shared" si="130"/>
        <v>フ</v>
      </c>
      <c r="AB992" s="1">
        <f>J992</f>
        <v>61</v>
      </c>
      <c r="AC992" s="1">
        <v>4500</v>
      </c>
    </row>
    <row r="993" spans="1:28" ht="21" hidden="1" customHeight="1">
      <c r="A993" s="1">
        <v>0</v>
      </c>
      <c r="B993" s="2" t="str">
        <f>VLOOKUP(VALUE(MID(N993,2,2)),Sheet1!$A$1:$B$6,2,FALSE)</f>
        <v>一言寺</v>
      </c>
      <c r="C993" s="9" t="str">
        <f t="shared" si="129"/>
        <v/>
      </c>
      <c r="D993" s="10" t="s">
        <v>1171</v>
      </c>
      <c r="E993" s="4" t="s">
        <v>22</v>
      </c>
      <c r="F993" s="4" t="str">
        <f t="shared" si="125"/>
        <v>ﾌｸﾓﾘ ﾀﾀﾞﾌﾐ</v>
      </c>
      <c r="G993" s="10" t="str">
        <f t="shared" si="126"/>
        <v xml:space="preserve">ﾌｸﾓﾘ </v>
      </c>
      <c r="H993" s="11" t="s">
        <v>23</v>
      </c>
      <c r="I993" s="12">
        <v>20136</v>
      </c>
      <c r="J993" s="11">
        <v>62</v>
      </c>
      <c r="K993" s="5" t="s">
        <v>16</v>
      </c>
      <c r="L993" s="5">
        <v>4018</v>
      </c>
      <c r="M993" s="5" t="s">
        <v>24</v>
      </c>
      <c r="N993" s="11" t="str">
        <f t="shared" si="127"/>
        <v>醍04018</v>
      </c>
      <c r="O993" s="11" t="str">
        <f t="shared" si="128"/>
        <v>家</v>
      </c>
      <c r="P993" s="10" t="s">
        <v>2673</v>
      </c>
      <c r="Q993" s="10" t="s">
        <v>1149</v>
      </c>
      <c r="R993" s="10" t="s">
        <v>3169</v>
      </c>
      <c r="S993" s="4">
        <v>8603529</v>
      </c>
      <c r="T993" s="4" t="s">
        <v>25</v>
      </c>
      <c r="U993" s="4">
        <v>860602202</v>
      </c>
      <c r="V993" s="4" t="s">
        <v>20</v>
      </c>
      <c r="W993" s="13"/>
      <c r="X993" s="13" t="s">
        <v>2971</v>
      </c>
      <c r="Y993" s="18" t="s">
        <v>3358</v>
      </c>
      <c r="Z993" s="18" t="s">
        <v>2973</v>
      </c>
      <c r="AA993" s="1" t="str">
        <f t="shared" si="130"/>
        <v>フ</v>
      </c>
    </row>
    <row r="994" spans="1:28" ht="21" hidden="1" customHeight="1">
      <c r="A994" s="1">
        <v>0</v>
      </c>
      <c r="B994" s="2" t="str">
        <f>VLOOKUP(VALUE(MID(N994,2,2)),Sheet1!$A$1:$B$6,2,FALSE)</f>
        <v>一言寺</v>
      </c>
      <c r="C994" s="9" t="str">
        <f t="shared" si="129"/>
        <v/>
      </c>
      <c r="D994" s="10" t="s">
        <v>1172</v>
      </c>
      <c r="E994" s="4" t="s">
        <v>22</v>
      </c>
      <c r="F994" s="4" t="str">
        <f t="shared" si="125"/>
        <v>ﾌｸﾓﾘ ﾀﾀﾞﾌﾐ</v>
      </c>
      <c r="G994" s="10" t="str">
        <f t="shared" si="126"/>
        <v xml:space="preserve">ﾌｸﾓﾘ </v>
      </c>
      <c r="H994" s="11" t="s">
        <v>23</v>
      </c>
      <c r="I994" s="12">
        <v>28947</v>
      </c>
      <c r="J994" s="11">
        <v>37</v>
      </c>
      <c r="K994" s="5" t="s">
        <v>16</v>
      </c>
      <c r="L994" s="5">
        <v>4018</v>
      </c>
      <c r="M994" s="5" t="s">
        <v>24</v>
      </c>
      <c r="N994" s="11" t="str">
        <f t="shared" si="127"/>
        <v>醍04018</v>
      </c>
      <c r="O994" s="11" t="str">
        <f t="shared" si="128"/>
        <v>家</v>
      </c>
      <c r="P994" s="10" t="s">
        <v>2673</v>
      </c>
      <c r="Q994" s="10" t="s">
        <v>1149</v>
      </c>
      <c r="R994" s="10" t="s">
        <v>3169</v>
      </c>
      <c r="S994" s="4">
        <v>8603529</v>
      </c>
      <c r="T994" s="4" t="s">
        <v>25</v>
      </c>
      <c r="U994" s="4">
        <v>860602203</v>
      </c>
      <c r="V994" s="4" t="s">
        <v>20</v>
      </c>
      <c r="W994" s="13"/>
      <c r="X994" s="13" t="s">
        <v>2971</v>
      </c>
      <c r="Y994" s="18" t="s">
        <v>3358</v>
      </c>
      <c r="Z994" s="18" t="s">
        <v>2973</v>
      </c>
      <c r="AA994" s="1" t="str">
        <f t="shared" si="130"/>
        <v>フ</v>
      </c>
    </row>
    <row r="995" spans="1:28" ht="21" hidden="1" customHeight="1">
      <c r="A995" s="1">
        <v>0</v>
      </c>
      <c r="B995" s="2" t="str">
        <f>VLOOKUP(VALUE(MID(N995,2,2)),Sheet1!$A$1:$B$6,2,FALSE)</f>
        <v>三宝院</v>
      </c>
      <c r="C995" s="9" t="str">
        <f t="shared" si="129"/>
        <v/>
      </c>
      <c r="D995" s="10" t="s">
        <v>1821</v>
      </c>
      <c r="E995" s="4" t="s">
        <v>1822</v>
      </c>
      <c r="F995" s="4" t="str">
        <f t="shared" si="125"/>
        <v>ﾌｸﾔﾏ ﾘﾖｳﾏ</v>
      </c>
      <c r="G995" s="10" t="str">
        <f t="shared" si="126"/>
        <v>ﾌｸﾔﾏ ﾘﾖｳﾏ</v>
      </c>
      <c r="H995" s="11" t="s">
        <v>15</v>
      </c>
      <c r="I995" s="12">
        <v>34296</v>
      </c>
      <c r="J995" s="11">
        <v>23</v>
      </c>
      <c r="K995" s="5" t="s">
        <v>16</v>
      </c>
      <c r="L995" s="5">
        <v>5311</v>
      </c>
      <c r="M995" s="5" t="s">
        <v>17</v>
      </c>
      <c r="N995" s="11" t="str">
        <f t="shared" si="127"/>
        <v>醍05311</v>
      </c>
      <c r="O995" s="11" t="str">
        <f t="shared" si="128"/>
        <v>本</v>
      </c>
      <c r="P995" s="10" t="s">
        <v>2841</v>
      </c>
      <c r="Q995" s="10" t="s">
        <v>1618</v>
      </c>
      <c r="R995" s="10" t="s">
        <v>3285</v>
      </c>
      <c r="S995" s="4">
        <v>1404385</v>
      </c>
      <c r="T995" s="4" t="s">
        <v>25</v>
      </c>
      <c r="U995" s="4">
        <v>140803601</v>
      </c>
      <c r="V995" s="4" t="s">
        <v>20</v>
      </c>
      <c r="W995" s="13"/>
      <c r="X995" s="13" t="s">
        <v>2971</v>
      </c>
      <c r="Y995" s="18" t="s">
        <v>3358</v>
      </c>
      <c r="Z995" s="18" t="s">
        <v>2973</v>
      </c>
      <c r="AA995" s="1" t="str">
        <f t="shared" si="130"/>
        <v>フ</v>
      </c>
    </row>
    <row r="996" spans="1:28" ht="21" hidden="1" customHeight="1">
      <c r="A996" s="1">
        <v>0</v>
      </c>
      <c r="B996" s="2" t="str">
        <f>VLOOKUP(VALUE(MID(N996,2,2)),Sheet1!$A$1:$B$6,2,FALSE)</f>
        <v>点在</v>
      </c>
      <c r="C996" s="9" t="str">
        <f t="shared" si="129"/>
        <v/>
      </c>
      <c r="D996" s="10" t="s">
        <v>1873</v>
      </c>
      <c r="E996" s="4" t="s">
        <v>1874</v>
      </c>
      <c r="F996" s="4" t="str">
        <f t="shared" si="125"/>
        <v>ﾌｼﾞｲ ｸﾆｵ</v>
      </c>
      <c r="G996" s="10" t="str">
        <f t="shared" si="126"/>
        <v>ﾌｼﾞｲ ｸﾆｵ</v>
      </c>
      <c r="H996" s="11" t="s">
        <v>15</v>
      </c>
      <c r="I996" s="12">
        <v>21253</v>
      </c>
      <c r="J996" s="11">
        <v>59</v>
      </c>
      <c r="K996" s="5" t="s">
        <v>16</v>
      </c>
      <c r="L996" s="5">
        <v>50001</v>
      </c>
      <c r="M996" s="5" t="s">
        <v>17</v>
      </c>
      <c r="N996" s="11" t="str">
        <f t="shared" si="127"/>
        <v>醍50001</v>
      </c>
      <c r="O996" s="11" t="str">
        <f t="shared" si="128"/>
        <v>本</v>
      </c>
      <c r="P996" s="10" t="s">
        <v>2856</v>
      </c>
      <c r="Q996" s="10" t="s">
        <v>1875</v>
      </c>
      <c r="R996" s="10" t="s">
        <v>1876</v>
      </c>
      <c r="S996" s="4">
        <v>8907960</v>
      </c>
      <c r="T996" s="4" t="s">
        <v>19</v>
      </c>
      <c r="U996" s="4">
        <v>890809401</v>
      </c>
      <c r="V996" s="4" t="s">
        <v>20</v>
      </c>
      <c r="W996" s="13"/>
      <c r="X996" s="13" t="s">
        <v>2971</v>
      </c>
      <c r="Y996" s="18" t="s">
        <v>3358</v>
      </c>
      <c r="Z996" s="18" t="s">
        <v>2973</v>
      </c>
      <c r="AA996" s="1" t="str">
        <f t="shared" si="130"/>
        <v>フ</v>
      </c>
    </row>
    <row r="997" spans="1:28" ht="21" hidden="1" customHeight="1">
      <c r="A997" s="1">
        <v>0</v>
      </c>
      <c r="B997" s="2" t="str">
        <f>VLOOKUP(VALUE(MID(N997,2,2)),Sheet1!$A$1:$B$6,2,FALSE)</f>
        <v>一言寺</v>
      </c>
      <c r="C997" s="9" t="str">
        <f t="shared" si="129"/>
        <v/>
      </c>
      <c r="D997" s="10" t="s">
        <v>1454</v>
      </c>
      <c r="E997" s="4" t="s">
        <v>1455</v>
      </c>
      <c r="F997" s="4" t="str">
        <f t="shared" si="125"/>
        <v>ﾌｼﾞｲ ﾖｼﾋｻ</v>
      </c>
      <c r="G997" s="10" t="str">
        <f t="shared" si="126"/>
        <v>ﾌｼﾞｲ ﾖｼﾋｻ</v>
      </c>
      <c r="H997" s="11" t="s">
        <v>15</v>
      </c>
      <c r="I997" s="12">
        <v>24392</v>
      </c>
      <c r="J997" s="11">
        <v>50</v>
      </c>
      <c r="K997" s="5" t="s">
        <v>16</v>
      </c>
      <c r="L997" s="5">
        <v>4225</v>
      </c>
      <c r="M997" s="5" t="s">
        <v>17</v>
      </c>
      <c r="N997" s="11" t="str">
        <f t="shared" si="127"/>
        <v>醍04225</v>
      </c>
      <c r="O997" s="11" t="str">
        <f t="shared" si="128"/>
        <v>本</v>
      </c>
      <c r="P997" s="10" t="s">
        <v>2747</v>
      </c>
      <c r="Q997" s="10" t="s">
        <v>1258</v>
      </c>
      <c r="R997" s="10" t="s">
        <v>3220</v>
      </c>
      <c r="S997" s="4">
        <v>9421351</v>
      </c>
      <c r="T997" s="4" t="s">
        <v>19</v>
      </c>
      <c r="U997" s="4">
        <v>980609001</v>
      </c>
      <c r="V997" s="4" t="s">
        <v>20</v>
      </c>
      <c r="W997" s="13"/>
      <c r="X997" s="13" t="s">
        <v>2971</v>
      </c>
      <c r="Y997" s="18" t="s">
        <v>3358</v>
      </c>
      <c r="Z997" s="18" t="s">
        <v>2973</v>
      </c>
      <c r="AA997" s="1" t="str">
        <f t="shared" si="130"/>
        <v>フ</v>
      </c>
    </row>
    <row r="998" spans="1:28" ht="21" hidden="1" customHeight="1">
      <c r="A998" s="1">
        <v>0</v>
      </c>
      <c r="B998" s="2" t="str">
        <f>VLOOKUP(VALUE(MID(N998,2,2)),Sheet1!$A$1:$B$6,2,FALSE)</f>
        <v>点在</v>
      </c>
      <c r="C998" s="9" t="str">
        <f t="shared" si="129"/>
        <v/>
      </c>
      <c r="D998" s="10" t="s">
        <v>2204</v>
      </c>
      <c r="E998" s="4" t="s">
        <v>2205</v>
      </c>
      <c r="F998" s="4" t="str">
        <f t="shared" si="125"/>
        <v>ﾌｼﾞｶﾜ ｶｽﾞｼ</v>
      </c>
      <c r="G998" s="10" t="str">
        <f t="shared" si="126"/>
        <v>ﾌｼﾞｶﾜ ｶｽﾞｼ</v>
      </c>
      <c r="H998" s="11" t="s">
        <v>15</v>
      </c>
      <c r="I998" s="12">
        <v>25879</v>
      </c>
      <c r="J998" s="11">
        <v>46</v>
      </c>
      <c r="K998" s="5" t="s">
        <v>16</v>
      </c>
      <c r="L998" s="5">
        <v>50156</v>
      </c>
      <c r="M998" s="5" t="s">
        <v>17</v>
      </c>
      <c r="N998" s="11" t="str">
        <f t="shared" si="127"/>
        <v>醍50156</v>
      </c>
      <c r="O998" s="11" t="str">
        <f t="shared" si="128"/>
        <v>本</v>
      </c>
      <c r="P998" s="10" t="s">
        <v>2928</v>
      </c>
      <c r="Q998" s="10" t="s">
        <v>277</v>
      </c>
      <c r="R998" s="10" t="s">
        <v>3332</v>
      </c>
      <c r="S998" s="4">
        <v>400696</v>
      </c>
      <c r="T998" s="4" t="s">
        <v>19</v>
      </c>
      <c r="U998" s="4">
        <v>40505201</v>
      </c>
      <c r="V998" s="4" t="s">
        <v>20</v>
      </c>
      <c r="W998" s="13"/>
      <c r="X998" s="13" t="s">
        <v>2971</v>
      </c>
      <c r="Y998" s="18" t="s">
        <v>3358</v>
      </c>
      <c r="Z998" s="18" t="s">
        <v>2973</v>
      </c>
      <c r="AA998" s="1" t="str">
        <f t="shared" si="130"/>
        <v>フ</v>
      </c>
    </row>
    <row r="999" spans="1:28" ht="21" hidden="1" customHeight="1">
      <c r="A999" s="1">
        <v>0</v>
      </c>
      <c r="B999" s="2" t="str">
        <f>VLOOKUP(VALUE(MID(N999,2,2)),Sheet1!$A$1:$B$6,2,FALSE)</f>
        <v>点在</v>
      </c>
      <c r="C999" s="9" t="str">
        <f t="shared" si="129"/>
        <v/>
      </c>
      <c r="D999" s="10" t="s">
        <v>2206</v>
      </c>
      <c r="E999" s="4" t="s">
        <v>22</v>
      </c>
      <c r="F999" s="4" t="str">
        <f t="shared" si="125"/>
        <v>ﾌｼﾞｶﾜ ｶｽﾞｼ</v>
      </c>
      <c r="G999" s="10" t="str">
        <f t="shared" si="126"/>
        <v xml:space="preserve">ﾌｼﾞｶﾜ </v>
      </c>
      <c r="H999" s="11" t="s">
        <v>23</v>
      </c>
      <c r="I999" s="12">
        <v>17645</v>
      </c>
      <c r="J999" s="11">
        <v>68</v>
      </c>
      <c r="K999" s="5" t="s">
        <v>16</v>
      </c>
      <c r="L999" s="5">
        <v>50156</v>
      </c>
      <c r="M999" s="5" t="s">
        <v>24</v>
      </c>
      <c r="N999" s="11" t="str">
        <f t="shared" si="127"/>
        <v>醍50156</v>
      </c>
      <c r="O999" s="11" t="str">
        <f t="shared" si="128"/>
        <v>家</v>
      </c>
      <c r="P999" s="10" t="s">
        <v>2928</v>
      </c>
      <c r="Q999" s="10" t="s">
        <v>277</v>
      </c>
      <c r="R999" s="10" t="s">
        <v>3332</v>
      </c>
      <c r="S999" s="4">
        <v>400696</v>
      </c>
      <c r="T999" s="4" t="s">
        <v>25</v>
      </c>
      <c r="U999" s="4">
        <v>40505202</v>
      </c>
      <c r="V999" s="4" t="s">
        <v>20</v>
      </c>
      <c r="W999" s="13"/>
      <c r="X999" s="13" t="s">
        <v>2971</v>
      </c>
      <c r="Y999" s="18" t="s">
        <v>3358</v>
      </c>
      <c r="Z999" s="18" t="s">
        <v>2973</v>
      </c>
      <c r="AA999" s="1" t="str">
        <f t="shared" si="130"/>
        <v>フ</v>
      </c>
    </row>
    <row r="1000" spans="1:28" ht="21" hidden="1" customHeight="1">
      <c r="A1000" s="1">
        <v>0</v>
      </c>
      <c r="B1000" s="2" t="str">
        <f>VLOOKUP(VALUE(MID(N1000,2,2)),Sheet1!$A$1:$B$6,2,FALSE)</f>
        <v>点在</v>
      </c>
      <c r="C1000" s="9" t="str">
        <f t="shared" si="129"/>
        <v/>
      </c>
      <c r="D1000" s="10" t="s">
        <v>2036</v>
      </c>
      <c r="E1000" s="4" t="s">
        <v>2037</v>
      </c>
      <c r="F1000" s="4" t="str">
        <f t="shared" si="125"/>
        <v>ﾌｼﾞｻﾜ ﾕｳｾｲ</v>
      </c>
      <c r="G1000" s="10" t="str">
        <f t="shared" si="126"/>
        <v>ﾌｼﾞｻﾜ ﾕｳｾｲ</v>
      </c>
      <c r="H1000" s="11" t="s">
        <v>15</v>
      </c>
      <c r="I1000" s="12">
        <v>23780</v>
      </c>
      <c r="J1000" s="11">
        <v>52</v>
      </c>
      <c r="K1000" s="5" t="s">
        <v>16</v>
      </c>
      <c r="L1000" s="5">
        <v>50102</v>
      </c>
      <c r="M1000" s="5" t="s">
        <v>17</v>
      </c>
      <c r="N1000" s="11" t="str">
        <f t="shared" si="127"/>
        <v>醍50102</v>
      </c>
      <c r="O1000" s="11" t="str">
        <f t="shared" si="128"/>
        <v>本</v>
      </c>
      <c r="P1000" s="10" t="s">
        <v>2891</v>
      </c>
      <c r="Q1000" s="10" t="s">
        <v>1921</v>
      </c>
      <c r="R1000" s="10" t="s">
        <v>2038</v>
      </c>
      <c r="S1000" s="4">
        <v>1306359</v>
      </c>
      <c r="T1000" s="4" t="s">
        <v>19</v>
      </c>
      <c r="U1000" s="4">
        <v>131103401</v>
      </c>
      <c r="V1000" s="4" t="s">
        <v>20</v>
      </c>
      <c r="W1000" s="13"/>
      <c r="X1000" s="13" t="s">
        <v>2971</v>
      </c>
      <c r="Y1000" s="18" t="s">
        <v>3358</v>
      </c>
      <c r="Z1000" s="18" t="s">
        <v>2973</v>
      </c>
      <c r="AA1000" s="1" t="str">
        <f t="shared" si="130"/>
        <v>フ</v>
      </c>
    </row>
    <row r="1001" spans="1:28" ht="21" hidden="1" customHeight="1">
      <c r="A1001" s="1">
        <v>0</v>
      </c>
      <c r="B1001" s="2" t="str">
        <f>VLOOKUP(VALUE(MID(N1001,2,2)),Sheet1!$A$1:$B$6,2,FALSE)</f>
        <v>点在</v>
      </c>
      <c r="C1001" s="9" t="str">
        <f t="shared" si="129"/>
        <v/>
      </c>
      <c r="D1001" s="10" t="s">
        <v>1945</v>
      </c>
      <c r="E1001" s="4" t="s">
        <v>1946</v>
      </c>
      <c r="F1001" s="4" t="str">
        <f t="shared" si="125"/>
        <v>ﾌｼﾞﾀ ﾐﾂﾋｺ</v>
      </c>
      <c r="G1001" s="10" t="str">
        <f t="shared" si="126"/>
        <v>ﾌｼﾞﾀ ﾐﾂﾋｺ</v>
      </c>
      <c r="H1001" s="11" t="s">
        <v>15</v>
      </c>
      <c r="I1001" s="12">
        <v>22477</v>
      </c>
      <c r="J1001" s="11">
        <v>55</v>
      </c>
      <c r="K1001" s="5" t="s">
        <v>16</v>
      </c>
      <c r="L1001" s="5">
        <v>50045</v>
      </c>
      <c r="M1001" s="5" t="s">
        <v>17</v>
      </c>
      <c r="N1001" s="11" t="str">
        <f t="shared" si="127"/>
        <v>醍50045</v>
      </c>
      <c r="O1001" s="11" t="str">
        <f t="shared" si="128"/>
        <v>本</v>
      </c>
      <c r="P1001" s="10" t="s">
        <v>2872</v>
      </c>
      <c r="Q1001" s="10" t="s">
        <v>83</v>
      </c>
      <c r="R1001" s="10" t="s">
        <v>3303</v>
      </c>
      <c r="S1001" s="4">
        <v>9906762</v>
      </c>
      <c r="T1001" s="4" t="s">
        <v>19</v>
      </c>
      <c r="U1001" s="4">
        <v>991007801</v>
      </c>
      <c r="V1001" s="4" t="s">
        <v>20</v>
      </c>
      <c r="W1001" s="13"/>
      <c r="X1001" s="13" t="s">
        <v>2971</v>
      </c>
      <c r="Y1001" s="18" t="s">
        <v>3358</v>
      </c>
      <c r="Z1001" s="18" t="s">
        <v>2973</v>
      </c>
      <c r="AA1001" s="1" t="str">
        <f t="shared" si="130"/>
        <v>フ</v>
      </c>
    </row>
    <row r="1002" spans="1:28" ht="21" hidden="1" customHeight="1">
      <c r="A1002" s="1">
        <v>0</v>
      </c>
      <c r="B1002" s="2" t="str">
        <f>VLOOKUP(VALUE(MID(N1002,2,2)),Sheet1!$A$1:$B$6,2,FALSE)</f>
        <v>一言寺</v>
      </c>
      <c r="C1002" s="9" t="str">
        <f t="shared" si="129"/>
        <v/>
      </c>
      <c r="D1002" s="10" t="s">
        <v>1408</v>
      </c>
      <c r="E1002" s="4" t="s">
        <v>1409</v>
      </c>
      <c r="F1002" s="4" t="str">
        <f t="shared" si="125"/>
        <v>ﾌｼﾞﾓﾘ ｲﾁﾛｳ</v>
      </c>
      <c r="G1002" s="10" t="str">
        <f t="shared" si="126"/>
        <v>ﾌｼﾞﾓﾘ ｲﾁﾛｳ</v>
      </c>
      <c r="H1002" s="11" t="s">
        <v>15</v>
      </c>
      <c r="I1002" s="12">
        <v>24069</v>
      </c>
      <c r="J1002" s="11">
        <v>51</v>
      </c>
      <c r="K1002" s="5" t="s">
        <v>16</v>
      </c>
      <c r="L1002" s="5">
        <v>4204</v>
      </c>
      <c r="M1002" s="5" t="s">
        <v>17</v>
      </c>
      <c r="N1002" s="11" t="str">
        <f t="shared" si="127"/>
        <v>醍04204</v>
      </c>
      <c r="O1002" s="11" t="str">
        <f t="shared" si="128"/>
        <v>本</v>
      </c>
      <c r="P1002" s="10" t="s">
        <v>2733</v>
      </c>
      <c r="Q1002" s="10" t="s">
        <v>1182</v>
      </c>
      <c r="R1002" s="10" t="s">
        <v>3211</v>
      </c>
      <c r="S1002" s="4">
        <v>9110089</v>
      </c>
      <c r="T1002" s="4" t="s">
        <v>19</v>
      </c>
      <c r="U1002" s="4">
        <v>111109401</v>
      </c>
      <c r="V1002" s="4" t="s">
        <v>20</v>
      </c>
      <c r="W1002" s="13"/>
      <c r="X1002" s="13" t="s">
        <v>2971</v>
      </c>
      <c r="Y1002" s="18" t="s">
        <v>3358</v>
      </c>
      <c r="Z1002" s="18" t="s">
        <v>2973</v>
      </c>
      <c r="AA1002" s="1" t="str">
        <f t="shared" si="130"/>
        <v>フ</v>
      </c>
    </row>
    <row r="1003" spans="1:28" ht="21" hidden="1" customHeight="1">
      <c r="A1003" s="1">
        <v>0</v>
      </c>
      <c r="B1003" s="2" t="str">
        <f>VLOOKUP(VALUE(MID(N1003,2,2)),Sheet1!$A$1:$B$6,2,FALSE)</f>
        <v>三宝院</v>
      </c>
      <c r="C1003" s="9" t="str">
        <f t="shared" si="129"/>
        <v/>
      </c>
      <c r="D1003" s="10" t="s">
        <v>1812</v>
      </c>
      <c r="E1003" s="4" t="s">
        <v>1813</v>
      </c>
      <c r="F1003" s="4" t="str">
        <f t="shared" si="125"/>
        <v>ﾌｼﾞﾓﾘ ﾏｻﾊﾙ</v>
      </c>
      <c r="G1003" s="10" t="str">
        <f t="shared" si="126"/>
        <v>ﾌｼﾞﾓﾘ ﾏｻﾊﾙ</v>
      </c>
      <c r="H1003" s="11" t="s">
        <v>15</v>
      </c>
      <c r="I1003" s="12">
        <v>25415</v>
      </c>
      <c r="J1003" s="11">
        <v>47</v>
      </c>
      <c r="K1003" s="5" t="s">
        <v>16</v>
      </c>
      <c r="L1003" s="5">
        <v>5309</v>
      </c>
      <c r="M1003" s="5" t="s">
        <v>17</v>
      </c>
      <c r="N1003" s="11" t="str">
        <f t="shared" si="127"/>
        <v>醍05309</v>
      </c>
      <c r="O1003" s="11" t="str">
        <f t="shared" si="128"/>
        <v>本</v>
      </c>
      <c r="P1003" s="10" t="s">
        <v>2839</v>
      </c>
      <c r="Q1003" s="10" t="s">
        <v>1814</v>
      </c>
      <c r="R1003" s="10" t="s">
        <v>1815</v>
      </c>
      <c r="S1003" s="4">
        <v>9315527</v>
      </c>
      <c r="T1003" s="4" t="s">
        <v>19</v>
      </c>
      <c r="U1003" s="4">
        <v>931204301</v>
      </c>
      <c r="V1003" s="4" t="s">
        <v>20</v>
      </c>
      <c r="W1003" s="13"/>
      <c r="X1003" s="13" t="s">
        <v>2971</v>
      </c>
      <c r="Y1003" s="18" t="s">
        <v>3358</v>
      </c>
      <c r="Z1003" s="18" t="s">
        <v>2973</v>
      </c>
      <c r="AA1003" s="1" t="str">
        <f t="shared" si="130"/>
        <v>フ</v>
      </c>
    </row>
    <row r="1004" spans="1:28" ht="21" customHeight="1">
      <c r="A1004" s="1">
        <v>0</v>
      </c>
      <c r="B1004" s="2" t="str">
        <f>VLOOKUP(VALUE(MID(N1004,2,2)),Sheet1!$A$1:$B$6,2,FALSE)</f>
        <v>一言寺</v>
      </c>
      <c r="C1004" s="9" t="str">
        <f t="shared" si="129"/>
        <v/>
      </c>
      <c r="D1004" s="10" t="s">
        <v>1417</v>
      </c>
      <c r="E1004" s="4" t="s">
        <v>1418</v>
      </c>
      <c r="F1004" s="4" t="str">
        <f t="shared" si="125"/>
        <v>ﾌｼﾞﾜﾗ ｾｲｺﾞ</v>
      </c>
      <c r="G1004" s="10" t="str">
        <f t="shared" si="126"/>
        <v>ﾌｼﾞﾜﾗ ｾｲｺﾞ</v>
      </c>
      <c r="H1004" s="11" t="s">
        <v>15</v>
      </c>
      <c r="I1004" s="12">
        <v>24004</v>
      </c>
      <c r="J1004" s="11">
        <v>51</v>
      </c>
      <c r="K1004" s="5" t="s">
        <v>16</v>
      </c>
      <c r="L1004" s="5">
        <v>4213</v>
      </c>
      <c r="M1004" s="5" t="s">
        <v>17</v>
      </c>
      <c r="N1004" s="11" t="str">
        <f t="shared" si="127"/>
        <v>醍04213</v>
      </c>
      <c r="O1004" s="11" t="str">
        <f t="shared" si="128"/>
        <v>本</v>
      </c>
      <c r="P1004" s="10" t="s">
        <v>2737</v>
      </c>
      <c r="Q1004" s="10" t="s">
        <v>1239</v>
      </c>
      <c r="R1004" s="10" t="s">
        <v>3215</v>
      </c>
      <c r="S1004" s="4">
        <v>8913293</v>
      </c>
      <c r="T1004" s="4" t="s">
        <v>19</v>
      </c>
      <c r="U1004" s="4">
        <v>891210901</v>
      </c>
      <c r="V1004" s="4" t="s">
        <v>20</v>
      </c>
      <c r="W1004" s="15">
        <v>42477.416666666664</v>
      </c>
      <c r="X1004" s="16">
        <v>42472</v>
      </c>
      <c r="Y1004" s="18">
        <v>2</v>
      </c>
      <c r="Z1004" s="18"/>
      <c r="AA1004" s="1" t="str">
        <f t="shared" si="130"/>
        <v>フ</v>
      </c>
      <c r="AB1004" s="1">
        <f>J1004</f>
        <v>51</v>
      </c>
    </row>
    <row r="1005" spans="1:28" ht="21" hidden="1" customHeight="1">
      <c r="A1005" s="1">
        <v>0</v>
      </c>
      <c r="B1005" s="2" t="str">
        <f>VLOOKUP(VALUE(MID(N1005,2,2)),Sheet1!$A$1:$B$6,2,FALSE)</f>
        <v>一言寺</v>
      </c>
      <c r="C1005" s="9" t="str">
        <f t="shared" si="129"/>
        <v/>
      </c>
      <c r="D1005" s="10" t="s">
        <v>1292</v>
      </c>
      <c r="E1005" s="4" t="s">
        <v>1293</v>
      </c>
      <c r="F1005" s="4" t="str">
        <f t="shared" si="125"/>
        <v>ﾌﾀﾐ ﾖｼﾊﾙ</v>
      </c>
      <c r="G1005" s="10" t="str">
        <f t="shared" si="126"/>
        <v>ﾌﾀﾐ ﾖｼﾊﾙ</v>
      </c>
      <c r="H1005" s="11" t="s">
        <v>15</v>
      </c>
      <c r="I1005" s="12">
        <v>27076</v>
      </c>
      <c r="J1005" s="11">
        <v>43</v>
      </c>
      <c r="K1005" s="5" t="s">
        <v>16</v>
      </c>
      <c r="L1005" s="5">
        <v>4079</v>
      </c>
      <c r="M1005" s="5" t="s">
        <v>17</v>
      </c>
      <c r="N1005" s="11" t="str">
        <f t="shared" si="127"/>
        <v>醍04079</v>
      </c>
      <c r="O1005" s="11" t="str">
        <f t="shared" si="128"/>
        <v>本</v>
      </c>
      <c r="P1005" s="10" t="s">
        <v>2702</v>
      </c>
      <c r="Q1005" s="10" t="s">
        <v>455</v>
      </c>
      <c r="R1005" s="10" t="s">
        <v>1294</v>
      </c>
      <c r="S1005" s="4">
        <v>15326</v>
      </c>
      <c r="T1005" s="4" t="s">
        <v>19</v>
      </c>
      <c r="U1005" s="4">
        <v>10306301</v>
      </c>
      <c r="V1005" s="4" t="s">
        <v>20</v>
      </c>
      <c r="W1005" s="13"/>
      <c r="X1005" s="13" t="s">
        <v>2971</v>
      </c>
      <c r="Y1005" s="18" t="s">
        <v>3358</v>
      </c>
      <c r="Z1005" s="18" t="s">
        <v>2973</v>
      </c>
      <c r="AA1005" s="1" t="str">
        <f t="shared" si="130"/>
        <v>フ</v>
      </c>
    </row>
    <row r="1006" spans="1:28" ht="21" hidden="1" customHeight="1">
      <c r="A1006" s="1">
        <v>0</v>
      </c>
      <c r="B1006" s="2" t="str">
        <f>VLOOKUP(VALUE(MID(N1006,2,2)),Sheet1!$A$1:$B$6,2,FALSE)</f>
        <v>一言寺</v>
      </c>
      <c r="C1006" s="9" t="str">
        <f t="shared" si="129"/>
        <v/>
      </c>
      <c r="D1006" s="10" t="s">
        <v>1295</v>
      </c>
      <c r="E1006" s="4" t="s">
        <v>22</v>
      </c>
      <c r="F1006" s="4" t="str">
        <f t="shared" si="125"/>
        <v>ﾌﾀﾐ ﾖｼﾊﾙ</v>
      </c>
      <c r="G1006" s="10" t="str">
        <f t="shared" si="126"/>
        <v xml:space="preserve">ﾌﾀﾐ </v>
      </c>
      <c r="H1006" s="11" t="s">
        <v>23</v>
      </c>
      <c r="I1006" s="12">
        <v>26535</v>
      </c>
      <c r="J1006" s="11">
        <v>44</v>
      </c>
      <c r="K1006" s="5" t="s">
        <v>16</v>
      </c>
      <c r="L1006" s="5">
        <v>4079</v>
      </c>
      <c r="M1006" s="5" t="s">
        <v>24</v>
      </c>
      <c r="N1006" s="11" t="str">
        <f t="shared" si="127"/>
        <v>醍04079</v>
      </c>
      <c r="O1006" s="11" t="str">
        <f t="shared" si="128"/>
        <v>家</v>
      </c>
      <c r="P1006" s="10" t="s">
        <v>2702</v>
      </c>
      <c r="Q1006" s="10" t="s">
        <v>455</v>
      </c>
      <c r="R1006" s="10" t="s">
        <v>1294</v>
      </c>
      <c r="S1006" s="4">
        <v>15326</v>
      </c>
      <c r="T1006" s="4" t="s">
        <v>25</v>
      </c>
      <c r="U1006" s="4">
        <v>10306302</v>
      </c>
      <c r="V1006" s="4" t="s">
        <v>20</v>
      </c>
      <c r="W1006" s="13"/>
      <c r="X1006" s="13" t="s">
        <v>2971</v>
      </c>
      <c r="Y1006" s="18" t="s">
        <v>3358</v>
      </c>
      <c r="Z1006" s="18" t="s">
        <v>2973</v>
      </c>
      <c r="AA1006" s="1" t="str">
        <f t="shared" si="130"/>
        <v>フ</v>
      </c>
    </row>
    <row r="1007" spans="1:28" ht="21" hidden="1" customHeight="1">
      <c r="A1007" s="1">
        <v>0</v>
      </c>
      <c r="B1007" s="1" t="str">
        <f>VLOOKUP(VALUE(MID(N1007,2,2)),Sheet1!$A$1:$B$6,2,FALSE)</f>
        <v>一言寺</v>
      </c>
      <c r="C1007" s="9" t="str">
        <f t="shared" si="129"/>
        <v/>
      </c>
      <c r="D1007" s="4" t="s">
        <v>1296</v>
      </c>
      <c r="E1007" s="4" t="s">
        <v>22</v>
      </c>
      <c r="F1007" s="4" t="str">
        <f t="shared" si="125"/>
        <v>ﾌﾀﾐ ﾖｼﾊﾙ</v>
      </c>
      <c r="G1007" s="4" t="str">
        <f t="shared" si="126"/>
        <v xml:space="preserve">ﾌﾀﾐ </v>
      </c>
      <c r="H1007" s="5" t="s">
        <v>15</v>
      </c>
      <c r="I1007" s="6">
        <v>39081</v>
      </c>
      <c r="J1007" s="5">
        <v>10</v>
      </c>
      <c r="K1007" s="5" t="s">
        <v>16</v>
      </c>
      <c r="L1007" s="5">
        <v>4079</v>
      </c>
      <c r="M1007" s="5" t="s">
        <v>24</v>
      </c>
      <c r="N1007" s="5" t="str">
        <f t="shared" si="127"/>
        <v>醍04079</v>
      </c>
      <c r="O1007" s="5" t="str">
        <f t="shared" si="128"/>
        <v>家</v>
      </c>
      <c r="P1007" s="4" t="s">
        <v>2702</v>
      </c>
      <c r="Q1007" s="4" t="s">
        <v>455</v>
      </c>
      <c r="R1007" s="4" t="s">
        <v>1294</v>
      </c>
      <c r="S1007" s="4">
        <v>15326</v>
      </c>
      <c r="T1007" s="4" t="s">
        <v>25</v>
      </c>
      <c r="U1007" s="4">
        <v>10306303</v>
      </c>
      <c r="V1007" s="4" t="s">
        <v>20</v>
      </c>
      <c r="W1007" s="7" t="s">
        <v>2970</v>
      </c>
      <c r="X1007" s="7" t="s">
        <v>2971</v>
      </c>
      <c r="Y1007" s="8" t="s">
        <v>2972</v>
      </c>
      <c r="Z1007" s="8" t="s">
        <v>2973</v>
      </c>
      <c r="AA1007" s="1" t="str">
        <f t="shared" si="130"/>
        <v>フ</v>
      </c>
    </row>
    <row r="1008" spans="1:28" ht="21" hidden="1" customHeight="1">
      <c r="A1008" s="1">
        <v>0</v>
      </c>
      <c r="B1008" s="2" t="str">
        <f>VLOOKUP(VALUE(MID(N1008,2,2)),Sheet1!$A$1:$B$6,2,FALSE)</f>
        <v>点在</v>
      </c>
      <c r="C1008" s="9" t="str">
        <f t="shared" si="129"/>
        <v/>
      </c>
      <c r="D1008" s="10" t="s">
        <v>2305</v>
      </c>
      <c r="E1008" s="4" t="s">
        <v>2306</v>
      </c>
      <c r="F1008" s="4" t="str">
        <f t="shared" si="125"/>
        <v>ﾌﾁ ｻﾀﾞﾐ</v>
      </c>
      <c r="G1008" s="10" t="str">
        <f t="shared" si="126"/>
        <v>ﾌﾁ ｻﾀﾞﾐ</v>
      </c>
      <c r="H1008" s="11" t="s">
        <v>15</v>
      </c>
      <c r="I1008" s="12">
        <v>18711</v>
      </c>
      <c r="J1008" s="11">
        <v>66</v>
      </c>
      <c r="K1008" s="5" t="s">
        <v>16</v>
      </c>
      <c r="L1008" s="5">
        <v>50194</v>
      </c>
      <c r="M1008" s="5" t="s">
        <v>17</v>
      </c>
      <c r="N1008" s="11" t="str">
        <f t="shared" si="127"/>
        <v>醍50194</v>
      </c>
      <c r="O1008" s="11" t="str">
        <f t="shared" si="128"/>
        <v>本</v>
      </c>
      <c r="P1008" s="10" t="s">
        <v>2954</v>
      </c>
      <c r="Q1008" s="10" t="s">
        <v>2307</v>
      </c>
      <c r="R1008" s="10" t="s">
        <v>3344</v>
      </c>
      <c r="S1008" s="4">
        <v>514373</v>
      </c>
      <c r="T1008" s="4" t="s">
        <v>19</v>
      </c>
      <c r="U1008" s="4">
        <v>90706801</v>
      </c>
      <c r="V1008" s="4" t="s">
        <v>20</v>
      </c>
      <c r="W1008" s="13"/>
      <c r="X1008" s="13" t="s">
        <v>2971</v>
      </c>
      <c r="Y1008" s="18" t="s">
        <v>3358</v>
      </c>
      <c r="Z1008" s="18" t="s">
        <v>2973</v>
      </c>
      <c r="AA1008" s="1" t="str">
        <f t="shared" si="130"/>
        <v>フ</v>
      </c>
    </row>
    <row r="1009" spans="1:27" ht="21" hidden="1" customHeight="1">
      <c r="A1009" s="1">
        <v>0</v>
      </c>
      <c r="B1009" s="2" t="str">
        <f>VLOOKUP(VALUE(MID(N1009,2,2)),Sheet1!$A$1:$B$6,2,FALSE)</f>
        <v>小栗栖</v>
      </c>
      <c r="C1009" s="9" t="str">
        <f t="shared" si="129"/>
        <v/>
      </c>
      <c r="D1009" s="10" t="s">
        <v>989</v>
      </c>
      <c r="E1009" s="4" t="s">
        <v>990</v>
      </c>
      <c r="F1009" s="4" t="str">
        <f t="shared" si="125"/>
        <v>ﾌﾉ ｼﾞﾕﾝｼﾞ</v>
      </c>
      <c r="G1009" s="10" t="str">
        <f t="shared" si="126"/>
        <v>ﾌﾉ ｼﾞﾕﾝｼﾞ</v>
      </c>
      <c r="H1009" s="11" t="s">
        <v>15</v>
      </c>
      <c r="I1009" s="12">
        <v>26103</v>
      </c>
      <c r="J1009" s="11">
        <v>45</v>
      </c>
      <c r="K1009" s="5" t="s">
        <v>16</v>
      </c>
      <c r="L1009" s="5">
        <v>3242</v>
      </c>
      <c r="M1009" s="5" t="s">
        <v>17</v>
      </c>
      <c r="N1009" s="11" t="str">
        <f t="shared" si="127"/>
        <v>醍03242</v>
      </c>
      <c r="O1009" s="11" t="str">
        <f t="shared" si="128"/>
        <v>本</v>
      </c>
      <c r="P1009" s="10" t="s">
        <v>2627</v>
      </c>
      <c r="Q1009" s="10" t="s">
        <v>991</v>
      </c>
      <c r="R1009" s="10" t="s">
        <v>3142</v>
      </c>
      <c r="S1009" s="4">
        <v>9318305</v>
      </c>
      <c r="T1009" s="4" t="s">
        <v>19</v>
      </c>
      <c r="U1009" s="4">
        <v>931222401</v>
      </c>
      <c r="V1009" s="4" t="s">
        <v>20</v>
      </c>
      <c r="W1009" s="13"/>
      <c r="X1009" s="13" t="s">
        <v>2971</v>
      </c>
      <c r="Y1009" s="18" t="s">
        <v>3358</v>
      </c>
      <c r="Z1009" s="18" t="s">
        <v>2973</v>
      </c>
      <c r="AA1009" s="1" t="str">
        <f t="shared" si="130"/>
        <v>フ</v>
      </c>
    </row>
    <row r="1010" spans="1:27" ht="21" hidden="1" customHeight="1">
      <c r="A1010" s="1">
        <v>0</v>
      </c>
      <c r="B1010" s="2" t="str">
        <f>VLOOKUP(VALUE(MID(N1010,2,2)),Sheet1!$A$1:$B$6,2,FALSE)</f>
        <v>小栗栖</v>
      </c>
      <c r="C1010" s="9" t="str">
        <f t="shared" si="129"/>
        <v/>
      </c>
      <c r="D1010" s="10" t="s">
        <v>992</v>
      </c>
      <c r="E1010" s="4" t="s">
        <v>22</v>
      </c>
      <c r="F1010" s="4" t="str">
        <f t="shared" si="125"/>
        <v>ﾌﾉ ｼﾞﾕﾝｼﾞ</v>
      </c>
      <c r="G1010" s="10" t="str">
        <f t="shared" si="126"/>
        <v xml:space="preserve">ﾌﾉ </v>
      </c>
      <c r="H1010" s="11" t="s">
        <v>23</v>
      </c>
      <c r="I1010" s="12">
        <v>26386</v>
      </c>
      <c r="J1010" s="11">
        <v>45</v>
      </c>
      <c r="K1010" s="5" t="s">
        <v>16</v>
      </c>
      <c r="L1010" s="5">
        <v>3242</v>
      </c>
      <c r="M1010" s="5" t="s">
        <v>24</v>
      </c>
      <c r="N1010" s="11" t="str">
        <f t="shared" si="127"/>
        <v>醍03242</v>
      </c>
      <c r="O1010" s="11" t="str">
        <f t="shared" si="128"/>
        <v>家</v>
      </c>
      <c r="P1010" s="10" t="s">
        <v>2627</v>
      </c>
      <c r="Q1010" s="10" t="s">
        <v>991</v>
      </c>
      <c r="R1010" s="10" t="s">
        <v>3142</v>
      </c>
      <c r="S1010" s="4">
        <v>9318305</v>
      </c>
      <c r="T1010" s="4" t="s">
        <v>25</v>
      </c>
      <c r="U1010" s="4">
        <v>931222402</v>
      </c>
      <c r="V1010" s="4" t="s">
        <v>20</v>
      </c>
      <c r="W1010" s="13"/>
      <c r="X1010" s="13" t="s">
        <v>2971</v>
      </c>
      <c r="Y1010" s="18" t="s">
        <v>3358</v>
      </c>
      <c r="Z1010" s="18" t="s">
        <v>2973</v>
      </c>
      <c r="AA1010" s="1" t="str">
        <f t="shared" si="130"/>
        <v>フ</v>
      </c>
    </row>
    <row r="1011" spans="1:27" ht="21" hidden="1" customHeight="1">
      <c r="A1011" s="1">
        <v>0</v>
      </c>
      <c r="B1011" s="1" t="str">
        <f>VLOOKUP(VALUE(MID(N1011,2,2)),Sheet1!$A$1:$B$6,2,FALSE)</f>
        <v>小栗栖</v>
      </c>
      <c r="C1011" s="9" t="str">
        <f t="shared" si="129"/>
        <v/>
      </c>
      <c r="D1011" s="4" t="s">
        <v>993</v>
      </c>
      <c r="E1011" s="4" t="s">
        <v>22</v>
      </c>
      <c r="F1011" s="4" t="str">
        <f t="shared" si="125"/>
        <v>ﾌﾉ ｼﾞﾕﾝｼﾞ</v>
      </c>
      <c r="G1011" s="4" t="str">
        <f t="shared" si="126"/>
        <v xml:space="preserve">ﾌﾉ </v>
      </c>
      <c r="H1011" s="5" t="s">
        <v>23</v>
      </c>
      <c r="I1011" s="6">
        <v>37296</v>
      </c>
      <c r="J1011" s="5">
        <v>15</v>
      </c>
      <c r="K1011" s="5" t="s">
        <v>16</v>
      </c>
      <c r="L1011" s="5">
        <v>3242</v>
      </c>
      <c r="M1011" s="5" t="s">
        <v>24</v>
      </c>
      <c r="N1011" s="5" t="str">
        <f t="shared" si="127"/>
        <v>醍03242</v>
      </c>
      <c r="O1011" s="5" t="str">
        <f t="shared" si="128"/>
        <v>家</v>
      </c>
      <c r="P1011" s="4" t="s">
        <v>2627</v>
      </c>
      <c r="Q1011" s="4" t="s">
        <v>991</v>
      </c>
      <c r="R1011" s="4" t="s">
        <v>3142</v>
      </c>
      <c r="S1011" s="4">
        <v>9318305</v>
      </c>
      <c r="T1011" s="4" t="s">
        <v>25</v>
      </c>
      <c r="U1011" s="4">
        <v>931222403</v>
      </c>
      <c r="V1011" s="4" t="s">
        <v>20</v>
      </c>
      <c r="W1011" s="7" t="s">
        <v>2970</v>
      </c>
      <c r="X1011" s="7" t="s">
        <v>2971</v>
      </c>
      <c r="Y1011" s="8" t="s">
        <v>2972</v>
      </c>
      <c r="Z1011" s="8" t="s">
        <v>2973</v>
      </c>
      <c r="AA1011" s="1" t="str">
        <f t="shared" si="130"/>
        <v>フ</v>
      </c>
    </row>
    <row r="1012" spans="1:27" ht="21" hidden="1" customHeight="1">
      <c r="A1012" s="1">
        <v>0</v>
      </c>
      <c r="B1012" s="1" t="str">
        <f>VLOOKUP(VALUE(MID(N1012,2,2)),Sheet1!$A$1:$B$6,2,FALSE)</f>
        <v>小栗栖</v>
      </c>
      <c r="C1012" s="9" t="str">
        <f t="shared" si="129"/>
        <v/>
      </c>
      <c r="D1012" s="4" t="s">
        <v>994</v>
      </c>
      <c r="E1012" s="4" t="s">
        <v>22</v>
      </c>
      <c r="F1012" s="4" t="str">
        <f t="shared" si="125"/>
        <v>ﾌﾉ ｼﾞﾕﾝｼﾞ</v>
      </c>
      <c r="G1012" s="4" t="str">
        <f t="shared" si="126"/>
        <v xml:space="preserve">ﾌﾉ </v>
      </c>
      <c r="H1012" s="5" t="s">
        <v>15</v>
      </c>
      <c r="I1012" s="6">
        <v>38019</v>
      </c>
      <c r="J1012" s="5">
        <v>13</v>
      </c>
      <c r="K1012" s="5" t="s">
        <v>16</v>
      </c>
      <c r="L1012" s="5">
        <v>3242</v>
      </c>
      <c r="M1012" s="5" t="s">
        <v>24</v>
      </c>
      <c r="N1012" s="5" t="str">
        <f t="shared" si="127"/>
        <v>醍03242</v>
      </c>
      <c r="O1012" s="5" t="str">
        <f t="shared" si="128"/>
        <v>家</v>
      </c>
      <c r="P1012" s="4" t="s">
        <v>2627</v>
      </c>
      <c r="Q1012" s="4" t="s">
        <v>991</v>
      </c>
      <c r="R1012" s="4" t="s">
        <v>3142</v>
      </c>
      <c r="S1012" s="4">
        <v>9318305</v>
      </c>
      <c r="T1012" s="4" t="s">
        <v>25</v>
      </c>
      <c r="U1012" s="4">
        <v>931222404</v>
      </c>
      <c r="V1012" s="4" t="s">
        <v>20</v>
      </c>
      <c r="W1012" s="7" t="s">
        <v>2970</v>
      </c>
      <c r="X1012" s="7" t="s">
        <v>2971</v>
      </c>
      <c r="Y1012" s="8" t="s">
        <v>2972</v>
      </c>
      <c r="Z1012" s="8" t="s">
        <v>2973</v>
      </c>
      <c r="AA1012" s="1" t="str">
        <f t="shared" si="130"/>
        <v>フ</v>
      </c>
    </row>
    <row r="1013" spans="1:27" ht="21" hidden="1" customHeight="1">
      <c r="A1013" s="1">
        <v>0</v>
      </c>
      <c r="B1013" s="2" t="str">
        <f>VLOOKUP(VALUE(MID(N1013,2,2)),Sheet1!$A$1:$B$6,2,FALSE)</f>
        <v>小栗栖</v>
      </c>
      <c r="C1013" s="9" t="str">
        <f t="shared" si="129"/>
        <v/>
      </c>
      <c r="D1013" s="10" t="s">
        <v>995</v>
      </c>
      <c r="E1013" s="4" t="s">
        <v>22</v>
      </c>
      <c r="F1013" s="4" t="str">
        <f t="shared" si="125"/>
        <v>ﾌﾉ ｼﾞﾕﾝｼﾞ</v>
      </c>
      <c r="G1013" s="10" t="str">
        <f t="shared" si="126"/>
        <v xml:space="preserve">ﾌﾉ </v>
      </c>
      <c r="H1013" s="11" t="s">
        <v>23</v>
      </c>
      <c r="I1013" s="12">
        <v>16208</v>
      </c>
      <c r="J1013" s="11">
        <v>72</v>
      </c>
      <c r="K1013" s="5" t="s">
        <v>16</v>
      </c>
      <c r="L1013" s="5">
        <v>3242</v>
      </c>
      <c r="M1013" s="5" t="s">
        <v>24</v>
      </c>
      <c r="N1013" s="11" t="str">
        <f t="shared" si="127"/>
        <v>醍03242</v>
      </c>
      <c r="O1013" s="11" t="str">
        <f t="shared" si="128"/>
        <v>家</v>
      </c>
      <c r="P1013" s="10" t="s">
        <v>2627</v>
      </c>
      <c r="Q1013" s="10" t="s">
        <v>991</v>
      </c>
      <c r="R1013" s="10" t="s">
        <v>3142</v>
      </c>
      <c r="S1013" s="4">
        <v>9318305</v>
      </c>
      <c r="T1013" s="4" t="s">
        <v>25</v>
      </c>
      <c r="U1013" s="4">
        <v>931222406</v>
      </c>
      <c r="V1013" s="4" t="s">
        <v>20</v>
      </c>
      <c r="W1013" s="13"/>
      <c r="X1013" s="13" t="s">
        <v>2971</v>
      </c>
      <c r="Y1013" s="18" t="s">
        <v>3358</v>
      </c>
      <c r="Z1013" s="18" t="s">
        <v>2973</v>
      </c>
      <c r="AA1013" s="1" t="str">
        <f t="shared" si="130"/>
        <v>フ</v>
      </c>
    </row>
    <row r="1014" spans="1:27" ht="21" hidden="1" customHeight="1">
      <c r="A1014" s="1">
        <v>0</v>
      </c>
      <c r="B1014" s="2" t="str">
        <f>VLOOKUP(VALUE(MID(N1014,2,2)),Sheet1!$A$1:$B$6,2,FALSE)</f>
        <v>三宝院</v>
      </c>
      <c r="C1014" s="9" t="str">
        <f t="shared" si="129"/>
        <v/>
      </c>
      <c r="D1014" s="10" t="s">
        <v>1715</v>
      </c>
      <c r="E1014" s="4" t="s">
        <v>1716</v>
      </c>
      <c r="F1014" s="4" t="str">
        <f t="shared" si="125"/>
        <v>ﾌﾙﾀｹ ﾊｼﾞﾒ</v>
      </c>
      <c r="G1014" s="10" t="str">
        <f t="shared" si="126"/>
        <v>ﾌﾙﾀｹ ﾊｼﾞﾒ</v>
      </c>
      <c r="H1014" s="11" t="s">
        <v>15</v>
      </c>
      <c r="I1014" s="12">
        <v>32565</v>
      </c>
      <c r="J1014" s="11">
        <v>28</v>
      </c>
      <c r="K1014" s="5" t="s">
        <v>16</v>
      </c>
      <c r="L1014" s="5">
        <v>5249</v>
      </c>
      <c r="M1014" s="5" t="s">
        <v>17</v>
      </c>
      <c r="N1014" s="11" t="str">
        <f t="shared" si="127"/>
        <v>醍05249</v>
      </c>
      <c r="O1014" s="11" t="str">
        <f t="shared" si="128"/>
        <v>本</v>
      </c>
      <c r="P1014" s="10" t="s">
        <v>2815</v>
      </c>
      <c r="Q1014" s="10" t="s">
        <v>934</v>
      </c>
      <c r="R1014" s="10" t="s">
        <v>3263</v>
      </c>
      <c r="S1014" s="4">
        <v>507792</v>
      </c>
      <c r="T1014" s="4" t="s">
        <v>25</v>
      </c>
      <c r="U1014" s="4">
        <v>51103401</v>
      </c>
      <c r="V1014" s="4" t="s">
        <v>20</v>
      </c>
      <c r="W1014" s="13"/>
      <c r="X1014" s="13" t="s">
        <v>2971</v>
      </c>
      <c r="Y1014" s="18" t="s">
        <v>3358</v>
      </c>
      <c r="Z1014" s="18" t="s">
        <v>2973</v>
      </c>
      <c r="AA1014" s="1" t="str">
        <f t="shared" si="130"/>
        <v>フ</v>
      </c>
    </row>
    <row r="1015" spans="1:27" ht="21" hidden="1" customHeight="1">
      <c r="A1015" s="1">
        <v>0</v>
      </c>
      <c r="B1015" s="2" t="str">
        <f>VLOOKUP(VALUE(MID(N1015,2,2)),Sheet1!$A$1:$B$6,2,FALSE)</f>
        <v>点在</v>
      </c>
      <c r="C1015" s="9" t="str">
        <f t="shared" si="129"/>
        <v/>
      </c>
      <c r="D1015" s="10" t="s">
        <v>1941</v>
      </c>
      <c r="E1015" s="4" t="s">
        <v>1942</v>
      </c>
      <c r="F1015" s="4" t="str">
        <f t="shared" si="125"/>
        <v>ﾌﾙﾂｶ ﾃﾂﾔ</v>
      </c>
      <c r="G1015" s="10" t="str">
        <f t="shared" si="126"/>
        <v>ﾌﾙﾂｶ ﾃﾂﾔ</v>
      </c>
      <c r="H1015" s="11" t="s">
        <v>15</v>
      </c>
      <c r="I1015" s="12">
        <v>27212</v>
      </c>
      <c r="J1015" s="11">
        <v>42</v>
      </c>
      <c r="K1015" s="5" t="s">
        <v>16</v>
      </c>
      <c r="L1015" s="5">
        <v>50043</v>
      </c>
      <c r="M1015" s="5" t="s">
        <v>17</v>
      </c>
      <c r="N1015" s="11" t="str">
        <f t="shared" si="127"/>
        <v>醍50043</v>
      </c>
      <c r="O1015" s="11" t="str">
        <f t="shared" si="128"/>
        <v>本</v>
      </c>
      <c r="P1015" s="10" t="s">
        <v>2871</v>
      </c>
      <c r="Q1015" s="10" t="s">
        <v>1943</v>
      </c>
      <c r="R1015" s="10" t="s">
        <v>1944</v>
      </c>
      <c r="S1015" s="4">
        <v>9714901</v>
      </c>
      <c r="T1015" s="4" t="s">
        <v>19</v>
      </c>
      <c r="U1015" s="4">
        <v>980107601</v>
      </c>
      <c r="V1015" s="4" t="s">
        <v>20</v>
      </c>
      <c r="W1015" s="13"/>
      <c r="X1015" s="13" t="s">
        <v>2971</v>
      </c>
      <c r="Y1015" s="18" t="s">
        <v>3358</v>
      </c>
      <c r="Z1015" s="18" t="s">
        <v>2973</v>
      </c>
      <c r="AA1015" s="1" t="str">
        <f t="shared" si="130"/>
        <v>フ</v>
      </c>
    </row>
    <row r="1016" spans="1:27" ht="21" hidden="1" customHeight="1">
      <c r="A1016" s="1">
        <v>0</v>
      </c>
      <c r="B1016" s="2" t="str">
        <f>VLOOKUP(VALUE(MID(N1016,2,2)),Sheet1!$A$1:$B$6,2,FALSE)</f>
        <v>点在</v>
      </c>
      <c r="C1016" s="9" t="str">
        <f t="shared" si="129"/>
        <v>ホ</v>
      </c>
      <c r="D1016" s="10" t="s">
        <v>2115</v>
      </c>
      <c r="E1016" s="4" t="s">
        <v>2116</v>
      </c>
      <c r="F1016" s="4" t="str">
        <f t="shared" si="125"/>
        <v>ﾎｼﾉ ｲﾁﾛｳ</v>
      </c>
      <c r="G1016" s="10" t="str">
        <f t="shared" si="126"/>
        <v>ﾎｼﾉ ｲﾁﾛｳ</v>
      </c>
      <c r="H1016" s="11" t="s">
        <v>15</v>
      </c>
      <c r="I1016" s="12">
        <v>31654</v>
      </c>
      <c r="J1016" s="11">
        <v>30</v>
      </c>
      <c r="K1016" s="5" t="s">
        <v>256</v>
      </c>
      <c r="L1016" s="5">
        <v>50129</v>
      </c>
      <c r="M1016" s="5" t="s">
        <v>17</v>
      </c>
      <c r="N1016" s="11" t="str">
        <f t="shared" si="127"/>
        <v>法50129</v>
      </c>
      <c r="O1016" s="11" t="str">
        <f t="shared" si="128"/>
        <v>本</v>
      </c>
      <c r="P1016" s="10" t="s">
        <v>2909</v>
      </c>
      <c r="Q1016" s="10" t="s">
        <v>2117</v>
      </c>
      <c r="R1016" s="10" t="s">
        <v>2118</v>
      </c>
      <c r="S1016" s="4">
        <v>1000233</v>
      </c>
      <c r="T1016" s="4" t="s">
        <v>25</v>
      </c>
      <c r="U1016" s="4">
        <v>100481101</v>
      </c>
      <c r="V1016" s="4" t="s">
        <v>20</v>
      </c>
      <c r="W1016" s="13"/>
      <c r="X1016" s="13" t="s">
        <v>2971</v>
      </c>
      <c r="Y1016" s="18" t="s">
        <v>3358</v>
      </c>
      <c r="Z1016" s="18" t="s">
        <v>2973</v>
      </c>
      <c r="AA1016" s="1" t="str">
        <f t="shared" si="130"/>
        <v>ホ</v>
      </c>
    </row>
    <row r="1017" spans="1:27" ht="21" hidden="1" customHeight="1">
      <c r="A1017" s="1">
        <v>0</v>
      </c>
      <c r="B1017" s="2" t="str">
        <f>VLOOKUP(VALUE(MID(N1017,2,2)),Sheet1!$A$1:$B$6,2,FALSE)</f>
        <v>点在</v>
      </c>
      <c r="C1017" s="9" t="str">
        <f t="shared" si="129"/>
        <v/>
      </c>
      <c r="D1017" s="10" t="s">
        <v>2119</v>
      </c>
      <c r="E1017" s="4" t="s">
        <v>22</v>
      </c>
      <c r="F1017" s="4" t="str">
        <f t="shared" si="125"/>
        <v>ﾎｼﾉ ｲﾁﾛｳ</v>
      </c>
      <c r="G1017" s="10" t="str">
        <f t="shared" si="126"/>
        <v xml:space="preserve">ﾎｼﾉ </v>
      </c>
      <c r="H1017" s="11" t="s">
        <v>23</v>
      </c>
      <c r="I1017" s="12">
        <v>31690</v>
      </c>
      <c r="J1017" s="11">
        <v>30</v>
      </c>
      <c r="K1017" s="5" t="s">
        <v>256</v>
      </c>
      <c r="L1017" s="5">
        <v>50129</v>
      </c>
      <c r="M1017" s="5" t="s">
        <v>24</v>
      </c>
      <c r="N1017" s="11" t="str">
        <f t="shared" si="127"/>
        <v>法50129</v>
      </c>
      <c r="O1017" s="11" t="str">
        <f t="shared" si="128"/>
        <v>家</v>
      </c>
      <c r="P1017" s="10" t="s">
        <v>2909</v>
      </c>
      <c r="Q1017" s="10" t="s">
        <v>2117</v>
      </c>
      <c r="R1017" s="10" t="s">
        <v>2118</v>
      </c>
      <c r="S1017" s="4">
        <v>1000233</v>
      </c>
      <c r="T1017" s="4" t="s">
        <v>25</v>
      </c>
      <c r="U1017" s="4">
        <v>100481102</v>
      </c>
      <c r="V1017" s="4" t="s">
        <v>20</v>
      </c>
      <c r="W1017" s="13"/>
      <c r="X1017" s="13" t="s">
        <v>2971</v>
      </c>
      <c r="Y1017" s="18" t="s">
        <v>3358</v>
      </c>
      <c r="Z1017" s="18" t="s">
        <v>2973</v>
      </c>
      <c r="AA1017" s="1" t="str">
        <f t="shared" si="130"/>
        <v>ホ</v>
      </c>
    </row>
    <row r="1018" spans="1:27" ht="21" hidden="1" customHeight="1">
      <c r="A1018" s="1">
        <v>0</v>
      </c>
      <c r="B1018" s="1" t="str">
        <f>VLOOKUP(VALUE(MID(N1018,2,2)),Sheet1!$A$1:$B$6,2,FALSE)</f>
        <v>点在</v>
      </c>
      <c r="C1018" s="9" t="str">
        <f t="shared" si="129"/>
        <v/>
      </c>
      <c r="D1018" s="4" t="s">
        <v>2120</v>
      </c>
      <c r="E1018" s="4" t="s">
        <v>22</v>
      </c>
      <c r="F1018" s="4" t="str">
        <f t="shared" si="125"/>
        <v>ﾎｼﾉ ｲﾁﾛｳ</v>
      </c>
      <c r="G1018" s="4" t="str">
        <f t="shared" si="126"/>
        <v xml:space="preserve">ﾎｼﾉ </v>
      </c>
      <c r="H1018" s="5" t="s">
        <v>23</v>
      </c>
      <c r="I1018" s="6">
        <v>40173</v>
      </c>
      <c r="J1018" s="5">
        <v>7</v>
      </c>
      <c r="K1018" s="5" t="s">
        <v>256</v>
      </c>
      <c r="L1018" s="5">
        <v>50129</v>
      </c>
      <c r="M1018" s="5" t="s">
        <v>24</v>
      </c>
      <c r="N1018" s="5" t="str">
        <f t="shared" si="127"/>
        <v>法50129</v>
      </c>
      <c r="O1018" s="5" t="str">
        <f t="shared" si="128"/>
        <v>家</v>
      </c>
      <c r="P1018" s="4" t="s">
        <v>2909</v>
      </c>
      <c r="Q1018" s="4" t="s">
        <v>2117</v>
      </c>
      <c r="R1018" s="4" t="s">
        <v>2118</v>
      </c>
      <c r="S1018" s="4">
        <v>1000233</v>
      </c>
      <c r="T1018" s="4" t="s">
        <v>25</v>
      </c>
      <c r="U1018" s="4">
        <v>100481103</v>
      </c>
      <c r="V1018" s="4" t="s">
        <v>20</v>
      </c>
      <c r="W1018" s="7" t="s">
        <v>2970</v>
      </c>
      <c r="X1018" s="7" t="s">
        <v>2971</v>
      </c>
      <c r="Y1018" s="8" t="s">
        <v>2972</v>
      </c>
      <c r="Z1018" s="8" t="s">
        <v>2973</v>
      </c>
      <c r="AA1018" s="1" t="str">
        <f t="shared" si="130"/>
        <v>ホ</v>
      </c>
    </row>
    <row r="1019" spans="1:27" ht="21" hidden="1" customHeight="1">
      <c r="A1019" s="1">
        <v>0</v>
      </c>
      <c r="B1019" s="1" t="str">
        <f>VLOOKUP(VALUE(MID(N1019,2,2)),Sheet1!$A$1:$B$6,2,FALSE)</f>
        <v>点在</v>
      </c>
      <c r="C1019" s="9" t="str">
        <f t="shared" si="129"/>
        <v/>
      </c>
      <c r="D1019" s="4" t="s">
        <v>2121</v>
      </c>
      <c r="E1019" s="4" t="s">
        <v>22</v>
      </c>
      <c r="F1019" s="4" t="str">
        <f t="shared" si="125"/>
        <v>ﾎｼﾉ ｲﾁﾛｳ</v>
      </c>
      <c r="G1019" s="4" t="str">
        <f t="shared" si="126"/>
        <v xml:space="preserve">ﾎｼﾉ </v>
      </c>
      <c r="H1019" s="5" t="s">
        <v>23</v>
      </c>
      <c r="I1019" s="6">
        <v>41058</v>
      </c>
      <c r="J1019" s="5">
        <v>4</v>
      </c>
      <c r="K1019" s="5" t="s">
        <v>256</v>
      </c>
      <c r="L1019" s="5">
        <v>50129</v>
      </c>
      <c r="M1019" s="5" t="s">
        <v>24</v>
      </c>
      <c r="N1019" s="5" t="str">
        <f t="shared" si="127"/>
        <v>法50129</v>
      </c>
      <c r="O1019" s="5" t="str">
        <f t="shared" si="128"/>
        <v>家</v>
      </c>
      <c r="P1019" s="4" t="s">
        <v>2909</v>
      </c>
      <c r="Q1019" s="4" t="s">
        <v>2117</v>
      </c>
      <c r="R1019" s="4" t="s">
        <v>2118</v>
      </c>
      <c r="S1019" s="4">
        <v>1000233</v>
      </c>
      <c r="T1019" s="4" t="s">
        <v>25</v>
      </c>
      <c r="U1019" s="4">
        <v>100481104</v>
      </c>
      <c r="V1019" s="4" t="s">
        <v>20</v>
      </c>
      <c r="W1019" s="7" t="s">
        <v>2970</v>
      </c>
      <c r="X1019" s="7" t="s">
        <v>2971</v>
      </c>
      <c r="Y1019" s="8" t="s">
        <v>2972</v>
      </c>
      <c r="Z1019" s="8" t="s">
        <v>2973</v>
      </c>
      <c r="AA1019" s="1" t="str">
        <f t="shared" si="130"/>
        <v>ホ</v>
      </c>
    </row>
    <row r="1020" spans="1:27" ht="21" hidden="1" customHeight="1">
      <c r="A1020" s="1">
        <v>0</v>
      </c>
      <c r="B1020" s="2" t="str">
        <f>VLOOKUP(VALUE(MID(N1020,2,2)),Sheet1!$A$1:$B$6,2,FALSE)</f>
        <v>小栗栖</v>
      </c>
      <c r="C1020" s="9" t="str">
        <f t="shared" si="129"/>
        <v/>
      </c>
      <c r="D1020" s="10" t="s">
        <v>888</v>
      </c>
      <c r="E1020" s="4" t="s">
        <v>889</v>
      </c>
      <c r="F1020" s="4" t="str">
        <f t="shared" si="125"/>
        <v>ﾎﾘ ﾀﾀﾞｵ</v>
      </c>
      <c r="G1020" s="10" t="str">
        <f t="shared" si="126"/>
        <v>ﾎﾘ ﾀﾀﾞｵ</v>
      </c>
      <c r="H1020" s="11" t="s">
        <v>15</v>
      </c>
      <c r="I1020" s="12">
        <v>26057</v>
      </c>
      <c r="J1020" s="11">
        <v>45</v>
      </c>
      <c r="K1020" s="5" t="s">
        <v>16</v>
      </c>
      <c r="L1020" s="5">
        <v>3191</v>
      </c>
      <c r="M1020" s="5" t="s">
        <v>17</v>
      </c>
      <c r="N1020" s="11" t="str">
        <f t="shared" si="127"/>
        <v>醍03191</v>
      </c>
      <c r="O1020" s="11" t="str">
        <f t="shared" si="128"/>
        <v>本</v>
      </c>
      <c r="P1020" s="10" t="s">
        <v>2605</v>
      </c>
      <c r="Q1020" s="10" t="s">
        <v>73</v>
      </c>
      <c r="R1020" s="10" t="s">
        <v>3131</v>
      </c>
      <c r="S1020" s="4">
        <v>9417168</v>
      </c>
      <c r="T1020" s="4" t="s">
        <v>19</v>
      </c>
      <c r="U1020" s="4">
        <v>950108501</v>
      </c>
      <c r="V1020" s="4" t="s">
        <v>20</v>
      </c>
      <c r="W1020" s="13"/>
      <c r="X1020" s="13" t="s">
        <v>2971</v>
      </c>
      <c r="Y1020" s="18" t="s">
        <v>3358</v>
      </c>
      <c r="Z1020" s="18" t="s">
        <v>2973</v>
      </c>
      <c r="AA1020" s="1" t="str">
        <f t="shared" si="130"/>
        <v>ホ</v>
      </c>
    </row>
    <row r="1021" spans="1:27" ht="21" hidden="1" customHeight="1">
      <c r="A1021" s="1">
        <v>0</v>
      </c>
      <c r="B1021" s="2" t="str">
        <f>VLOOKUP(VALUE(MID(N1021,2,2)),Sheet1!$A$1:$B$6,2,FALSE)</f>
        <v>小栗栖</v>
      </c>
      <c r="C1021" s="9" t="str">
        <f t="shared" si="129"/>
        <v/>
      </c>
      <c r="D1021" s="10" t="s">
        <v>890</v>
      </c>
      <c r="E1021" s="4" t="s">
        <v>22</v>
      </c>
      <c r="F1021" s="4" t="str">
        <f t="shared" si="125"/>
        <v>ﾎﾘ ﾀﾀﾞｵ</v>
      </c>
      <c r="G1021" s="10" t="str">
        <f t="shared" si="126"/>
        <v xml:space="preserve">ﾎﾘ </v>
      </c>
      <c r="H1021" s="11" t="s">
        <v>23</v>
      </c>
      <c r="I1021" s="12">
        <v>26051</v>
      </c>
      <c r="J1021" s="11">
        <v>45</v>
      </c>
      <c r="K1021" s="5" t="s">
        <v>16</v>
      </c>
      <c r="L1021" s="5">
        <v>3191</v>
      </c>
      <c r="M1021" s="5" t="s">
        <v>24</v>
      </c>
      <c r="N1021" s="11" t="str">
        <f t="shared" si="127"/>
        <v>醍03191</v>
      </c>
      <c r="O1021" s="11" t="str">
        <f t="shared" si="128"/>
        <v>家</v>
      </c>
      <c r="P1021" s="10" t="s">
        <v>2605</v>
      </c>
      <c r="Q1021" s="10" t="s">
        <v>73</v>
      </c>
      <c r="R1021" s="10" t="s">
        <v>3131</v>
      </c>
      <c r="S1021" s="4">
        <v>9417168</v>
      </c>
      <c r="T1021" s="4" t="s">
        <v>25</v>
      </c>
      <c r="U1021" s="4">
        <v>950108502</v>
      </c>
      <c r="V1021" s="4" t="s">
        <v>20</v>
      </c>
      <c r="W1021" s="13"/>
      <c r="X1021" s="13" t="s">
        <v>2971</v>
      </c>
      <c r="Y1021" s="18" t="s">
        <v>3358</v>
      </c>
      <c r="Z1021" s="18" t="s">
        <v>2973</v>
      </c>
      <c r="AA1021" s="1" t="str">
        <f t="shared" si="130"/>
        <v>ホ</v>
      </c>
    </row>
    <row r="1022" spans="1:27" ht="21" hidden="1" customHeight="1">
      <c r="A1022" s="1">
        <v>0</v>
      </c>
      <c r="B1022" s="2" t="str">
        <f>VLOOKUP(VALUE(MID(N1022,2,2)),Sheet1!$A$1:$B$6,2,FALSE)</f>
        <v>小栗栖</v>
      </c>
      <c r="C1022" s="9" t="str">
        <f t="shared" si="129"/>
        <v/>
      </c>
      <c r="D1022" s="10" t="s">
        <v>891</v>
      </c>
      <c r="E1022" s="4" t="s">
        <v>22</v>
      </c>
      <c r="F1022" s="4" t="str">
        <f t="shared" si="125"/>
        <v>ﾎﾘ ﾀﾀﾞｵ</v>
      </c>
      <c r="G1022" s="10" t="str">
        <f t="shared" si="126"/>
        <v xml:space="preserve">ﾎﾘ </v>
      </c>
      <c r="H1022" s="11" t="s">
        <v>15</v>
      </c>
      <c r="I1022" s="12">
        <v>35121</v>
      </c>
      <c r="J1022" s="11">
        <v>21</v>
      </c>
      <c r="K1022" s="5" t="s">
        <v>16</v>
      </c>
      <c r="L1022" s="5">
        <v>3191</v>
      </c>
      <c r="M1022" s="5" t="s">
        <v>24</v>
      </c>
      <c r="N1022" s="11" t="str">
        <f t="shared" si="127"/>
        <v>醍03191</v>
      </c>
      <c r="O1022" s="11" t="str">
        <f t="shared" si="128"/>
        <v>家</v>
      </c>
      <c r="P1022" s="10" t="s">
        <v>2605</v>
      </c>
      <c r="Q1022" s="10" t="s">
        <v>73</v>
      </c>
      <c r="R1022" s="10" t="s">
        <v>3131</v>
      </c>
      <c r="S1022" s="4">
        <v>9417168</v>
      </c>
      <c r="T1022" s="4" t="s">
        <v>25</v>
      </c>
      <c r="U1022" s="4">
        <v>950108503</v>
      </c>
      <c r="V1022" s="4" t="s">
        <v>20</v>
      </c>
      <c r="W1022" s="13"/>
      <c r="X1022" s="13" t="s">
        <v>2971</v>
      </c>
      <c r="Y1022" s="18" t="s">
        <v>3358</v>
      </c>
      <c r="Z1022" s="18" t="s">
        <v>2973</v>
      </c>
      <c r="AA1022" s="1" t="str">
        <f t="shared" si="130"/>
        <v>ホ</v>
      </c>
    </row>
    <row r="1023" spans="1:27" ht="21" hidden="1" customHeight="1">
      <c r="A1023" s="1">
        <v>0</v>
      </c>
      <c r="B1023" s="2" t="str">
        <f>VLOOKUP(VALUE(MID(N1023,2,2)),Sheet1!$A$1:$B$6,2,FALSE)</f>
        <v>小栗栖</v>
      </c>
      <c r="C1023" s="9" t="str">
        <f t="shared" si="129"/>
        <v/>
      </c>
      <c r="D1023" s="10" t="s">
        <v>892</v>
      </c>
      <c r="E1023" s="4" t="s">
        <v>22</v>
      </c>
      <c r="F1023" s="4" t="str">
        <f t="shared" si="125"/>
        <v>ﾎﾘ ﾀﾀﾞｵ</v>
      </c>
      <c r="G1023" s="10" t="str">
        <f t="shared" si="126"/>
        <v xml:space="preserve">ﾎﾘ </v>
      </c>
      <c r="H1023" s="11" t="s">
        <v>15</v>
      </c>
      <c r="I1023" s="12">
        <v>35994</v>
      </c>
      <c r="J1023" s="11">
        <v>18</v>
      </c>
      <c r="K1023" s="5" t="s">
        <v>16</v>
      </c>
      <c r="L1023" s="5">
        <v>3191</v>
      </c>
      <c r="M1023" s="5" t="s">
        <v>24</v>
      </c>
      <c r="N1023" s="11" t="str">
        <f t="shared" si="127"/>
        <v>醍03191</v>
      </c>
      <c r="O1023" s="11" t="str">
        <f t="shared" si="128"/>
        <v>家</v>
      </c>
      <c r="P1023" s="10" t="s">
        <v>2605</v>
      </c>
      <c r="Q1023" s="10" t="s">
        <v>73</v>
      </c>
      <c r="R1023" s="10" t="s">
        <v>3131</v>
      </c>
      <c r="S1023" s="4">
        <v>9417168</v>
      </c>
      <c r="T1023" s="4" t="s">
        <v>25</v>
      </c>
      <c r="U1023" s="4">
        <v>950108504</v>
      </c>
      <c r="V1023" s="4" t="s">
        <v>20</v>
      </c>
      <c r="W1023" s="13"/>
      <c r="X1023" s="13" t="s">
        <v>2971</v>
      </c>
      <c r="Y1023" s="18" t="s">
        <v>3358</v>
      </c>
      <c r="Z1023" s="18" t="s">
        <v>2973</v>
      </c>
      <c r="AA1023" s="1" t="str">
        <f t="shared" si="130"/>
        <v>ホ</v>
      </c>
    </row>
    <row r="1024" spans="1:27" ht="21" hidden="1" customHeight="1">
      <c r="A1024" s="1">
        <v>0</v>
      </c>
      <c r="B1024" s="1" t="str">
        <f>VLOOKUP(VALUE(MID(N1024,2,2)),Sheet1!$A$1:$B$6,2,FALSE)</f>
        <v>小栗栖</v>
      </c>
      <c r="C1024" s="9" t="str">
        <f t="shared" si="129"/>
        <v/>
      </c>
      <c r="D1024" s="4" t="s">
        <v>893</v>
      </c>
      <c r="E1024" s="4" t="s">
        <v>22</v>
      </c>
      <c r="F1024" s="4" t="str">
        <f t="shared" si="125"/>
        <v>ﾎﾘ ﾀﾀﾞｵ</v>
      </c>
      <c r="G1024" s="4" t="str">
        <f t="shared" si="126"/>
        <v xml:space="preserve">ﾎﾘ </v>
      </c>
      <c r="H1024" s="5" t="s">
        <v>15</v>
      </c>
      <c r="I1024" s="6">
        <v>38633</v>
      </c>
      <c r="J1024" s="5">
        <v>11</v>
      </c>
      <c r="K1024" s="5" t="s">
        <v>16</v>
      </c>
      <c r="L1024" s="5">
        <v>3191</v>
      </c>
      <c r="M1024" s="5" t="s">
        <v>24</v>
      </c>
      <c r="N1024" s="5" t="str">
        <f t="shared" si="127"/>
        <v>醍03191</v>
      </c>
      <c r="O1024" s="5" t="str">
        <f t="shared" si="128"/>
        <v>家</v>
      </c>
      <c r="P1024" s="4" t="s">
        <v>2605</v>
      </c>
      <c r="Q1024" s="4" t="s">
        <v>73</v>
      </c>
      <c r="R1024" s="4" t="s">
        <v>3131</v>
      </c>
      <c r="S1024" s="4">
        <v>9417168</v>
      </c>
      <c r="T1024" s="4" t="s">
        <v>25</v>
      </c>
      <c r="U1024" s="4">
        <v>950108505</v>
      </c>
      <c r="V1024" s="4" t="s">
        <v>20</v>
      </c>
      <c r="W1024" s="7" t="s">
        <v>2970</v>
      </c>
      <c r="X1024" s="7" t="s">
        <v>2971</v>
      </c>
      <c r="Y1024" s="8" t="s">
        <v>2972</v>
      </c>
      <c r="Z1024" s="8" t="s">
        <v>2973</v>
      </c>
      <c r="AA1024" s="1" t="str">
        <f t="shared" si="130"/>
        <v>ホ</v>
      </c>
    </row>
    <row r="1025" spans="1:27" ht="21" hidden="1" customHeight="1">
      <c r="A1025" s="1">
        <v>0</v>
      </c>
      <c r="B1025" s="2" t="str">
        <f>VLOOKUP(VALUE(MID(N1025,2,2)),Sheet1!$A$1:$B$6,2,FALSE)</f>
        <v>石田</v>
      </c>
      <c r="C1025" s="9" t="str">
        <f t="shared" si="129"/>
        <v/>
      </c>
      <c r="D1025" s="10" t="s">
        <v>281</v>
      </c>
      <c r="E1025" s="4" t="s">
        <v>282</v>
      </c>
      <c r="F1025" s="4" t="str">
        <f t="shared" si="125"/>
        <v>ﾎﾘ ﾄｼﾏｻ</v>
      </c>
      <c r="G1025" s="10" t="str">
        <f t="shared" si="126"/>
        <v>ﾎﾘ ﾄｼﾏｻ</v>
      </c>
      <c r="H1025" s="11" t="s">
        <v>15</v>
      </c>
      <c r="I1025" s="12">
        <v>34368</v>
      </c>
      <c r="J1025" s="11">
        <v>23</v>
      </c>
      <c r="K1025" s="5" t="s">
        <v>16</v>
      </c>
      <c r="L1025" s="5">
        <v>1222</v>
      </c>
      <c r="M1025" s="5" t="s">
        <v>17</v>
      </c>
      <c r="N1025" s="11" t="str">
        <f t="shared" si="127"/>
        <v>醍01222</v>
      </c>
      <c r="O1025" s="11" t="str">
        <f t="shared" si="128"/>
        <v>本</v>
      </c>
      <c r="P1025" s="10" t="s">
        <v>2450</v>
      </c>
      <c r="Q1025" s="10" t="s">
        <v>80</v>
      </c>
      <c r="R1025" s="10" t="s">
        <v>3014</v>
      </c>
      <c r="S1025" s="4">
        <v>1312880</v>
      </c>
      <c r="T1025" s="4" t="s">
        <v>25</v>
      </c>
      <c r="U1025" s="4">
        <v>140403501</v>
      </c>
      <c r="V1025" s="4" t="s">
        <v>20</v>
      </c>
      <c r="W1025" s="13"/>
      <c r="X1025" s="13" t="s">
        <v>2971</v>
      </c>
      <c r="Y1025" s="18" t="s">
        <v>3358</v>
      </c>
      <c r="Z1025" s="18" t="s">
        <v>2973</v>
      </c>
      <c r="AA1025" s="1" t="str">
        <f t="shared" si="130"/>
        <v>ホ</v>
      </c>
    </row>
    <row r="1026" spans="1:27" ht="21" hidden="1" customHeight="1">
      <c r="A1026" s="1">
        <v>0</v>
      </c>
      <c r="B1026" s="2" t="str">
        <f>VLOOKUP(VALUE(MID(N1026,2,2)),Sheet1!$A$1:$B$6,2,FALSE)</f>
        <v>石田</v>
      </c>
      <c r="C1026" s="9" t="str">
        <f t="shared" si="129"/>
        <v/>
      </c>
      <c r="D1026" s="10" t="s">
        <v>283</v>
      </c>
      <c r="E1026" s="4" t="s">
        <v>22</v>
      </c>
      <c r="F1026" s="4" t="str">
        <f t="shared" ref="F1026:F1089" si="131">IF(L1026=L1025,F1025,E1026)</f>
        <v>ﾎﾘ ﾄｼﾏｻ</v>
      </c>
      <c r="G1026" s="10" t="str">
        <f t="shared" ref="G1026:G1089" si="132">IF(L1026=L1025,LEFT(G1025,FIND(" ",G1025)),E1026)</f>
        <v xml:space="preserve">ﾎﾘ </v>
      </c>
      <c r="H1026" s="11" t="s">
        <v>15</v>
      </c>
      <c r="I1026" s="12">
        <v>24375</v>
      </c>
      <c r="J1026" s="11">
        <v>50</v>
      </c>
      <c r="K1026" s="5" t="s">
        <v>16</v>
      </c>
      <c r="L1026" s="5">
        <v>1222</v>
      </c>
      <c r="M1026" s="5" t="s">
        <v>24</v>
      </c>
      <c r="N1026" s="11" t="str">
        <f t="shared" ref="N1026:N1089" si="133">MID(K1026,4,1)&amp;TEXT(L1026,"00000")</f>
        <v>醍01222</v>
      </c>
      <c r="O1026" s="11" t="str">
        <f t="shared" ref="O1026:O1089" si="134">LEFT(M1026,1)</f>
        <v>家</v>
      </c>
      <c r="P1026" s="10" t="s">
        <v>2450</v>
      </c>
      <c r="Q1026" s="10" t="s">
        <v>80</v>
      </c>
      <c r="R1026" s="10" t="s">
        <v>3014</v>
      </c>
      <c r="S1026" s="4">
        <v>1312880</v>
      </c>
      <c r="T1026" s="4" t="s">
        <v>25</v>
      </c>
      <c r="U1026" s="4">
        <v>140403502</v>
      </c>
      <c r="V1026" s="4" t="s">
        <v>20</v>
      </c>
      <c r="W1026" s="13"/>
      <c r="X1026" s="13" t="s">
        <v>2971</v>
      </c>
      <c r="Y1026" s="18" t="s">
        <v>3358</v>
      </c>
      <c r="Z1026" s="18" t="s">
        <v>2973</v>
      </c>
      <c r="AA1026" s="1" t="str">
        <f t="shared" si="130"/>
        <v>ホ</v>
      </c>
    </row>
    <row r="1027" spans="1:27" ht="21" hidden="1" customHeight="1">
      <c r="A1027" s="1">
        <v>0</v>
      </c>
      <c r="B1027" s="2" t="str">
        <f>VLOOKUP(VALUE(MID(N1027,2,2)),Sheet1!$A$1:$B$6,2,FALSE)</f>
        <v>石田</v>
      </c>
      <c r="C1027" s="9" t="str">
        <f t="shared" ref="C1027:C1090" si="135">IF(AA1027=AA1026,"",AA1027)</f>
        <v/>
      </c>
      <c r="D1027" s="10" t="s">
        <v>284</v>
      </c>
      <c r="E1027" s="4" t="s">
        <v>22</v>
      </c>
      <c r="F1027" s="4" t="str">
        <f t="shared" si="131"/>
        <v>ﾎﾘ ﾄｼﾏｻ</v>
      </c>
      <c r="G1027" s="10" t="str">
        <f t="shared" si="132"/>
        <v xml:space="preserve">ﾎﾘ </v>
      </c>
      <c r="H1027" s="11" t="s">
        <v>23</v>
      </c>
      <c r="I1027" s="12">
        <v>24049</v>
      </c>
      <c r="J1027" s="11">
        <v>51</v>
      </c>
      <c r="K1027" s="5" t="s">
        <v>16</v>
      </c>
      <c r="L1027" s="5">
        <v>1222</v>
      </c>
      <c r="M1027" s="5" t="s">
        <v>24</v>
      </c>
      <c r="N1027" s="11" t="str">
        <f t="shared" si="133"/>
        <v>醍01222</v>
      </c>
      <c r="O1027" s="11" t="str">
        <f t="shared" si="134"/>
        <v>家</v>
      </c>
      <c r="P1027" s="10" t="s">
        <v>2450</v>
      </c>
      <c r="Q1027" s="10" t="s">
        <v>80</v>
      </c>
      <c r="R1027" s="10" t="s">
        <v>3014</v>
      </c>
      <c r="S1027" s="4">
        <v>1312880</v>
      </c>
      <c r="T1027" s="4" t="s">
        <v>25</v>
      </c>
      <c r="U1027" s="4">
        <v>140403503</v>
      </c>
      <c r="V1027" s="4" t="s">
        <v>20</v>
      </c>
      <c r="W1027" s="13"/>
      <c r="X1027" s="13" t="s">
        <v>2971</v>
      </c>
      <c r="Y1027" s="18" t="s">
        <v>3358</v>
      </c>
      <c r="Z1027" s="18" t="s">
        <v>2973</v>
      </c>
      <c r="AA1027" s="1" t="str">
        <f t="shared" ref="AA1027:AA1090" si="136">DBCS(LEFT(G1027,1))</f>
        <v>ホ</v>
      </c>
    </row>
    <row r="1028" spans="1:27" ht="21" hidden="1" customHeight="1">
      <c r="A1028" s="1">
        <v>0</v>
      </c>
      <c r="B1028" s="2" t="str">
        <f>VLOOKUP(VALUE(MID(N1028,2,2)),Sheet1!$A$1:$B$6,2,FALSE)</f>
        <v>石田</v>
      </c>
      <c r="C1028" s="9" t="str">
        <f t="shared" si="135"/>
        <v/>
      </c>
      <c r="D1028" s="10" t="s">
        <v>285</v>
      </c>
      <c r="E1028" s="4" t="s">
        <v>22</v>
      </c>
      <c r="F1028" s="4" t="str">
        <f t="shared" si="131"/>
        <v>ﾎﾘ ﾄｼﾏｻ</v>
      </c>
      <c r="G1028" s="10" t="str">
        <f t="shared" si="132"/>
        <v xml:space="preserve">ﾎﾘ </v>
      </c>
      <c r="H1028" s="11" t="s">
        <v>15</v>
      </c>
      <c r="I1028" s="12">
        <v>36051</v>
      </c>
      <c r="J1028" s="11">
        <v>18</v>
      </c>
      <c r="K1028" s="5" t="s">
        <v>16</v>
      </c>
      <c r="L1028" s="5">
        <v>1222</v>
      </c>
      <c r="M1028" s="5" t="s">
        <v>24</v>
      </c>
      <c r="N1028" s="11" t="str">
        <f t="shared" si="133"/>
        <v>醍01222</v>
      </c>
      <c r="O1028" s="11" t="str">
        <f t="shared" si="134"/>
        <v>家</v>
      </c>
      <c r="P1028" s="10" t="s">
        <v>2450</v>
      </c>
      <c r="Q1028" s="10" t="s">
        <v>80</v>
      </c>
      <c r="R1028" s="10" t="s">
        <v>3014</v>
      </c>
      <c r="S1028" s="4">
        <v>1312880</v>
      </c>
      <c r="T1028" s="4" t="s">
        <v>25</v>
      </c>
      <c r="U1028" s="4">
        <v>140403504</v>
      </c>
      <c r="V1028" s="4" t="s">
        <v>20</v>
      </c>
      <c r="W1028" s="13"/>
      <c r="X1028" s="13" t="s">
        <v>2971</v>
      </c>
      <c r="Y1028" s="18" t="s">
        <v>3358</v>
      </c>
      <c r="Z1028" s="18" t="s">
        <v>2973</v>
      </c>
      <c r="AA1028" s="1" t="str">
        <f t="shared" si="136"/>
        <v>ホ</v>
      </c>
    </row>
    <row r="1029" spans="1:27" ht="21" hidden="1" customHeight="1">
      <c r="A1029" s="1">
        <v>0</v>
      </c>
      <c r="B1029" s="2" t="str">
        <f>VLOOKUP(VALUE(MID(N1029,2,2)),Sheet1!$A$1:$B$6,2,FALSE)</f>
        <v>石田</v>
      </c>
      <c r="C1029" s="9" t="str">
        <f t="shared" si="135"/>
        <v/>
      </c>
      <c r="D1029" s="10" t="s">
        <v>286</v>
      </c>
      <c r="E1029" s="4" t="s">
        <v>22</v>
      </c>
      <c r="F1029" s="4" t="str">
        <f t="shared" si="131"/>
        <v>ﾎﾘ ﾄｼﾏｻ</v>
      </c>
      <c r="G1029" s="10" t="str">
        <f t="shared" si="132"/>
        <v xml:space="preserve">ﾎﾘ </v>
      </c>
      <c r="H1029" s="11" t="s">
        <v>15</v>
      </c>
      <c r="I1029" s="12">
        <v>36432</v>
      </c>
      <c r="J1029" s="11">
        <v>17</v>
      </c>
      <c r="K1029" s="5" t="s">
        <v>16</v>
      </c>
      <c r="L1029" s="5">
        <v>1222</v>
      </c>
      <c r="M1029" s="5" t="s">
        <v>24</v>
      </c>
      <c r="N1029" s="11" t="str">
        <f t="shared" si="133"/>
        <v>醍01222</v>
      </c>
      <c r="O1029" s="11" t="str">
        <f t="shared" si="134"/>
        <v>家</v>
      </c>
      <c r="P1029" s="10" t="s">
        <v>2450</v>
      </c>
      <c r="Q1029" s="10" t="s">
        <v>80</v>
      </c>
      <c r="R1029" s="10" t="s">
        <v>3014</v>
      </c>
      <c r="S1029" s="4">
        <v>1312880</v>
      </c>
      <c r="T1029" s="4" t="s">
        <v>25</v>
      </c>
      <c r="U1029" s="4">
        <v>140403505</v>
      </c>
      <c r="V1029" s="4" t="s">
        <v>20</v>
      </c>
      <c r="W1029" s="13"/>
      <c r="X1029" s="13" t="s">
        <v>2971</v>
      </c>
      <c r="Y1029" s="18" t="s">
        <v>3358</v>
      </c>
      <c r="Z1029" s="18" t="s">
        <v>2973</v>
      </c>
      <c r="AA1029" s="1" t="str">
        <f t="shared" si="136"/>
        <v>ホ</v>
      </c>
    </row>
    <row r="1030" spans="1:27" ht="21" hidden="1" customHeight="1">
      <c r="A1030" s="1">
        <v>0</v>
      </c>
      <c r="B1030" s="2" t="str">
        <f>VLOOKUP(VALUE(MID(N1030,2,2)),Sheet1!$A$1:$B$6,2,FALSE)</f>
        <v>点在</v>
      </c>
      <c r="C1030" s="9" t="str">
        <f t="shared" si="135"/>
        <v/>
      </c>
      <c r="D1030" s="10" t="s">
        <v>2072</v>
      </c>
      <c r="E1030" s="4" t="s">
        <v>2073</v>
      </c>
      <c r="F1030" s="4" t="str">
        <f t="shared" si="131"/>
        <v>ﾎﾘ ﾔｽﾕｷ</v>
      </c>
      <c r="G1030" s="10" t="str">
        <f t="shared" si="132"/>
        <v>ﾎﾘ ﾔｽﾕｷ</v>
      </c>
      <c r="H1030" s="11" t="s">
        <v>15</v>
      </c>
      <c r="I1030" s="12">
        <v>27583</v>
      </c>
      <c r="J1030" s="11">
        <v>41</v>
      </c>
      <c r="K1030" s="5" t="s">
        <v>256</v>
      </c>
      <c r="L1030" s="5">
        <v>50119</v>
      </c>
      <c r="M1030" s="5" t="s">
        <v>17</v>
      </c>
      <c r="N1030" s="11" t="str">
        <f t="shared" si="133"/>
        <v>法50119</v>
      </c>
      <c r="O1030" s="11" t="str">
        <f t="shared" si="134"/>
        <v>本</v>
      </c>
      <c r="P1030" s="10" t="s">
        <v>2899</v>
      </c>
      <c r="Q1030" s="10" t="s">
        <v>2074</v>
      </c>
      <c r="R1030" s="10" t="s">
        <v>3313</v>
      </c>
      <c r="S1030" s="4">
        <v>301795</v>
      </c>
      <c r="T1030" s="4" t="s">
        <v>19</v>
      </c>
      <c r="U1030" s="4">
        <v>30514001</v>
      </c>
      <c r="V1030" s="4" t="s">
        <v>20</v>
      </c>
      <c r="W1030" s="13"/>
      <c r="X1030" s="13" t="s">
        <v>2971</v>
      </c>
      <c r="Y1030" s="18" t="s">
        <v>3358</v>
      </c>
      <c r="Z1030" s="18" t="s">
        <v>2973</v>
      </c>
      <c r="AA1030" s="1" t="str">
        <f t="shared" si="136"/>
        <v>ホ</v>
      </c>
    </row>
    <row r="1031" spans="1:27" ht="21" hidden="1" customHeight="1">
      <c r="A1031" s="1">
        <v>0</v>
      </c>
      <c r="B1031" s="2" t="str">
        <f>VLOOKUP(VALUE(MID(N1031,2,2)),Sheet1!$A$1:$B$6,2,FALSE)</f>
        <v>点在</v>
      </c>
      <c r="C1031" s="9" t="str">
        <f t="shared" si="135"/>
        <v/>
      </c>
      <c r="D1031" s="10" t="s">
        <v>2075</v>
      </c>
      <c r="E1031" s="4" t="s">
        <v>22</v>
      </c>
      <c r="F1031" s="4" t="str">
        <f t="shared" si="131"/>
        <v>ﾎﾘ ﾔｽﾕｷ</v>
      </c>
      <c r="G1031" s="10" t="str">
        <f t="shared" si="132"/>
        <v xml:space="preserve">ﾎﾘ </v>
      </c>
      <c r="H1031" s="11" t="s">
        <v>23</v>
      </c>
      <c r="I1031" s="12">
        <v>28817</v>
      </c>
      <c r="J1031" s="11">
        <v>38</v>
      </c>
      <c r="K1031" s="5" t="s">
        <v>256</v>
      </c>
      <c r="L1031" s="5">
        <v>50119</v>
      </c>
      <c r="M1031" s="5" t="s">
        <v>24</v>
      </c>
      <c r="N1031" s="11" t="str">
        <f t="shared" si="133"/>
        <v>法50119</v>
      </c>
      <c r="O1031" s="11" t="str">
        <f t="shared" si="134"/>
        <v>家</v>
      </c>
      <c r="P1031" s="10" t="s">
        <v>2899</v>
      </c>
      <c r="Q1031" s="10" t="s">
        <v>2074</v>
      </c>
      <c r="R1031" s="10" t="s">
        <v>3313</v>
      </c>
      <c r="S1031" s="4">
        <v>301795</v>
      </c>
      <c r="T1031" s="4" t="s">
        <v>25</v>
      </c>
      <c r="U1031" s="4">
        <v>30514002</v>
      </c>
      <c r="V1031" s="4" t="s">
        <v>20</v>
      </c>
      <c r="W1031" s="13"/>
      <c r="X1031" s="13" t="s">
        <v>2971</v>
      </c>
      <c r="Y1031" s="18" t="s">
        <v>3358</v>
      </c>
      <c r="Z1031" s="18" t="s">
        <v>2973</v>
      </c>
      <c r="AA1031" s="1" t="str">
        <f t="shared" si="136"/>
        <v>ホ</v>
      </c>
    </row>
    <row r="1032" spans="1:27" ht="21" hidden="1" customHeight="1">
      <c r="A1032" s="1">
        <v>0</v>
      </c>
      <c r="B1032" s="1" t="str">
        <f>VLOOKUP(VALUE(MID(N1032,2,2)),Sheet1!$A$1:$B$6,2,FALSE)</f>
        <v>点在</v>
      </c>
      <c r="C1032" s="9" t="str">
        <f t="shared" si="135"/>
        <v/>
      </c>
      <c r="D1032" s="4" t="s">
        <v>2076</v>
      </c>
      <c r="E1032" s="4" t="s">
        <v>22</v>
      </c>
      <c r="F1032" s="4" t="str">
        <f t="shared" si="131"/>
        <v>ﾎﾘ ﾔｽﾕｷ</v>
      </c>
      <c r="G1032" s="4" t="str">
        <f t="shared" si="132"/>
        <v xml:space="preserve">ﾎﾘ </v>
      </c>
      <c r="H1032" s="5" t="s">
        <v>23</v>
      </c>
      <c r="I1032" s="6">
        <v>40024</v>
      </c>
      <c r="J1032" s="5">
        <v>7</v>
      </c>
      <c r="K1032" s="5" t="s">
        <v>256</v>
      </c>
      <c r="L1032" s="5">
        <v>50119</v>
      </c>
      <c r="M1032" s="5" t="s">
        <v>24</v>
      </c>
      <c r="N1032" s="5" t="str">
        <f t="shared" si="133"/>
        <v>法50119</v>
      </c>
      <c r="O1032" s="5" t="str">
        <f t="shared" si="134"/>
        <v>家</v>
      </c>
      <c r="P1032" s="4" t="s">
        <v>2899</v>
      </c>
      <c r="Q1032" s="4" t="s">
        <v>2074</v>
      </c>
      <c r="R1032" s="4" t="s">
        <v>3313</v>
      </c>
      <c r="S1032" s="4">
        <v>301795</v>
      </c>
      <c r="T1032" s="4" t="s">
        <v>25</v>
      </c>
      <c r="U1032" s="4">
        <v>30514003</v>
      </c>
      <c r="V1032" s="4" t="s">
        <v>20</v>
      </c>
      <c r="W1032" s="7" t="s">
        <v>2970</v>
      </c>
      <c r="X1032" s="7" t="s">
        <v>2971</v>
      </c>
      <c r="Y1032" s="8" t="s">
        <v>2972</v>
      </c>
      <c r="Z1032" s="8" t="s">
        <v>2973</v>
      </c>
      <c r="AA1032" s="1" t="str">
        <f t="shared" si="136"/>
        <v>ホ</v>
      </c>
    </row>
    <row r="1033" spans="1:27" ht="21" hidden="1" customHeight="1">
      <c r="A1033" s="1">
        <v>0</v>
      </c>
      <c r="B1033" s="1" t="str">
        <f>VLOOKUP(VALUE(MID(N1033,2,2)),Sheet1!$A$1:$B$6,2,FALSE)</f>
        <v>点在</v>
      </c>
      <c r="C1033" s="9" t="str">
        <f t="shared" si="135"/>
        <v/>
      </c>
      <c r="D1033" s="4" t="s">
        <v>2077</v>
      </c>
      <c r="E1033" s="4" t="s">
        <v>22</v>
      </c>
      <c r="F1033" s="4" t="str">
        <f t="shared" si="131"/>
        <v>ﾎﾘ ﾔｽﾕｷ</v>
      </c>
      <c r="G1033" s="4" t="str">
        <f t="shared" si="132"/>
        <v xml:space="preserve">ﾎﾘ </v>
      </c>
      <c r="H1033" s="5" t="s">
        <v>23</v>
      </c>
      <c r="I1033" s="6">
        <v>41511</v>
      </c>
      <c r="J1033" s="5">
        <v>3</v>
      </c>
      <c r="K1033" s="5" t="s">
        <v>256</v>
      </c>
      <c r="L1033" s="5">
        <v>50119</v>
      </c>
      <c r="M1033" s="5" t="s">
        <v>24</v>
      </c>
      <c r="N1033" s="5" t="str">
        <f t="shared" si="133"/>
        <v>法50119</v>
      </c>
      <c r="O1033" s="5" t="str">
        <f t="shared" si="134"/>
        <v>家</v>
      </c>
      <c r="P1033" s="4" t="s">
        <v>2899</v>
      </c>
      <c r="Q1033" s="4" t="s">
        <v>2074</v>
      </c>
      <c r="R1033" s="4" t="s">
        <v>3313</v>
      </c>
      <c r="S1033" s="4">
        <v>301795</v>
      </c>
      <c r="T1033" s="4" t="s">
        <v>25</v>
      </c>
      <c r="U1033" s="4">
        <v>30514004</v>
      </c>
      <c r="V1033" s="4" t="s">
        <v>20</v>
      </c>
      <c r="W1033" s="7" t="s">
        <v>2970</v>
      </c>
      <c r="X1033" s="7" t="s">
        <v>2971</v>
      </c>
      <c r="Y1033" s="8" t="s">
        <v>2972</v>
      </c>
      <c r="Z1033" s="8" t="s">
        <v>2973</v>
      </c>
      <c r="AA1033" s="1" t="str">
        <f t="shared" si="136"/>
        <v>ホ</v>
      </c>
    </row>
    <row r="1034" spans="1:27" ht="21" hidden="1" customHeight="1">
      <c r="A1034" s="1">
        <v>0</v>
      </c>
      <c r="B1034" s="2" t="str">
        <f>VLOOKUP(VALUE(MID(N1034,2,2)),Sheet1!$A$1:$B$6,2,FALSE)</f>
        <v>日野</v>
      </c>
      <c r="C1034" s="9" t="str">
        <f t="shared" si="135"/>
        <v/>
      </c>
      <c r="D1034" s="10" t="s">
        <v>520</v>
      </c>
      <c r="E1034" s="4" t="s">
        <v>521</v>
      </c>
      <c r="F1034" s="4" t="str">
        <f t="shared" si="131"/>
        <v>ﾎﾘｲ ﾄｼｷ</v>
      </c>
      <c r="G1034" s="10" t="str">
        <f t="shared" si="132"/>
        <v>ﾎﾘｲ ﾄｼｷ</v>
      </c>
      <c r="H1034" s="11" t="s">
        <v>15</v>
      </c>
      <c r="I1034" s="12">
        <v>21046</v>
      </c>
      <c r="J1034" s="11">
        <v>59</v>
      </c>
      <c r="K1034" s="5" t="s">
        <v>16</v>
      </c>
      <c r="L1034" s="5">
        <v>2181</v>
      </c>
      <c r="M1034" s="5" t="s">
        <v>17</v>
      </c>
      <c r="N1034" s="11" t="str">
        <f t="shared" si="133"/>
        <v>醍02181</v>
      </c>
      <c r="O1034" s="11" t="str">
        <f t="shared" si="134"/>
        <v>本</v>
      </c>
      <c r="P1034" s="10" t="s">
        <v>2512</v>
      </c>
      <c r="Q1034" s="10" t="s">
        <v>522</v>
      </c>
      <c r="R1034" s="10" t="s">
        <v>523</v>
      </c>
      <c r="S1034" s="4">
        <v>1203738</v>
      </c>
      <c r="T1034" s="4" t="s">
        <v>19</v>
      </c>
      <c r="U1034" s="4">
        <v>120802001</v>
      </c>
      <c r="V1034" s="4" t="s">
        <v>20</v>
      </c>
      <c r="W1034" s="13"/>
      <c r="X1034" s="13" t="s">
        <v>2971</v>
      </c>
      <c r="Y1034" s="18" t="s">
        <v>3358</v>
      </c>
      <c r="Z1034" s="18" t="s">
        <v>2973</v>
      </c>
      <c r="AA1034" s="1" t="str">
        <f t="shared" si="136"/>
        <v>ホ</v>
      </c>
    </row>
    <row r="1035" spans="1:27" ht="21" hidden="1" customHeight="1">
      <c r="A1035" s="1">
        <v>0</v>
      </c>
      <c r="B1035" s="2" t="str">
        <f>VLOOKUP(VALUE(MID(N1035,2,2)),Sheet1!$A$1:$B$6,2,FALSE)</f>
        <v>日野</v>
      </c>
      <c r="C1035" s="9" t="str">
        <f t="shared" si="135"/>
        <v/>
      </c>
      <c r="D1035" s="10" t="s">
        <v>524</v>
      </c>
      <c r="E1035" s="4" t="s">
        <v>22</v>
      </c>
      <c r="F1035" s="4" t="str">
        <f t="shared" si="131"/>
        <v>ﾎﾘｲ ﾄｼｷ</v>
      </c>
      <c r="G1035" s="10" t="str">
        <f t="shared" si="132"/>
        <v xml:space="preserve">ﾎﾘｲ </v>
      </c>
      <c r="H1035" s="11" t="s">
        <v>23</v>
      </c>
      <c r="I1035" s="12">
        <v>19526</v>
      </c>
      <c r="J1035" s="11">
        <v>63</v>
      </c>
      <c r="K1035" s="5" t="s">
        <v>16</v>
      </c>
      <c r="L1035" s="5">
        <v>2181</v>
      </c>
      <c r="M1035" s="5" t="s">
        <v>24</v>
      </c>
      <c r="N1035" s="11" t="str">
        <f t="shared" si="133"/>
        <v>醍02181</v>
      </c>
      <c r="O1035" s="11" t="str">
        <f t="shared" si="134"/>
        <v>家</v>
      </c>
      <c r="P1035" s="10" t="s">
        <v>2512</v>
      </c>
      <c r="Q1035" s="10" t="s">
        <v>522</v>
      </c>
      <c r="R1035" s="10" t="s">
        <v>523</v>
      </c>
      <c r="S1035" s="4">
        <v>1203738</v>
      </c>
      <c r="T1035" s="4" t="s">
        <v>25</v>
      </c>
      <c r="U1035" s="4">
        <v>120802002</v>
      </c>
      <c r="V1035" s="4" t="s">
        <v>20</v>
      </c>
      <c r="W1035" s="13"/>
      <c r="X1035" s="13" t="s">
        <v>2971</v>
      </c>
      <c r="Y1035" s="18" t="s">
        <v>3358</v>
      </c>
      <c r="Z1035" s="18" t="s">
        <v>2973</v>
      </c>
      <c r="AA1035" s="1" t="str">
        <f t="shared" si="136"/>
        <v>ホ</v>
      </c>
    </row>
    <row r="1036" spans="1:27" ht="21" hidden="1" customHeight="1">
      <c r="A1036" s="1">
        <v>0</v>
      </c>
      <c r="B1036" s="2" t="str">
        <f>VLOOKUP(VALUE(MID(N1036,2,2)),Sheet1!$A$1:$B$6,2,FALSE)</f>
        <v>日野</v>
      </c>
      <c r="C1036" s="9" t="str">
        <f t="shared" si="135"/>
        <v/>
      </c>
      <c r="D1036" s="10" t="s">
        <v>525</v>
      </c>
      <c r="E1036" s="4" t="s">
        <v>22</v>
      </c>
      <c r="F1036" s="4" t="str">
        <f t="shared" si="131"/>
        <v>ﾎﾘｲ ﾄｼｷ</v>
      </c>
      <c r="G1036" s="10" t="str">
        <f t="shared" si="132"/>
        <v xml:space="preserve">ﾎﾘｲ </v>
      </c>
      <c r="H1036" s="11" t="s">
        <v>15</v>
      </c>
      <c r="I1036" s="12">
        <v>34501</v>
      </c>
      <c r="J1036" s="11">
        <v>22</v>
      </c>
      <c r="K1036" s="5" t="s">
        <v>16</v>
      </c>
      <c r="L1036" s="5">
        <v>2181</v>
      </c>
      <c r="M1036" s="5" t="s">
        <v>24</v>
      </c>
      <c r="N1036" s="11" t="str">
        <f t="shared" si="133"/>
        <v>醍02181</v>
      </c>
      <c r="O1036" s="11" t="str">
        <f t="shared" si="134"/>
        <v>家</v>
      </c>
      <c r="P1036" s="10" t="s">
        <v>2512</v>
      </c>
      <c r="Q1036" s="10" t="s">
        <v>522</v>
      </c>
      <c r="R1036" s="10" t="s">
        <v>523</v>
      </c>
      <c r="S1036" s="4">
        <v>1203738</v>
      </c>
      <c r="T1036" s="4" t="s">
        <v>25</v>
      </c>
      <c r="U1036" s="4">
        <v>120802003</v>
      </c>
      <c r="V1036" s="4" t="s">
        <v>20</v>
      </c>
      <c r="W1036" s="13"/>
      <c r="X1036" s="13" t="s">
        <v>2971</v>
      </c>
      <c r="Y1036" s="18" t="s">
        <v>3358</v>
      </c>
      <c r="Z1036" s="18" t="s">
        <v>2973</v>
      </c>
      <c r="AA1036" s="1" t="str">
        <f t="shared" si="136"/>
        <v>ホ</v>
      </c>
    </row>
    <row r="1037" spans="1:27" ht="21" hidden="1" customHeight="1">
      <c r="A1037" s="1">
        <v>0</v>
      </c>
      <c r="B1037" s="2" t="str">
        <f>VLOOKUP(VALUE(MID(N1037,2,2)),Sheet1!$A$1:$B$6,2,FALSE)</f>
        <v>日野</v>
      </c>
      <c r="C1037" s="9" t="str">
        <f t="shared" si="135"/>
        <v/>
      </c>
      <c r="D1037" s="10" t="s">
        <v>547</v>
      </c>
      <c r="E1037" s="4" t="s">
        <v>548</v>
      </c>
      <c r="F1037" s="4" t="str">
        <f t="shared" si="131"/>
        <v>ﾎﾘｳﾁ ｱﾂｼ</v>
      </c>
      <c r="G1037" s="10" t="str">
        <f t="shared" si="132"/>
        <v>ﾎﾘｳﾁ ｱﾂｼ</v>
      </c>
      <c r="H1037" s="11" t="s">
        <v>15</v>
      </c>
      <c r="I1037" s="12">
        <v>25214</v>
      </c>
      <c r="J1037" s="11">
        <v>48</v>
      </c>
      <c r="K1037" s="5" t="s">
        <v>16</v>
      </c>
      <c r="L1037" s="5">
        <v>2193</v>
      </c>
      <c r="M1037" s="5" t="s">
        <v>17</v>
      </c>
      <c r="N1037" s="11" t="str">
        <f t="shared" si="133"/>
        <v>醍02193</v>
      </c>
      <c r="O1037" s="11" t="str">
        <f t="shared" si="134"/>
        <v>本</v>
      </c>
      <c r="P1037" s="10" t="s">
        <v>2518</v>
      </c>
      <c r="Q1037" s="10" t="s">
        <v>549</v>
      </c>
      <c r="R1037" s="10" t="s">
        <v>3067</v>
      </c>
      <c r="S1037" s="4">
        <v>1304712</v>
      </c>
      <c r="T1037" s="4" t="s">
        <v>19</v>
      </c>
      <c r="U1037" s="4">
        <v>130904101</v>
      </c>
      <c r="V1037" s="4" t="s">
        <v>20</v>
      </c>
      <c r="W1037" s="13"/>
      <c r="X1037" s="13" t="s">
        <v>2971</v>
      </c>
      <c r="Y1037" s="18" t="s">
        <v>3358</v>
      </c>
      <c r="Z1037" s="18" t="s">
        <v>2973</v>
      </c>
      <c r="AA1037" s="1" t="str">
        <f t="shared" si="136"/>
        <v>ホ</v>
      </c>
    </row>
    <row r="1038" spans="1:27" ht="21" hidden="1" customHeight="1">
      <c r="A1038" s="1">
        <v>0</v>
      </c>
      <c r="B1038" s="2" t="str">
        <f>VLOOKUP(VALUE(MID(N1038,2,2)),Sheet1!$A$1:$B$6,2,FALSE)</f>
        <v>日野</v>
      </c>
      <c r="C1038" s="9" t="str">
        <f t="shared" si="135"/>
        <v/>
      </c>
      <c r="D1038" s="10" t="s">
        <v>550</v>
      </c>
      <c r="E1038" s="4" t="s">
        <v>22</v>
      </c>
      <c r="F1038" s="4" t="str">
        <f t="shared" si="131"/>
        <v>ﾎﾘｳﾁ ｱﾂｼ</v>
      </c>
      <c r="G1038" s="10" t="str">
        <f t="shared" si="132"/>
        <v xml:space="preserve">ﾎﾘｳﾁ </v>
      </c>
      <c r="H1038" s="11" t="s">
        <v>23</v>
      </c>
      <c r="I1038" s="12">
        <v>26761</v>
      </c>
      <c r="J1038" s="11">
        <v>43</v>
      </c>
      <c r="K1038" s="5" t="s">
        <v>16</v>
      </c>
      <c r="L1038" s="5">
        <v>2193</v>
      </c>
      <c r="M1038" s="5" t="s">
        <v>24</v>
      </c>
      <c r="N1038" s="11" t="str">
        <f t="shared" si="133"/>
        <v>醍02193</v>
      </c>
      <c r="O1038" s="11" t="str">
        <f t="shared" si="134"/>
        <v>家</v>
      </c>
      <c r="P1038" s="10" t="s">
        <v>2518</v>
      </c>
      <c r="Q1038" s="10" t="s">
        <v>549</v>
      </c>
      <c r="R1038" s="10" t="s">
        <v>3067</v>
      </c>
      <c r="S1038" s="4">
        <v>1304712</v>
      </c>
      <c r="T1038" s="4" t="s">
        <v>25</v>
      </c>
      <c r="U1038" s="4">
        <v>130904102</v>
      </c>
      <c r="V1038" s="4" t="s">
        <v>20</v>
      </c>
      <c r="W1038" s="13"/>
      <c r="X1038" s="13" t="s">
        <v>2971</v>
      </c>
      <c r="Y1038" s="18" t="s">
        <v>3358</v>
      </c>
      <c r="Z1038" s="18" t="s">
        <v>2973</v>
      </c>
      <c r="AA1038" s="1" t="str">
        <f t="shared" si="136"/>
        <v>ホ</v>
      </c>
    </row>
    <row r="1039" spans="1:27" ht="21" hidden="1" customHeight="1">
      <c r="A1039" s="1">
        <v>0</v>
      </c>
      <c r="B1039" s="2" t="str">
        <f>VLOOKUP(VALUE(MID(N1039,2,2)),Sheet1!$A$1:$B$6,2,FALSE)</f>
        <v>日野</v>
      </c>
      <c r="C1039" s="9" t="str">
        <f t="shared" si="135"/>
        <v/>
      </c>
      <c r="D1039" s="10" t="s">
        <v>551</v>
      </c>
      <c r="E1039" s="4" t="s">
        <v>22</v>
      </c>
      <c r="F1039" s="4" t="str">
        <f t="shared" si="131"/>
        <v>ﾎﾘｳﾁ ｱﾂｼ</v>
      </c>
      <c r="G1039" s="10" t="str">
        <f t="shared" si="132"/>
        <v xml:space="preserve">ﾎﾘｳﾁ </v>
      </c>
      <c r="H1039" s="11" t="s">
        <v>23</v>
      </c>
      <c r="I1039" s="12">
        <v>36601</v>
      </c>
      <c r="J1039" s="11">
        <v>17</v>
      </c>
      <c r="K1039" s="5" t="s">
        <v>16</v>
      </c>
      <c r="L1039" s="5">
        <v>2193</v>
      </c>
      <c r="M1039" s="5" t="s">
        <v>24</v>
      </c>
      <c r="N1039" s="11" t="str">
        <f t="shared" si="133"/>
        <v>醍02193</v>
      </c>
      <c r="O1039" s="11" t="str">
        <f t="shared" si="134"/>
        <v>家</v>
      </c>
      <c r="P1039" s="10" t="s">
        <v>2518</v>
      </c>
      <c r="Q1039" s="10" t="s">
        <v>549</v>
      </c>
      <c r="R1039" s="10" t="s">
        <v>3067</v>
      </c>
      <c r="S1039" s="4">
        <v>1304712</v>
      </c>
      <c r="T1039" s="4" t="s">
        <v>25</v>
      </c>
      <c r="U1039" s="4">
        <v>130904104</v>
      </c>
      <c r="V1039" s="4" t="s">
        <v>20</v>
      </c>
      <c r="W1039" s="13"/>
      <c r="X1039" s="13" t="s">
        <v>2971</v>
      </c>
      <c r="Y1039" s="18" t="s">
        <v>3358</v>
      </c>
      <c r="Z1039" s="18" t="s">
        <v>2973</v>
      </c>
      <c r="AA1039" s="1" t="str">
        <f t="shared" si="136"/>
        <v>ホ</v>
      </c>
    </row>
    <row r="1040" spans="1:27" ht="21" hidden="1" customHeight="1">
      <c r="A1040" s="1">
        <v>0</v>
      </c>
      <c r="B1040" s="1" t="str">
        <f>VLOOKUP(VALUE(MID(N1040,2,2)),Sheet1!$A$1:$B$6,2,FALSE)</f>
        <v>日野</v>
      </c>
      <c r="C1040" s="9" t="str">
        <f t="shared" si="135"/>
        <v/>
      </c>
      <c r="D1040" s="4" t="s">
        <v>552</v>
      </c>
      <c r="E1040" s="4" t="s">
        <v>22</v>
      </c>
      <c r="F1040" s="4" t="str">
        <f t="shared" si="131"/>
        <v>ﾎﾘｳﾁ ｱﾂｼ</v>
      </c>
      <c r="G1040" s="4" t="str">
        <f t="shared" si="132"/>
        <v xml:space="preserve">ﾎﾘｳﾁ </v>
      </c>
      <c r="H1040" s="5" t="s">
        <v>15</v>
      </c>
      <c r="I1040" s="6">
        <v>40102</v>
      </c>
      <c r="J1040" s="5">
        <v>7</v>
      </c>
      <c r="K1040" s="5" t="s">
        <v>16</v>
      </c>
      <c r="L1040" s="5">
        <v>2193</v>
      </c>
      <c r="M1040" s="5" t="s">
        <v>24</v>
      </c>
      <c r="N1040" s="5" t="str">
        <f t="shared" si="133"/>
        <v>醍02193</v>
      </c>
      <c r="O1040" s="5" t="str">
        <f t="shared" si="134"/>
        <v>家</v>
      </c>
      <c r="P1040" s="4" t="s">
        <v>2518</v>
      </c>
      <c r="Q1040" s="4" t="s">
        <v>549</v>
      </c>
      <c r="R1040" s="4" t="s">
        <v>3067</v>
      </c>
      <c r="S1040" s="4">
        <v>1304712</v>
      </c>
      <c r="T1040" s="4" t="s">
        <v>25</v>
      </c>
      <c r="U1040" s="4">
        <v>130904105</v>
      </c>
      <c r="V1040" s="4" t="s">
        <v>20</v>
      </c>
      <c r="W1040" s="7" t="s">
        <v>2970</v>
      </c>
      <c r="X1040" s="7" t="s">
        <v>2971</v>
      </c>
      <c r="Y1040" s="8" t="s">
        <v>2972</v>
      </c>
      <c r="Z1040" s="8" t="s">
        <v>2973</v>
      </c>
      <c r="AA1040" s="1" t="str">
        <f t="shared" si="136"/>
        <v>ホ</v>
      </c>
    </row>
    <row r="1041" spans="1:28" ht="21" hidden="1" customHeight="1">
      <c r="A1041" s="1">
        <v>0</v>
      </c>
      <c r="B1041" s="2" t="str">
        <f>VLOOKUP(VALUE(MID(N1041,2,2)),Sheet1!$A$1:$B$6,2,FALSE)</f>
        <v>点在</v>
      </c>
      <c r="C1041" s="9" t="str">
        <f t="shared" si="135"/>
        <v/>
      </c>
      <c r="D1041" s="10" t="s">
        <v>2231</v>
      </c>
      <c r="E1041" s="4" t="s">
        <v>2232</v>
      </c>
      <c r="F1041" s="4" t="str">
        <f t="shared" si="131"/>
        <v>ﾎﾝｼﾞﾖｳ ｶﾞｸ</v>
      </c>
      <c r="G1041" s="10" t="str">
        <f t="shared" si="132"/>
        <v>ﾎﾝｼﾞﾖｳ ｶﾞｸ</v>
      </c>
      <c r="H1041" s="11" t="s">
        <v>15</v>
      </c>
      <c r="I1041" s="12">
        <v>30064</v>
      </c>
      <c r="J1041" s="11">
        <v>34</v>
      </c>
      <c r="K1041" s="5" t="s">
        <v>16</v>
      </c>
      <c r="L1041" s="5">
        <v>50167</v>
      </c>
      <c r="M1041" s="5" t="s">
        <v>17</v>
      </c>
      <c r="N1041" s="11" t="str">
        <f t="shared" si="133"/>
        <v>醍50167</v>
      </c>
      <c r="O1041" s="11" t="str">
        <f t="shared" si="134"/>
        <v>本</v>
      </c>
      <c r="P1041" s="10" t="s">
        <v>2935</v>
      </c>
      <c r="Q1041" s="10" t="s">
        <v>2233</v>
      </c>
      <c r="R1041" s="10" t="s">
        <v>3336</v>
      </c>
      <c r="S1041" s="4">
        <v>1404776</v>
      </c>
      <c r="T1041" s="4" t="s">
        <v>25</v>
      </c>
      <c r="U1041" s="4">
        <v>140882401</v>
      </c>
      <c r="V1041" s="4" t="s">
        <v>20</v>
      </c>
      <c r="W1041" s="13"/>
      <c r="X1041" s="13" t="s">
        <v>2971</v>
      </c>
      <c r="Y1041" s="18" t="s">
        <v>3358</v>
      </c>
      <c r="Z1041" s="18" t="s">
        <v>2973</v>
      </c>
      <c r="AA1041" s="1" t="str">
        <f t="shared" si="136"/>
        <v>ホ</v>
      </c>
    </row>
    <row r="1042" spans="1:28" ht="21" hidden="1" customHeight="1">
      <c r="A1042" s="1">
        <v>0</v>
      </c>
      <c r="B1042" s="2" t="str">
        <f>VLOOKUP(VALUE(MID(N1042,2,2)),Sheet1!$A$1:$B$6,2,FALSE)</f>
        <v>小栗栖</v>
      </c>
      <c r="C1042" s="9" t="str">
        <f t="shared" si="135"/>
        <v/>
      </c>
      <c r="D1042" s="10" t="s">
        <v>1091</v>
      </c>
      <c r="E1042" s="4" t="s">
        <v>1092</v>
      </c>
      <c r="F1042" s="4" t="str">
        <f t="shared" si="131"/>
        <v>ﾎﾝｼﾞﾖｳ ﾂﾄﾑ</v>
      </c>
      <c r="G1042" s="10" t="str">
        <f t="shared" si="132"/>
        <v>ﾎﾝｼﾞﾖｳ ﾂﾄﾑ</v>
      </c>
      <c r="H1042" s="11" t="s">
        <v>15</v>
      </c>
      <c r="I1042" s="12">
        <v>26166</v>
      </c>
      <c r="J1042" s="11">
        <v>45</v>
      </c>
      <c r="K1042" s="5" t="s">
        <v>16</v>
      </c>
      <c r="L1042" s="5">
        <v>3284</v>
      </c>
      <c r="M1042" s="5" t="s">
        <v>17</v>
      </c>
      <c r="N1042" s="11" t="str">
        <f t="shared" si="133"/>
        <v>醍03284</v>
      </c>
      <c r="O1042" s="11" t="str">
        <f t="shared" si="134"/>
        <v>本</v>
      </c>
      <c r="P1042" s="10" t="s">
        <v>2653</v>
      </c>
      <c r="Q1042" s="10" t="s">
        <v>385</v>
      </c>
      <c r="R1042" s="10" t="s">
        <v>1093</v>
      </c>
      <c r="S1042" s="4">
        <v>400572</v>
      </c>
      <c r="T1042" s="4" t="s">
        <v>19</v>
      </c>
      <c r="U1042" s="4">
        <v>40502301</v>
      </c>
      <c r="V1042" s="4" t="s">
        <v>20</v>
      </c>
      <c r="W1042" s="13"/>
      <c r="X1042" s="13" t="s">
        <v>2971</v>
      </c>
      <c r="Y1042" s="18" t="s">
        <v>3358</v>
      </c>
      <c r="Z1042" s="18" t="s">
        <v>2973</v>
      </c>
      <c r="AA1042" s="1" t="str">
        <f t="shared" si="136"/>
        <v>ホ</v>
      </c>
    </row>
    <row r="1043" spans="1:28" ht="21" customHeight="1">
      <c r="A1043" s="1">
        <v>0</v>
      </c>
      <c r="B1043" s="2" t="str">
        <f>VLOOKUP(VALUE(MID(N1043,2,2)),Sheet1!$A$1:$B$6,2,FALSE)</f>
        <v>一言寺</v>
      </c>
      <c r="C1043" s="9" t="str">
        <f t="shared" si="135"/>
        <v>マ</v>
      </c>
      <c r="D1043" s="10" t="s">
        <v>1151</v>
      </c>
      <c r="E1043" s="4" t="s">
        <v>1152</v>
      </c>
      <c r="F1043" s="4" t="str">
        <f t="shared" si="131"/>
        <v>ﾏｲﾀﾆ ﾉﾘｱｷ</v>
      </c>
      <c r="G1043" s="10" t="str">
        <f t="shared" si="132"/>
        <v>ﾏｲﾀﾆ ﾉﾘｱｷ</v>
      </c>
      <c r="H1043" s="11" t="s">
        <v>15</v>
      </c>
      <c r="I1043" s="12">
        <v>18660</v>
      </c>
      <c r="J1043" s="11">
        <v>66</v>
      </c>
      <c r="K1043" s="5" t="s">
        <v>16</v>
      </c>
      <c r="L1043" s="5">
        <v>4012</v>
      </c>
      <c r="M1043" s="5" t="s">
        <v>17</v>
      </c>
      <c r="N1043" s="11" t="str">
        <f t="shared" si="133"/>
        <v>醍04012</v>
      </c>
      <c r="O1043" s="11" t="str">
        <f t="shared" si="134"/>
        <v>本</v>
      </c>
      <c r="P1043" s="10" t="s">
        <v>2669</v>
      </c>
      <c r="Q1043" s="10" t="s">
        <v>1153</v>
      </c>
      <c r="R1043" s="10" t="s">
        <v>3167</v>
      </c>
      <c r="S1043" s="4">
        <v>8330298</v>
      </c>
      <c r="T1043" s="4" t="s">
        <v>19</v>
      </c>
      <c r="U1043" s="4">
        <v>830620601</v>
      </c>
      <c r="V1043" s="4" t="s">
        <v>20</v>
      </c>
      <c r="W1043" s="15">
        <v>42477.375</v>
      </c>
      <c r="X1043" s="16">
        <v>42466</v>
      </c>
      <c r="Y1043" s="18">
        <v>3</v>
      </c>
      <c r="Z1043" s="18"/>
      <c r="AA1043" s="1" t="str">
        <f t="shared" si="136"/>
        <v>マ</v>
      </c>
      <c r="AB1043" s="1">
        <f>J1043</f>
        <v>66</v>
      </c>
    </row>
    <row r="1044" spans="1:28" ht="21" hidden="1" customHeight="1">
      <c r="A1044" s="1">
        <v>0</v>
      </c>
      <c r="B1044" s="2" t="str">
        <f>VLOOKUP(VALUE(MID(N1044,2,2)),Sheet1!$A$1:$B$6,2,FALSE)</f>
        <v>一言寺</v>
      </c>
      <c r="C1044" s="9" t="str">
        <f t="shared" si="135"/>
        <v/>
      </c>
      <c r="D1044" s="10" t="s">
        <v>1154</v>
      </c>
      <c r="E1044" s="4" t="s">
        <v>22</v>
      </c>
      <c r="F1044" s="4" t="str">
        <f t="shared" si="131"/>
        <v>ﾏｲﾀﾆ ﾉﾘｱｷ</v>
      </c>
      <c r="G1044" s="10" t="str">
        <f t="shared" si="132"/>
        <v xml:space="preserve">ﾏｲﾀﾆ </v>
      </c>
      <c r="H1044" s="11" t="s">
        <v>23</v>
      </c>
      <c r="I1044" s="12">
        <v>19946</v>
      </c>
      <c r="J1044" s="11">
        <v>62</v>
      </c>
      <c r="K1044" s="5" t="s">
        <v>16</v>
      </c>
      <c r="L1044" s="5">
        <v>4012</v>
      </c>
      <c r="M1044" s="5" t="s">
        <v>24</v>
      </c>
      <c r="N1044" s="11" t="str">
        <f t="shared" si="133"/>
        <v>醍04012</v>
      </c>
      <c r="O1044" s="11" t="str">
        <f t="shared" si="134"/>
        <v>家</v>
      </c>
      <c r="P1044" s="10" t="s">
        <v>2669</v>
      </c>
      <c r="Q1044" s="10" t="s">
        <v>1153</v>
      </c>
      <c r="R1044" s="10" t="s">
        <v>3167</v>
      </c>
      <c r="S1044" s="4">
        <v>8330298</v>
      </c>
      <c r="T1044" s="4" t="s">
        <v>25</v>
      </c>
      <c r="U1044" s="4">
        <v>830620602</v>
      </c>
      <c r="V1044" s="4" t="s">
        <v>20</v>
      </c>
      <c r="W1044" s="13"/>
      <c r="X1044" s="13" t="s">
        <v>2971</v>
      </c>
      <c r="Y1044" s="18" t="s">
        <v>3358</v>
      </c>
      <c r="Z1044" s="18" t="s">
        <v>2973</v>
      </c>
      <c r="AA1044" s="1" t="str">
        <f t="shared" si="136"/>
        <v>マ</v>
      </c>
    </row>
    <row r="1045" spans="1:28" ht="21" hidden="1" customHeight="1">
      <c r="A1045" s="1">
        <v>0</v>
      </c>
      <c r="B1045" s="2" t="str">
        <f>VLOOKUP(VALUE(MID(N1045,2,2)),Sheet1!$A$1:$B$6,2,FALSE)</f>
        <v>一言寺</v>
      </c>
      <c r="C1045" s="9" t="str">
        <f t="shared" si="135"/>
        <v/>
      </c>
      <c r="D1045" s="10" t="s">
        <v>1155</v>
      </c>
      <c r="E1045" s="4" t="s">
        <v>22</v>
      </c>
      <c r="F1045" s="4" t="str">
        <f t="shared" si="131"/>
        <v>ﾏｲﾀﾆ ﾉﾘｱｷ</v>
      </c>
      <c r="G1045" s="10" t="str">
        <f t="shared" si="132"/>
        <v xml:space="preserve">ﾏｲﾀﾆ </v>
      </c>
      <c r="H1045" s="11" t="s">
        <v>23</v>
      </c>
      <c r="I1045" s="12">
        <v>31802</v>
      </c>
      <c r="J1045" s="11">
        <v>30</v>
      </c>
      <c r="K1045" s="5" t="s">
        <v>16</v>
      </c>
      <c r="L1045" s="5">
        <v>4012</v>
      </c>
      <c r="M1045" s="5" t="s">
        <v>24</v>
      </c>
      <c r="N1045" s="11" t="str">
        <f t="shared" si="133"/>
        <v>醍04012</v>
      </c>
      <c r="O1045" s="11" t="str">
        <f t="shared" si="134"/>
        <v>家</v>
      </c>
      <c r="P1045" s="10" t="s">
        <v>2669</v>
      </c>
      <c r="Q1045" s="10" t="s">
        <v>1153</v>
      </c>
      <c r="R1045" s="10" t="s">
        <v>3167</v>
      </c>
      <c r="S1045" s="4">
        <v>8330298</v>
      </c>
      <c r="T1045" s="4" t="s">
        <v>25</v>
      </c>
      <c r="U1045" s="4">
        <v>830620603</v>
      </c>
      <c r="V1045" s="4" t="s">
        <v>20</v>
      </c>
      <c r="W1045" s="13"/>
      <c r="X1045" s="13" t="s">
        <v>2971</v>
      </c>
      <c r="Y1045" s="18" t="s">
        <v>3358</v>
      </c>
      <c r="Z1045" s="18" t="s">
        <v>2973</v>
      </c>
      <c r="AA1045" s="1" t="str">
        <f t="shared" si="136"/>
        <v>マ</v>
      </c>
    </row>
    <row r="1046" spans="1:28" ht="21" hidden="1" customHeight="1">
      <c r="A1046" s="1">
        <v>0</v>
      </c>
      <c r="B1046" s="2" t="str">
        <f>VLOOKUP(VALUE(MID(N1046,2,2)),Sheet1!$A$1:$B$6,2,FALSE)</f>
        <v>一言寺</v>
      </c>
      <c r="C1046" s="9" t="str">
        <f t="shared" si="135"/>
        <v/>
      </c>
      <c r="D1046" s="10" t="s">
        <v>1243</v>
      </c>
      <c r="E1046" s="4" t="s">
        <v>1244</v>
      </c>
      <c r="F1046" s="4" t="str">
        <f t="shared" si="131"/>
        <v>ﾏｲﾀﾆ ﾖｼｵ</v>
      </c>
      <c r="G1046" s="10" t="str">
        <f t="shared" si="132"/>
        <v>ﾏｲﾀﾆ ﾖｼｵ</v>
      </c>
      <c r="H1046" s="11" t="s">
        <v>15</v>
      </c>
      <c r="I1046" s="12">
        <v>25968</v>
      </c>
      <c r="J1046" s="11">
        <v>46</v>
      </c>
      <c r="K1046" s="5" t="s">
        <v>16</v>
      </c>
      <c r="L1046" s="5">
        <v>4054</v>
      </c>
      <c r="M1046" s="5" t="s">
        <v>17</v>
      </c>
      <c r="N1046" s="11" t="str">
        <f t="shared" si="133"/>
        <v>醍04054</v>
      </c>
      <c r="O1046" s="11" t="str">
        <f t="shared" si="134"/>
        <v>本</v>
      </c>
      <c r="P1046" s="10" t="s">
        <v>2690</v>
      </c>
      <c r="Q1046" s="10" t="s">
        <v>659</v>
      </c>
      <c r="R1046" s="10" t="s">
        <v>3183</v>
      </c>
      <c r="S1046" s="4">
        <v>9622659</v>
      </c>
      <c r="T1046" s="4" t="s">
        <v>19</v>
      </c>
      <c r="U1046" s="4">
        <v>970330301</v>
      </c>
      <c r="V1046" s="4" t="s">
        <v>20</v>
      </c>
      <c r="W1046" s="13"/>
      <c r="X1046" s="13" t="s">
        <v>2971</v>
      </c>
      <c r="Y1046" s="18" t="s">
        <v>3358</v>
      </c>
      <c r="Z1046" s="18" t="s">
        <v>2973</v>
      </c>
      <c r="AA1046" s="1" t="str">
        <f t="shared" si="136"/>
        <v>マ</v>
      </c>
    </row>
    <row r="1047" spans="1:28" ht="21" hidden="1" customHeight="1">
      <c r="A1047" s="1">
        <v>0</v>
      </c>
      <c r="B1047" s="2" t="str">
        <f>VLOOKUP(VALUE(MID(N1047,2,2)),Sheet1!$A$1:$B$6,2,FALSE)</f>
        <v>一言寺</v>
      </c>
      <c r="C1047" s="9" t="str">
        <f t="shared" si="135"/>
        <v/>
      </c>
      <c r="D1047" s="10" t="s">
        <v>1245</v>
      </c>
      <c r="E1047" s="4" t="s">
        <v>22</v>
      </c>
      <c r="F1047" s="4" t="str">
        <f t="shared" si="131"/>
        <v>ﾏｲﾀﾆ ﾖｼｵ</v>
      </c>
      <c r="G1047" s="10" t="str">
        <f t="shared" si="132"/>
        <v xml:space="preserve">ﾏｲﾀﾆ </v>
      </c>
      <c r="H1047" s="11" t="s">
        <v>23</v>
      </c>
      <c r="I1047" s="12">
        <v>23514</v>
      </c>
      <c r="J1047" s="11">
        <v>52</v>
      </c>
      <c r="K1047" s="5" t="s">
        <v>16</v>
      </c>
      <c r="L1047" s="5">
        <v>4054</v>
      </c>
      <c r="M1047" s="5" t="s">
        <v>24</v>
      </c>
      <c r="N1047" s="11" t="str">
        <f t="shared" si="133"/>
        <v>醍04054</v>
      </c>
      <c r="O1047" s="11" t="str">
        <f t="shared" si="134"/>
        <v>家</v>
      </c>
      <c r="P1047" s="10" t="s">
        <v>2690</v>
      </c>
      <c r="Q1047" s="10" t="s">
        <v>659</v>
      </c>
      <c r="R1047" s="10" t="s">
        <v>3183</v>
      </c>
      <c r="S1047" s="4">
        <v>9622659</v>
      </c>
      <c r="T1047" s="4" t="s">
        <v>25</v>
      </c>
      <c r="U1047" s="4">
        <v>970330302</v>
      </c>
      <c r="V1047" s="4" t="s">
        <v>20</v>
      </c>
      <c r="W1047" s="13"/>
      <c r="X1047" s="13" t="s">
        <v>2971</v>
      </c>
      <c r="Y1047" s="18" t="s">
        <v>3358</v>
      </c>
      <c r="Z1047" s="18" t="s">
        <v>2973</v>
      </c>
      <c r="AA1047" s="1" t="str">
        <f t="shared" si="136"/>
        <v>マ</v>
      </c>
    </row>
    <row r="1048" spans="1:28" ht="21" hidden="1" customHeight="1">
      <c r="A1048" s="1">
        <v>0</v>
      </c>
      <c r="B1048" s="1" t="str">
        <f>VLOOKUP(VALUE(MID(N1048,2,2)),Sheet1!$A$1:$B$6,2,FALSE)</f>
        <v>一言寺</v>
      </c>
      <c r="C1048" s="9" t="str">
        <f t="shared" si="135"/>
        <v/>
      </c>
      <c r="D1048" s="4" t="s">
        <v>1246</v>
      </c>
      <c r="E1048" s="4" t="s">
        <v>22</v>
      </c>
      <c r="F1048" s="4" t="str">
        <f t="shared" si="131"/>
        <v>ﾏｲﾀﾆ ﾖｼｵ</v>
      </c>
      <c r="G1048" s="4" t="str">
        <f t="shared" si="132"/>
        <v xml:space="preserve">ﾏｲﾀﾆ </v>
      </c>
      <c r="H1048" s="5" t="s">
        <v>15</v>
      </c>
      <c r="I1048" s="6">
        <v>37253</v>
      </c>
      <c r="J1048" s="5">
        <v>15</v>
      </c>
      <c r="K1048" s="5" t="s">
        <v>16</v>
      </c>
      <c r="L1048" s="5">
        <v>4054</v>
      </c>
      <c r="M1048" s="5" t="s">
        <v>24</v>
      </c>
      <c r="N1048" s="5" t="str">
        <f t="shared" si="133"/>
        <v>醍04054</v>
      </c>
      <c r="O1048" s="5" t="str">
        <f t="shared" si="134"/>
        <v>家</v>
      </c>
      <c r="P1048" s="4" t="s">
        <v>2690</v>
      </c>
      <c r="Q1048" s="4" t="s">
        <v>659</v>
      </c>
      <c r="R1048" s="4" t="s">
        <v>3183</v>
      </c>
      <c r="S1048" s="4">
        <v>9622659</v>
      </c>
      <c r="T1048" s="4" t="s">
        <v>25</v>
      </c>
      <c r="U1048" s="4">
        <v>970330303</v>
      </c>
      <c r="V1048" s="4" t="s">
        <v>20</v>
      </c>
      <c r="W1048" s="7" t="s">
        <v>2970</v>
      </c>
      <c r="X1048" s="7" t="s">
        <v>2971</v>
      </c>
      <c r="Y1048" s="8" t="s">
        <v>2972</v>
      </c>
      <c r="Z1048" s="8" t="s">
        <v>2973</v>
      </c>
      <c r="AA1048" s="1" t="str">
        <f t="shared" si="136"/>
        <v>マ</v>
      </c>
    </row>
    <row r="1049" spans="1:28" ht="21" hidden="1" customHeight="1">
      <c r="A1049" s="1">
        <v>0</v>
      </c>
      <c r="B1049" s="1" t="str">
        <f>VLOOKUP(VALUE(MID(N1049,2,2)),Sheet1!$A$1:$B$6,2,FALSE)</f>
        <v>一言寺</v>
      </c>
      <c r="C1049" s="9" t="str">
        <f t="shared" si="135"/>
        <v/>
      </c>
      <c r="D1049" s="4" t="s">
        <v>1247</v>
      </c>
      <c r="E1049" s="4" t="s">
        <v>22</v>
      </c>
      <c r="F1049" s="4" t="str">
        <f t="shared" si="131"/>
        <v>ﾏｲﾀﾆ ﾖｼｵ</v>
      </c>
      <c r="G1049" s="4" t="str">
        <f t="shared" si="132"/>
        <v xml:space="preserve">ﾏｲﾀﾆ </v>
      </c>
      <c r="H1049" s="5" t="s">
        <v>23</v>
      </c>
      <c r="I1049" s="6">
        <v>37976</v>
      </c>
      <c r="J1049" s="5">
        <v>13</v>
      </c>
      <c r="K1049" s="5" t="s">
        <v>16</v>
      </c>
      <c r="L1049" s="5">
        <v>4054</v>
      </c>
      <c r="M1049" s="5" t="s">
        <v>24</v>
      </c>
      <c r="N1049" s="5" t="str">
        <f t="shared" si="133"/>
        <v>醍04054</v>
      </c>
      <c r="O1049" s="5" t="str">
        <f t="shared" si="134"/>
        <v>家</v>
      </c>
      <c r="P1049" s="4" t="s">
        <v>2690</v>
      </c>
      <c r="Q1049" s="4" t="s">
        <v>659</v>
      </c>
      <c r="R1049" s="4" t="s">
        <v>3183</v>
      </c>
      <c r="S1049" s="4">
        <v>9622659</v>
      </c>
      <c r="T1049" s="4" t="s">
        <v>25</v>
      </c>
      <c r="U1049" s="4">
        <v>970330304</v>
      </c>
      <c r="V1049" s="4" t="s">
        <v>20</v>
      </c>
      <c r="W1049" s="7" t="s">
        <v>2970</v>
      </c>
      <c r="X1049" s="7" t="s">
        <v>2971</v>
      </c>
      <c r="Y1049" s="8" t="s">
        <v>2972</v>
      </c>
      <c r="Z1049" s="8" t="s">
        <v>2973</v>
      </c>
      <c r="AA1049" s="1" t="str">
        <f t="shared" si="136"/>
        <v>マ</v>
      </c>
    </row>
    <row r="1050" spans="1:28" ht="21" hidden="1" customHeight="1">
      <c r="A1050" s="1">
        <v>0</v>
      </c>
      <c r="B1050" s="2" t="str">
        <f>VLOOKUP(VALUE(MID(N1050,2,2)),Sheet1!$A$1:$B$6,2,FALSE)</f>
        <v>小栗栖</v>
      </c>
      <c r="C1050" s="9" t="str">
        <f t="shared" si="135"/>
        <v/>
      </c>
      <c r="D1050" s="10" t="s">
        <v>1082</v>
      </c>
      <c r="E1050" s="4" t="s">
        <v>1083</v>
      </c>
      <c r="F1050" s="4" t="str">
        <f t="shared" si="131"/>
        <v>ﾏｴｵｶ ﾐﾂｺ</v>
      </c>
      <c r="G1050" s="10" t="str">
        <f t="shared" si="132"/>
        <v>ﾏｴｵｶ ﾐﾂｺ</v>
      </c>
      <c r="H1050" s="11" t="s">
        <v>23</v>
      </c>
      <c r="I1050" s="12">
        <v>25927</v>
      </c>
      <c r="J1050" s="11">
        <v>46</v>
      </c>
      <c r="K1050" s="5" t="s">
        <v>16</v>
      </c>
      <c r="L1050" s="5">
        <v>3282</v>
      </c>
      <c r="M1050" s="5" t="s">
        <v>17</v>
      </c>
      <c r="N1050" s="11" t="str">
        <f t="shared" si="133"/>
        <v>醍03282</v>
      </c>
      <c r="O1050" s="11" t="str">
        <f t="shared" si="134"/>
        <v>本</v>
      </c>
      <c r="P1050" s="10" t="s">
        <v>2651</v>
      </c>
      <c r="Q1050" s="10" t="s">
        <v>1084</v>
      </c>
      <c r="R1050" s="10" t="s">
        <v>3159</v>
      </c>
      <c r="S1050" s="4">
        <v>9522387</v>
      </c>
      <c r="T1050" s="4" t="s">
        <v>19</v>
      </c>
      <c r="U1050" s="4">
        <v>960410601</v>
      </c>
      <c r="V1050" s="4" t="s">
        <v>20</v>
      </c>
      <c r="W1050" s="13"/>
      <c r="X1050" s="13" t="s">
        <v>2971</v>
      </c>
      <c r="Y1050" s="18" t="s">
        <v>3358</v>
      </c>
      <c r="Z1050" s="18" t="s">
        <v>2973</v>
      </c>
      <c r="AA1050" s="1" t="str">
        <f t="shared" si="136"/>
        <v>マ</v>
      </c>
    </row>
    <row r="1051" spans="1:28" ht="21" hidden="1" customHeight="1">
      <c r="A1051" s="1">
        <v>0</v>
      </c>
      <c r="B1051" s="2" t="str">
        <f>VLOOKUP(VALUE(MID(N1051,2,2)),Sheet1!$A$1:$B$6,2,FALSE)</f>
        <v>小栗栖</v>
      </c>
      <c r="C1051" s="9" t="str">
        <f t="shared" si="135"/>
        <v/>
      </c>
      <c r="D1051" s="10" t="s">
        <v>1085</v>
      </c>
      <c r="E1051" s="4" t="s">
        <v>22</v>
      </c>
      <c r="F1051" s="4" t="str">
        <f t="shared" si="131"/>
        <v>ﾏｴｵｶ ﾐﾂｺ</v>
      </c>
      <c r="G1051" s="10" t="str">
        <f t="shared" si="132"/>
        <v xml:space="preserve">ﾏｴｵｶ </v>
      </c>
      <c r="H1051" s="11" t="s">
        <v>23</v>
      </c>
      <c r="I1051" s="12">
        <v>17420</v>
      </c>
      <c r="J1051" s="11">
        <v>69</v>
      </c>
      <c r="K1051" s="5" t="s">
        <v>16</v>
      </c>
      <c r="L1051" s="5">
        <v>3282</v>
      </c>
      <c r="M1051" s="5" t="s">
        <v>24</v>
      </c>
      <c r="N1051" s="11" t="str">
        <f t="shared" si="133"/>
        <v>醍03282</v>
      </c>
      <c r="O1051" s="11" t="str">
        <f t="shared" si="134"/>
        <v>家</v>
      </c>
      <c r="P1051" s="10" t="s">
        <v>2651</v>
      </c>
      <c r="Q1051" s="10" t="s">
        <v>1084</v>
      </c>
      <c r="R1051" s="10" t="s">
        <v>3159</v>
      </c>
      <c r="S1051" s="4">
        <v>9522387</v>
      </c>
      <c r="T1051" s="4" t="s">
        <v>25</v>
      </c>
      <c r="U1051" s="4">
        <v>960410603</v>
      </c>
      <c r="V1051" s="4" t="s">
        <v>20</v>
      </c>
      <c r="W1051" s="13"/>
      <c r="X1051" s="13" t="s">
        <v>2971</v>
      </c>
      <c r="Y1051" s="18" t="s">
        <v>3358</v>
      </c>
      <c r="Z1051" s="18" t="s">
        <v>2973</v>
      </c>
      <c r="AA1051" s="1" t="str">
        <f t="shared" si="136"/>
        <v>マ</v>
      </c>
    </row>
    <row r="1052" spans="1:28" ht="21" hidden="1" customHeight="1">
      <c r="A1052" s="1">
        <v>0</v>
      </c>
      <c r="B1052" s="2" t="str">
        <f>VLOOKUP(VALUE(MID(N1052,2,2)),Sheet1!$A$1:$B$6,2,FALSE)</f>
        <v>日野</v>
      </c>
      <c r="C1052" s="9" t="str">
        <f t="shared" si="135"/>
        <v/>
      </c>
      <c r="D1052" s="10" t="s">
        <v>568</v>
      </c>
      <c r="E1052" s="4" t="s">
        <v>569</v>
      </c>
      <c r="F1052" s="4" t="str">
        <f t="shared" si="131"/>
        <v>ﾏｴｶﾜ ｻﾄﾙ</v>
      </c>
      <c r="G1052" s="10" t="str">
        <f t="shared" si="132"/>
        <v>ﾏｴｶﾜ ｻﾄﾙ</v>
      </c>
      <c r="H1052" s="11" t="s">
        <v>15</v>
      </c>
      <c r="I1052" s="12">
        <v>25983</v>
      </c>
      <c r="J1052" s="11">
        <v>46</v>
      </c>
      <c r="K1052" s="5" t="s">
        <v>256</v>
      </c>
      <c r="L1052" s="5">
        <v>2205</v>
      </c>
      <c r="M1052" s="5" t="s">
        <v>17</v>
      </c>
      <c r="N1052" s="11" t="str">
        <f t="shared" si="133"/>
        <v>法02205</v>
      </c>
      <c r="O1052" s="11" t="str">
        <f t="shared" si="134"/>
        <v>本</v>
      </c>
      <c r="P1052" s="10" t="s">
        <v>2524</v>
      </c>
      <c r="Q1052" s="10" t="s">
        <v>549</v>
      </c>
      <c r="R1052" s="10" t="s">
        <v>3073</v>
      </c>
      <c r="S1052" s="4">
        <v>9807128</v>
      </c>
      <c r="T1052" s="4" t="s">
        <v>19</v>
      </c>
      <c r="U1052" s="4">
        <v>981080401</v>
      </c>
      <c r="V1052" s="4" t="s">
        <v>20</v>
      </c>
      <c r="W1052" s="13"/>
      <c r="X1052" s="13" t="s">
        <v>2971</v>
      </c>
      <c r="Y1052" s="18" t="s">
        <v>3358</v>
      </c>
      <c r="Z1052" s="18" t="s">
        <v>2973</v>
      </c>
      <c r="AA1052" s="1" t="str">
        <f t="shared" si="136"/>
        <v>マ</v>
      </c>
    </row>
    <row r="1053" spans="1:28" ht="21" hidden="1" customHeight="1">
      <c r="A1053" s="1">
        <v>0</v>
      </c>
      <c r="B1053" s="2" t="str">
        <f>VLOOKUP(VALUE(MID(N1053,2,2)),Sheet1!$A$1:$B$6,2,FALSE)</f>
        <v>日野</v>
      </c>
      <c r="C1053" s="9" t="str">
        <f t="shared" si="135"/>
        <v/>
      </c>
      <c r="D1053" s="10" t="s">
        <v>570</v>
      </c>
      <c r="E1053" s="4" t="s">
        <v>22</v>
      </c>
      <c r="F1053" s="4" t="str">
        <f t="shared" si="131"/>
        <v>ﾏｴｶﾜ ｻﾄﾙ</v>
      </c>
      <c r="G1053" s="10" t="str">
        <f t="shared" si="132"/>
        <v xml:space="preserve">ﾏｴｶﾜ </v>
      </c>
      <c r="H1053" s="11" t="s">
        <v>23</v>
      </c>
      <c r="I1053" s="12">
        <v>26053</v>
      </c>
      <c r="J1053" s="11">
        <v>45</v>
      </c>
      <c r="K1053" s="5" t="s">
        <v>256</v>
      </c>
      <c r="L1053" s="5">
        <v>2205</v>
      </c>
      <c r="M1053" s="5" t="s">
        <v>24</v>
      </c>
      <c r="N1053" s="11" t="str">
        <f t="shared" si="133"/>
        <v>法02205</v>
      </c>
      <c r="O1053" s="11" t="str">
        <f t="shared" si="134"/>
        <v>家</v>
      </c>
      <c r="P1053" s="10" t="s">
        <v>2524</v>
      </c>
      <c r="Q1053" s="10" t="s">
        <v>549</v>
      </c>
      <c r="R1053" s="10" t="s">
        <v>3073</v>
      </c>
      <c r="S1053" s="4">
        <v>9807128</v>
      </c>
      <c r="T1053" s="4" t="s">
        <v>25</v>
      </c>
      <c r="U1053" s="4">
        <v>981080403</v>
      </c>
      <c r="V1053" s="4" t="s">
        <v>20</v>
      </c>
      <c r="W1053" s="13"/>
      <c r="X1053" s="13" t="s">
        <v>2971</v>
      </c>
      <c r="Y1053" s="18" t="s">
        <v>3358</v>
      </c>
      <c r="Z1053" s="18" t="s">
        <v>2973</v>
      </c>
      <c r="AA1053" s="1" t="str">
        <f t="shared" si="136"/>
        <v>マ</v>
      </c>
    </row>
    <row r="1054" spans="1:28" ht="21" hidden="1" customHeight="1">
      <c r="A1054" s="1">
        <v>0</v>
      </c>
      <c r="B1054" s="1" t="str">
        <f>VLOOKUP(VALUE(MID(N1054,2,2)),Sheet1!$A$1:$B$6,2,FALSE)</f>
        <v>日野</v>
      </c>
      <c r="C1054" s="9" t="str">
        <f t="shared" si="135"/>
        <v/>
      </c>
      <c r="D1054" s="4" t="s">
        <v>571</v>
      </c>
      <c r="E1054" s="4" t="s">
        <v>22</v>
      </c>
      <c r="F1054" s="4" t="str">
        <f t="shared" si="131"/>
        <v>ﾏｴｶﾜ ｻﾄﾙ</v>
      </c>
      <c r="G1054" s="4" t="str">
        <f t="shared" si="132"/>
        <v xml:space="preserve">ﾏｴｶﾜ </v>
      </c>
      <c r="H1054" s="5" t="s">
        <v>15</v>
      </c>
      <c r="I1054" s="6">
        <v>40098</v>
      </c>
      <c r="J1054" s="5">
        <v>7</v>
      </c>
      <c r="K1054" s="5" t="s">
        <v>256</v>
      </c>
      <c r="L1054" s="5">
        <v>2205</v>
      </c>
      <c r="M1054" s="5" t="s">
        <v>24</v>
      </c>
      <c r="N1054" s="5" t="str">
        <f t="shared" si="133"/>
        <v>法02205</v>
      </c>
      <c r="O1054" s="5" t="str">
        <f t="shared" si="134"/>
        <v>家</v>
      </c>
      <c r="P1054" s="4" t="s">
        <v>2524</v>
      </c>
      <c r="Q1054" s="4" t="s">
        <v>549</v>
      </c>
      <c r="R1054" s="4" t="s">
        <v>3073</v>
      </c>
      <c r="S1054" s="4">
        <v>9807128</v>
      </c>
      <c r="T1054" s="4" t="s">
        <v>25</v>
      </c>
      <c r="U1054" s="4">
        <v>981080404</v>
      </c>
      <c r="V1054" s="4" t="s">
        <v>20</v>
      </c>
      <c r="W1054" s="7" t="s">
        <v>2970</v>
      </c>
      <c r="X1054" s="7" t="s">
        <v>2971</v>
      </c>
      <c r="Y1054" s="8" t="s">
        <v>2972</v>
      </c>
      <c r="Z1054" s="8" t="s">
        <v>2973</v>
      </c>
      <c r="AA1054" s="1" t="str">
        <f t="shared" si="136"/>
        <v>マ</v>
      </c>
    </row>
    <row r="1055" spans="1:28" ht="21" hidden="1" customHeight="1">
      <c r="A1055" s="1">
        <v>0</v>
      </c>
      <c r="B1055" s="1" t="str">
        <f>VLOOKUP(VALUE(MID(N1055,2,2)),Sheet1!$A$1:$B$6,2,FALSE)</f>
        <v>日野</v>
      </c>
      <c r="C1055" s="9" t="str">
        <f t="shared" si="135"/>
        <v/>
      </c>
      <c r="D1055" s="4" t="s">
        <v>572</v>
      </c>
      <c r="E1055" s="4" t="s">
        <v>22</v>
      </c>
      <c r="F1055" s="4" t="str">
        <f t="shared" si="131"/>
        <v>ﾏｴｶﾜ ｻﾄﾙ</v>
      </c>
      <c r="G1055" s="4" t="str">
        <f t="shared" si="132"/>
        <v xml:space="preserve">ﾏｴｶﾜ </v>
      </c>
      <c r="H1055" s="5" t="s">
        <v>23</v>
      </c>
      <c r="I1055" s="6">
        <v>40914</v>
      </c>
      <c r="J1055" s="5">
        <v>5</v>
      </c>
      <c r="K1055" s="5" t="s">
        <v>256</v>
      </c>
      <c r="L1055" s="5">
        <v>2205</v>
      </c>
      <c r="M1055" s="5" t="s">
        <v>24</v>
      </c>
      <c r="N1055" s="5" t="str">
        <f t="shared" si="133"/>
        <v>法02205</v>
      </c>
      <c r="O1055" s="5" t="str">
        <f t="shared" si="134"/>
        <v>家</v>
      </c>
      <c r="P1055" s="4" t="s">
        <v>2524</v>
      </c>
      <c r="Q1055" s="4" t="s">
        <v>549</v>
      </c>
      <c r="R1055" s="4" t="s">
        <v>3073</v>
      </c>
      <c r="S1055" s="4">
        <v>9807128</v>
      </c>
      <c r="T1055" s="4" t="s">
        <v>25</v>
      </c>
      <c r="U1055" s="4">
        <v>981080405</v>
      </c>
      <c r="V1055" s="4" t="s">
        <v>20</v>
      </c>
      <c r="W1055" s="7" t="s">
        <v>2970</v>
      </c>
      <c r="X1055" s="7" t="s">
        <v>2971</v>
      </c>
      <c r="Y1055" s="8" t="s">
        <v>2972</v>
      </c>
      <c r="Z1055" s="8" t="s">
        <v>2973</v>
      </c>
      <c r="AA1055" s="1" t="str">
        <f t="shared" si="136"/>
        <v>マ</v>
      </c>
    </row>
    <row r="1056" spans="1:28" ht="21" hidden="1" customHeight="1">
      <c r="A1056" s="1">
        <v>0</v>
      </c>
      <c r="B1056" s="2" t="str">
        <f>VLOOKUP(VALUE(MID(N1056,2,2)),Sheet1!$A$1:$B$6,2,FALSE)</f>
        <v>日野</v>
      </c>
      <c r="C1056" s="9" t="str">
        <f t="shared" si="135"/>
        <v/>
      </c>
      <c r="D1056" s="10" t="s">
        <v>331</v>
      </c>
      <c r="E1056" s="4" t="s">
        <v>332</v>
      </c>
      <c r="F1056" s="4" t="str">
        <f t="shared" si="131"/>
        <v>ﾏｴｶﾜ ﾉﾎﾞﾙ</v>
      </c>
      <c r="G1056" s="10" t="str">
        <f t="shared" si="132"/>
        <v>ﾏｴｶﾜ ﾉﾎﾞﾙ</v>
      </c>
      <c r="H1056" s="11" t="s">
        <v>15</v>
      </c>
      <c r="I1056" s="12">
        <v>17311</v>
      </c>
      <c r="J1056" s="11">
        <v>69</v>
      </c>
      <c r="K1056" s="5" t="s">
        <v>16</v>
      </c>
      <c r="L1056" s="5">
        <v>2012</v>
      </c>
      <c r="M1056" s="5" t="s">
        <v>17</v>
      </c>
      <c r="N1056" s="11" t="str">
        <f t="shared" si="133"/>
        <v>醍02012</v>
      </c>
      <c r="O1056" s="11" t="str">
        <f t="shared" si="134"/>
        <v>本</v>
      </c>
      <c r="P1056" s="10" t="s">
        <v>2464</v>
      </c>
      <c r="Q1056" s="10" t="s">
        <v>333</v>
      </c>
      <c r="R1056" s="10" t="s">
        <v>3023</v>
      </c>
      <c r="S1056" s="4">
        <v>8706972</v>
      </c>
      <c r="T1056" s="4" t="s">
        <v>19</v>
      </c>
      <c r="U1056" s="4">
        <v>871209801</v>
      </c>
      <c r="V1056" s="4" t="s">
        <v>20</v>
      </c>
      <c r="W1056" s="13"/>
      <c r="X1056" s="13" t="s">
        <v>2971</v>
      </c>
      <c r="Y1056" s="18" t="s">
        <v>3358</v>
      </c>
      <c r="Z1056" s="18" t="s">
        <v>2973</v>
      </c>
      <c r="AA1056" s="1" t="str">
        <f t="shared" si="136"/>
        <v>マ</v>
      </c>
    </row>
    <row r="1057" spans="1:28" ht="21" hidden="1" customHeight="1">
      <c r="A1057" s="1">
        <v>0</v>
      </c>
      <c r="B1057" s="2" t="str">
        <f>VLOOKUP(VALUE(MID(N1057,2,2)),Sheet1!$A$1:$B$6,2,FALSE)</f>
        <v>日野</v>
      </c>
      <c r="C1057" s="9" t="str">
        <f t="shared" si="135"/>
        <v/>
      </c>
      <c r="D1057" s="10" t="s">
        <v>334</v>
      </c>
      <c r="E1057" s="4" t="s">
        <v>22</v>
      </c>
      <c r="F1057" s="4" t="str">
        <f t="shared" si="131"/>
        <v>ﾏｴｶﾜ ﾉﾎﾞﾙ</v>
      </c>
      <c r="G1057" s="10" t="str">
        <f t="shared" si="132"/>
        <v xml:space="preserve">ﾏｴｶﾜ </v>
      </c>
      <c r="H1057" s="11" t="s">
        <v>23</v>
      </c>
      <c r="I1057" s="12">
        <v>17437</v>
      </c>
      <c r="J1057" s="11">
        <v>69</v>
      </c>
      <c r="K1057" s="5" t="s">
        <v>16</v>
      </c>
      <c r="L1057" s="5">
        <v>2012</v>
      </c>
      <c r="M1057" s="5" t="s">
        <v>24</v>
      </c>
      <c r="N1057" s="11" t="str">
        <f t="shared" si="133"/>
        <v>醍02012</v>
      </c>
      <c r="O1057" s="11" t="str">
        <f t="shared" si="134"/>
        <v>家</v>
      </c>
      <c r="P1057" s="10" t="s">
        <v>2464</v>
      </c>
      <c r="Q1057" s="10" t="s">
        <v>333</v>
      </c>
      <c r="R1057" s="10" t="s">
        <v>3023</v>
      </c>
      <c r="S1057" s="4">
        <v>8706972</v>
      </c>
      <c r="T1057" s="4" t="s">
        <v>25</v>
      </c>
      <c r="U1057" s="4">
        <v>871209802</v>
      </c>
      <c r="V1057" s="4" t="s">
        <v>20</v>
      </c>
      <c r="W1057" s="13"/>
      <c r="X1057" s="13" t="s">
        <v>2971</v>
      </c>
      <c r="Y1057" s="18" t="s">
        <v>3358</v>
      </c>
      <c r="Z1057" s="18" t="s">
        <v>2973</v>
      </c>
      <c r="AA1057" s="1" t="str">
        <f t="shared" si="136"/>
        <v>マ</v>
      </c>
    </row>
    <row r="1058" spans="1:28" ht="21" hidden="1" customHeight="1">
      <c r="A1058" s="1">
        <v>0</v>
      </c>
      <c r="B1058" s="2" t="str">
        <f>VLOOKUP(VALUE(MID(N1058,2,2)),Sheet1!$A$1:$B$6,2,FALSE)</f>
        <v>点在</v>
      </c>
      <c r="C1058" s="9" t="str">
        <f t="shared" si="135"/>
        <v/>
      </c>
      <c r="D1058" s="10" t="s">
        <v>2302</v>
      </c>
      <c r="E1058" s="4" t="s">
        <v>2303</v>
      </c>
      <c r="F1058" s="4" t="str">
        <f t="shared" si="131"/>
        <v>ﾏｴﾀﾞ ｱﾂﾉﾘ</v>
      </c>
      <c r="G1058" s="10" t="str">
        <f t="shared" si="132"/>
        <v>ﾏｴﾀﾞ ｱﾂﾉﾘ</v>
      </c>
      <c r="H1058" s="11" t="s">
        <v>15</v>
      </c>
      <c r="I1058" s="12">
        <v>31073</v>
      </c>
      <c r="J1058" s="11">
        <v>32</v>
      </c>
      <c r="K1058" s="5" t="s">
        <v>16</v>
      </c>
      <c r="L1058" s="5">
        <v>50193</v>
      </c>
      <c r="M1058" s="5" t="s">
        <v>17</v>
      </c>
      <c r="N1058" s="11" t="str">
        <f t="shared" si="133"/>
        <v>醍50193</v>
      </c>
      <c r="O1058" s="11" t="str">
        <f t="shared" si="134"/>
        <v>本</v>
      </c>
      <c r="P1058" s="10" t="s">
        <v>2953</v>
      </c>
      <c r="Q1058" s="10" t="s">
        <v>2304</v>
      </c>
      <c r="R1058" s="10" t="s">
        <v>3343</v>
      </c>
      <c r="S1058" s="4">
        <v>1504673</v>
      </c>
      <c r="T1058" s="4" t="s">
        <v>25</v>
      </c>
      <c r="U1058" s="4">
        <v>150902401</v>
      </c>
      <c r="V1058" s="4" t="s">
        <v>20</v>
      </c>
      <c r="W1058" s="13"/>
      <c r="X1058" s="13" t="s">
        <v>2971</v>
      </c>
      <c r="Y1058" s="18" t="s">
        <v>3358</v>
      </c>
      <c r="Z1058" s="18" t="s">
        <v>2973</v>
      </c>
      <c r="AA1058" s="1" t="str">
        <f t="shared" si="136"/>
        <v>マ</v>
      </c>
    </row>
    <row r="1059" spans="1:28" ht="21" hidden="1" customHeight="1">
      <c r="A1059" s="1">
        <v>0</v>
      </c>
      <c r="B1059" s="2" t="str">
        <f>VLOOKUP(VALUE(MID(N1059,2,2)),Sheet1!$A$1:$B$6,2,FALSE)</f>
        <v>点在</v>
      </c>
      <c r="C1059" s="9" t="str">
        <f t="shared" si="135"/>
        <v/>
      </c>
      <c r="D1059" s="10" t="s">
        <v>2112</v>
      </c>
      <c r="E1059" s="4" t="s">
        <v>2113</v>
      </c>
      <c r="F1059" s="4" t="str">
        <f t="shared" si="131"/>
        <v>ﾏｴﾀﾞ ｶｵﾘ</v>
      </c>
      <c r="G1059" s="10" t="str">
        <f t="shared" si="132"/>
        <v>ﾏｴﾀﾞ ｶｵﾘ</v>
      </c>
      <c r="H1059" s="11" t="s">
        <v>23</v>
      </c>
      <c r="I1059" s="12">
        <v>27444</v>
      </c>
      <c r="J1059" s="11">
        <v>42</v>
      </c>
      <c r="K1059" s="5" t="s">
        <v>256</v>
      </c>
      <c r="L1059" s="5">
        <v>50128</v>
      </c>
      <c r="M1059" s="5" t="s">
        <v>17</v>
      </c>
      <c r="N1059" s="11" t="str">
        <f t="shared" si="133"/>
        <v>法50128</v>
      </c>
      <c r="O1059" s="11" t="str">
        <f t="shared" si="134"/>
        <v>本</v>
      </c>
      <c r="P1059" s="10" t="s">
        <v>2908</v>
      </c>
      <c r="Q1059" s="10" t="s">
        <v>1118</v>
      </c>
      <c r="R1059" s="10" t="s">
        <v>2114</v>
      </c>
      <c r="S1059" s="4">
        <v>911429</v>
      </c>
      <c r="T1059" s="4" t="s">
        <v>19</v>
      </c>
      <c r="U1059" s="4">
        <v>100280701</v>
      </c>
      <c r="V1059" s="4" t="s">
        <v>20</v>
      </c>
      <c r="W1059" s="13"/>
      <c r="X1059" s="13" t="s">
        <v>2971</v>
      </c>
      <c r="Y1059" s="18" t="s">
        <v>3358</v>
      </c>
      <c r="Z1059" s="18" t="s">
        <v>2973</v>
      </c>
      <c r="AA1059" s="1" t="str">
        <f t="shared" si="136"/>
        <v>マ</v>
      </c>
    </row>
    <row r="1060" spans="1:28" ht="21" hidden="1" customHeight="1">
      <c r="A1060" s="1">
        <v>0</v>
      </c>
      <c r="B1060" s="2" t="str">
        <f>VLOOKUP(VALUE(MID(N1060,2,2)),Sheet1!$A$1:$B$6,2,FALSE)</f>
        <v>三宝院</v>
      </c>
      <c r="C1060" s="9" t="str">
        <f t="shared" si="135"/>
        <v/>
      </c>
      <c r="D1060" s="10" t="s">
        <v>1541</v>
      </c>
      <c r="E1060" s="4" t="s">
        <v>1542</v>
      </c>
      <c r="F1060" s="4" t="str">
        <f t="shared" si="131"/>
        <v>ﾏｴﾀﾞ ﾃﾙｵ</v>
      </c>
      <c r="G1060" s="10" t="str">
        <f t="shared" si="132"/>
        <v>ﾏｴﾀﾞ ﾃﾙｵ</v>
      </c>
      <c r="H1060" s="11" t="s">
        <v>15</v>
      </c>
      <c r="I1060" s="12">
        <v>15181</v>
      </c>
      <c r="J1060" s="11">
        <v>75</v>
      </c>
      <c r="K1060" s="5" t="s">
        <v>16</v>
      </c>
      <c r="L1060" s="5">
        <v>5018</v>
      </c>
      <c r="M1060" s="5" t="s">
        <v>17</v>
      </c>
      <c r="N1060" s="11" t="str">
        <f t="shared" si="133"/>
        <v>醍05018</v>
      </c>
      <c r="O1060" s="11" t="str">
        <f t="shared" si="134"/>
        <v>本</v>
      </c>
      <c r="P1060" s="10" t="s">
        <v>2769</v>
      </c>
      <c r="Q1060" s="10" t="s">
        <v>1543</v>
      </c>
      <c r="R1060" s="10" t="s">
        <v>3233</v>
      </c>
      <c r="S1060" s="4">
        <v>8503907</v>
      </c>
      <c r="T1060" s="4" t="s">
        <v>19</v>
      </c>
      <c r="U1060" s="4">
        <v>850803201</v>
      </c>
      <c r="V1060" s="4" t="s">
        <v>20</v>
      </c>
      <c r="W1060" s="13"/>
      <c r="X1060" s="13" t="s">
        <v>2971</v>
      </c>
      <c r="Y1060" s="18" t="s">
        <v>3358</v>
      </c>
      <c r="Z1060" s="18" t="s">
        <v>2973</v>
      </c>
      <c r="AA1060" s="1" t="str">
        <f t="shared" si="136"/>
        <v>マ</v>
      </c>
    </row>
    <row r="1061" spans="1:28" ht="21" hidden="1" customHeight="1">
      <c r="A1061" s="1">
        <v>0</v>
      </c>
      <c r="B1061" s="2" t="str">
        <f>VLOOKUP(VALUE(MID(N1061,2,2)),Sheet1!$A$1:$B$6,2,FALSE)</f>
        <v>三宝院</v>
      </c>
      <c r="C1061" s="9" t="str">
        <f t="shared" si="135"/>
        <v/>
      </c>
      <c r="D1061" s="10" t="s">
        <v>1544</v>
      </c>
      <c r="E1061" s="4" t="s">
        <v>22</v>
      </c>
      <c r="F1061" s="4" t="str">
        <f t="shared" si="131"/>
        <v>ﾏｴﾀﾞ ﾃﾙｵ</v>
      </c>
      <c r="G1061" s="10" t="str">
        <f t="shared" si="132"/>
        <v xml:space="preserve">ﾏｴﾀﾞ </v>
      </c>
      <c r="H1061" s="11" t="s">
        <v>23</v>
      </c>
      <c r="I1061" s="12">
        <v>15436</v>
      </c>
      <c r="J1061" s="11">
        <v>74</v>
      </c>
      <c r="K1061" s="5" t="s">
        <v>16</v>
      </c>
      <c r="L1061" s="5">
        <v>5018</v>
      </c>
      <c r="M1061" s="5" t="s">
        <v>24</v>
      </c>
      <c r="N1061" s="11" t="str">
        <f t="shared" si="133"/>
        <v>醍05018</v>
      </c>
      <c r="O1061" s="11" t="str">
        <f t="shared" si="134"/>
        <v>家</v>
      </c>
      <c r="P1061" s="10" t="s">
        <v>2769</v>
      </c>
      <c r="Q1061" s="10" t="s">
        <v>1543</v>
      </c>
      <c r="R1061" s="10" t="s">
        <v>3233</v>
      </c>
      <c r="S1061" s="4">
        <v>8503907</v>
      </c>
      <c r="T1061" s="4" t="s">
        <v>25</v>
      </c>
      <c r="U1061" s="4">
        <v>850803202</v>
      </c>
      <c r="V1061" s="4" t="s">
        <v>20</v>
      </c>
      <c r="W1061" s="13"/>
      <c r="X1061" s="13" t="s">
        <v>2971</v>
      </c>
      <c r="Y1061" s="18" t="s">
        <v>3358</v>
      </c>
      <c r="Z1061" s="18" t="s">
        <v>2973</v>
      </c>
      <c r="AA1061" s="1" t="str">
        <f t="shared" si="136"/>
        <v>マ</v>
      </c>
    </row>
    <row r="1062" spans="1:28" ht="21" hidden="1" customHeight="1">
      <c r="A1062" s="1">
        <v>0</v>
      </c>
      <c r="B1062" s="2" t="str">
        <f>VLOOKUP(VALUE(MID(N1062,2,2)),Sheet1!$A$1:$B$6,2,FALSE)</f>
        <v>三宝院</v>
      </c>
      <c r="C1062" s="9" t="str">
        <f t="shared" si="135"/>
        <v/>
      </c>
      <c r="D1062" s="10" t="s">
        <v>1545</v>
      </c>
      <c r="E1062" s="4" t="s">
        <v>22</v>
      </c>
      <c r="F1062" s="4" t="str">
        <f t="shared" si="131"/>
        <v>ﾏｴﾀﾞ ﾃﾙｵ</v>
      </c>
      <c r="G1062" s="10" t="str">
        <f t="shared" si="132"/>
        <v xml:space="preserve">ﾏｴﾀﾞ </v>
      </c>
      <c r="H1062" s="11" t="s">
        <v>15</v>
      </c>
      <c r="I1062" s="12">
        <v>26592</v>
      </c>
      <c r="J1062" s="11">
        <v>44</v>
      </c>
      <c r="K1062" s="5" t="s">
        <v>16</v>
      </c>
      <c r="L1062" s="5">
        <v>5018</v>
      </c>
      <c r="M1062" s="5" t="s">
        <v>24</v>
      </c>
      <c r="N1062" s="11" t="str">
        <f t="shared" si="133"/>
        <v>醍05018</v>
      </c>
      <c r="O1062" s="11" t="str">
        <f t="shared" si="134"/>
        <v>家</v>
      </c>
      <c r="P1062" s="10" t="s">
        <v>2769</v>
      </c>
      <c r="Q1062" s="10" t="s">
        <v>1543</v>
      </c>
      <c r="R1062" s="10" t="s">
        <v>3233</v>
      </c>
      <c r="S1062" s="4">
        <v>8503907</v>
      </c>
      <c r="T1062" s="4" t="s">
        <v>25</v>
      </c>
      <c r="U1062" s="4">
        <v>850803204</v>
      </c>
      <c r="V1062" s="4" t="s">
        <v>20</v>
      </c>
      <c r="W1062" s="13"/>
      <c r="X1062" s="13" t="s">
        <v>2971</v>
      </c>
      <c r="Y1062" s="18" t="s">
        <v>3358</v>
      </c>
      <c r="Z1062" s="18" t="s">
        <v>2973</v>
      </c>
      <c r="AA1062" s="1" t="str">
        <f t="shared" si="136"/>
        <v>マ</v>
      </c>
    </row>
    <row r="1063" spans="1:28" ht="21" hidden="1" customHeight="1">
      <c r="A1063" s="1">
        <v>0</v>
      </c>
      <c r="B1063" s="2" t="str">
        <f>VLOOKUP(VALUE(MID(N1063,2,2)),Sheet1!$A$1:$B$6,2,FALSE)</f>
        <v>小栗栖</v>
      </c>
      <c r="C1063" s="9" t="str">
        <f t="shared" si="135"/>
        <v/>
      </c>
      <c r="D1063" s="10" t="s">
        <v>874</v>
      </c>
      <c r="E1063" s="4" t="s">
        <v>875</v>
      </c>
      <c r="F1063" s="4" t="str">
        <f t="shared" si="131"/>
        <v>ﾏｴﾊﾞ ｾﾂﾊﾙ</v>
      </c>
      <c r="G1063" s="10" t="str">
        <f t="shared" si="132"/>
        <v>ﾏｴﾊﾞ ｾﾂﾊﾙ</v>
      </c>
      <c r="H1063" s="11" t="s">
        <v>15</v>
      </c>
      <c r="I1063" s="12">
        <v>18280</v>
      </c>
      <c r="J1063" s="11">
        <v>67</v>
      </c>
      <c r="K1063" s="5" t="s">
        <v>16</v>
      </c>
      <c r="L1063" s="5">
        <v>3161</v>
      </c>
      <c r="M1063" s="5" t="s">
        <v>17</v>
      </c>
      <c r="N1063" s="11" t="str">
        <f t="shared" si="133"/>
        <v>醍03161</v>
      </c>
      <c r="O1063" s="11" t="str">
        <f t="shared" si="134"/>
        <v>本</v>
      </c>
      <c r="P1063" s="10" t="s">
        <v>2602</v>
      </c>
      <c r="Q1063" s="10" t="s">
        <v>710</v>
      </c>
      <c r="R1063" s="10" t="s">
        <v>3129</v>
      </c>
      <c r="S1063" s="4">
        <v>511463</v>
      </c>
      <c r="T1063" s="4" t="s">
        <v>19</v>
      </c>
      <c r="U1063" s="4">
        <v>60805201</v>
      </c>
      <c r="V1063" s="4" t="s">
        <v>20</v>
      </c>
      <c r="W1063" s="13"/>
      <c r="X1063" s="13" t="s">
        <v>2971</v>
      </c>
      <c r="Y1063" s="18" t="s">
        <v>3358</v>
      </c>
      <c r="Z1063" s="18" t="s">
        <v>2973</v>
      </c>
      <c r="AA1063" s="1" t="str">
        <f t="shared" si="136"/>
        <v>マ</v>
      </c>
    </row>
    <row r="1064" spans="1:28" ht="21" hidden="1" customHeight="1">
      <c r="A1064" s="1">
        <v>0</v>
      </c>
      <c r="B1064" s="2" t="str">
        <f>VLOOKUP(VALUE(MID(N1064,2,2)),Sheet1!$A$1:$B$6,2,FALSE)</f>
        <v>小栗栖</v>
      </c>
      <c r="C1064" s="9" t="str">
        <f t="shared" si="135"/>
        <v/>
      </c>
      <c r="D1064" s="10" t="s">
        <v>876</v>
      </c>
      <c r="E1064" s="4" t="s">
        <v>22</v>
      </c>
      <c r="F1064" s="4" t="str">
        <f t="shared" si="131"/>
        <v>ﾏｴﾊﾞ ｾﾂﾊﾙ</v>
      </c>
      <c r="G1064" s="10" t="str">
        <f t="shared" si="132"/>
        <v xml:space="preserve">ﾏｴﾊﾞ </v>
      </c>
      <c r="H1064" s="11" t="s">
        <v>23</v>
      </c>
      <c r="I1064" s="12">
        <v>17588</v>
      </c>
      <c r="J1064" s="11">
        <v>69</v>
      </c>
      <c r="K1064" s="5" t="s">
        <v>16</v>
      </c>
      <c r="L1064" s="5">
        <v>3161</v>
      </c>
      <c r="M1064" s="5" t="s">
        <v>24</v>
      </c>
      <c r="N1064" s="11" t="str">
        <f t="shared" si="133"/>
        <v>醍03161</v>
      </c>
      <c r="O1064" s="11" t="str">
        <f t="shared" si="134"/>
        <v>家</v>
      </c>
      <c r="P1064" s="10" t="s">
        <v>2602</v>
      </c>
      <c r="Q1064" s="10" t="s">
        <v>710</v>
      </c>
      <c r="R1064" s="10" t="s">
        <v>3129</v>
      </c>
      <c r="S1064" s="4">
        <v>511463</v>
      </c>
      <c r="T1064" s="4" t="s">
        <v>25</v>
      </c>
      <c r="U1064" s="4">
        <v>60805202</v>
      </c>
      <c r="V1064" s="4" t="s">
        <v>20</v>
      </c>
      <c r="W1064" s="13"/>
      <c r="X1064" s="13" t="s">
        <v>2971</v>
      </c>
      <c r="Y1064" s="18" t="s">
        <v>3358</v>
      </c>
      <c r="Z1064" s="18" t="s">
        <v>2973</v>
      </c>
      <c r="AA1064" s="1" t="str">
        <f t="shared" si="136"/>
        <v>マ</v>
      </c>
    </row>
    <row r="1065" spans="1:28" ht="21" hidden="1" customHeight="1">
      <c r="A1065" s="1">
        <v>0</v>
      </c>
      <c r="B1065" s="2" t="str">
        <f>VLOOKUP(VALUE(MID(N1065,2,2)),Sheet1!$A$1:$B$6,2,FALSE)</f>
        <v>小栗栖</v>
      </c>
      <c r="C1065" s="9" t="str">
        <f t="shared" si="135"/>
        <v/>
      </c>
      <c r="D1065" s="10" t="s">
        <v>877</v>
      </c>
      <c r="E1065" s="4" t="s">
        <v>22</v>
      </c>
      <c r="F1065" s="4" t="str">
        <f t="shared" si="131"/>
        <v>ﾏｴﾊﾞ ｾﾂﾊﾙ</v>
      </c>
      <c r="G1065" s="10" t="str">
        <f t="shared" si="132"/>
        <v xml:space="preserve">ﾏｴﾊﾞ </v>
      </c>
      <c r="H1065" s="11" t="s">
        <v>15</v>
      </c>
      <c r="I1065" s="12">
        <v>27023</v>
      </c>
      <c r="J1065" s="11">
        <v>43</v>
      </c>
      <c r="K1065" s="5" t="s">
        <v>16</v>
      </c>
      <c r="L1065" s="5">
        <v>3161</v>
      </c>
      <c r="M1065" s="5" t="s">
        <v>24</v>
      </c>
      <c r="N1065" s="11" t="str">
        <f t="shared" si="133"/>
        <v>醍03161</v>
      </c>
      <c r="O1065" s="11" t="str">
        <f t="shared" si="134"/>
        <v>家</v>
      </c>
      <c r="P1065" s="10" t="s">
        <v>2602</v>
      </c>
      <c r="Q1065" s="10" t="s">
        <v>710</v>
      </c>
      <c r="R1065" s="10" t="s">
        <v>3129</v>
      </c>
      <c r="S1065" s="4">
        <v>511463</v>
      </c>
      <c r="T1065" s="4" t="s">
        <v>25</v>
      </c>
      <c r="U1065" s="4">
        <v>60805203</v>
      </c>
      <c r="V1065" s="4" t="s">
        <v>20</v>
      </c>
      <c r="W1065" s="13"/>
      <c r="X1065" s="13" t="s">
        <v>2971</v>
      </c>
      <c r="Y1065" s="18" t="s">
        <v>3358</v>
      </c>
      <c r="Z1065" s="18" t="s">
        <v>2973</v>
      </c>
      <c r="AA1065" s="1" t="str">
        <f t="shared" si="136"/>
        <v>マ</v>
      </c>
    </row>
    <row r="1066" spans="1:28" ht="21" hidden="1" customHeight="1">
      <c r="A1066" s="1">
        <v>0</v>
      </c>
      <c r="B1066" s="2" t="str">
        <f>VLOOKUP(VALUE(MID(N1066,2,2)),Sheet1!$A$1:$B$6,2,FALSE)</f>
        <v>小栗栖</v>
      </c>
      <c r="C1066" s="9" t="str">
        <f t="shared" si="135"/>
        <v/>
      </c>
      <c r="D1066" s="10" t="s">
        <v>749</v>
      </c>
      <c r="E1066" s="4" t="s">
        <v>750</v>
      </c>
      <c r="F1066" s="4" t="str">
        <f t="shared" si="131"/>
        <v>ﾏｷｵｶ ﾋﾛｶｽﾞ</v>
      </c>
      <c r="G1066" s="10" t="str">
        <f t="shared" si="132"/>
        <v>ﾏｷｵｶ ﾋﾛｶｽﾞ</v>
      </c>
      <c r="H1066" s="11" t="s">
        <v>15</v>
      </c>
      <c r="I1066" s="12">
        <v>24041</v>
      </c>
      <c r="J1066" s="11">
        <v>51</v>
      </c>
      <c r="K1066" s="5" t="s">
        <v>16</v>
      </c>
      <c r="L1066" s="5">
        <v>3052</v>
      </c>
      <c r="M1066" s="5" t="s">
        <v>17</v>
      </c>
      <c r="N1066" s="11" t="str">
        <f t="shared" si="133"/>
        <v>醍03052</v>
      </c>
      <c r="O1066" s="11" t="str">
        <f t="shared" si="134"/>
        <v>本</v>
      </c>
      <c r="P1066" s="10" t="s">
        <v>2568</v>
      </c>
      <c r="Q1066" s="10" t="s">
        <v>751</v>
      </c>
      <c r="R1066" s="10" t="s">
        <v>3102</v>
      </c>
      <c r="S1066" s="4">
        <v>8906793</v>
      </c>
      <c r="T1066" s="4" t="s">
        <v>19</v>
      </c>
      <c r="U1066" s="4">
        <v>890708301</v>
      </c>
      <c r="V1066" s="4" t="s">
        <v>20</v>
      </c>
      <c r="W1066" s="13"/>
      <c r="X1066" s="13" t="s">
        <v>2971</v>
      </c>
      <c r="Y1066" s="18" t="s">
        <v>3358</v>
      </c>
      <c r="Z1066" s="18" t="s">
        <v>2973</v>
      </c>
      <c r="AA1066" s="1" t="str">
        <f t="shared" si="136"/>
        <v>マ</v>
      </c>
    </row>
    <row r="1067" spans="1:28" ht="21" hidden="1" customHeight="1">
      <c r="A1067" s="1">
        <v>0</v>
      </c>
      <c r="B1067" s="2" t="str">
        <f>VLOOKUP(VALUE(MID(N1067,2,2)),Sheet1!$A$1:$B$6,2,FALSE)</f>
        <v>小栗栖</v>
      </c>
      <c r="C1067" s="9" t="str">
        <f t="shared" si="135"/>
        <v/>
      </c>
      <c r="D1067" s="10" t="s">
        <v>752</v>
      </c>
      <c r="E1067" s="4" t="s">
        <v>22</v>
      </c>
      <c r="F1067" s="4" t="str">
        <f t="shared" si="131"/>
        <v>ﾏｷｵｶ ﾋﾛｶｽﾞ</v>
      </c>
      <c r="G1067" s="10" t="str">
        <f t="shared" si="132"/>
        <v xml:space="preserve">ﾏｷｵｶ </v>
      </c>
      <c r="H1067" s="11" t="s">
        <v>23</v>
      </c>
      <c r="I1067" s="12">
        <v>24014</v>
      </c>
      <c r="J1067" s="11">
        <v>51</v>
      </c>
      <c r="K1067" s="5" t="s">
        <v>16</v>
      </c>
      <c r="L1067" s="5">
        <v>3052</v>
      </c>
      <c r="M1067" s="5" t="s">
        <v>24</v>
      </c>
      <c r="N1067" s="11" t="str">
        <f t="shared" si="133"/>
        <v>醍03052</v>
      </c>
      <c r="O1067" s="11" t="str">
        <f t="shared" si="134"/>
        <v>家</v>
      </c>
      <c r="P1067" s="10" t="s">
        <v>2568</v>
      </c>
      <c r="Q1067" s="10" t="s">
        <v>751</v>
      </c>
      <c r="R1067" s="10" t="s">
        <v>3102</v>
      </c>
      <c r="S1067" s="4">
        <v>8906793</v>
      </c>
      <c r="T1067" s="4" t="s">
        <v>25</v>
      </c>
      <c r="U1067" s="4">
        <v>890708302</v>
      </c>
      <c r="V1067" s="4" t="s">
        <v>20</v>
      </c>
      <c r="W1067" s="13"/>
      <c r="X1067" s="13" t="s">
        <v>2971</v>
      </c>
      <c r="Y1067" s="18" t="s">
        <v>3358</v>
      </c>
      <c r="Z1067" s="18" t="s">
        <v>2973</v>
      </c>
      <c r="AA1067" s="1" t="str">
        <f t="shared" si="136"/>
        <v>マ</v>
      </c>
    </row>
    <row r="1068" spans="1:28" ht="21" hidden="1" customHeight="1">
      <c r="A1068" s="1">
        <v>0</v>
      </c>
      <c r="B1068" s="2" t="str">
        <f>VLOOKUP(VALUE(MID(N1068,2,2)),Sheet1!$A$1:$B$6,2,FALSE)</f>
        <v>点在</v>
      </c>
      <c r="C1068" s="9" t="str">
        <f t="shared" si="135"/>
        <v/>
      </c>
      <c r="D1068" s="10" t="s">
        <v>2194</v>
      </c>
      <c r="E1068" s="4" t="s">
        <v>2195</v>
      </c>
      <c r="F1068" s="4" t="str">
        <f t="shared" si="131"/>
        <v>ﾏｷｸﾏ ｼﾞﾕﾝ</v>
      </c>
      <c r="G1068" s="10" t="str">
        <f t="shared" si="132"/>
        <v>ﾏｷｸﾏ ｼﾞﾕﾝ</v>
      </c>
      <c r="H1068" s="11" t="s">
        <v>15</v>
      </c>
      <c r="I1068" s="12">
        <v>25888</v>
      </c>
      <c r="J1068" s="11">
        <v>46</v>
      </c>
      <c r="K1068" s="5" t="s">
        <v>16</v>
      </c>
      <c r="L1068" s="5">
        <v>50154</v>
      </c>
      <c r="M1068" s="5" t="s">
        <v>17</v>
      </c>
      <c r="N1068" s="11" t="str">
        <f t="shared" si="133"/>
        <v>醍50154</v>
      </c>
      <c r="O1068" s="11" t="str">
        <f t="shared" si="134"/>
        <v>本</v>
      </c>
      <c r="P1068" s="10" t="s">
        <v>2926</v>
      </c>
      <c r="Q1068" s="10" t="s">
        <v>2196</v>
      </c>
      <c r="R1068" s="10" t="s">
        <v>3331</v>
      </c>
      <c r="S1068" s="4">
        <v>9321276</v>
      </c>
      <c r="T1068" s="4" t="s">
        <v>19</v>
      </c>
      <c r="U1068" s="4">
        <v>940207601</v>
      </c>
      <c r="V1068" s="4" t="s">
        <v>20</v>
      </c>
      <c r="W1068" s="13"/>
      <c r="X1068" s="13" t="s">
        <v>2971</v>
      </c>
      <c r="Y1068" s="18" t="s">
        <v>3358</v>
      </c>
      <c r="Z1068" s="18" t="s">
        <v>2973</v>
      </c>
      <c r="AA1068" s="1" t="str">
        <f t="shared" si="136"/>
        <v>マ</v>
      </c>
    </row>
    <row r="1069" spans="1:28" ht="21" hidden="1" customHeight="1">
      <c r="A1069" s="1">
        <v>0</v>
      </c>
      <c r="B1069" s="2" t="str">
        <f>VLOOKUP(VALUE(MID(N1069,2,2)),Sheet1!$A$1:$B$6,2,FALSE)</f>
        <v>点在</v>
      </c>
      <c r="C1069" s="9" t="str">
        <f t="shared" si="135"/>
        <v/>
      </c>
      <c r="D1069" s="10" t="s">
        <v>2197</v>
      </c>
      <c r="E1069" s="4" t="s">
        <v>22</v>
      </c>
      <c r="F1069" s="4" t="str">
        <f t="shared" si="131"/>
        <v>ﾏｷｸﾏ ｼﾞﾕﾝ</v>
      </c>
      <c r="G1069" s="10" t="str">
        <f t="shared" si="132"/>
        <v xml:space="preserve">ﾏｷｸﾏ </v>
      </c>
      <c r="H1069" s="11" t="s">
        <v>23</v>
      </c>
      <c r="I1069" s="12">
        <v>28499</v>
      </c>
      <c r="J1069" s="11">
        <v>39</v>
      </c>
      <c r="K1069" s="5" t="s">
        <v>16</v>
      </c>
      <c r="L1069" s="5">
        <v>50154</v>
      </c>
      <c r="M1069" s="5" t="s">
        <v>24</v>
      </c>
      <c r="N1069" s="11" t="str">
        <f t="shared" si="133"/>
        <v>醍50154</v>
      </c>
      <c r="O1069" s="11" t="str">
        <f t="shared" si="134"/>
        <v>家</v>
      </c>
      <c r="P1069" s="10" t="s">
        <v>2926</v>
      </c>
      <c r="Q1069" s="10" t="s">
        <v>2196</v>
      </c>
      <c r="R1069" s="10" t="s">
        <v>3331</v>
      </c>
      <c r="S1069" s="4">
        <v>9321276</v>
      </c>
      <c r="T1069" s="4" t="s">
        <v>25</v>
      </c>
      <c r="U1069" s="4">
        <v>940207602</v>
      </c>
      <c r="V1069" s="4" t="s">
        <v>20</v>
      </c>
      <c r="W1069" s="13"/>
      <c r="X1069" s="13" t="s">
        <v>2971</v>
      </c>
      <c r="Y1069" s="18" t="s">
        <v>3358</v>
      </c>
      <c r="Z1069" s="18" t="s">
        <v>2973</v>
      </c>
      <c r="AA1069" s="1" t="str">
        <f t="shared" si="136"/>
        <v>マ</v>
      </c>
    </row>
    <row r="1070" spans="1:28" ht="21" hidden="1" customHeight="1">
      <c r="A1070" s="1">
        <v>0</v>
      </c>
      <c r="B1070" s="2" t="str">
        <f>VLOOKUP(VALUE(MID(N1070,2,2)),Sheet1!$A$1:$B$6,2,FALSE)</f>
        <v>点在</v>
      </c>
      <c r="C1070" s="9" t="str">
        <f t="shared" si="135"/>
        <v/>
      </c>
      <c r="D1070" s="10" t="s">
        <v>2198</v>
      </c>
      <c r="E1070" s="4" t="s">
        <v>22</v>
      </c>
      <c r="F1070" s="4" t="str">
        <f t="shared" si="131"/>
        <v>ﾏｷｸﾏ ｼﾞﾕﾝ</v>
      </c>
      <c r="G1070" s="10" t="str">
        <f t="shared" si="132"/>
        <v xml:space="preserve">ﾏｷｸﾏ </v>
      </c>
      <c r="H1070" s="11" t="s">
        <v>23</v>
      </c>
      <c r="I1070" s="12">
        <v>36890</v>
      </c>
      <c r="J1070" s="11">
        <v>16</v>
      </c>
      <c r="K1070" s="5" t="s">
        <v>16</v>
      </c>
      <c r="L1070" s="5">
        <v>50154</v>
      </c>
      <c r="M1070" s="5" t="s">
        <v>24</v>
      </c>
      <c r="N1070" s="11" t="str">
        <f t="shared" si="133"/>
        <v>醍50154</v>
      </c>
      <c r="O1070" s="11" t="str">
        <f t="shared" si="134"/>
        <v>家</v>
      </c>
      <c r="P1070" s="10" t="s">
        <v>2926</v>
      </c>
      <c r="Q1070" s="10" t="s">
        <v>2196</v>
      </c>
      <c r="R1070" s="10" t="s">
        <v>3331</v>
      </c>
      <c r="S1070" s="4">
        <v>9321276</v>
      </c>
      <c r="T1070" s="4" t="s">
        <v>25</v>
      </c>
      <c r="U1070" s="4">
        <v>940207603</v>
      </c>
      <c r="V1070" s="4" t="s">
        <v>20</v>
      </c>
      <c r="W1070" s="13"/>
      <c r="X1070" s="13" t="s">
        <v>2971</v>
      </c>
      <c r="Y1070" s="18" t="s">
        <v>3358</v>
      </c>
      <c r="Z1070" s="18" t="s">
        <v>2973</v>
      </c>
      <c r="AA1070" s="1" t="str">
        <f t="shared" si="136"/>
        <v>マ</v>
      </c>
    </row>
    <row r="1071" spans="1:28" ht="21" hidden="1" customHeight="1">
      <c r="A1071" s="1">
        <v>0</v>
      </c>
      <c r="B1071" s="1" t="str">
        <f>VLOOKUP(VALUE(MID(N1071,2,2)),Sheet1!$A$1:$B$6,2,FALSE)</f>
        <v>点在</v>
      </c>
      <c r="C1071" s="9" t="str">
        <f t="shared" si="135"/>
        <v/>
      </c>
      <c r="D1071" s="4" t="s">
        <v>2199</v>
      </c>
      <c r="E1071" s="4" t="s">
        <v>22</v>
      </c>
      <c r="F1071" s="4" t="str">
        <f t="shared" si="131"/>
        <v>ﾏｷｸﾏ ｼﾞﾕﾝ</v>
      </c>
      <c r="G1071" s="4" t="str">
        <f t="shared" si="132"/>
        <v xml:space="preserve">ﾏｷｸﾏ </v>
      </c>
      <c r="H1071" s="5" t="s">
        <v>23</v>
      </c>
      <c r="I1071" s="6">
        <v>41177</v>
      </c>
      <c r="J1071" s="5">
        <v>4</v>
      </c>
      <c r="K1071" s="5" t="s">
        <v>16</v>
      </c>
      <c r="L1071" s="5">
        <v>50154</v>
      </c>
      <c r="M1071" s="5" t="s">
        <v>24</v>
      </c>
      <c r="N1071" s="5" t="str">
        <f t="shared" si="133"/>
        <v>醍50154</v>
      </c>
      <c r="O1071" s="5" t="str">
        <f t="shared" si="134"/>
        <v>家</v>
      </c>
      <c r="P1071" s="4" t="s">
        <v>2926</v>
      </c>
      <c r="Q1071" s="4" t="s">
        <v>2196</v>
      </c>
      <c r="R1071" s="4" t="s">
        <v>3331</v>
      </c>
      <c r="S1071" s="4">
        <v>9321276</v>
      </c>
      <c r="T1071" s="4" t="s">
        <v>25</v>
      </c>
      <c r="U1071" s="4">
        <v>940207604</v>
      </c>
      <c r="V1071" s="4" t="s">
        <v>20</v>
      </c>
      <c r="W1071" s="7" t="s">
        <v>2970</v>
      </c>
      <c r="X1071" s="7" t="s">
        <v>2971</v>
      </c>
      <c r="Y1071" s="8" t="s">
        <v>2972</v>
      </c>
      <c r="Z1071" s="8" t="s">
        <v>2973</v>
      </c>
      <c r="AA1071" s="1" t="str">
        <f t="shared" si="136"/>
        <v>マ</v>
      </c>
    </row>
    <row r="1072" spans="1:28" ht="21" customHeight="1">
      <c r="A1072" s="1">
        <v>0</v>
      </c>
      <c r="B1072" s="2" t="str">
        <f>VLOOKUP(VALUE(MID(N1072,2,2)),Sheet1!$A$1:$B$6,2,FALSE)</f>
        <v>点在</v>
      </c>
      <c r="C1072" s="9" t="str">
        <f t="shared" si="135"/>
        <v/>
      </c>
      <c r="D1072" s="10" t="s">
        <v>1977</v>
      </c>
      <c r="E1072" s="4" t="s">
        <v>1978</v>
      </c>
      <c r="F1072" s="4" t="str">
        <f t="shared" si="131"/>
        <v>ﾏｼﾓ ｸﾆｱｷ</v>
      </c>
      <c r="G1072" s="10" t="str">
        <f t="shared" si="132"/>
        <v>ﾏｼﾓ ｸﾆｱｷ</v>
      </c>
      <c r="H1072" s="11" t="s">
        <v>15</v>
      </c>
      <c r="I1072" s="12">
        <v>31327</v>
      </c>
      <c r="J1072" s="11">
        <v>31</v>
      </c>
      <c r="K1072" s="5" t="s">
        <v>16</v>
      </c>
      <c r="L1072" s="5">
        <v>50077</v>
      </c>
      <c r="M1072" s="5" t="s">
        <v>17</v>
      </c>
      <c r="N1072" s="11" t="str">
        <f t="shared" si="133"/>
        <v>醍50077</v>
      </c>
      <c r="O1072" s="11" t="str">
        <f t="shared" si="134"/>
        <v>本</v>
      </c>
      <c r="P1072" s="10" t="s">
        <v>2879</v>
      </c>
      <c r="Q1072" s="10" t="s">
        <v>28</v>
      </c>
      <c r="R1072" s="10" t="s">
        <v>1979</v>
      </c>
      <c r="S1072" s="4">
        <v>900354</v>
      </c>
      <c r="T1072" s="4" t="s">
        <v>25</v>
      </c>
      <c r="U1072" s="4">
        <v>90503001</v>
      </c>
      <c r="V1072" s="4" t="s">
        <v>20</v>
      </c>
      <c r="W1072" s="15">
        <v>42477.333333333336</v>
      </c>
      <c r="X1072" s="16">
        <v>42464</v>
      </c>
      <c r="Y1072" s="18">
        <v>1</v>
      </c>
      <c r="Z1072" s="18"/>
      <c r="AA1072" s="1" t="str">
        <f t="shared" si="136"/>
        <v>マ</v>
      </c>
      <c r="AB1072" s="1">
        <f>J1072</f>
        <v>31</v>
      </c>
    </row>
    <row r="1073" spans="1:28" ht="21" hidden="1" customHeight="1">
      <c r="A1073" s="1">
        <v>0</v>
      </c>
      <c r="B1073" s="2" t="str">
        <f>VLOOKUP(VALUE(MID(N1073,2,2)),Sheet1!$A$1:$B$6,2,FALSE)</f>
        <v>日野</v>
      </c>
      <c r="C1073" s="9" t="str">
        <f t="shared" si="135"/>
        <v/>
      </c>
      <c r="D1073" s="10" t="s">
        <v>543</v>
      </c>
      <c r="E1073" s="4" t="s">
        <v>544</v>
      </c>
      <c r="F1073" s="4" t="str">
        <f t="shared" si="131"/>
        <v>ﾏﾂｲ ﾋﾃﾞｷ</v>
      </c>
      <c r="G1073" s="10" t="str">
        <f t="shared" si="132"/>
        <v>ﾏﾂｲ ﾋﾃﾞｷ</v>
      </c>
      <c r="H1073" s="11" t="s">
        <v>15</v>
      </c>
      <c r="I1073" s="12">
        <v>25556</v>
      </c>
      <c r="J1073" s="11">
        <v>47</v>
      </c>
      <c r="K1073" s="5" t="s">
        <v>16</v>
      </c>
      <c r="L1073" s="5">
        <v>2192</v>
      </c>
      <c r="M1073" s="5" t="s">
        <v>17</v>
      </c>
      <c r="N1073" s="11" t="str">
        <f t="shared" si="133"/>
        <v>醍02192</v>
      </c>
      <c r="O1073" s="11" t="str">
        <f t="shared" si="134"/>
        <v>本</v>
      </c>
      <c r="P1073" s="10" t="s">
        <v>2517</v>
      </c>
      <c r="Q1073" s="10" t="s">
        <v>545</v>
      </c>
      <c r="R1073" s="10" t="s">
        <v>3066</v>
      </c>
      <c r="S1073" s="4">
        <v>1303449</v>
      </c>
      <c r="T1073" s="4" t="s">
        <v>19</v>
      </c>
      <c r="U1073" s="4">
        <v>130706701</v>
      </c>
      <c r="V1073" s="4" t="s">
        <v>20</v>
      </c>
      <c r="W1073" s="13"/>
      <c r="X1073" s="13" t="s">
        <v>2971</v>
      </c>
      <c r="Y1073" s="18" t="s">
        <v>3358</v>
      </c>
      <c r="Z1073" s="18" t="s">
        <v>2973</v>
      </c>
      <c r="AA1073" s="1" t="str">
        <f t="shared" si="136"/>
        <v>マ</v>
      </c>
    </row>
    <row r="1074" spans="1:28" ht="21" hidden="1" customHeight="1">
      <c r="A1074" s="1">
        <v>0</v>
      </c>
      <c r="B1074" s="2" t="str">
        <f>VLOOKUP(VALUE(MID(N1074,2,2)),Sheet1!$A$1:$B$6,2,FALSE)</f>
        <v>日野</v>
      </c>
      <c r="C1074" s="9" t="str">
        <f t="shared" si="135"/>
        <v/>
      </c>
      <c r="D1074" s="10" t="s">
        <v>546</v>
      </c>
      <c r="E1074" s="4" t="s">
        <v>22</v>
      </c>
      <c r="F1074" s="4" t="str">
        <f t="shared" si="131"/>
        <v>ﾏﾂｲ ﾋﾃﾞｷ</v>
      </c>
      <c r="G1074" s="10" t="str">
        <f t="shared" si="132"/>
        <v xml:space="preserve">ﾏﾂｲ </v>
      </c>
      <c r="H1074" s="11" t="s">
        <v>23</v>
      </c>
      <c r="I1074" s="12">
        <v>25832</v>
      </c>
      <c r="J1074" s="11">
        <v>46</v>
      </c>
      <c r="K1074" s="5" t="s">
        <v>16</v>
      </c>
      <c r="L1074" s="5">
        <v>2192</v>
      </c>
      <c r="M1074" s="5" t="s">
        <v>24</v>
      </c>
      <c r="N1074" s="11" t="str">
        <f t="shared" si="133"/>
        <v>醍02192</v>
      </c>
      <c r="O1074" s="11" t="str">
        <f t="shared" si="134"/>
        <v>家</v>
      </c>
      <c r="P1074" s="10" t="s">
        <v>2517</v>
      </c>
      <c r="Q1074" s="10" t="s">
        <v>545</v>
      </c>
      <c r="R1074" s="10" t="s">
        <v>3066</v>
      </c>
      <c r="S1074" s="4">
        <v>1303449</v>
      </c>
      <c r="T1074" s="4" t="s">
        <v>25</v>
      </c>
      <c r="U1074" s="4">
        <v>130706702</v>
      </c>
      <c r="V1074" s="4" t="s">
        <v>20</v>
      </c>
      <c r="W1074" s="13"/>
      <c r="X1074" s="13" t="s">
        <v>2971</v>
      </c>
      <c r="Y1074" s="18" t="s">
        <v>3358</v>
      </c>
      <c r="Z1074" s="18" t="s">
        <v>2973</v>
      </c>
      <c r="AA1074" s="1" t="str">
        <f t="shared" si="136"/>
        <v>マ</v>
      </c>
    </row>
    <row r="1075" spans="1:28" ht="21" customHeight="1">
      <c r="A1075" s="1">
        <v>0</v>
      </c>
      <c r="B1075" s="2" t="str">
        <f>VLOOKUP(VALUE(MID(N1075,2,2)),Sheet1!$A$1:$B$6,2,FALSE)</f>
        <v>三宝院</v>
      </c>
      <c r="C1075" s="9" t="str">
        <f t="shared" si="135"/>
        <v/>
      </c>
      <c r="D1075" s="10" t="s">
        <v>1747</v>
      </c>
      <c r="E1075" s="4" t="s">
        <v>1748</v>
      </c>
      <c r="F1075" s="4" t="str">
        <f t="shared" si="131"/>
        <v>ﾏﾂｲ ﾐｷｵ</v>
      </c>
      <c r="G1075" s="10" t="str">
        <f t="shared" si="132"/>
        <v>ﾏﾂｲ ﾐｷｵ</v>
      </c>
      <c r="H1075" s="11" t="s">
        <v>15</v>
      </c>
      <c r="I1075" s="12">
        <v>16073</v>
      </c>
      <c r="J1075" s="11">
        <v>73</v>
      </c>
      <c r="K1075" s="5" t="s">
        <v>16</v>
      </c>
      <c r="L1075" s="5">
        <v>5267</v>
      </c>
      <c r="M1075" s="5" t="s">
        <v>17</v>
      </c>
      <c r="N1075" s="11" t="str">
        <f t="shared" si="133"/>
        <v>醍05267</v>
      </c>
      <c r="O1075" s="11" t="str">
        <f t="shared" si="134"/>
        <v>本</v>
      </c>
      <c r="P1075" s="10" t="s">
        <v>2824</v>
      </c>
      <c r="Q1075" s="10" t="s">
        <v>934</v>
      </c>
      <c r="R1075" s="10" t="s">
        <v>3277</v>
      </c>
      <c r="S1075" s="4">
        <v>1003402</v>
      </c>
      <c r="T1075" s="4" t="s">
        <v>19</v>
      </c>
      <c r="U1075" s="4">
        <v>100803801</v>
      </c>
      <c r="V1075" s="4" t="s">
        <v>20</v>
      </c>
      <c r="W1075" s="15">
        <v>42500.364583333336</v>
      </c>
      <c r="X1075" s="16">
        <v>42471</v>
      </c>
      <c r="Y1075" s="18">
        <v>4</v>
      </c>
      <c r="Z1075" s="18"/>
      <c r="AA1075" s="1" t="str">
        <f t="shared" si="136"/>
        <v>マ</v>
      </c>
      <c r="AB1075" s="1">
        <f>J1075</f>
        <v>73</v>
      </c>
    </row>
    <row r="1076" spans="1:28" ht="21" hidden="1" customHeight="1">
      <c r="A1076" s="1">
        <v>0</v>
      </c>
      <c r="B1076" s="2" t="str">
        <f>VLOOKUP(VALUE(MID(N1076,2,2)),Sheet1!$A$1:$B$6,2,FALSE)</f>
        <v>三宝院</v>
      </c>
      <c r="C1076" s="9" t="str">
        <f t="shared" si="135"/>
        <v/>
      </c>
      <c r="D1076" s="10" t="s">
        <v>1749</v>
      </c>
      <c r="E1076" s="4" t="s">
        <v>22</v>
      </c>
      <c r="F1076" s="4" t="str">
        <f t="shared" si="131"/>
        <v>ﾏﾂｲ ﾐｷｵ</v>
      </c>
      <c r="G1076" s="10" t="str">
        <f t="shared" si="132"/>
        <v xml:space="preserve">ﾏﾂｲ </v>
      </c>
      <c r="H1076" s="11" t="s">
        <v>23</v>
      </c>
      <c r="I1076" s="12">
        <v>16873</v>
      </c>
      <c r="J1076" s="11">
        <v>71</v>
      </c>
      <c r="K1076" s="5" t="s">
        <v>16</v>
      </c>
      <c r="L1076" s="5">
        <v>5267</v>
      </c>
      <c r="M1076" s="5" t="s">
        <v>24</v>
      </c>
      <c r="N1076" s="11" t="str">
        <f t="shared" si="133"/>
        <v>醍05267</v>
      </c>
      <c r="O1076" s="11" t="str">
        <f t="shared" si="134"/>
        <v>家</v>
      </c>
      <c r="P1076" s="10" t="s">
        <v>2824</v>
      </c>
      <c r="Q1076" s="10" t="s">
        <v>934</v>
      </c>
      <c r="R1076" s="10" t="s">
        <v>3277</v>
      </c>
      <c r="S1076" s="4">
        <v>1003402</v>
      </c>
      <c r="T1076" s="4" t="s">
        <v>25</v>
      </c>
      <c r="U1076" s="4">
        <v>100803802</v>
      </c>
      <c r="V1076" s="4" t="s">
        <v>20</v>
      </c>
      <c r="W1076" s="13"/>
      <c r="X1076" s="13" t="s">
        <v>2971</v>
      </c>
      <c r="Y1076" s="18" t="s">
        <v>3358</v>
      </c>
      <c r="Z1076" s="18" t="s">
        <v>2973</v>
      </c>
      <c r="AA1076" s="1" t="str">
        <f t="shared" si="136"/>
        <v>マ</v>
      </c>
    </row>
    <row r="1077" spans="1:28" ht="21" hidden="1" customHeight="1">
      <c r="A1077" s="1">
        <v>0</v>
      </c>
      <c r="B1077" s="2" t="str">
        <f>VLOOKUP(VALUE(MID(N1077,2,2)),Sheet1!$A$1:$B$6,2,FALSE)</f>
        <v>点在</v>
      </c>
      <c r="C1077" s="9" t="str">
        <f t="shared" si="135"/>
        <v/>
      </c>
      <c r="D1077" s="10" t="s">
        <v>2083</v>
      </c>
      <c r="E1077" s="4" t="s">
        <v>2084</v>
      </c>
      <c r="F1077" s="4" t="str">
        <f t="shared" si="131"/>
        <v>ﾏﾂｲ ﾘﾖｳﾀ</v>
      </c>
      <c r="G1077" s="10" t="str">
        <f t="shared" si="132"/>
        <v>ﾏﾂｲ ﾘﾖｳﾀ</v>
      </c>
      <c r="H1077" s="11" t="s">
        <v>15</v>
      </c>
      <c r="I1077" s="12">
        <v>31005</v>
      </c>
      <c r="J1077" s="11">
        <v>32</v>
      </c>
      <c r="K1077" s="5" t="s">
        <v>256</v>
      </c>
      <c r="L1077" s="5">
        <v>50121</v>
      </c>
      <c r="M1077" s="5" t="s">
        <v>17</v>
      </c>
      <c r="N1077" s="11" t="str">
        <f t="shared" si="133"/>
        <v>法50121</v>
      </c>
      <c r="O1077" s="11" t="str">
        <f t="shared" si="134"/>
        <v>本</v>
      </c>
      <c r="P1077" s="10" t="s">
        <v>2901</v>
      </c>
      <c r="Q1077" s="10" t="s">
        <v>2085</v>
      </c>
      <c r="R1077" s="10" t="s">
        <v>3315</v>
      </c>
      <c r="S1077" s="4">
        <v>410110</v>
      </c>
      <c r="T1077" s="4" t="s">
        <v>25</v>
      </c>
      <c r="U1077" s="4">
        <v>41205701</v>
      </c>
      <c r="V1077" s="4" t="s">
        <v>20</v>
      </c>
      <c r="W1077" s="13"/>
      <c r="X1077" s="13" t="s">
        <v>2971</v>
      </c>
      <c r="Y1077" s="18" t="s">
        <v>3358</v>
      </c>
      <c r="Z1077" s="18" t="s">
        <v>2973</v>
      </c>
      <c r="AA1077" s="1" t="str">
        <f t="shared" si="136"/>
        <v>マ</v>
      </c>
    </row>
    <row r="1078" spans="1:28" ht="21" hidden="1" customHeight="1">
      <c r="A1078" s="1">
        <v>0</v>
      </c>
      <c r="B1078" s="2" t="str">
        <f>VLOOKUP(VALUE(MID(N1078,2,2)),Sheet1!$A$1:$B$6,2,FALSE)</f>
        <v>石田</v>
      </c>
      <c r="C1078" s="9" t="str">
        <f t="shared" si="135"/>
        <v/>
      </c>
      <c r="D1078" s="10" t="s">
        <v>197</v>
      </c>
      <c r="E1078" s="4" t="s">
        <v>198</v>
      </c>
      <c r="F1078" s="4" t="str">
        <f t="shared" si="131"/>
        <v>ﾏﾂｵ ﾋﾃﾞﾋｺ</v>
      </c>
      <c r="G1078" s="10" t="str">
        <f t="shared" si="132"/>
        <v>ﾏﾂｵ ﾋﾃﾞﾋｺ</v>
      </c>
      <c r="H1078" s="11" t="s">
        <v>15</v>
      </c>
      <c r="I1078" s="12">
        <v>21609</v>
      </c>
      <c r="J1078" s="11">
        <v>58</v>
      </c>
      <c r="K1078" s="5" t="s">
        <v>16</v>
      </c>
      <c r="L1078" s="5">
        <v>1186</v>
      </c>
      <c r="M1078" s="5" t="s">
        <v>17</v>
      </c>
      <c r="N1078" s="11" t="str">
        <f t="shared" si="133"/>
        <v>醍01186</v>
      </c>
      <c r="O1078" s="11" t="str">
        <f t="shared" si="134"/>
        <v>本</v>
      </c>
      <c r="P1078" s="10" t="s">
        <v>2430</v>
      </c>
      <c r="Q1078" s="10" t="s">
        <v>101</v>
      </c>
      <c r="R1078" s="10" t="s">
        <v>3004</v>
      </c>
      <c r="S1078" s="4">
        <v>8802017</v>
      </c>
      <c r="T1078" s="4" t="s">
        <v>19</v>
      </c>
      <c r="U1078" s="4">
        <v>880407501</v>
      </c>
      <c r="V1078" s="4" t="s">
        <v>20</v>
      </c>
      <c r="W1078" s="13"/>
      <c r="X1078" s="13" t="s">
        <v>2971</v>
      </c>
      <c r="Y1078" s="18" t="s">
        <v>3358</v>
      </c>
      <c r="Z1078" s="18" t="s">
        <v>2973</v>
      </c>
      <c r="AA1078" s="1" t="str">
        <f t="shared" si="136"/>
        <v>マ</v>
      </c>
    </row>
    <row r="1079" spans="1:28" ht="21" hidden="1" customHeight="1">
      <c r="A1079" s="1">
        <v>0</v>
      </c>
      <c r="B1079" s="2" t="str">
        <f>VLOOKUP(VALUE(MID(N1079,2,2)),Sheet1!$A$1:$B$6,2,FALSE)</f>
        <v>石田</v>
      </c>
      <c r="C1079" s="9" t="str">
        <f t="shared" si="135"/>
        <v/>
      </c>
      <c r="D1079" s="10" t="s">
        <v>199</v>
      </c>
      <c r="E1079" s="4" t="s">
        <v>22</v>
      </c>
      <c r="F1079" s="4" t="str">
        <f t="shared" si="131"/>
        <v>ﾏﾂｵ ﾋﾃﾞﾋｺ</v>
      </c>
      <c r="G1079" s="10" t="str">
        <f t="shared" si="132"/>
        <v xml:space="preserve">ﾏﾂｵ </v>
      </c>
      <c r="H1079" s="11" t="s">
        <v>23</v>
      </c>
      <c r="I1079" s="12">
        <v>32789</v>
      </c>
      <c r="J1079" s="11">
        <v>27</v>
      </c>
      <c r="K1079" s="5" t="s">
        <v>16</v>
      </c>
      <c r="L1079" s="5">
        <v>1186</v>
      </c>
      <c r="M1079" s="5" t="s">
        <v>24</v>
      </c>
      <c r="N1079" s="11" t="str">
        <f t="shared" si="133"/>
        <v>醍01186</v>
      </c>
      <c r="O1079" s="11" t="str">
        <f t="shared" si="134"/>
        <v>家</v>
      </c>
      <c r="P1079" s="10" t="s">
        <v>2430</v>
      </c>
      <c r="Q1079" s="10" t="s">
        <v>101</v>
      </c>
      <c r="R1079" s="10" t="s">
        <v>3004</v>
      </c>
      <c r="S1079" s="4">
        <v>8802017</v>
      </c>
      <c r="T1079" s="4" t="s">
        <v>25</v>
      </c>
      <c r="U1079" s="4">
        <v>880407504</v>
      </c>
      <c r="V1079" s="4" t="s">
        <v>20</v>
      </c>
      <c r="W1079" s="13"/>
      <c r="X1079" s="13" t="s">
        <v>2971</v>
      </c>
      <c r="Y1079" s="18" t="s">
        <v>3358</v>
      </c>
      <c r="Z1079" s="18" t="s">
        <v>2973</v>
      </c>
      <c r="AA1079" s="1" t="str">
        <f t="shared" si="136"/>
        <v>マ</v>
      </c>
    </row>
    <row r="1080" spans="1:28" ht="21" hidden="1" customHeight="1">
      <c r="A1080" s="1">
        <v>0</v>
      </c>
      <c r="B1080" s="2" t="str">
        <f>VLOOKUP(VALUE(MID(N1080,2,2)),Sheet1!$A$1:$B$6,2,FALSE)</f>
        <v>日野</v>
      </c>
      <c r="C1080" s="9" t="str">
        <f t="shared" si="135"/>
        <v/>
      </c>
      <c r="D1080" s="10" t="s">
        <v>449</v>
      </c>
      <c r="E1080" s="4" t="s">
        <v>450</v>
      </c>
      <c r="F1080" s="4" t="str">
        <f t="shared" si="131"/>
        <v>ﾏﾂﾀﾞ ﾉﾎﾞﾙ</v>
      </c>
      <c r="G1080" s="10" t="str">
        <f t="shared" si="132"/>
        <v>ﾏﾂﾀﾞ ﾉﾎﾞﾙ</v>
      </c>
      <c r="H1080" s="11" t="s">
        <v>15</v>
      </c>
      <c r="I1080" s="12">
        <v>18198</v>
      </c>
      <c r="J1080" s="11">
        <v>67</v>
      </c>
      <c r="K1080" s="5" t="s">
        <v>16</v>
      </c>
      <c r="L1080" s="5">
        <v>2105</v>
      </c>
      <c r="M1080" s="5" t="s">
        <v>17</v>
      </c>
      <c r="N1080" s="11" t="str">
        <f t="shared" si="133"/>
        <v>醍02105</v>
      </c>
      <c r="O1080" s="11" t="str">
        <f t="shared" si="134"/>
        <v>本</v>
      </c>
      <c r="P1080" s="10" t="s">
        <v>2497</v>
      </c>
      <c r="Q1080" s="10" t="s">
        <v>451</v>
      </c>
      <c r="R1080" s="10" t="s">
        <v>452</v>
      </c>
      <c r="S1080" s="4">
        <v>510491</v>
      </c>
      <c r="T1080" s="4" t="s">
        <v>19</v>
      </c>
      <c r="U1080" s="4">
        <v>51206201</v>
      </c>
      <c r="V1080" s="4" t="s">
        <v>20</v>
      </c>
      <c r="W1080" s="13"/>
      <c r="X1080" s="13" t="s">
        <v>2971</v>
      </c>
      <c r="Y1080" s="18" t="s">
        <v>3358</v>
      </c>
      <c r="Z1080" s="18" t="s">
        <v>2973</v>
      </c>
      <c r="AA1080" s="1" t="str">
        <f t="shared" si="136"/>
        <v>マ</v>
      </c>
    </row>
    <row r="1081" spans="1:28" ht="21" hidden="1" customHeight="1">
      <c r="A1081" s="1">
        <v>0</v>
      </c>
      <c r="B1081" s="2" t="str">
        <f>VLOOKUP(VALUE(MID(N1081,2,2)),Sheet1!$A$1:$B$6,2,FALSE)</f>
        <v>小栗栖</v>
      </c>
      <c r="C1081" s="9" t="str">
        <f t="shared" si="135"/>
        <v/>
      </c>
      <c r="D1081" s="10" t="s">
        <v>966</v>
      </c>
      <c r="E1081" s="4" t="s">
        <v>967</v>
      </c>
      <c r="F1081" s="4" t="str">
        <f t="shared" si="131"/>
        <v>ﾏﾂﾓﾄ ｼﾞﾕﾝ</v>
      </c>
      <c r="G1081" s="10" t="str">
        <f t="shared" si="132"/>
        <v>ﾏﾂﾓﾄ ｼﾞﾕﾝ</v>
      </c>
      <c r="H1081" s="11" t="s">
        <v>15</v>
      </c>
      <c r="I1081" s="12">
        <v>32732</v>
      </c>
      <c r="J1081" s="11">
        <v>27</v>
      </c>
      <c r="K1081" s="5" t="s">
        <v>16</v>
      </c>
      <c r="L1081" s="5">
        <v>3234</v>
      </c>
      <c r="M1081" s="5" t="s">
        <v>17</v>
      </c>
      <c r="N1081" s="11" t="str">
        <f t="shared" si="133"/>
        <v>醍03234</v>
      </c>
      <c r="O1081" s="11" t="str">
        <f t="shared" si="134"/>
        <v>本</v>
      </c>
      <c r="P1081" s="10" t="s">
        <v>2622</v>
      </c>
      <c r="Q1081" s="10" t="s">
        <v>968</v>
      </c>
      <c r="R1081" s="10" t="s">
        <v>969</v>
      </c>
      <c r="S1081" s="4">
        <v>1010905</v>
      </c>
      <c r="T1081" s="4" t="s">
        <v>25</v>
      </c>
      <c r="U1081" s="4">
        <v>110403101</v>
      </c>
      <c r="V1081" s="4" t="s">
        <v>20</v>
      </c>
      <c r="W1081" s="13"/>
      <c r="X1081" s="13" t="s">
        <v>2971</v>
      </c>
      <c r="Y1081" s="18" t="s">
        <v>3358</v>
      </c>
      <c r="Z1081" s="18" t="s">
        <v>2973</v>
      </c>
      <c r="AA1081" s="1" t="str">
        <f t="shared" si="136"/>
        <v>マ</v>
      </c>
    </row>
    <row r="1082" spans="1:28" ht="21" hidden="1" customHeight="1">
      <c r="A1082" s="1">
        <v>0</v>
      </c>
      <c r="B1082" s="2" t="str">
        <f>VLOOKUP(VALUE(MID(N1082,2,2)),Sheet1!$A$1:$B$6,2,FALSE)</f>
        <v>小栗栖</v>
      </c>
      <c r="C1082" s="9" t="str">
        <f t="shared" si="135"/>
        <v/>
      </c>
      <c r="D1082" s="10" t="s">
        <v>970</v>
      </c>
      <c r="E1082" s="4" t="s">
        <v>22</v>
      </c>
      <c r="F1082" s="4" t="str">
        <f t="shared" si="131"/>
        <v>ﾏﾂﾓﾄ ｼﾞﾕﾝ</v>
      </c>
      <c r="G1082" s="10" t="str">
        <f t="shared" si="132"/>
        <v xml:space="preserve">ﾏﾂﾓﾄ </v>
      </c>
      <c r="H1082" s="11" t="s">
        <v>23</v>
      </c>
      <c r="I1082" s="12">
        <v>29750</v>
      </c>
      <c r="J1082" s="11">
        <v>35</v>
      </c>
      <c r="K1082" s="5" t="s">
        <v>16</v>
      </c>
      <c r="L1082" s="5">
        <v>3234</v>
      </c>
      <c r="M1082" s="5" t="s">
        <v>24</v>
      </c>
      <c r="N1082" s="11" t="str">
        <f t="shared" si="133"/>
        <v>醍03234</v>
      </c>
      <c r="O1082" s="11" t="str">
        <f t="shared" si="134"/>
        <v>家</v>
      </c>
      <c r="P1082" s="10" t="s">
        <v>2622</v>
      </c>
      <c r="Q1082" s="10" t="s">
        <v>968</v>
      </c>
      <c r="R1082" s="10" t="s">
        <v>969</v>
      </c>
      <c r="S1082" s="4">
        <v>1010905</v>
      </c>
      <c r="T1082" s="4" t="s">
        <v>25</v>
      </c>
      <c r="U1082" s="4">
        <v>110403102</v>
      </c>
      <c r="V1082" s="4" t="s">
        <v>20</v>
      </c>
      <c r="W1082" s="13"/>
      <c r="X1082" s="13" t="s">
        <v>2971</v>
      </c>
      <c r="Y1082" s="18" t="s">
        <v>3358</v>
      </c>
      <c r="Z1082" s="18" t="s">
        <v>2973</v>
      </c>
      <c r="AA1082" s="1" t="str">
        <f t="shared" si="136"/>
        <v>マ</v>
      </c>
    </row>
    <row r="1083" spans="1:28" ht="21" hidden="1" customHeight="1">
      <c r="A1083" s="1">
        <v>0</v>
      </c>
      <c r="B1083" s="2" t="str">
        <f>VLOOKUP(VALUE(MID(N1083,2,2)),Sheet1!$A$1:$B$6,2,FALSE)</f>
        <v>小栗栖</v>
      </c>
      <c r="C1083" s="9" t="str">
        <f t="shared" si="135"/>
        <v/>
      </c>
      <c r="D1083" s="10" t="s">
        <v>971</v>
      </c>
      <c r="E1083" s="4" t="s">
        <v>22</v>
      </c>
      <c r="F1083" s="4" t="str">
        <f t="shared" si="131"/>
        <v>ﾏﾂﾓﾄ ｼﾞﾕﾝ</v>
      </c>
      <c r="G1083" s="10" t="str">
        <f t="shared" si="132"/>
        <v xml:space="preserve">ﾏﾂﾓﾄ </v>
      </c>
      <c r="H1083" s="11" t="s">
        <v>23</v>
      </c>
      <c r="I1083" s="12">
        <v>33368</v>
      </c>
      <c r="J1083" s="11">
        <v>25</v>
      </c>
      <c r="K1083" s="5" t="s">
        <v>16</v>
      </c>
      <c r="L1083" s="5">
        <v>3234</v>
      </c>
      <c r="M1083" s="5" t="s">
        <v>24</v>
      </c>
      <c r="N1083" s="11" t="str">
        <f t="shared" si="133"/>
        <v>醍03234</v>
      </c>
      <c r="O1083" s="11" t="str">
        <f t="shared" si="134"/>
        <v>家</v>
      </c>
      <c r="P1083" s="10" t="s">
        <v>2622</v>
      </c>
      <c r="Q1083" s="10" t="s">
        <v>968</v>
      </c>
      <c r="R1083" s="10" t="s">
        <v>969</v>
      </c>
      <c r="S1083" s="4">
        <v>1010905</v>
      </c>
      <c r="T1083" s="4" t="s">
        <v>25</v>
      </c>
      <c r="U1083" s="4">
        <v>110403103</v>
      </c>
      <c r="V1083" s="4" t="s">
        <v>20</v>
      </c>
      <c r="W1083" s="13"/>
      <c r="X1083" s="13" t="s">
        <v>2971</v>
      </c>
      <c r="Y1083" s="18" t="s">
        <v>3358</v>
      </c>
      <c r="Z1083" s="18" t="s">
        <v>2973</v>
      </c>
      <c r="AA1083" s="1" t="str">
        <f t="shared" si="136"/>
        <v>マ</v>
      </c>
    </row>
    <row r="1084" spans="1:28" ht="21" hidden="1" customHeight="1">
      <c r="A1084" s="1">
        <v>0</v>
      </c>
      <c r="B1084" s="1" t="str">
        <f>VLOOKUP(VALUE(MID(N1084,2,2)),Sheet1!$A$1:$B$6,2,FALSE)</f>
        <v>小栗栖</v>
      </c>
      <c r="C1084" s="9" t="str">
        <f t="shared" si="135"/>
        <v/>
      </c>
      <c r="D1084" s="4" t="s">
        <v>972</v>
      </c>
      <c r="E1084" s="4" t="s">
        <v>22</v>
      </c>
      <c r="F1084" s="4" t="str">
        <f t="shared" si="131"/>
        <v>ﾏﾂﾓﾄ ｼﾞﾕﾝ</v>
      </c>
      <c r="G1084" s="4" t="str">
        <f t="shared" si="132"/>
        <v xml:space="preserve">ﾏﾂﾓﾄ </v>
      </c>
      <c r="H1084" s="5" t="s">
        <v>15</v>
      </c>
      <c r="I1084" s="6">
        <v>41611</v>
      </c>
      <c r="J1084" s="5">
        <v>3</v>
      </c>
      <c r="K1084" s="5" t="s">
        <v>16</v>
      </c>
      <c r="L1084" s="5">
        <v>3234</v>
      </c>
      <c r="M1084" s="5" t="s">
        <v>24</v>
      </c>
      <c r="N1084" s="5" t="str">
        <f t="shared" si="133"/>
        <v>醍03234</v>
      </c>
      <c r="O1084" s="5" t="str">
        <f t="shared" si="134"/>
        <v>家</v>
      </c>
      <c r="P1084" s="4" t="s">
        <v>2622</v>
      </c>
      <c r="Q1084" s="4" t="s">
        <v>968</v>
      </c>
      <c r="R1084" s="4" t="s">
        <v>969</v>
      </c>
      <c r="S1084" s="4">
        <v>1010905</v>
      </c>
      <c r="T1084" s="4" t="s">
        <v>25</v>
      </c>
      <c r="U1084" s="4">
        <v>110403104</v>
      </c>
      <c r="V1084" s="4" t="s">
        <v>20</v>
      </c>
      <c r="W1084" s="7" t="s">
        <v>2970</v>
      </c>
      <c r="X1084" s="7" t="s">
        <v>2971</v>
      </c>
      <c r="Y1084" s="8" t="s">
        <v>2972</v>
      </c>
      <c r="Z1084" s="8" t="s">
        <v>2973</v>
      </c>
      <c r="AA1084" s="1" t="str">
        <f t="shared" si="136"/>
        <v>マ</v>
      </c>
    </row>
    <row r="1085" spans="1:28" ht="21" hidden="1" customHeight="1">
      <c r="A1085" s="1">
        <v>0</v>
      </c>
      <c r="B1085" s="1" t="str">
        <f>VLOOKUP(VALUE(MID(N1085,2,2)),Sheet1!$A$1:$B$6,2,FALSE)</f>
        <v>小栗栖</v>
      </c>
      <c r="C1085" s="9" t="str">
        <f t="shared" si="135"/>
        <v/>
      </c>
      <c r="D1085" s="4" t="s">
        <v>973</v>
      </c>
      <c r="E1085" s="4" t="s">
        <v>22</v>
      </c>
      <c r="F1085" s="4" t="str">
        <f t="shared" si="131"/>
        <v>ﾏﾂﾓﾄ ｼﾞﾕﾝ</v>
      </c>
      <c r="G1085" s="4" t="str">
        <f t="shared" si="132"/>
        <v xml:space="preserve">ﾏﾂﾓﾄ </v>
      </c>
      <c r="H1085" s="5" t="s">
        <v>23</v>
      </c>
      <c r="I1085" s="6">
        <v>42362</v>
      </c>
      <c r="J1085" s="5">
        <v>1</v>
      </c>
      <c r="K1085" s="5" t="s">
        <v>16</v>
      </c>
      <c r="L1085" s="5">
        <v>3234</v>
      </c>
      <c r="M1085" s="5" t="s">
        <v>24</v>
      </c>
      <c r="N1085" s="5" t="str">
        <f t="shared" si="133"/>
        <v>醍03234</v>
      </c>
      <c r="O1085" s="5" t="str">
        <f t="shared" si="134"/>
        <v>家</v>
      </c>
      <c r="P1085" s="4" t="s">
        <v>2622</v>
      </c>
      <c r="Q1085" s="4" t="s">
        <v>968</v>
      </c>
      <c r="R1085" s="4" t="s">
        <v>969</v>
      </c>
      <c r="S1085" s="4">
        <v>1010905</v>
      </c>
      <c r="T1085" s="4" t="s">
        <v>25</v>
      </c>
      <c r="U1085" s="4">
        <v>110403105</v>
      </c>
      <c r="V1085" s="4" t="s">
        <v>20</v>
      </c>
      <c r="W1085" s="7" t="s">
        <v>2970</v>
      </c>
      <c r="X1085" s="7" t="s">
        <v>2971</v>
      </c>
      <c r="Y1085" s="8" t="s">
        <v>2972</v>
      </c>
      <c r="Z1085" s="8" t="s">
        <v>2973</v>
      </c>
      <c r="AA1085" s="1" t="str">
        <f t="shared" si="136"/>
        <v>マ</v>
      </c>
    </row>
    <row r="1086" spans="1:28" ht="21" customHeight="1">
      <c r="A1086" s="1">
        <v>0</v>
      </c>
      <c r="B1086" s="2" t="str">
        <f>VLOOKUP(VALUE(MID(N1086,2,2)),Sheet1!$A$1:$B$6,2,FALSE)</f>
        <v>一言寺</v>
      </c>
      <c r="C1086" s="9" t="str">
        <f t="shared" si="135"/>
        <v/>
      </c>
      <c r="D1086" s="10" t="s">
        <v>1370</v>
      </c>
      <c r="E1086" s="4" t="s">
        <v>967</v>
      </c>
      <c r="F1086" s="4" t="str">
        <f t="shared" si="131"/>
        <v>ﾏﾂﾓﾄ ｼﾞﾕﾝ</v>
      </c>
      <c r="G1086" s="10" t="str">
        <f t="shared" si="132"/>
        <v>ﾏﾂﾓﾄ ｼﾞﾕﾝ</v>
      </c>
      <c r="H1086" s="11" t="s">
        <v>15</v>
      </c>
      <c r="I1086" s="12">
        <v>23108</v>
      </c>
      <c r="J1086" s="11">
        <v>53</v>
      </c>
      <c r="K1086" s="5" t="s">
        <v>16</v>
      </c>
      <c r="L1086" s="5">
        <v>4187</v>
      </c>
      <c r="M1086" s="5" t="s">
        <v>17</v>
      </c>
      <c r="N1086" s="11" t="str">
        <f t="shared" si="133"/>
        <v>醍04187</v>
      </c>
      <c r="O1086" s="11" t="str">
        <f t="shared" si="134"/>
        <v>本</v>
      </c>
      <c r="P1086" s="10" t="s">
        <v>2723</v>
      </c>
      <c r="Q1086" s="10" t="s">
        <v>1158</v>
      </c>
      <c r="R1086" s="10" t="s">
        <v>3205</v>
      </c>
      <c r="S1086" s="4">
        <v>8800987</v>
      </c>
      <c r="T1086" s="4" t="s">
        <v>19</v>
      </c>
      <c r="U1086" s="4">
        <v>880301301</v>
      </c>
      <c r="V1086" s="4" t="s">
        <v>20</v>
      </c>
      <c r="W1086" s="15">
        <v>42477.416666666664</v>
      </c>
      <c r="X1086" s="16">
        <v>42467</v>
      </c>
      <c r="Y1086" s="18">
        <v>4</v>
      </c>
      <c r="Z1086" s="18"/>
      <c r="AA1086" s="1" t="str">
        <f t="shared" si="136"/>
        <v>マ</v>
      </c>
      <c r="AB1086" s="1">
        <f>J1086</f>
        <v>53</v>
      </c>
    </row>
    <row r="1087" spans="1:28" ht="21" hidden="1" customHeight="1">
      <c r="A1087" s="1">
        <v>0</v>
      </c>
      <c r="B1087" s="2" t="str">
        <f>VLOOKUP(VALUE(MID(N1087,2,2)),Sheet1!$A$1:$B$6,2,FALSE)</f>
        <v>一言寺</v>
      </c>
      <c r="C1087" s="9" t="str">
        <f t="shared" si="135"/>
        <v/>
      </c>
      <c r="D1087" s="10" t="s">
        <v>1371</v>
      </c>
      <c r="E1087" s="4" t="s">
        <v>22</v>
      </c>
      <c r="F1087" s="4" t="str">
        <f t="shared" si="131"/>
        <v>ﾏﾂﾓﾄ ｼﾞﾕﾝ</v>
      </c>
      <c r="G1087" s="10" t="str">
        <f t="shared" si="132"/>
        <v xml:space="preserve">ﾏﾂﾓﾄ </v>
      </c>
      <c r="H1087" s="11" t="s">
        <v>23</v>
      </c>
      <c r="I1087" s="12">
        <v>24930</v>
      </c>
      <c r="J1087" s="11">
        <v>48</v>
      </c>
      <c r="K1087" s="5" t="s">
        <v>16</v>
      </c>
      <c r="L1087" s="5">
        <v>4187</v>
      </c>
      <c r="M1087" s="5" t="s">
        <v>24</v>
      </c>
      <c r="N1087" s="11" t="str">
        <f t="shared" si="133"/>
        <v>醍04187</v>
      </c>
      <c r="O1087" s="11" t="str">
        <f t="shared" si="134"/>
        <v>家</v>
      </c>
      <c r="P1087" s="10" t="s">
        <v>2723</v>
      </c>
      <c r="Q1087" s="10" t="s">
        <v>1158</v>
      </c>
      <c r="R1087" s="10" t="s">
        <v>3205</v>
      </c>
      <c r="S1087" s="4">
        <v>8800987</v>
      </c>
      <c r="T1087" s="4" t="s">
        <v>25</v>
      </c>
      <c r="U1087" s="4">
        <v>880301302</v>
      </c>
      <c r="V1087" s="4" t="s">
        <v>20</v>
      </c>
      <c r="W1087" s="13"/>
      <c r="X1087" s="13" t="s">
        <v>2971</v>
      </c>
      <c r="Y1087" s="18" t="s">
        <v>3358</v>
      </c>
      <c r="Z1087" s="18" t="s">
        <v>2973</v>
      </c>
      <c r="AA1087" s="1" t="str">
        <f t="shared" si="136"/>
        <v>マ</v>
      </c>
    </row>
    <row r="1088" spans="1:28" ht="21" hidden="1" customHeight="1">
      <c r="A1088" s="1">
        <v>0</v>
      </c>
      <c r="B1088" s="2" t="str">
        <f>VLOOKUP(VALUE(MID(N1088,2,2)),Sheet1!$A$1:$B$6,2,FALSE)</f>
        <v>一言寺</v>
      </c>
      <c r="C1088" s="9" t="str">
        <f t="shared" si="135"/>
        <v/>
      </c>
      <c r="D1088" s="10" t="s">
        <v>1372</v>
      </c>
      <c r="E1088" s="4" t="s">
        <v>22</v>
      </c>
      <c r="F1088" s="4" t="str">
        <f t="shared" si="131"/>
        <v>ﾏﾂﾓﾄ ｼﾞﾕﾝ</v>
      </c>
      <c r="G1088" s="10" t="str">
        <f t="shared" si="132"/>
        <v xml:space="preserve">ﾏﾂﾓﾄ </v>
      </c>
      <c r="H1088" s="11" t="s">
        <v>23</v>
      </c>
      <c r="I1088" s="12">
        <v>35503</v>
      </c>
      <c r="J1088" s="11">
        <v>20</v>
      </c>
      <c r="K1088" s="5" t="s">
        <v>16</v>
      </c>
      <c r="L1088" s="5">
        <v>4187</v>
      </c>
      <c r="M1088" s="5" t="s">
        <v>24</v>
      </c>
      <c r="N1088" s="11" t="str">
        <f t="shared" si="133"/>
        <v>醍04187</v>
      </c>
      <c r="O1088" s="11" t="str">
        <f t="shared" si="134"/>
        <v>家</v>
      </c>
      <c r="P1088" s="10" t="s">
        <v>2723</v>
      </c>
      <c r="Q1088" s="10" t="s">
        <v>1158</v>
      </c>
      <c r="R1088" s="10" t="s">
        <v>3205</v>
      </c>
      <c r="S1088" s="4">
        <v>8800987</v>
      </c>
      <c r="T1088" s="4" t="s">
        <v>25</v>
      </c>
      <c r="U1088" s="4">
        <v>880301304</v>
      </c>
      <c r="V1088" s="4" t="s">
        <v>20</v>
      </c>
      <c r="W1088" s="13"/>
      <c r="X1088" s="13" t="s">
        <v>2971</v>
      </c>
      <c r="Y1088" s="18" t="s">
        <v>3358</v>
      </c>
      <c r="Z1088" s="18" t="s">
        <v>2973</v>
      </c>
      <c r="AA1088" s="1" t="str">
        <f t="shared" si="136"/>
        <v>マ</v>
      </c>
    </row>
    <row r="1089" spans="1:29" ht="21" hidden="1" customHeight="1">
      <c r="A1089" s="1">
        <v>0</v>
      </c>
      <c r="B1089" s="2" t="str">
        <f>VLOOKUP(VALUE(MID(N1089,2,2)),Sheet1!$A$1:$B$6,2,FALSE)</f>
        <v>小栗栖</v>
      </c>
      <c r="C1089" s="9" t="str">
        <f t="shared" si="135"/>
        <v/>
      </c>
      <c r="D1089" s="10" t="s">
        <v>897</v>
      </c>
      <c r="E1089" s="4" t="s">
        <v>898</v>
      </c>
      <c r="F1089" s="4" t="str">
        <f t="shared" si="131"/>
        <v>ﾏﾂﾓﾄ ﾂﾄﾑ</v>
      </c>
      <c r="G1089" s="10" t="str">
        <f t="shared" si="132"/>
        <v>ﾏﾂﾓﾄ ﾂﾄﾑ</v>
      </c>
      <c r="H1089" s="11" t="s">
        <v>15</v>
      </c>
      <c r="I1089" s="12">
        <v>22382</v>
      </c>
      <c r="J1089" s="11">
        <v>55</v>
      </c>
      <c r="K1089" s="5" t="s">
        <v>16</v>
      </c>
      <c r="L1089" s="5">
        <v>3203</v>
      </c>
      <c r="M1089" s="5" t="s">
        <v>17</v>
      </c>
      <c r="N1089" s="11" t="str">
        <f t="shared" si="133"/>
        <v>醍03203</v>
      </c>
      <c r="O1089" s="11" t="str">
        <f t="shared" si="134"/>
        <v>本</v>
      </c>
      <c r="P1089" s="10" t="s">
        <v>2607</v>
      </c>
      <c r="Q1089" s="10" t="s">
        <v>768</v>
      </c>
      <c r="R1089" s="10" t="s">
        <v>899</v>
      </c>
      <c r="S1089" s="4">
        <v>9709401</v>
      </c>
      <c r="T1089" s="4" t="s">
        <v>19</v>
      </c>
      <c r="U1089" s="4">
        <v>971108801</v>
      </c>
      <c r="V1089" s="4" t="s">
        <v>20</v>
      </c>
      <c r="W1089" s="13"/>
      <c r="X1089" s="13" t="s">
        <v>2971</v>
      </c>
      <c r="Y1089" s="18" t="s">
        <v>3358</v>
      </c>
      <c r="Z1089" s="18" t="s">
        <v>2973</v>
      </c>
      <c r="AA1089" s="1" t="str">
        <f t="shared" si="136"/>
        <v>マ</v>
      </c>
    </row>
    <row r="1090" spans="1:29" ht="21" hidden="1" customHeight="1">
      <c r="A1090" s="1">
        <v>0</v>
      </c>
      <c r="B1090" s="2" t="str">
        <f>VLOOKUP(VALUE(MID(N1090,2,2)),Sheet1!$A$1:$B$6,2,FALSE)</f>
        <v>小栗栖</v>
      </c>
      <c r="C1090" s="9" t="str">
        <f t="shared" si="135"/>
        <v/>
      </c>
      <c r="D1090" s="10" t="s">
        <v>900</v>
      </c>
      <c r="E1090" s="4" t="s">
        <v>22</v>
      </c>
      <c r="F1090" s="4" t="str">
        <f t="shared" ref="F1090:F1153" si="137">IF(L1090=L1089,F1089,E1090)</f>
        <v>ﾏﾂﾓﾄ ﾂﾄﾑ</v>
      </c>
      <c r="G1090" s="10" t="str">
        <f t="shared" ref="G1090:G1153" si="138">IF(L1090=L1089,LEFT(G1089,FIND(" ",G1089)),E1090)</f>
        <v xml:space="preserve">ﾏﾂﾓﾄ </v>
      </c>
      <c r="H1090" s="11" t="s">
        <v>23</v>
      </c>
      <c r="I1090" s="12">
        <v>22856</v>
      </c>
      <c r="J1090" s="11">
        <v>54</v>
      </c>
      <c r="K1090" s="5" t="s">
        <v>16</v>
      </c>
      <c r="L1090" s="5">
        <v>3203</v>
      </c>
      <c r="M1090" s="5" t="s">
        <v>24</v>
      </c>
      <c r="N1090" s="11" t="str">
        <f t="shared" ref="N1090:N1153" si="139">MID(K1090,4,1)&amp;TEXT(L1090,"00000")</f>
        <v>醍03203</v>
      </c>
      <c r="O1090" s="11" t="str">
        <f t="shared" ref="O1090:O1153" si="140">LEFT(M1090,1)</f>
        <v>家</v>
      </c>
      <c r="P1090" s="10" t="s">
        <v>2607</v>
      </c>
      <c r="Q1090" s="10" t="s">
        <v>768</v>
      </c>
      <c r="R1090" s="10" t="s">
        <v>899</v>
      </c>
      <c r="S1090" s="4">
        <v>9709401</v>
      </c>
      <c r="T1090" s="4" t="s">
        <v>25</v>
      </c>
      <c r="U1090" s="4">
        <v>971108802</v>
      </c>
      <c r="V1090" s="4" t="s">
        <v>20</v>
      </c>
      <c r="W1090" s="13"/>
      <c r="X1090" s="13" t="s">
        <v>2971</v>
      </c>
      <c r="Y1090" s="18" t="s">
        <v>3358</v>
      </c>
      <c r="Z1090" s="18" t="s">
        <v>2973</v>
      </c>
      <c r="AA1090" s="1" t="str">
        <f t="shared" si="136"/>
        <v>マ</v>
      </c>
    </row>
    <row r="1091" spans="1:29" ht="21" customHeight="1">
      <c r="A1091" s="1">
        <v>0</v>
      </c>
      <c r="B1091" s="2" t="str">
        <f>VLOOKUP(VALUE(MID(N1091,2,2)),Sheet1!$A$1:$B$6,2,FALSE)</f>
        <v>石田</v>
      </c>
      <c r="C1091" s="9" t="str">
        <f t="shared" ref="C1091:C1154" si="141">IF(AA1091=AA1090,"",AA1091)</f>
        <v/>
      </c>
      <c r="D1091" s="10" t="s">
        <v>272</v>
      </c>
      <c r="E1091" s="4" t="s">
        <v>273</v>
      </c>
      <c r="F1091" s="4" t="str">
        <f t="shared" si="137"/>
        <v>ﾏﾂﾓﾄ ﾋﾛﾕｷ</v>
      </c>
      <c r="G1091" s="10" t="str">
        <f t="shared" si="138"/>
        <v>ﾏﾂﾓﾄ ﾋﾛﾕｷ</v>
      </c>
      <c r="H1091" s="11" t="s">
        <v>15</v>
      </c>
      <c r="I1091" s="12">
        <v>23129</v>
      </c>
      <c r="J1091" s="11">
        <v>53</v>
      </c>
      <c r="K1091" s="5" t="s">
        <v>256</v>
      </c>
      <c r="L1091" s="5">
        <v>1218</v>
      </c>
      <c r="M1091" s="5" t="s">
        <v>17</v>
      </c>
      <c r="N1091" s="11" t="str">
        <f t="shared" si="139"/>
        <v>法01218</v>
      </c>
      <c r="O1091" s="11" t="str">
        <f t="shared" si="140"/>
        <v>本</v>
      </c>
      <c r="P1091" s="10" t="s">
        <v>2447</v>
      </c>
      <c r="Q1091" s="10" t="s">
        <v>274</v>
      </c>
      <c r="R1091" s="10" t="s">
        <v>3012</v>
      </c>
      <c r="S1091" s="4">
        <v>1305263</v>
      </c>
      <c r="T1091" s="4" t="s">
        <v>19</v>
      </c>
      <c r="U1091" s="4">
        <v>131081301</v>
      </c>
      <c r="V1091" s="4" t="s">
        <v>20</v>
      </c>
      <c r="W1091" s="15">
        <v>42502.364583333336</v>
      </c>
      <c r="X1091" s="16">
        <v>42475</v>
      </c>
      <c r="Y1091" s="18">
        <v>2</v>
      </c>
      <c r="Z1091" s="18"/>
      <c r="AA1091" s="1" t="str">
        <f t="shared" ref="AA1091:AA1154" si="142">DBCS(LEFT(G1091,1))</f>
        <v>マ</v>
      </c>
    </row>
    <row r="1092" spans="1:29" ht="21" customHeight="1">
      <c r="A1092" s="1">
        <v>0</v>
      </c>
      <c r="B1092" s="2" t="str">
        <f>VLOOKUP(VALUE(MID(N1092,2,2)),Sheet1!$A$1:$B$6,2,FALSE)</f>
        <v>一言寺</v>
      </c>
      <c r="C1092" s="9" t="str">
        <f t="shared" si="141"/>
        <v/>
      </c>
      <c r="D1092" s="10" t="s">
        <v>1427</v>
      </c>
      <c r="E1092" s="4" t="s">
        <v>1428</v>
      </c>
      <c r="F1092" s="4" t="str">
        <f t="shared" si="137"/>
        <v>ﾏﾂﾓﾄ ﾕｳｲﾁ</v>
      </c>
      <c r="G1092" s="10" t="str">
        <f t="shared" si="138"/>
        <v>ﾏﾂﾓﾄ ﾕｳｲﾁ</v>
      </c>
      <c r="H1092" s="11" t="s">
        <v>15</v>
      </c>
      <c r="I1092" s="12">
        <v>27681</v>
      </c>
      <c r="J1092" s="11">
        <v>41</v>
      </c>
      <c r="K1092" s="5" t="s">
        <v>16</v>
      </c>
      <c r="L1092" s="5">
        <v>4218</v>
      </c>
      <c r="M1092" s="5" t="s">
        <v>17</v>
      </c>
      <c r="N1092" s="11" t="str">
        <f t="shared" si="139"/>
        <v>醍04218</v>
      </c>
      <c r="O1092" s="11" t="str">
        <f t="shared" si="140"/>
        <v>本</v>
      </c>
      <c r="P1092" s="10" t="s">
        <v>2740</v>
      </c>
      <c r="Q1092" s="10" t="s">
        <v>352</v>
      </c>
      <c r="R1092" s="10" t="s">
        <v>3217</v>
      </c>
      <c r="S1092" s="4">
        <v>1002511</v>
      </c>
      <c r="T1092" s="4" t="s">
        <v>19</v>
      </c>
      <c r="U1092" s="4">
        <v>130602201</v>
      </c>
      <c r="V1092" s="4" t="s">
        <v>20</v>
      </c>
      <c r="W1092" s="15">
        <v>42477.416666666664</v>
      </c>
      <c r="X1092" s="16">
        <v>42465</v>
      </c>
      <c r="Y1092" s="18">
        <v>2</v>
      </c>
      <c r="Z1092" s="18"/>
      <c r="AA1092" s="1" t="str">
        <f t="shared" si="142"/>
        <v>マ</v>
      </c>
      <c r="AB1092" s="1">
        <f t="shared" ref="AB1092:AB1093" si="143">J1092</f>
        <v>41</v>
      </c>
    </row>
    <row r="1093" spans="1:29" ht="21" customHeight="1">
      <c r="A1093" s="1">
        <v>0</v>
      </c>
      <c r="B1093" s="2" t="str">
        <f>VLOOKUP(VALUE(MID(N1093,2,2)),Sheet1!$A$1:$B$6,2,FALSE)</f>
        <v>一言寺</v>
      </c>
      <c r="C1093" s="9" t="str">
        <f t="shared" si="141"/>
        <v/>
      </c>
      <c r="D1093" s="10" t="s">
        <v>1429</v>
      </c>
      <c r="E1093" s="4" t="s">
        <v>22</v>
      </c>
      <c r="F1093" s="4" t="str">
        <f t="shared" si="137"/>
        <v>ﾏﾂﾓﾄ ﾕｳｲﾁ</v>
      </c>
      <c r="G1093" s="10" t="s">
        <v>3449</v>
      </c>
      <c r="H1093" s="11" t="s">
        <v>23</v>
      </c>
      <c r="I1093" s="12">
        <v>29860</v>
      </c>
      <c r="J1093" s="11">
        <v>35</v>
      </c>
      <c r="K1093" s="5" t="s">
        <v>16</v>
      </c>
      <c r="L1093" s="5">
        <v>4218</v>
      </c>
      <c r="M1093" s="5" t="s">
        <v>24</v>
      </c>
      <c r="N1093" s="11" t="str">
        <f t="shared" si="139"/>
        <v>醍04218</v>
      </c>
      <c r="O1093" s="11" t="str">
        <f t="shared" si="140"/>
        <v>家</v>
      </c>
      <c r="P1093" s="10" t="s">
        <v>2740</v>
      </c>
      <c r="Q1093" s="10" t="s">
        <v>352</v>
      </c>
      <c r="R1093" s="10" t="s">
        <v>3217</v>
      </c>
      <c r="S1093" s="4">
        <v>1002511</v>
      </c>
      <c r="T1093" s="4" t="s">
        <v>25</v>
      </c>
      <c r="U1093" s="4">
        <v>130602202</v>
      </c>
      <c r="V1093" s="4" t="s">
        <v>20</v>
      </c>
      <c r="W1093" s="15">
        <v>42477.416666666664</v>
      </c>
      <c r="X1093" s="16">
        <v>42465</v>
      </c>
      <c r="Y1093" s="18">
        <v>1</v>
      </c>
      <c r="Z1093" s="18">
        <v>9</v>
      </c>
      <c r="AA1093" s="1" t="str">
        <f t="shared" si="142"/>
        <v>マ</v>
      </c>
      <c r="AB1093" s="20">
        <f t="shared" si="143"/>
        <v>35</v>
      </c>
      <c r="AC1093" s="1">
        <v>5000</v>
      </c>
    </row>
    <row r="1094" spans="1:29" ht="21" hidden="1" customHeight="1">
      <c r="A1094" s="1">
        <v>0</v>
      </c>
      <c r="B1094" s="1" t="str">
        <f>VLOOKUP(VALUE(MID(N1094,2,2)),Sheet1!$A$1:$B$6,2,FALSE)</f>
        <v>一言寺</v>
      </c>
      <c r="C1094" s="9" t="str">
        <f t="shared" si="141"/>
        <v/>
      </c>
      <c r="D1094" s="4" t="s">
        <v>1430</v>
      </c>
      <c r="E1094" s="4" t="s">
        <v>22</v>
      </c>
      <c r="F1094" s="4" t="str">
        <f t="shared" si="137"/>
        <v>ﾏﾂﾓﾄ ﾕｳｲﾁ</v>
      </c>
      <c r="G1094" s="4" t="str">
        <f t="shared" si="138"/>
        <v xml:space="preserve">ﾏﾂﾓﾄ </v>
      </c>
      <c r="H1094" s="5" t="s">
        <v>15</v>
      </c>
      <c r="I1094" s="6">
        <v>41478</v>
      </c>
      <c r="J1094" s="5">
        <v>3</v>
      </c>
      <c r="K1094" s="5" t="s">
        <v>16</v>
      </c>
      <c r="L1094" s="5">
        <v>4218</v>
      </c>
      <c r="M1094" s="5" t="s">
        <v>24</v>
      </c>
      <c r="N1094" s="5" t="str">
        <f t="shared" si="139"/>
        <v>醍04218</v>
      </c>
      <c r="O1094" s="5" t="str">
        <f t="shared" si="140"/>
        <v>家</v>
      </c>
      <c r="P1094" s="4" t="s">
        <v>2740</v>
      </c>
      <c r="Q1094" s="4" t="s">
        <v>352</v>
      </c>
      <c r="R1094" s="4" t="s">
        <v>3217</v>
      </c>
      <c r="S1094" s="4">
        <v>1002511</v>
      </c>
      <c r="T1094" s="4" t="s">
        <v>25</v>
      </c>
      <c r="U1094" s="4">
        <v>130602203</v>
      </c>
      <c r="V1094" s="4" t="s">
        <v>20</v>
      </c>
      <c r="W1094" s="7" t="s">
        <v>2970</v>
      </c>
      <c r="X1094" s="7" t="s">
        <v>2971</v>
      </c>
      <c r="Y1094" s="8" t="s">
        <v>2972</v>
      </c>
      <c r="Z1094" s="8" t="s">
        <v>2973</v>
      </c>
      <c r="AA1094" s="1" t="str">
        <f t="shared" si="142"/>
        <v>マ</v>
      </c>
    </row>
    <row r="1095" spans="1:29" ht="21" customHeight="1">
      <c r="A1095" s="1">
        <v>0</v>
      </c>
      <c r="B1095" s="2" t="str">
        <f>VLOOKUP(VALUE(MID(N1095,2,2)),Sheet1!$A$1:$B$6,2,FALSE)</f>
        <v>小栗栖</v>
      </c>
      <c r="C1095" s="9" t="str">
        <f t="shared" si="141"/>
        <v/>
      </c>
      <c r="D1095" s="10" t="s">
        <v>894</v>
      </c>
      <c r="E1095" s="4" t="s">
        <v>895</v>
      </c>
      <c r="F1095" s="4" t="str">
        <f t="shared" si="137"/>
        <v>ﾏﾅｶ ﾀﾂﾔ</v>
      </c>
      <c r="G1095" s="10" t="str">
        <f t="shared" si="138"/>
        <v>ﾏﾅｶ ﾀﾂﾔ</v>
      </c>
      <c r="H1095" s="11" t="s">
        <v>15</v>
      </c>
      <c r="I1095" s="12">
        <v>26820</v>
      </c>
      <c r="J1095" s="11">
        <v>43</v>
      </c>
      <c r="K1095" s="5" t="s">
        <v>16</v>
      </c>
      <c r="L1095" s="5">
        <v>3197</v>
      </c>
      <c r="M1095" s="5" t="s">
        <v>17</v>
      </c>
      <c r="N1095" s="11" t="str">
        <f t="shared" si="139"/>
        <v>醍03197</v>
      </c>
      <c r="O1095" s="11" t="str">
        <f t="shared" si="140"/>
        <v>本</v>
      </c>
      <c r="P1095" s="10" t="s">
        <v>2606</v>
      </c>
      <c r="Q1095" s="10" t="s">
        <v>28</v>
      </c>
      <c r="R1095" s="10" t="s">
        <v>3564</v>
      </c>
      <c r="S1095" s="4">
        <v>9902708</v>
      </c>
      <c r="T1095" s="4" t="s">
        <v>19</v>
      </c>
      <c r="U1095" s="4">
        <v>81205401</v>
      </c>
      <c r="V1095" s="4" t="s">
        <v>20</v>
      </c>
      <c r="W1095" s="15">
        <v>42477.375</v>
      </c>
      <c r="X1095" s="16">
        <v>42471</v>
      </c>
      <c r="Y1095" s="18">
        <v>2</v>
      </c>
      <c r="Z1095" s="18"/>
      <c r="AA1095" s="1" t="str">
        <f t="shared" si="142"/>
        <v>マ</v>
      </c>
      <c r="AB1095" s="1">
        <f t="shared" ref="AB1095:AB1096" si="144">J1095</f>
        <v>43</v>
      </c>
    </row>
    <row r="1096" spans="1:29" ht="21" customHeight="1">
      <c r="A1096" s="1">
        <v>0</v>
      </c>
      <c r="B1096" s="2" t="str">
        <f>VLOOKUP(VALUE(MID(N1096,2,2)),Sheet1!$A$1:$B$6,2,FALSE)</f>
        <v>小栗栖</v>
      </c>
      <c r="C1096" s="9" t="str">
        <f t="shared" si="141"/>
        <v/>
      </c>
      <c r="D1096" s="10" t="s">
        <v>896</v>
      </c>
      <c r="E1096" s="4" t="s">
        <v>22</v>
      </c>
      <c r="F1096" s="4" t="str">
        <f t="shared" si="137"/>
        <v>ﾏﾅｶ ﾀﾂﾔ</v>
      </c>
      <c r="G1096" s="10" t="s">
        <v>3561</v>
      </c>
      <c r="H1096" s="11" t="s">
        <v>23</v>
      </c>
      <c r="I1096" s="12">
        <v>34990</v>
      </c>
      <c r="J1096" s="11">
        <v>21</v>
      </c>
      <c r="K1096" s="5" t="s">
        <v>16</v>
      </c>
      <c r="L1096" s="5">
        <v>3197</v>
      </c>
      <c r="M1096" s="5" t="s">
        <v>24</v>
      </c>
      <c r="N1096" s="11" t="str">
        <f t="shared" si="139"/>
        <v>醍03197</v>
      </c>
      <c r="O1096" s="11" t="str">
        <f t="shared" si="140"/>
        <v>家</v>
      </c>
      <c r="P1096" s="10" t="s">
        <v>2606</v>
      </c>
      <c r="Q1096" s="10" t="s">
        <v>28</v>
      </c>
      <c r="R1096" s="10" t="s">
        <v>3564</v>
      </c>
      <c r="S1096" s="4">
        <v>9902708</v>
      </c>
      <c r="T1096" s="4" t="s">
        <v>25</v>
      </c>
      <c r="U1096" s="4">
        <v>81205403</v>
      </c>
      <c r="V1096" s="4" t="s">
        <v>20</v>
      </c>
      <c r="W1096" s="15">
        <v>42477.375</v>
      </c>
      <c r="X1096" s="16">
        <v>42471</v>
      </c>
      <c r="Y1096" s="18">
        <v>1</v>
      </c>
      <c r="Z1096" s="18"/>
      <c r="AA1096" s="1" t="str">
        <f t="shared" si="142"/>
        <v>マ</v>
      </c>
      <c r="AB1096" s="1">
        <f t="shared" si="144"/>
        <v>21</v>
      </c>
    </row>
    <row r="1097" spans="1:29" ht="21" hidden="1" customHeight="1">
      <c r="A1097" s="1">
        <v>0</v>
      </c>
      <c r="B1097" s="2" t="str">
        <f>VLOOKUP(VALUE(MID(N1097,2,2)),Sheet1!$A$1:$B$6,2,FALSE)</f>
        <v>小栗栖</v>
      </c>
      <c r="C1097" s="9" t="str">
        <f t="shared" si="141"/>
        <v/>
      </c>
      <c r="D1097" s="10" t="s">
        <v>831</v>
      </c>
      <c r="E1097" s="4" t="s">
        <v>832</v>
      </c>
      <c r="F1097" s="4" t="str">
        <f t="shared" si="137"/>
        <v>ﾏﾙﾓﾄ ﾀﾂﾋﾃﾞ</v>
      </c>
      <c r="G1097" s="10" t="str">
        <f t="shared" si="138"/>
        <v>ﾏﾙﾓﾄ ﾀﾂﾋﾃﾞ</v>
      </c>
      <c r="H1097" s="11" t="s">
        <v>15</v>
      </c>
      <c r="I1097" s="12">
        <v>23541</v>
      </c>
      <c r="J1097" s="11">
        <v>52</v>
      </c>
      <c r="K1097" s="5" t="s">
        <v>16</v>
      </c>
      <c r="L1097" s="5">
        <v>3103</v>
      </c>
      <c r="M1097" s="5" t="s">
        <v>17</v>
      </c>
      <c r="N1097" s="11" t="str">
        <f t="shared" si="139"/>
        <v>醍03103</v>
      </c>
      <c r="O1097" s="11" t="str">
        <f t="shared" si="140"/>
        <v>本</v>
      </c>
      <c r="P1097" s="10" t="s">
        <v>2590</v>
      </c>
      <c r="Q1097" s="10" t="s">
        <v>725</v>
      </c>
      <c r="R1097" s="10" t="s">
        <v>3119</v>
      </c>
      <c r="S1097" s="4">
        <v>208868</v>
      </c>
      <c r="T1097" s="4" t="s">
        <v>19</v>
      </c>
      <c r="U1097" s="4">
        <v>21200101</v>
      </c>
      <c r="V1097" s="4" t="s">
        <v>20</v>
      </c>
      <c r="W1097" s="13"/>
      <c r="X1097" s="13" t="s">
        <v>2971</v>
      </c>
      <c r="Y1097" s="18" t="s">
        <v>3358</v>
      </c>
      <c r="Z1097" s="18" t="s">
        <v>2973</v>
      </c>
      <c r="AA1097" s="1" t="str">
        <f t="shared" si="142"/>
        <v>マ</v>
      </c>
    </row>
    <row r="1098" spans="1:29" ht="21" hidden="1" customHeight="1">
      <c r="A1098" s="1">
        <v>0</v>
      </c>
      <c r="B1098" s="2" t="str">
        <f>VLOOKUP(VALUE(MID(N1098,2,2)),Sheet1!$A$1:$B$6,2,FALSE)</f>
        <v>点在</v>
      </c>
      <c r="C1098" s="9" t="str">
        <f t="shared" si="141"/>
        <v>ミ</v>
      </c>
      <c r="D1098" s="10" t="s">
        <v>1881</v>
      </c>
      <c r="E1098" s="4" t="s">
        <v>1882</v>
      </c>
      <c r="F1098" s="4" t="str">
        <f t="shared" si="137"/>
        <v>ﾐｽﾞｸﾞﾁ ﾋﾛｼ</v>
      </c>
      <c r="G1098" s="10" t="str">
        <f t="shared" si="138"/>
        <v>ﾐｽﾞｸﾞﾁ ﾋﾛｼ</v>
      </c>
      <c r="H1098" s="11" t="s">
        <v>15</v>
      </c>
      <c r="I1098" s="12">
        <v>18688</v>
      </c>
      <c r="J1098" s="11">
        <v>66</v>
      </c>
      <c r="K1098" s="5" t="s">
        <v>16</v>
      </c>
      <c r="L1098" s="5">
        <v>50003</v>
      </c>
      <c r="M1098" s="5" t="s">
        <v>17</v>
      </c>
      <c r="N1098" s="11" t="str">
        <f t="shared" si="139"/>
        <v>醍50003</v>
      </c>
      <c r="O1098" s="11" t="str">
        <f t="shared" si="140"/>
        <v>本</v>
      </c>
      <c r="P1098" s="10" t="s">
        <v>2858</v>
      </c>
      <c r="Q1098" s="10" t="s">
        <v>44</v>
      </c>
      <c r="R1098" s="10" t="s">
        <v>3295</v>
      </c>
      <c r="S1098" s="4">
        <v>8706212</v>
      </c>
      <c r="T1098" s="4" t="s">
        <v>19</v>
      </c>
      <c r="U1098" s="4">
        <v>960710501</v>
      </c>
      <c r="V1098" s="4" t="s">
        <v>20</v>
      </c>
      <c r="W1098" s="13"/>
      <c r="X1098" s="13" t="s">
        <v>2971</v>
      </c>
      <c r="Y1098" s="18" t="s">
        <v>3358</v>
      </c>
      <c r="Z1098" s="18" t="s">
        <v>2973</v>
      </c>
      <c r="AA1098" s="1" t="str">
        <f t="shared" si="142"/>
        <v>ミ</v>
      </c>
    </row>
    <row r="1099" spans="1:29" ht="21" hidden="1" customHeight="1">
      <c r="A1099" s="1">
        <v>0</v>
      </c>
      <c r="B1099" s="2" t="str">
        <f>VLOOKUP(VALUE(MID(N1099,2,2)),Sheet1!$A$1:$B$6,2,FALSE)</f>
        <v>点在</v>
      </c>
      <c r="C1099" s="9" t="str">
        <f t="shared" si="141"/>
        <v/>
      </c>
      <c r="D1099" s="10" t="s">
        <v>2142</v>
      </c>
      <c r="E1099" s="4" t="s">
        <v>2143</v>
      </c>
      <c r="F1099" s="4" t="str">
        <f t="shared" si="137"/>
        <v>ﾐｽﾞｼﾏ ﾋﾛﾕｷ</v>
      </c>
      <c r="G1099" s="10" t="str">
        <f t="shared" si="138"/>
        <v>ﾐｽﾞｼﾏ ﾋﾛﾕｷ</v>
      </c>
      <c r="H1099" s="11" t="s">
        <v>15</v>
      </c>
      <c r="I1099" s="12">
        <v>30026</v>
      </c>
      <c r="J1099" s="11">
        <v>35</v>
      </c>
      <c r="K1099" s="5" t="s">
        <v>256</v>
      </c>
      <c r="L1099" s="5">
        <v>50137</v>
      </c>
      <c r="M1099" s="5" t="s">
        <v>17</v>
      </c>
      <c r="N1099" s="11" t="str">
        <f t="shared" si="139"/>
        <v>法50137</v>
      </c>
      <c r="O1099" s="11" t="str">
        <f t="shared" si="140"/>
        <v>本</v>
      </c>
      <c r="P1099" s="10" t="s">
        <v>2915</v>
      </c>
      <c r="Q1099" s="10" t="s">
        <v>44</v>
      </c>
      <c r="R1099" s="10" t="s">
        <v>3323</v>
      </c>
      <c r="S1099" s="4">
        <v>1105043</v>
      </c>
      <c r="T1099" s="4" t="s">
        <v>25</v>
      </c>
      <c r="U1099" s="4">
        <v>111007001</v>
      </c>
      <c r="V1099" s="4" t="s">
        <v>20</v>
      </c>
      <c r="W1099" s="13"/>
      <c r="X1099" s="13" t="s">
        <v>2971</v>
      </c>
      <c r="Y1099" s="18" t="s">
        <v>3358</v>
      </c>
      <c r="Z1099" s="18" t="s">
        <v>2973</v>
      </c>
      <c r="AA1099" s="1" t="str">
        <f t="shared" si="142"/>
        <v>ミ</v>
      </c>
    </row>
    <row r="1100" spans="1:29" ht="21" hidden="1" customHeight="1">
      <c r="A1100" s="1">
        <v>0</v>
      </c>
      <c r="B1100" s="2" t="str">
        <f>VLOOKUP(VALUE(MID(N1100,2,2)),Sheet1!$A$1:$B$6,2,FALSE)</f>
        <v>日野</v>
      </c>
      <c r="C1100" s="9" t="str">
        <f t="shared" si="141"/>
        <v/>
      </c>
      <c r="D1100" s="10" t="s">
        <v>634</v>
      </c>
      <c r="E1100" s="4" t="s">
        <v>635</v>
      </c>
      <c r="F1100" s="4" t="str">
        <f t="shared" si="137"/>
        <v>ﾐｽﾞﾉ ﾘﾕｳﾀ</v>
      </c>
      <c r="G1100" s="10" t="str">
        <f t="shared" si="138"/>
        <v>ﾐｽﾞﾉ ﾘﾕｳﾀ</v>
      </c>
      <c r="H1100" s="11" t="s">
        <v>15</v>
      </c>
      <c r="I1100" s="12">
        <v>32084</v>
      </c>
      <c r="J1100" s="11">
        <v>29</v>
      </c>
      <c r="K1100" s="5" t="s">
        <v>256</v>
      </c>
      <c r="L1100" s="5">
        <v>2235</v>
      </c>
      <c r="M1100" s="5" t="s">
        <v>17</v>
      </c>
      <c r="N1100" s="11" t="str">
        <f t="shared" si="139"/>
        <v>法02235</v>
      </c>
      <c r="O1100" s="11" t="str">
        <f t="shared" si="140"/>
        <v>本</v>
      </c>
      <c r="P1100" s="10" t="s">
        <v>2539</v>
      </c>
      <c r="Q1100" s="10" t="s">
        <v>636</v>
      </c>
      <c r="R1100" s="10" t="s">
        <v>637</v>
      </c>
      <c r="S1100" s="4">
        <v>1409948</v>
      </c>
      <c r="T1100" s="4" t="s">
        <v>25</v>
      </c>
      <c r="U1100" s="4">
        <v>141282001</v>
      </c>
      <c r="V1100" s="4" t="s">
        <v>20</v>
      </c>
      <c r="W1100" s="13"/>
      <c r="X1100" s="13" t="s">
        <v>2971</v>
      </c>
      <c r="Y1100" s="18" t="s">
        <v>3358</v>
      </c>
      <c r="Z1100" s="18" t="s">
        <v>2973</v>
      </c>
      <c r="AA1100" s="1" t="str">
        <f t="shared" si="142"/>
        <v>ミ</v>
      </c>
    </row>
    <row r="1101" spans="1:29" ht="21" customHeight="1">
      <c r="A1101" s="1">
        <v>0</v>
      </c>
      <c r="B1101" s="2" t="str">
        <f>VLOOKUP(VALUE(MID(N1101,2,2)),Sheet1!$A$1:$B$6,2,FALSE)</f>
        <v>小栗栖</v>
      </c>
      <c r="C1101" s="9" t="str">
        <f t="shared" si="141"/>
        <v/>
      </c>
      <c r="D1101" s="10" t="s">
        <v>720</v>
      </c>
      <c r="E1101" s="4" t="s">
        <v>721</v>
      </c>
      <c r="F1101" s="4" t="str">
        <f t="shared" si="137"/>
        <v>ﾐﾀﾆ ﾋﾛﾀﾀﾞ</v>
      </c>
      <c r="G1101" s="10" t="str">
        <f t="shared" si="138"/>
        <v>ﾐﾀﾆ ﾋﾛﾀﾀﾞ</v>
      </c>
      <c r="H1101" s="11" t="s">
        <v>15</v>
      </c>
      <c r="I1101" s="12">
        <v>20459</v>
      </c>
      <c r="J1101" s="11">
        <v>61</v>
      </c>
      <c r="K1101" s="5" t="s">
        <v>16</v>
      </c>
      <c r="L1101" s="5">
        <v>3018</v>
      </c>
      <c r="M1101" s="5" t="s">
        <v>17</v>
      </c>
      <c r="N1101" s="11" t="str">
        <f t="shared" si="139"/>
        <v>醍03018</v>
      </c>
      <c r="O1101" s="11" t="str">
        <f t="shared" si="140"/>
        <v>本</v>
      </c>
      <c r="P1101" s="10" t="s">
        <v>2560</v>
      </c>
      <c r="Q1101" s="10" t="s">
        <v>83</v>
      </c>
      <c r="R1101" s="10" t="s">
        <v>3095</v>
      </c>
      <c r="S1101" s="4">
        <v>9304061</v>
      </c>
      <c r="T1101" s="4" t="s">
        <v>19</v>
      </c>
      <c r="U1101" s="4">
        <v>930610301</v>
      </c>
      <c r="V1101" s="4" t="s">
        <v>20</v>
      </c>
      <c r="W1101" s="15">
        <v>42502.364583333336</v>
      </c>
      <c r="X1101" s="16">
        <v>42472</v>
      </c>
      <c r="Y1101" s="18">
        <v>2</v>
      </c>
      <c r="Z1101" s="18"/>
      <c r="AA1101" s="1" t="str">
        <f t="shared" si="142"/>
        <v>ミ</v>
      </c>
      <c r="AB1101" s="1">
        <f>J1101</f>
        <v>61</v>
      </c>
    </row>
    <row r="1102" spans="1:29" ht="21" hidden="1" customHeight="1">
      <c r="A1102" s="1">
        <v>0</v>
      </c>
      <c r="B1102" s="2" t="str">
        <f>VLOOKUP(VALUE(MID(N1102,2,2)),Sheet1!$A$1:$B$6,2,FALSE)</f>
        <v>小栗栖</v>
      </c>
      <c r="C1102" s="9" t="str">
        <f t="shared" si="141"/>
        <v/>
      </c>
      <c r="D1102" s="10" t="s">
        <v>722</v>
      </c>
      <c r="E1102" s="4" t="s">
        <v>22</v>
      </c>
      <c r="F1102" s="4" t="str">
        <f t="shared" si="137"/>
        <v>ﾐﾀﾆ ﾋﾛﾀﾀﾞ</v>
      </c>
      <c r="G1102" s="10" t="str">
        <f t="shared" si="138"/>
        <v xml:space="preserve">ﾐﾀﾆ </v>
      </c>
      <c r="H1102" s="11" t="s">
        <v>23</v>
      </c>
      <c r="I1102" s="12">
        <v>23116</v>
      </c>
      <c r="J1102" s="11">
        <v>53</v>
      </c>
      <c r="K1102" s="5" t="s">
        <v>16</v>
      </c>
      <c r="L1102" s="5">
        <v>3018</v>
      </c>
      <c r="M1102" s="5" t="s">
        <v>24</v>
      </c>
      <c r="N1102" s="11" t="str">
        <f t="shared" si="139"/>
        <v>醍03018</v>
      </c>
      <c r="O1102" s="11" t="str">
        <f t="shared" si="140"/>
        <v>家</v>
      </c>
      <c r="P1102" s="10" t="s">
        <v>2560</v>
      </c>
      <c r="Q1102" s="10" t="s">
        <v>83</v>
      </c>
      <c r="R1102" s="10" t="s">
        <v>3095</v>
      </c>
      <c r="S1102" s="4">
        <v>9304061</v>
      </c>
      <c r="T1102" s="4" t="s">
        <v>25</v>
      </c>
      <c r="U1102" s="4">
        <v>930610302</v>
      </c>
      <c r="V1102" s="4" t="s">
        <v>20</v>
      </c>
      <c r="W1102" s="13"/>
      <c r="X1102" s="13" t="s">
        <v>2971</v>
      </c>
      <c r="Y1102" s="18" t="s">
        <v>3358</v>
      </c>
      <c r="Z1102" s="18" t="s">
        <v>2973</v>
      </c>
      <c r="AA1102" s="1" t="str">
        <f t="shared" si="142"/>
        <v>ミ</v>
      </c>
    </row>
    <row r="1103" spans="1:29" ht="21" hidden="1" customHeight="1">
      <c r="A1103" s="1">
        <v>0</v>
      </c>
      <c r="B1103" s="2" t="str">
        <f>VLOOKUP(VALUE(MID(N1103,2,2)),Sheet1!$A$1:$B$6,2,FALSE)</f>
        <v>一言寺</v>
      </c>
      <c r="C1103" s="9" t="str">
        <f t="shared" si="141"/>
        <v/>
      </c>
      <c r="D1103" s="10" t="s">
        <v>1376</v>
      </c>
      <c r="E1103" s="4" t="s">
        <v>1377</v>
      </c>
      <c r="F1103" s="4" t="str">
        <f t="shared" si="137"/>
        <v>ﾐﾁｼﾀ ﾏｻﾉﾘ</v>
      </c>
      <c r="G1103" s="10" t="str">
        <f t="shared" si="138"/>
        <v>ﾐﾁｼﾀ ﾏｻﾉﾘ</v>
      </c>
      <c r="H1103" s="11" t="s">
        <v>15</v>
      </c>
      <c r="I1103" s="12">
        <v>18888</v>
      </c>
      <c r="J1103" s="11">
        <v>65</v>
      </c>
      <c r="K1103" s="5" t="s">
        <v>16</v>
      </c>
      <c r="L1103" s="5">
        <v>4189</v>
      </c>
      <c r="M1103" s="5" t="s">
        <v>17</v>
      </c>
      <c r="N1103" s="11" t="str">
        <f t="shared" si="139"/>
        <v>醍04189</v>
      </c>
      <c r="O1103" s="11" t="str">
        <f t="shared" si="140"/>
        <v>本</v>
      </c>
      <c r="P1103" s="10" t="s">
        <v>2725</v>
      </c>
      <c r="Q1103" s="10" t="s">
        <v>1158</v>
      </c>
      <c r="R1103" s="10" t="s">
        <v>3207</v>
      </c>
      <c r="S1103" s="4">
        <v>415685</v>
      </c>
      <c r="T1103" s="4" t="s">
        <v>19</v>
      </c>
      <c r="U1103" s="4">
        <v>50400601</v>
      </c>
      <c r="V1103" s="4" t="s">
        <v>20</v>
      </c>
      <c r="W1103" s="13"/>
      <c r="X1103" s="13" t="s">
        <v>2971</v>
      </c>
      <c r="Y1103" s="18" t="s">
        <v>3358</v>
      </c>
      <c r="Z1103" s="18" t="s">
        <v>2973</v>
      </c>
      <c r="AA1103" s="1" t="str">
        <f t="shared" si="142"/>
        <v>ミ</v>
      </c>
    </row>
    <row r="1104" spans="1:29" ht="21" hidden="1" customHeight="1">
      <c r="A1104" s="1">
        <v>0</v>
      </c>
      <c r="B1104" s="2" t="str">
        <f>VLOOKUP(VALUE(MID(N1104,2,2)),Sheet1!$A$1:$B$6,2,FALSE)</f>
        <v>日野</v>
      </c>
      <c r="C1104" s="9" t="str">
        <f t="shared" si="141"/>
        <v/>
      </c>
      <c r="D1104" s="10" t="s">
        <v>647</v>
      </c>
      <c r="E1104" s="4" t="s">
        <v>648</v>
      </c>
      <c r="F1104" s="4" t="str">
        <f t="shared" si="137"/>
        <v>ﾐﾂｷﾞ ｹﾝﾀﾛｳ</v>
      </c>
      <c r="G1104" s="10" t="str">
        <f t="shared" si="138"/>
        <v>ﾐﾂｷﾞ ｹﾝﾀﾛｳ</v>
      </c>
      <c r="H1104" s="11" t="s">
        <v>15</v>
      </c>
      <c r="I1104" s="12">
        <v>28844</v>
      </c>
      <c r="J1104" s="11">
        <v>38</v>
      </c>
      <c r="K1104" s="5" t="s">
        <v>16</v>
      </c>
      <c r="L1104" s="5">
        <v>2238</v>
      </c>
      <c r="M1104" s="5" t="s">
        <v>17</v>
      </c>
      <c r="N1104" s="11" t="str">
        <f t="shared" si="139"/>
        <v>醍02238</v>
      </c>
      <c r="O1104" s="11" t="str">
        <f t="shared" si="140"/>
        <v>本</v>
      </c>
      <c r="P1104" s="10" t="s">
        <v>2542</v>
      </c>
      <c r="Q1104" s="10" t="s">
        <v>380</v>
      </c>
      <c r="R1104" s="10" t="s">
        <v>3083</v>
      </c>
      <c r="S1104" s="4">
        <v>108171</v>
      </c>
      <c r="T1104" s="4" t="s">
        <v>25</v>
      </c>
      <c r="U1104" s="4">
        <v>11104301</v>
      </c>
      <c r="V1104" s="4" t="s">
        <v>20</v>
      </c>
      <c r="W1104" s="13"/>
      <c r="X1104" s="13" t="s">
        <v>2971</v>
      </c>
      <c r="Y1104" s="18" t="s">
        <v>3358</v>
      </c>
      <c r="Z1104" s="18" t="s">
        <v>2973</v>
      </c>
      <c r="AA1104" s="1" t="str">
        <f t="shared" si="142"/>
        <v>ミ</v>
      </c>
    </row>
    <row r="1105" spans="1:27" ht="21" hidden="1" customHeight="1">
      <c r="A1105" s="1">
        <v>0</v>
      </c>
      <c r="B1105" s="2" t="str">
        <f>VLOOKUP(VALUE(MID(N1105,2,2)),Sheet1!$A$1:$B$6,2,FALSE)</f>
        <v>日野</v>
      </c>
      <c r="C1105" s="9" t="str">
        <f t="shared" si="141"/>
        <v/>
      </c>
      <c r="D1105" s="10" t="s">
        <v>649</v>
      </c>
      <c r="E1105" s="4" t="s">
        <v>22</v>
      </c>
      <c r="F1105" s="4" t="str">
        <f t="shared" si="137"/>
        <v>ﾐﾂｷﾞ ｹﾝﾀﾛｳ</v>
      </c>
      <c r="G1105" s="10" t="str">
        <f t="shared" si="138"/>
        <v xml:space="preserve">ﾐﾂｷﾞ </v>
      </c>
      <c r="H1105" s="11" t="s">
        <v>23</v>
      </c>
      <c r="I1105" s="12">
        <v>28486</v>
      </c>
      <c r="J1105" s="11">
        <v>39</v>
      </c>
      <c r="K1105" s="5" t="s">
        <v>16</v>
      </c>
      <c r="L1105" s="5">
        <v>2238</v>
      </c>
      <c r="M1105" s="5" t="s">
        <v>24</v>
      </c>
      <c r="N1105" s="11" t="str">
        <f t="shared" si="139"/>
        <v>醍02238</v>
      </c>
      <c r="O1105" s="11" t="str">
        <f t="shared" si="140"/>
        <v>家</v>
      </c>
      <c r="P1105" s="10" t="s">
        <v>2542</v>
      </c>
      <c r="Q1105" s="10" t="s">
        <v>380</v>
      </c>
      <c r="R1105" s="10" t="s">
        <v>3083</v>
      </c>
      <c r="S1105" s="4">
        <v>108171</v>
      </c>
      <c r="T1105" s="4" t="s">
        <v>25</v>
      </c>
      <c r="U1105" s="4">
        <v>11104306</v>
      </c>
      <c r="V1105" s="4" t="s">
        <v>20</v>
      </c>
      <c r="W1105" s="13"/>
      <c r="X1105" s="13" t="s">
        <v>2971</v>
      </c>
      <c r="Y1105" s="18" t="s">
        <v>3358</v>
      </c>
      <c r="Z1105" s="18" t="s">
        <v>2973</v>
      </c>
      <c r="AA1105" s="1" t="str">
        <f t="shared" si="142"/>
        <v>ミ</v>
      </c>
    </row>
    <row r="1106" spans="1:27" ht="21" hidden="1" customHeight="1">
      <c r="A1106" s="1">
        <v>0</v>
      </c>
      <c r="B1106" s="1" t="str">
        <f>VLOOKUP(VALUE(MID(N1106,2,2)),Sheet1!$A$1:$B$6,2,FALSE)</f>
        <v>日野</v>
      </c>
      <c r="C1106" s="9" t="str">
        <f t="shared" si="141"/>
        <v/>
      </c>
      <c r="D1106" s="4" t="s">
        <v>650</v>
      </c>
      <c r="E1106" s="4" t="s">
        <v>22</v>
      </c>
      <c r="F1106" s="4" t="str">
        <f t="shared" si="137"/>
        <v>ﾐﾂｷﾞ ｹﾝﾀﾛｳ</v>
      </c>
      <c r="G1106" s="4" t="str">
        <f t="shared" si="138"/>
        <v xml:space="preserve">ﾐﾂｷﾞ </v>
      </c>
      <c r="H1106" s="5" t="s">
        <v>23</v>
      </c>
      <c r="I1106" s="6">
        <v>39859</v>
      </c>
      <c r="J1106" s="5">
        <v>8</v>
      </c>
      <c r="K1106" s="5" t="s">
        <v>16</v>
      </c>
      <c r="L1106" s="5">
        <v>2238</v>
      </c>
      <c r="M1106" s="5" t="s">
        <v>24</v>
      </c>
      <c r="N1106" s="5" t="str">
        <f t="shared" si="139"/>
        <v>醍02238</v>
      </c>
      <c r="O1106" s="5" t="str">
        <f t="shared" si="140"/>
        <v>家</v>
      </c>
      <c r="P1106" s="4" t="s">
        <v>2542</v>
      </c>
      <c r="Q1106" s="4" t="s">
        <v>380</v>
      </c>
      <c r="R1106" s="4" t="s">
        <v>3083</v>
      </c>
      <c r="S1106" s="4">
        <v>108171</v>
      </c>
      <c r="T1106" s="4" t="s">
        <v>25</v>
      </c>
      <c r="U1106" s="4">
        <v>11104307</v>
      </c>
      <c r="V1106" s="4" t="s">
        <v>20</v>
      </c>
      <c r="W1106" s="7" t="s">
        <v>2970</v>
      </c>
      <c r="X1106" s="7" t="s">
        <v>2971</v>
      </c>
      <c r="Y1106" s="8" t="s">
        <v>2972</v>
      </c>
      <c r="Z1106" s="8" t="s">
        <v>2973</v>
      </c>
      <c r="AA1106" s="1" t="str">
        <f t="shared" si="142"/>
        <v>ミ</v>
      </c>
    </row>
    <row r="1107" spans="1:27" ht="21" hidden="1" customHeight="1">
      <c r="A1107" s="1">
        <v>0</v>
      </c>
      <c r="B1107" s="1" t="str">
        <f>VLOOKUP(VALUE(MID(N1107,2,2)),Sheet1!$A$1:$B$6,2,FALSE)</f>
        <v>日野</v>
      </c>
      <c r="C1107" s="9" t="str">
        <f t="shared" si="141"/>
        <v/>
      </c>
      <c r="D1107" s="4" t="s">
        <v>651</v>
      </c>
      <c r="E1107" s="4" t="s">
        <v>22</v>
      </c>
      <c r="F1107" s="4" t="str">
        <f t="shared" si="137"/>
        <v>ﾐﾂｷﾞ ｹﾝﾀﾛｳ</v>
      </c>
      <c r="G1107" s="4" t="str">
        <f t="shared" si="138"/>
        <v xml:space="preserve">ﾐﾂｷﾞ </v>
      </c>
      <c r="H1107" s="5" t="s">
        <v>23</v>
      </c>
      <c r="I1107" s="6">
        <v>42418</v>
      </c>
      <c r="J1107" s="5">
        <v>1</v>
      </c>
      <c r="K1107" s="5" t="s">
        <v>16</v>
      </c>
      <c r="L1107" s="5">
        <v>2238</v>
      </c>
      <c r="M1107" s="5" t="s">
        <v>24</v>
      </c>
      <c r="N1107" s="5" t="str">
        <f t="shared" si="139"/>
        <v>醍02238</v>
      </c>
      <c r="O1107" s="5" t="str">
        <f t="shared" si="140"/>
        <v>家</v>
      </c>
      <c r="P1107" s="4" t="s">
        <v>2542</v>
      </c>
      <c r="Q1107" s="4" t="s">
        <v>380</v>
      </c>
      <c r="R1107" s="4" t="s">
        <v>3083</v>
      </c>
      <c r="S1107" s="4">
        <v>108171</v>
      </c>
      <c r="T1107" s="4" t="s">
        <v>25</v>
      </c>
      <c r="U1107" s="4">
        <v>11104308</v>
      </c>
      <c r="V1107" s="4" t="s">
        <v>20</v>
      </c>
      <c r="W1107" s="7" t="s">
        <v>2970</v>
      </c>
      <c r="X1107" s="7" t="s">
        <v>2971</v>
      </c>
      <c r="Y1107" s="8" t="s">
        <v>2972</v>
      </c>
      <c r="Z1107" s="8" t="s">
        <v>2973</v>
      </c>
      <c r="AA1107" s="1" t="str">
        <f t="shared" si="142"/>
        <v>ミ</v>
      </c>
    </row>
    <row r="1108" spans="1:27" ht="21" hidden="1" customHeight="1">
      <c r="A1108" s="1">
        <v>0</v>
      </c>
      <c r="B1108" s="2" t="str">
        <f>VLOOKUP(VALUE(MID(N1108,2,2)),Sheet1!$A$1:$B$6,2,FALSE)</f>
        <v>日野</v>
      </c>
      <c r="C1108" s="9" t="str">
        <f t="shared" si="141"/>
        <v/>
      </c>
      <c r="D1108" s="10" t="s">
        <v>328</v>
      </c>
      <c r="E1108" s="4" t="s">
        <v>329</v>
      </c>
      <c r="F1108" s="4" t="str">
        <f t="shared" si="137"/>
        <v>ﾐﾂｾ ﾅｵｷ</v>
      </c>
      <c r="G1108" s="10" t="str">
        <f t="shared" si="138"/>
        <v>ﾐﾂｾ ﾅｵｷ</v>
      </c>
      <c r="H1108" s="11" t="s">
        <v>15</v>
      </c>
      <c r="I1108" s="12">
        <v>16079</v>
      </c>
      <c r="J1108" s="11">
        <v>73</v>
      </c>
      <c r="K1108" s="5" t="s">
        <v>16</v>
      </c>
      <c r="L1108" s="5">
        <v>2011</v>
      </c>
      <c r="M1108" s="5" t="s">
        <v>17</v>
      </c>
      <c r="N1108" s="11" t="str">
        <f t="shared" si="139"/>
        <v>醍02011</v>
      </c>
      <c r="O1108" s="11" t="str">
        <f t="shared" si="140"/>
        <v>本</v>
      </c>
      <c r="P1108" s="10" t="s">
        <v>2463</v>
      </c>
      <c r="Q1108" s="10" t="s">
        <v>326</v>
      </c>
      <c r="R1108" s="10" t="s">
        <v>3022</v>
      </c>
      <c r="S1108" s="4">
        <v>8705003</v>
      </c>
      <c r="T1108" s="4" t="s">
        <v>19</v>
      </c>
      <c r="U1108" s="4">
        <v>871102901</v>
      </c>
      <c r="V1108" s="4" t="s">
        <v>20</v>
      </c>
      <c r="W1108" s="13"/>
      <c r="X1108" s="13" t="s">
        <v>2971</v>
      </c>
      <c r="Y1108" s="18" t="s">
        <v>3359</v>
      </c>
      <c r="Z1108" s="18" t="s">
        <v>2973</v>
      </c>
      <c r="AA1108" s="1" t="str">
        <f t="shared" si="142"/>
        <v>ミ</v>
      </c>
    </row>
    <row r="1109" spans="1:27" ht="21" hidden="1" customHeight="1">
      <c r="A1109" s="1">
        <v>0</v>
      </c>
      <c r="B1109" s="2" t="str">
        <f>VLOOKUP(VALUE(MID(N1109,2,2)),Sheet1!$A$1:$B$6,2,FALSE)</f>
        <v>日野</v>
      </c>
      <c r="C1109" s="9" t="str">
        <f t="shared" si="141"/>
        <v/>
      </c>
      <c r="D1109" s="10" t="s">
        <v>330</v>
      </c>
      <c r="E1109" s="4" t="s">
        <v>22</v>
      </c>
      <c r="F1109" s="4" t="str">
        <f t="shared" si="137"/>
        <v>ﾐﾂｾ ﾅｵｷ</v>
      </c>
      <c r="G1109" s="10" t="str">
        <f t="shared" si="138"/>
        <v xml:space="preserve">ﾐﾂｾ </v>
      </c>
      <c r="H1109" s="11" t="s">
        <v>23</v>
      </c>
      <c r="I1109" s="12">
        <v>17257</v>
      </c>
      <c r="J1109" s="11">
        <v>70</v>
      </c>
      <c r="K1109" s="5" t="s">
        <v>16</v>
      </c>
      <c r="L1109" s="5">
        <v>2011</v>
      </c>
      <c r="M1109" s="5" t="s">
        <v>24</v>
      </c>
      <c r="N1109" s="11" t="str">
        <f t="shared" si="139"/>
        <v>醍02011</v>
      </c>
      <c r="O1109" s="11" t="str">
        <f t="shared" si="140"/>
        <v>家</v>
      </c>
      <c r="P1109" s="10" t="s">
        <v>2463</v>
      </c>
      <c r="Q1109" s="10" t="s">
        <v>326</v>
      </c>
      <c r="R1109" s="10" t="s">
        <v>3022</v>
      </c>
      <c r="S1109" s="4">
        <v>8705003</v>
      </c>
      <c r="T1109" s="4" t="s">
        <v>25</v>
      </c>
      <c r="U1109" s="4">
        <v>871102905</v>
      </c>
      <c r="V1109" s="4" t="s">
        <v>20</v>
      </c>
      <c r="W1109" s="13"/>
      <c r="X1109" s="13" t="s">
        <v>2971</v>
      </c>
      <c r="Y1109" s="18" t="s">
        <v>3359</v>
      </c>
      <c r="Z1109" s="18" t="s">
        <v>2973</v>
      </c>
      <c r="AA1109" s="1" t="str">
        <f t="shared" si="142"/>
        <v>ミ</v>
      </c>
    </row>
    <row r="1110" spans="1:27" ht="21" hidden="1" customHeight="1">
      <c r="A1110" s="1">
        <v>0</v>
      </c>
      <c r="B1110" s="2" t="str">
        <f>VLOOKUP(VALUE(MID(N1110,2,2)),Sheet1!$A$1:$B$6,2,FALSE)</f>
        <v>日野</v>
      </c>
      <c r="C1110" s="9" t="str">
        <f t="shared" si="141"/>
        <v/>
      </c>
      <c r="D1110" s="10" t="s">
        <v>688</v>
      </c>
      <c r="E1110" s="4" t="s">
        <v>689</v>
      </c>
      <c r="F1110" s="4" t="str">
        <f t="shared" si="137"/>
        <v>ﾐﾂｾ ﾜﾀﾙ</v>
      </c>
      <c r="G1110" s="10" t="str">
        <f t="shared" si="138"/>
        <v>ﾐﾂｾ ﾜﾀﾙ</v>
      </c>
      <c r="H1110" s="11" t="s">
        <v>15</v>
      </c>
      <c r="I1110" s="12">
        <v>36143</v>
      </c>
      <c r="J1110" s="11">
        <v>18</v>
      </c>
      <c r="K1110" s="5" t="s">
        <v>16</v>
      </c>
      <c r="L1110" s="5">
        <v>2246</v>
      </c>
      <c r="M1110" s="5" t="s">
        <v>17</v>
      </c>
      <c r="N1110" s="11" t="str">
        <f t="shared" si="139"/>
        <v>醍02246</v>
      </c>
      <c r="O1110" s="11" t="str">
        <f t="shared" si="140"/>
        <v>本</v>
      </c>
      <c r="P1110" s="10" t="s">
        <v>2550</v>
      </c>
      <c r="Q1110" s="10" t="s">
        <v>326</v>
      </c>
      <c r="R1110" s="10" t="s">
        <v>3087</v>
      </c>
      <c r="S1110" s="4">
        <v>1506803</v>
      </c>
      <c r="T1110" s="4" t="s">
        <v>25</v>
      </c>
      <c r="U1110" s="4">
        <v>151101001</v>
      </c>
      <c r="V1110" s="4" t="s">
        <v>20</v>
      </c>
      <c r="W1110" s="13"/>
      <c r="X1110" s="13" t="s">
        <v>2971</v>
      </c>
      <c r="Y1110" s="18" t="s">
        <v>3359</v>
      </c>
      <c r="Z1110" s="18" t="s">
        <v>2973</v>
      </c>
      <c r="AA1110" s="1" t="str">
        <f t="shared" si="142"/>
        <v>ミ</v>
      </c>
    </row>
    <row r="1111" spans="1:27" ht="21" hidden="1" customHeight="1">
      <c r="A1111" s="1">
        <v>0</v>
      </c>
      <c r="B1111" s="2" t="str">
        <f>VLOOKUP(VALUE(MID(N1111,2,2)),Sheet1!$A$1:$B$6,2,FALSE)</f>
        <v>一言寺</v>
      </c>
      <c r="C1111" s="9" t="str">
        <f t="shared" si="141"/>
        <v/>
      </c>
      <c r="D1111" s="10" t="s">
        <v>1318</v>
      </c>
      <c r="E1111" s="4" t="s">
        <v>1319</v>
      </c>
      <c r="F1111" s="4" t="str">
        <f t="shared" si="137"/>
        <v>ﾐﾅﾄ ﾕﾀｶ</v>
      </c>
      <c r="G1111" s="10" t="str">
        <f t="shared" si="138"/>
        <v>ﾐﾅﾄ ﾕﾀｶ</v>
      </c>
      <c r="H1111" s="11" t="s">
        <v>15</v>
      </c>
      <c r="I1111" s="12">
        <v>25297</v>
      </c>
      <c r="J1111" s="11">
        <v>47</v>
      </c>
      <c r="K1111" s="5" t="s">
        <v>16</v>
      </c>
      <c r="L1111" s="5">
        <v>4093</v>
      </c>
      <c r="M1111" s="5" t="s">
        <v>17</v>
      </c>
      <c r="N1111" s="11" t="str">
        <f t="shared" si="139"/>
        <v>醍04093</v>
      </c>
      <c r="O1111" s="11" t="str">
        <f t="shared" si="140"/>
        <v>本</v>
      </c>
      <c r="P1111" s="10" t="s">
        <v>2708</v>
      </c>
      <c r="Q1111" s="10" t="s">
        <v>352</v>
      </c>
      <c r="R1111" s="10" t="s">
        <v>3194</v>
      </c>
      <c r="S1111" s="4">
        <v>202517</v>
      </c>
      <c r="T1111" s="4" t="s">
        <v>19</v>
      </c>
      <c r="U1111" s="4">
        <v>20600301</v>
      </c>
      <c r="V1111" s="4" t="s">
        <v>20</v>
      </c>
      <c r="W1111" s="13"/>
      <c r="X1111" s="13" t="s">
        <v>2971</v>
      </c>
      <c r="Y1111" s="18" t="s">
        <v>3359</v>
      </c>
      <c r="Z1111" s="18" t="s">
        <v>2973</v>
      </c>
      <c r="AA1111" s="1" t="str">
        <f t="shared" si="142"/>
        <v>ミ</v>
      </c>
    </row>
    <row r="1112" spans="1:27" ht="21" hidden="1" customHeight="1">
      <c r="A1112" s="1">
        <v>0</v>
      </c>
      <c r="B1112" s="2" t="str">
        <f>VLOOKUP(VALUE(MID(N1112,2,2)),Sheet1!$A$1:$B$6,2,FALSE)</f>
        <v>一言寺</v>
      </c>
      <c r="C1112" s="9" t="str">
        <f t="shared" si="141"/>
        <v/>
      </c>
      <c r="D1112" s="10" t="s">
        <v>1320</v>
      </c>
      <c r="E1112" s="4" t="s">
        <v>22</v>
      </c>
      <c r="F1112" s="4" t="str">
        <f t="shared" si="137"/>
        <v>ﾐﾅﾄ ﾕﾀｶ</v>
      </c>
      <c r="G1112" s="10" t="str">
        <f t="shared" si="138"/>
        <v xml:space="preserve">ﾐﾅﾄ </v>
      </c>
      <c r="H1112" s="11" t="s">
        <v>23</v>
      </c>
      <c r="I1112" s="12">
        <v>25466</v>
      </c>
      <c r="J1112" s="11">
        <v>47</v>
      </c>
      <c r="K1112" s="5" t="s">
        <v>16</v>
      </c>
      <c r="L1112" s="5">
        <v>4093</v>
      </c>
      <c r="M1112" s="5" t="s">
        <v>24</v>
      </c>
      <c r="N1112" s="11" t="str">
        <f t="shared" si="139"/>
        <v>醍04093</v>
      </c>
      <c r="O1112" s="11" t="str">
        <f t="shared" si="140"/>
        <v>家</v>
      </c>
      <c r="P1112" s="10" t="s">
        <v>2708</v>
      </c>
      <c r="Q1112" s="10" t="s">
        <v>352</v>
      </c>
      <c r="R1112" s="10" t="s">
        <v>3194</v>
      </c>
      <c r="S1112" s="4">
        <v>202517</v>
      </c>
      <c r="T1112" s="4" t="s">
        <v>25</v>
      </c>
      <c r="U1112" s="4">
        <v>20600303</v>
      </c>
      <c r="V1112" s="4" t="s">
        <v>20</v>
      </c>
      <c r="W1112" s="13"/>
      <c r="X1112" s="13" t="s">
        <v>2971</v>
      </c>
      <c r="Y1112" s="18" t="s">
        <v>3359</v>
      </c>
      <c r="Z1112" s="18" t="s">
        <v>2973</v>
      </c>
      <c r="AA1112" s="1" t="str">
        <f t="shared" si="142"/>
        <v>ミ</v>
      </c>
    </row>
    <row r="1113" spans="1:27" ht="21" hidden="1" customHeight="1">
      <c r="A1113" s="1">
        <v>0</v>
      </c>
      <c r="B1113" s="2" t="str">
        <f>VLOOKUP(VALUE(MID(N1113,2,2)),Sheet1!$A$1:$B$6,2,FALSE)</f>
        <v>日野</v>
      </c>
      <c r="C1113" s="9" t="str">
        <f t="shared" si="141"/>
        <v/>
      </c>
      <c r="D1113" s="10" t="s">
        <v>470</v>
      </c>
      <c r="E1113" s="4" t="s">
        <v>471</v>
      </c>
      <c r="F1113" s="4" t="str">
        <f t="shared" si="137"/>
        <v>ﾐﾅﾐ ｼﾕｳｻｸ</v>
      </c>
      <c r="G1113" s="10" t="str">
        <f t="shared" si="138"/>
        <v>ﾐﾅﾐ ｼﾕｳｻｸ</v>
      </c>
      <c r="H1113" s="11" t="s">
        <v>15</v>
      </c>
      <c r="I1113" s="12">
        <v>26380</v>
      </c>
      <c r="J1113" s="11">
        <v>45</v>
      </c>
      <c r="K1113" s="5" t="s">
        <v>16</v>
      </c>
      <c r="L1113" s="5">
        <v>2125</v>
      </c>
      <c r="M1113" s="5" t="s">
        <v>17</v>
      </c>
      <c r="N1113" s="11" t="str">
        <f t="shared" si="139"/>
        <v>醍02125</v>
      </c>
      <c r="O1113" s="11" t="str">
        <f t="shared" si="140"/>
        <v>本</v>
      </c>
      <c r="P1113" s="10" t="s">
        <v>2502</v>
      </c>
      <c r="Q1113" s="10" t="s">
        <v>333</v>
      </c>
      <c r="R1113" s="10" t="s">
        <v>3055</v>
      </c>
      <c r="S1113" s="4">
        <v>211591</v>
      </c>
      <c r="T1113" s="4" t="s">
        <v>19</v>
      </c>
      <c r="U1113" s="4">
        <v>61003601</v>
      </c>
      <c r="V1113" s="4" t="s">
        <v>20</v>
      </c>
      <c r="W1113" s="13"/>
      <c r="X1113" s="13" t="s">
        <v>2971</v>
      </c>
      <c r="Y1113" s="18" t="s">
        <v>3359</v>
      </c>
      <c r="Z1113" s="18" t="s">
        <v>2973</v>
      </c>
      <c r="AA1113" s="1" t="str">
        <f t="shared" si="142"/>
        <v>ミ</v>
      </c>
    </row>
    <row r="1114" spans="1:27" ht="21" hidden="1" customHeight="1">
      <c r="A1114" s="1">
        <v>0</v>
      </c>
      <c r="B1114" s="2" t="str">
        <f>VLOOKUP(VALUE(MID(N1114,2,2)),Sheet1!$A$1:$B$6,2,FALSE)</f>
        <v>日野</v>
      </c>
      <c r="C1114" s="9" t="str">
        <f t="shared" si="141"/>
        <v/>
      </c>
      <c r="D1114" s="10" t="s">
        <v>472</v>
      </c>
      <c r="E1114" s="4" t="s">
        <v>22</v>
      </c>
      <c r="F1114" s="4" t="str">
        <f t="shared" si="137"/>
        <v>ﾐﾅﾐ ｼﾕｳｻｸ</v>
      </c>
      <c r="G1114" s="10" t="str">
        <f t="shared" si="138"/>
        <v xml:space="preserve">ﾐﾅﾐ </v>
      </c>
      <c r="H1114" s="11" t="s">
        <v>23</v>
      </c>
      <c r="I1114" s="12">
        <v>26745</v>
      </c>
      <c r="J1114" s="11">
        <v>44</v>
      </c>
      <c r="K1114" s="5" t="s">
        <v>16</v>
      </c>
      <c r="L1114" s="5">
        <v>2125</v>
      </c>
      <c r="M1114" s="5" t="s">
        <v>24</v>
      </c>
      <c r="N1114" s="11" t="str">
        <f t="shared" si="139"/>
        <v>醍02125</v>
      </c>
      <c r="O1114" s="11" t="str">
        <f t="shared" si="140"/>
        <v>家</v>
      </c>
      <c r="P1114" s="10" t="s">
        <v>2502</v>
      </c>
      <c r="Q1114" s="10" t="s">
        <v>333</v>
      </c>
      <c r="R1114" s="10" t="s">
        <v>3055</v>
      </c>
      <c r="S1114" s="4">
        <v>211591</v>
      </c>
      <c r="T1114" s="4" t="s">
        <v>25</v>
      </c>
      <c r="U1114" s="4">
        <v>61003602</v>
      </c>
      <c r="V1114" s="4" t="s">
        <v>20</v>
      </c>
      <c r="W1114" s="13"/>
      <c r="X1114" s="13" t="s">
        <v>2971</v>
      </c>
      <c r="Y1114" s="18" t="s">
        <v>3359</v>
      </c>
      <c r="Z1114" s="18" t="s">
        <v>2973</v>
      </c>
      <c r="AA1114" s="1" t="str">
        <f t="shared" si="142"/>
        <v>ミ</v>
      </c>
    </row>
    <row r="1115" spans="1:27" ht="21" hidden="1" customHeight="1">
      <c r="A1115" s="1">
        <v>0</v>
      </c>
      <c r="B1115" s="2" t="str">
        <f>VLOOKUP(VALUE(MID(N1115,2,2)),Sheet1!$A$1:$B$6,2,FALSE)</f>
        <v>日野</v>
      </c>
      <c r="C1115" s="9" t="str">
        <f t="shared" si="141"/>
        <v/>
      </c>
      <c r="D1115" s="10" t="s">
        <v>473</v>
      </c>
      <c r="E1115" s="4" t="s">
        <v>22</v>
      </c>
      <c r="F1115" s="4" t="str">
        <f t="shared" si="137"/>
        <v>ﾐﾅﾐ ｼﾕｳｻｸ</v>
      </c>
      <c r="G1115" s="10" t="str">
        <f t="shared" si="138"/>
        <v xml:space="preserve">ﾐﾅﾐ </v>
      </c>
      <c r="H1115" s="11" t="s">
        <v>23</v>
      </c>
      <c r="I1115" s="12">
        <v>36566</v>
      </c>
      <c r="J1115" s="11">
        <v>17</v>
      </c>
      <c r="K1115" s="5" t="s">
        <v>16</v>
      </c>
      <c r="L1115" s="5">
        <v>2125</v>
      </c>
      <c r="M1115" s="5" t="s">
        <v>24</v>
      </c>
      <c r="N1115" s="11" t="str">
        <f t="shared" si="139"/>
        <v>醍02125</v>
      </c>
      <c r="O1115" s="11" t="str">
        <f t="shared" si="140"/>
        <v>家</v>
      </c>
      <c r="P1115" s="10" t="s">
        <v>2502</v>
      </c>
      <c r="Q1115" s="10" t="s">
        <v>333</v>
      </c>
      <c r="R1115" s="10" t="s">
        <v>3055</v>
      </c>
      <c r="S1115" s="4">
        <v>211591</v>
      </c>
      <c r="T1115" s="4" t="s">
        <v>25</v>
      </c>
      <c r="U1115" s="4">
        <v>61003603</v>
      </c>
      <c r="V1115" s="4" t="s">
        <v>20</v>
      </c>
      <c r="W1115" s="13"/>
      <c r="X1115" s="13" t="s">
        <v>2971</v>
      </c>
      <c r="Y1115" s="18" t="s">
        <v>3359</v>
      </c>
      <c r="Z1115" s="18" t="s">
        <v>2973</v>
      </c>
      <c r="AA1115" s="1" t="str">
        <f t="shared" si="142"/>
        <v>ミ</v>
      </c>
    </row>
    <row r="1116" spans="1:27" ht="21" hidden="1" customHeight="1">
      <c r="A1116" s="1">
        <v>0</v>
      </c>
      <c r="B1116" s="1" t="str">
        <f>VLOOKUP(VALUE(MID(N1116,2,2)),Sheet1!$A$1:$B$6,2,FALSE)</f>
        <v>日野</v>
      </c>
      <c r="C1116" s="9" t="str">
        <f t="shared" si="141"/>
        <v/>
      </c>
      <c r="D1116" s="4" t="s">
        <v>474</v>
      </c>
      <c r="E1116" s="4" t="s">
        <v>22</v>
      </c>
      <c r="F1116" s="4" t="str">
        <f t="shared" si="137"/>
        <v>ﾐﾅﾐ ｼﾕｳｻｸ</v>
      </c>
      <c r="G1116" s="4" t="str">
        <f t="shared" si="138"/>
        <v xml:space="preserve">ﾐﾅﾐ </v>
      </c>
      <c r="H1116" s="5" t="s">
        <v>15</v>
      </c>
      <c r="I1116" s="6">
        <v>37090</v>
      </c>
      <c r="J1116" s="5">
        <v>15</v>
      </c>
      <c r="K1116" s="5" t="s">
        <v>16</v>
      </c>
      <c r="L1116" s="5">
        <v>2125</v>
      </c>
      <c r="M1116" s="5" t="s">
        <v>24</v>
      </c>
      <c r="N1116" s="5" t="str">
        <f t="shared" si="139"/>
        <v>醍02125</v>
      </c>
      <c r="O1116" s="5" t="str">
        <f t="shared" si="140"/>
        <v>家</v>
      </c>
      <c r="P1116" s="4" t="s">
        <v>2502</v>
      </c>
      <c r="Q1116" s="4" t="s">
        <v>333</v>
      </c>
      <c r="R1116" s="4" t="s">
        <v>3055</v>
      </c>
      <c r="S1116" s="4">
        <v>211591</v>
      </c>
      <c r="T1116" s="4" t="s">
        <v>25</v>
      </c>
      <c r="U1116" s="4">
        <v>61003604</v>
      </c>
      <c r="V1116" s="4" t="s">
        <v>20</v>
      </c>
      <c r="W1116" s="7" t="s">
        <v>2970</v>
      </c>
      <c r="X1116" s="7" t="s">
        <v>2971</v>
      </c>
      <c r="Y1116" s="8" t="s">
        <v>2972</v>
      </c>
      <c r="Z1116" s="8" t="s">
        <v>2973</v>
      </c>
      <c r="AA1116" s="1" t="str">
        <f t="shared" si="142"/>
        <v>ミ</v>
      </c>
    </row>
    <row r="1117" spans="1:27" ht="21" hidden="1" customHeight="1">
      <c r="A1117" s="1">
        <v>0</v>
      </c>
      <c r="B1117" s="1" t="str">
        <f>VLOOKUP(VALUE(MID(N1117,2,2)),Sheet1!$A$1:$B$6,2,FALSE)</f>
        <v>日野</v>
      </c>
      <c r="C1117" s="9" t="str">
        <f t="shared" si="141"/>
        <v/>
      </c>
      <c r="D1117" s="4" t="s">
        <v>475</v>
      </c>
      <c r="E1117" s="4" t="s">
        <v>22</v>
      </c>
      <c r="F1117" s="4" t="str">
        <f t="shared" si="137"/>
        <v>ﾐﾅﾐ ｼﾕｳｻｸ</v>
      </c>
      <c r="G1117" s="4" t="str">
        <f t="shared" si="138"/>
        <v xml:space="preserve">ﾐﾅﾐ </v>
      </c>
      <c r="H1117" s="5" t="s">
        <v>23</v>
      </c>
      <c r="I1117" s="6">
        <v>38307</v>
      </c>
      <c r="J1117" s="5">
        <v>12</v>
      </c>
      <c r="K1117" s="5" t="s">
        <v>16</v>
      </c>
      <c r="L1117" s="5">
        <v>2125</v>
      </c>
      <c r="M1117" s="5" t="s">
        <v>24</v>
      </c>
      <c r="N1117" s="5" t="str">
        <f t="shared" si="139"/>
        <v>醍02125</v>
      </c>
      <c r="O1117" s="5" t="str">
        <f t="shared" si="140"/>
        <v>家</v>
      </c>
      <c r="P1117" s="4" t="s">
        <v>2502</v>
      </c>
      <c r="Q1117" s="4" t="s">
        <v>333</v>
      </c>
      <c r="R1117" s="4" t="s">
        <v>3055</v>
      </c>
      <c r="S1117" s="4">
        <v>211591</v>
      </c>
      <c r="T1117" s="4" t="s">
        <v>25</v>
      </c>
      <c r="U1117" s="4">
        <v>61003605</v>
      </c>
      <c r="V1117" s="4" t="s">
        <v>20</v>
      </c>
      <c r="W1117" s="7" t="s">
        <v>2970</v>
      </c>
      <c r="X1117" s="7" t="s">
        <v>2971</v>
      </c>
      <c r="Y1117" s="8" t="s">
        <v>2972</v>
      </c>
      <c r="Z1117" s="8" t="s">
        <v>2973</v>
      </c>
      <c r="AA1117" s="1" t="str">
        <f t="shared" si="142"/>
        <v>ミ</v>
      </c>
    </row>
    <row r="1118" spans="1:27" ht="21" hidden="1" customHeight="1">
      <c r="A1118" s="1">
        <v>0</v>
      </c>
      <c r="B1118" s="2" t="str">
        <f>VLOOKUP(VALUE(MID(N1118,2,2)),Sheet1!$A$1:$B$6,2,FALSE)</f>
        <v>一言寺</v>
      </c>
      <c r="C1118" s="9" t="str">
        <f t="shared" si="141"/>
        <v/>
      </c>
      <c r="D1118" s="10" t="s">
        <v>1165</v>
      </c>
      <c r="E1118" s="4" t="s">
        <v>1166</v>
      </c>
      <c r="F1118" s="4" t="str">
        <f t="shared" si="137"/>
        <v>ﾐﾅﾐ ﾄｼﾊﾙ</v>
      </c>
      <c r="G1118" s="10" t="str">
        <f t="shared" si="138"/>
        <v>ﾐﾅﾐ ﾄｼﾊﾙ</v>
      </c>
      <c r="H1118" s="11" t="s">
        <v>15</v>
      </c>
      <c r="I1118" s="12">
        <v>20527</v>
      </c>
      <c r="J1118" s="11">
        <v>61</v>
      </c>
      <c r="K1118" s="5" t="s">
        <v>16</v>
      </c>
      <c r="L1118" s="5">
        <v>4015</v>
      </c>
      <c r="M1118" s="5" t="s">
        <v>17</v>
      </c>
      <c r="N1118" s="11" t="str">
        <f t="shared" si="139"/>
        <v>醍04015</v>
      </c>
      <c r="O1118" s="11" t="str">
        <f t="shared" si="140"/>
        <v>本</v>
      </c>
      <c r="P1118" s="10" t="s">
        <v>2672</v>
      </c>
      <c r="Q1118" s="10" t="s">
        <v>1167</v>
      </c>
      <c r="R1118" s="10" t="s">
        <v>1168</v>
      </c>
      <c r="S1118" s="4">
        <v>8327033</v>
      </c>
      <c r="T1118" s="4" t="s">
        <v>19</v>
      </c>
      <c r="U1118" s="4">
        <v>830561401</v>
      </c>
      <c r="V1118" s="4" t="s">
        <v>20</v>
      </c>
      <c r="W1118" s="13"/>
      <c r="X1118" s="13" t="s">
        <v>2971</v>
      </c>
      <c r="Y1118" s="18" t="s">
        <v>3360</v>
      </c>
      <c r="Z1118" s="18" t="s">
        <v>2973</v>
      </c>
      <c r="AA1118" s="1" t="str">
        <f t="shared" si="142"/>
        <v>ミ</v>
      </c>
    </row>
    <row r="1119" spans="1:27" ht="21" hidden="1" customHeight="1">
      <c r="A1119" s="1">
        <v>0</v>
      </c>
      <c r="B1119" s="2" t="str">
        <f>VLOOKUP(VALUE(MID(N1119,2,2)),Sheet1!$A$1:$B$6,2,FALSE)</f>
        <v>一言寺</v>
      </c>
      <c r="C1119" s="9" t="str">
        <f t="shared" si="141"/>
        <v/>
      </c>
      <c r="D1119" s="10" t="s">
        <v>1281</v>
      </c>
      <c r="E1119" s="4" t="s">
        <v>1282</v>
      </c>
      <c r="F1119" s="4" t="str">
        <f t="shared" si="137"/>
        <v>ﾐﾅﾐ ﾊｼﾞﾒ</v>
      </c>
      <c r="G1119" s="10" t="str">
        <f t="shared" si="138"/>
        <v>ﾐﾅﾐ ﾊｼﾞﾒ</v>
      </c>
      <c r="H1119" s="11" t="s">
        <v>15</v>
      </c>
      <c r="I1119" s="12">
        <v>23802</v>
      </c>
      <c r="J1119" s="11">
        <v>52</v>
      </c>
      <c r="K1119" s="5" t="s">
        <v>16</v>
      </c>
      <c r="L1119" s="5">
        <v>4075</v>
      </c>
      <c r="M1119" s="5" t="s">
        <v>17</v>
      </c>
      <c r="N1119" s="11" t="str">
        <f t="shared" si="139"/>
        <v>醍04075</v>
      </c>
      <c r="O1119" s="11" t="str">
        <f t="shared" si="140"/>
        <v>本</v>
      </c>
      <c r="P1119" s="10" t="s">
        <v>2699</v>
      </c>
      <c r="Q1119" s="10" t="s">
        <v>1283</v>
      </c>
      <c r="R1119" s="10" t="s">
        <v>1284</v>
      </c>
      <c r="S1119" s="4">
        <v>1643</v>
      </c>
      <c r="T1119" s="4" t="s">
        <v>19</v>
      </c>
      <c r="U1119" s="4">
        <v>510001</v>
      </c>
      <c r="V1119" s="4" t="s">
        <v>20</v>
      </c>
      <c r="W1119" s="13"/>
      <c r="X1119" s="13" t="s">
        <v>2971</v>
      </c>
      <c r="Y1119" s="18" t="s">
        <v>3360</v>
      </c>
      <c r="Z1119" s="18" t="s">
        <v>2973</v>
      </c>
      <c r="AA1119" s="1" t="str">
        <f t="shared" si="142"/>
        <v>ミ</v>
      </c>
    </row>
    <row r="1120" spans="1:27" ht="21" hidden="1" customHeight="1">
      <c r="A1120" s="1">
        <v>0</v>
      </c>
      <c r="B1120" s="2" t="str">
        <f>VLOOKUP(VALUE(MID(N1120,2,2)),Sheet1!$A$1:$B$6,2,FALSE)</f>
        <v>小栗栖</v>
      </c>
      <c r="C1120" s="9" t="str">
        <f t="shared" si="141"/>
        <v/>
      </c>
      <c r="D1120" s="10" t="s">
        <v>704</v>
      </c>
      <c r="E1120" s="4" t="s">
        <v>705</v>
      </c>
      <c r="F1120" s="4" t="str">
        <f t="shared" si="137"/>
        <v>ﾐﾔｳﾁ ｻﾀﾞｶｽﾞ</v>
      </c>
      <c r="G1120" s="10" t="str">
        <f t="shared" si="138"/>
        <v>ﾐﾔｳﾁ ｻﾀﾞｶｽﾞ</v>
      </c>
      <c r="H1120" s="11" t="s">
        <v>15</v>
      </c>
      <c r="I1120" s="12">
        <v>23719</v>
      </c>
      <c r="J1120" s="11">
        <v>52</v>
      </c>
      <c r="K1120" s="5" t="s">
        <v>16</v>
      </c>
      <c r="L1120" s="5">
        <v>3005</v>
      </c>
      <c r="M1120" s="5" t="s">
        <v>17</v>
      </c>
      <c r="N1120" s="11" t="str">
        <f t="shared" si="139"/>
        <v>醍03005</v>
      </c>
      <c r="O1120" s="11" t="str">
        <f t="shared" si="140"/>
        <v>本</v>
      </c>
      <c r="P1120" s="10" t="s">
        <v>2556</v>
      </c>
      <c r="Q1120" s="10" t="s">
        <v>706</v>
      </c>
      <c r="R1120" s="10" t="s">
        <v>3091</v>
      </c>
      <c r="S1120" s="4">
        <v>8503338</v>
      </c>
      <c r="T1120" s="4" t="s">
        <v>19</v>
      </c>
      <c r="U1120" s="4">
        <v>850609601</v>
      </c>
      <c r="V1120" s="4" t="s">
        <v>20</v>
      </c>
      <c r="W1120" s="13"/>
      <c r="X1120" s="13" t="s">
        <v>2971</v>
      </c>
      <c r="Y1120" s="18" t="s">
        <v>3360</v>
      </c>
      <c r="Z1120" s="18" t="s">
        <v>2973</v>
      </c>
      <c r="AA1120" s="1" t="str">
        <f t="shared" si="142"/>
        <v>ミ</v>
      </c>
    </row>
    <row r="1121" spans="1:28" ht="21" hidden="1" customHeight="1">
      <c r="A1121" s="1">
        <v>0</v>
      </c>
      <c r="B1121" s="2" t="str">
        <f>VLOOKUP(VALUE(MID(N1121,2,2)),Sheet1!$A$1:$B$6,2,FALSE)</f>
        <v>小栗栖</v>
      </c>
      <c r="C1121" s="9" t="str">
        <f t="shared" si="141"/>
        <v/>
      </c>
      <c r="D1121" s="10" t="s">
        <v>707</v>
      </c>
      <c r="E1121" s="4" t="s">
        <v>22</v>
      </c>
      <c r="F1121" s="4" t="str">
        <f t="shared" si="137"/>
        <v>ﾐﾔｳﾁ ｻﾀﾞｶｽﾞ</v>
      </c>
      <c r="G1121" s="10" t="str">
        <f t="shared" si="138"/>
        <v xml:space="preserve">ﾐﾔｳﾁ </v>
      </c>
      <c r="H1121" s="11" t="s">
        <v>23</v>
      </c>
      <c r="I1121" s="12">
        <v>34472</v>
      </c>
      <c r="J1121" s="11">
        <v>22</v>
      </c>
      <c r="K1121" s="5" t="s">
        <v>16</v>
      </c>
      <c r="L1121" s="5">
        <v>3005</v>
      </c>
      <c r="M1121" s="5" t="s">
        <v>24</v>
      </c>
      <c r="N1121" s="11" t="str">
        <f t="shared" si="139"/>
        <v>醍03005</v>
      </c>
      <c r="O1121" s="11" t="str">
        <f t="shared" si="140"/>
        <v>家</v>
      </c>
      <c r="P1121" s="10" t="s">
        <v>2556</v>
      </c>
      <c r="Q1121" s="10" t="s">
        <v>706</v>
      </c>
      <c r="R1121" s="10" t="s">
        <v>3091</v>
      </c>
      <c r="S1121" s="4">
        <v>8503338</v>
      </c>
      <c r="T1121" s="4" t="s">
        <v>25</v>
      </c>
      <c r="U1121" s="4">
        <v>850609605</v>
      </c>
      <c r="V1121" s="4" t="s">
        <v>20</v>
      </c>
      <c r="W1121" s="13"/>
      <c r="X1121" s="13" t="s">
        <v>2971</v>
      </c>
      <c r="Y1121" s="18" t="s">
        <v>3360</v>
      </c>
      <c r="Z1121" s="18" t="s">
        <v>2973</v>
      </c>
      <c r="AA1121" s="1" t="str">
        <f t="shared" si="142"/>
        <v>ミ</v>
      </c>
    </row>
    <row r="1122" spans="1:28" ht="21" hidden="1" customHeight="1">
      <c r="A1122" s="1">
        <v>0</v>
      </c>
      <c r="B1122" s="2" t="str">
        <f>VLOOKUP(VALUE(MID(N1122,2,2)),Sheet1!$A$1:$B$6,2,FALSE)</f>
        <v>小栗栖</v>
      </c>
      <c r="C1122" s="9" t="str">
        <f t="shared" si="141"/>
        <v/>
      </c>
      <c r="D1122" s="10" t="s">
        <v>1018</v>
      </c>
      <c r="E1122" s="4" t="s">
        <v>1019</v>
      </c>
      <c r="F1122" s="4" t="str">
        <f t="shared" si="137"/>
        <v>ﾐﾔｳﾁ ﾏｻﾔ</v>
      </c>
      <c r="G1122" s="10" t="str">
        <f t="shared" si="138"/>
        <v>ﾐﾔｳﾁ ﾏｻﾔ</v>
      </c>
      <c r="H1122" s="11" t="s">
        <v>15</v>
      </c>
      <c r="I1122" s="12">
        <v>34046</v>
      </c>
      <c r="J1122" s="11">
        <v>24</v>
      </c>
      <c r="K1122" s="5" t="s">
        <v>16</v>
      </c>
      <c r="L1122" s="5">
        <v>3258</v>
      </c>
      <c r="M1122" s="5" t="s">
        <v>17</v>
      </c>
      <c r="N1122" s="11" t="str">
        <f t="shared" si="139"/>
        <v>醍03258</v>
      </c>
      <c r="O1122" s="11" t="str">
        <f t="shared" si="140"/>
        <v>本</v>
      </c>
      <c r="P1122" s="10" t="s">
        <v>2635</v>
      </c>
      <c r="Q1122" s="10" t="s">
        <v>1020</v>
      </c>
      <c r="R1122" s="10" t="s">
        <v>1021</v>
      </c>
      <c r="S1122" s="4">
        <v>1306341</v>
      </c>
      <c r="T1122" s="4" t="s">
        <v>25</v>
      </c>
      <c r="U1122" s="4">
        <v>131103001</v>
      </c>
      <c r="V1122" s="4" t="s">
        <v>20</v>
      </c>
      <c r="W1122" s="13"/>
      <c r="X1122" s="13" t="s">
        <v>2971</v>
      </c>
      <c r="Y1122" s="18" t="s">
        <v>3360</v>
      </c>
      <c r="Z1122" s="18" t="s">
        <v>2973</v>
      </c>
      <c r="AA1122" s="1" t="str">
        <f t="shared" si="142"/>
        <v>ミ</v>
      </c>
    </row>
    <row r="1123" spans="1:28" ht="21" hidden="1" customHeight="1">
      <c r="A1123" s="1">
        <v>0</v>
      </c>
      <c r="B1123" s="2" t="str">
        <f>VLOOKUP(VALUE(MID(N1123,2,2)),Sheet1!$A$1:$B$6,2,FALSE)</f>
        <v>小栗栖</v>
      </c>
      <c r="C1123" s="9" t="str">
        <f t="shared" si="141"/>
        <v/>
      </c>
      <c r="D1123" s="10" t="s">
        <v>1022</v>
      </c>
      <c r="E1123" s="4" t="s">
        <v>22</v>
      </c>
      <c r="F1123" s="4" t="str">
        <f t="shared" si="137"/>
        <v>ﾐﾔｳﾁ ﾏｻﾔ</v>
      </c>
      <c r="G1123" s="10" t="str">
        <f t="shared" si="138"/>
        <v xml:space="preserve">ﾐﾔｳﾁ </v>
      </c>
      <c r="H1123" s="11" t="s">
        <v>23</v>
      </c>
      <c r="I1123" s="12">
        <v>34093</v>
      </c>
      <c r="J1123" s="11">
        <v>23</v>
      </c>
      <c r="K1123" s="5" t="s">
        <v>16</v>
      </c>
      <c r="L1123" s="5">
        <v>3258</v>
      </c>
      <c r="M1123" s="5" t="s">
        <v>24</v>
      </c>
      <c r="N1123" s="11" t="str">
        <f t="shared" si="139"/>
        <v>醍03258</v>
      </c>
      <c r="O1123" s="11" t="str">
        <f t="shared" si="140"/>
        <v>家</v>
      </c>
      <c r="P1123" s="10" t="s">
        <v>2635</v>
      </c>
      <c r="Q1123" s="10" t="s">
        <v>1020</v>
      </c>
      <c r="R1123" s="10" t="s">
        <v>1021</v>
      </c>
      <c r="S1123" s="4">
        <v>1306341</v>
      </c>
      <c r="T1123" s="4" t="s">
        <v>25</v>
      </c>
      <c r="U1123" s="4">
        <v>131103002</v>
      </c>
      <c r="V1123" s="4" t="s">
        <v>20</v>
      </c>
      <c r="W1123" s="13"/>
      <c r="X1123" s="13" t="s">
        <v>2971</v>
      </c>
      <c r="Y1123" s="18" t="s">
        <v>3360</v>
      </c>
      <c r="Z1123" s="18" t="s">
        <v>2973</v>
      </c>
      <c r="AA1123" s="1" t="str">
        <f t="shared" si="142"/>
        <v>ミ</v>
      </c>
    </row>
    <row r="1124" spans="1:28" ht="21" hidden="1" customHeight="1">
      <c r="A1124" s="1">
        <v>0</v>
      </c>
      <c r="B1124" s="1" t="str">
        <f>VLOOKUP(VALUE(MID(N1124,2,2)),Sheet1!$A$1:$B$6,2,FALSE)</f>
        <v>小栗栖</v>
      </c>
      <c r="C1124" s="9" t="str">
        <f t="shared" si="141"/>
        <v/>
      </c>
      <c r="D1124" s="4" t="s">
        <v>1023</v>
      </c>
      <c r="E1124" s="4" t="s">
        <v>22</v>
      </c>
      <c r="F1124" s="4" t="str">
        <f t="shared" si="137"/>
        <v>ﾐﾔｳﾁ ﾏｻﾔ</v>
      </c>
      <c r="G1124" s="4" t="str">
        <f t="shared" si="138"/>
        <v xml:space="preserve">ﾐﾔｳﾁ </v>
      </c>
      <c r="H1124" s="5" t="s">
        <v>15</v>
      </c>
      <c r="I1124" s="6">
        <v>41729</v>
      </c>
      <c r="J1124" s="5">
        <v>3</v>
      </c>
      <c r="K1124" s="5" t="s">
        <v>16</v>
      </c>
      <c r="L1124" s="5">
        <v>3258</v>
      </c>
      <c r="M1124" s="5" t="s">
        <v>24</v>
      </c>
      <c r="N1124" s="5" t="str">
        <f t="shared" si="139"/>
        <v>醍03258</v>
      </c>
      <c r="O1124" s="5" t="str">
        <f t="shared" si="140"/>
        <v>家</v>
      </c>
      <c r="P1124" s="4" t="s">
        <v>2635</v>
      </c>
      <c r="Q1124" s="4" t="s">
        <v>1020</v>
      </c>
      <c r="R1124" s="4" t="s">
        <v>1021</v>
      </c>
      <c r="S1124" s="4">
        <v>1306341</v>
      </c>
      <c r="T1124" s="4" t="s">
        <v>25</v>
      </c>
      <c r="U1124" s="4">
        <v>131103003</v>
      </c>
      <c r="V1124" s="4" t="s">
        <v>20</v>
      </c>
      <c r="W1124" s="7" t="s">
        <v>2970</v>
      </c>
      <c r="X1124" s="7" t="s">
        <v>2971</v>
      </c>
      <c r="Y1124" s="8" t="s">
        <v>2972</v>
      </c>
      <c r="Z1124" s="8" t="s">
        <v>2973</v>
      </c>
      <c r="AA1124" s="1" t="str">
        <f t="shared" si="142"/>
        <v>ミ</v>
      </c>
    </row>
    <row r="1125" spans="1:28" ht="21" hidden="1" customHeight="1">
      <c r="A1125" s="1">
        <v>0</v>
      </c>
      <c r="B1125" s="1" t="str">
        <f>VLOOKUP(VALUE(MID(N1125,2,2)),Sheet1!$A$1:$B$6,2,FALSE)</f>
        <v>小栗栖</v>
      </c>
      <c r="C1125" s="9" t="str">
        <f t="shared" si="141"/>
        <v/>
      </c>
      <c r="D1125" s="4" t="s">
        <v>1024</v>
      </c>
      <c r="E1125" s="4" t="s">
        <v>22</v>
      </c>
      <c r="F1125" s="4" t="str">
        <f t="shared" si="137"/>
        <v>ﾐﾔｳﾁ ﾏｻﾔ</v>
      </c>
      <c r="G1125" s="4" t="str">
        <f t="shared" si="138"/>
        <v xml:space="preserve">ﾐﾔｳﾁ </v>
      </c>
      <c r="H1125" s="5" t="s">
        <v>23</v>
      </c>
      <c r="I1125" s="6">
        <v>42080</v>
      </c>
      <c r="J1125" s="5">
        <v>2</v>
      </c>
      <c r="K1125" s="5" t="s">
        <v>16</v>
      </c>
      <c r="L1125" s="5">
        <v>3258</v>
      </c>
      <c r="M1125" s="5" t="s">
        <v>24</v>
      </c>
      <c r="N1125" s="5" t="str">
        <f t="shared" si="139"/>
        <v>醍03258</v>
      </c>
      <c r="O1125" s="5" t="str">
        <f t="shared" si="140"/>
        <v>家</v>
      </c>
      <c r="P1125" s="4" t="s">
        <v>2635</v>
      </c>
      <c r="Q1125" s="4" t="s">
        <v>1020</v>
      </c>
      <c r="R1125" s="4" t="s">
        <v>1021</v>
      </c>
      <c r="S1125" s="4">
        <v>1306341</v>
      </c>
      <c r="T1125" s="4" t="s">
        <v>25</v>
      </c>
      <c r="U1125" s="4">
        <v>131103004</v>
      </c>
      <c r="V1125" s="4" t="s">
        <v>20</v>
      </c>
      <c r="W1125" s="7" t="s">
        <v>2970</v>
      </c>
      <c r="X1125" s="7" t="s">
        <v>2971</v>
      </c>
      <c r="Y1125" s="8" t="s">
        <v>2972</v>
      </c>
      <c r="Z1125" s="8" t="s">
        <v>2973</v>
      </c>
      <c r="AA1125" s="1" t="str">
        <f t="shared" si="142"/>
        <v>ミ</v>
      </c>
    </row>
    <row r="1126" spans="1:28" ht="21" hidden="1" customHeight="1">
      <c r="A1126" s="1">
        <v>0</v>
      </c>
      <c r="B1126" s="2" t="str">
        <f>VLOOKUP(VALUE(MID(N1126,2,2)),Sheet1!$A$1:$B$6,2,FALSE)</f>
        <v>石田</v>
      </c>
      <c r="C1126" s="9" t="str">
        <f t="shared" si="141"/>
        <v/>
      </c>
      <c r="D1126" s="10" t="s">
        <v>173</v>
      </c>
      <c r="E1126" s="4" t="s">
        <v>174</v>
      </c>
      <c r="F1126" s="4" t="str">
        <f t="shared" si="137"/>
        <v>ﾐﾔｶﾞｷ ﾖｼﾋｺ</v>
      </c>
      <c r="G1126" s="10" t="str">
        <f t="shared" si="138"/>
        <v>ﾐﾔｶﾞｷ ﾖｼﾋｺ</v>
      </c>
      <c r="H1126" s="11" t="s">
        <v>15</v>
      </c>
      <c r="I1126" s="12">
        <v>24340</v>
      </c>
      <c r="J1126" s="11">
        <v>50</v>
      </c>
      <c r="K1126" s="5" t="s">
        <v>16</v>
      </c>
      <c r="L1126" s="5">
        <v>1114</v>
      </c>
      <c r="M1126" s="5" t="s">
        <v>17</v>
      </c>
      <c r="N1126" s="11" t="str">
        <f t="shared" si="139"/>
        <v>醍01114</v>
      </c>
      <c r="O1126" s="11" t="str">
        <f t="shared" si="140"/>
        <v>本</v>
      </c>
      <c r="P1126" s="10" t="s">
        <v>2422</v>
      </c>
      <c r="Q1126" s="10" t="s">
        <v>151</v>
      </c>
      <c r="R1126" s="10" t="s">
        <v>2998</v>
      </c>
      <c r="S1126" s="4">
        <v>513563</v>
      </c>
      <c r="T1126" s="4" t="s">
        <v>19</v>
      </c>
      <c r="U1126" s="4">
        <v>60203601</v>
      </c>
      <c r="V1126" s="4" t="s">
        <v>20</v>
      </c>
      <c r="W1126" s="13"/>
      <c r="X1126" s="13" t="s">
        <v>2971</v>
      </c>
      <c r="Y1126" s="18" t="s">
        <v>3360</v>
      </c>
      <c r="Z1126" s="18" t="s">
        <v>2973</v>
      </c>
      <c r="AA1126" s="1" t="str">
        <f t="shared" si="142"/>
        <v>ミ</v>
      </c>
    </row>
    <row r="1127" spans="1:28" ht="21" hidden="1" customHeight="1">
      <c r="A1127" s="1">
        <v>0</v>
      </c>
      <c r="B1127" s="2" t="str">
        <f>VLOOKUP(VALUE(MID(N1127,2,2)),Sheet1!$A$1:$B$6,2,FALSE)</f>
        <v>一言寺</v>
      </c>
      <c r="C1127" s="9" t="str">
        <f t="shared" si="141"/>
        <v/>
      </c>
      <c r="D1127" s="10" t="s">
        <v>1456</v>
      </c>
      <c r="E1127" s="4" t="s">
        <v>1457</v>
      </c>
      <c r="F1127" s="4" t="str">
        <f t="shared" si="137"/>
        <v>ﾐﾔｻﾞｷ ｼﾞﾕﾝ</v>
      </c>
      <c r="G1127" s="10" t="str">
        <f t="shared" si="138"/>
        <v>ﾐﾔｻﾞｷ ｼﾞﾕﾝ</v>
      </c>
      <c r="H1127" s="11" t="s">
        <v>15</v>
      </c>
      <c r="I1127" s="12">
        <v>25788</v>
      </c>
      <c r="J1127" s="11">
        <v>46</v>
      </c>
      <c r="K1127" s="5" t="s">
        <v>16</v>
      </c>
      <c r="L1127" s="5">
        <v>4226</v>
      </c>
      <c r="M1127" s="5" t="s">
        <v>17</v>
      </c>
      <c r="N1127" s="11" t="str">
        <f t="shared" si="139"/>
        <v>醍04226</v>
      </c>
      <c r="O1127" s="11" t="str">
        <f t="shared" si="140"/>
        <v>本</v>
      </c>
      <c r="P1127" s="10" t="s">
        <v>2748</v>
      </c>
      <c r="Q1127" s="10" t="s">
        <v>1458</v>
      </c>
      <c r="R1127" s="10" t="s">
        <v>3221</v>
      </c>
      <c r="S1127" s="4">
        <v>1212699</v>
      </c>
      <c r="T1127" s="4" t="s">
        <v>19</v>
      </c>
      <c r="U1127" s="4">
        <v>130404101</v>
      </c>
      <c r="V1127" s="4" t="s">
        <v>20</v>
      </c>
      <c r="W1127" s="13"/>
      <c r="X1127" s="13" t="s">
        <v>2971</v>
      </c>
      <c r="Y1127" s="18" t="s">
        <v>3360</v>
      </c>
      <c r="Z1127" s="18" t="s">
        <v>2973</v>
      </c>
      <c r="AA1127" s="1" t="str">
        <f t="shared" si="142"/>
        <v>ミ</v>
      </c>
    </row>
    <row r="1128" spans="1:28" ht="21" hidden="1" customHeight="1">
      <c r="A1128" s="1">
        <v>0</v>
      </c>
      <c r="B1128" s="2" t="str">
        <f>VLOOKUP(VALUE(MID(N1128,2,2)),Sheet1!$A$1:$B$6,2,FALSE)</f>
        <v>一言寺</v>
      </c>
      <c r="C1128" s="9" t="str">
        <f t="shared" si="141"/>
        <v/>
      </c>
      <c r="D1128" s="10" t="s">
        <v>1459</v>
      </c>
      <c r="E1128" s="4" t="s">
        <v>22</v>
      </c>
      <c r="F1128" s="4" t="str">
        <f t="shared" si="137"/>
        <v>ﾐﾔｻﾞｷ ｼﾞﾕﾝ</v>
      </c>
      <c r="G1128" s="10" t="str">
        <f t="shared" si="138"/>
        <v xml:space="preserve">ﾐﾔｻﾞｷ </v>
      </c>
      <c r="H1128" s="11" t="s">
        <v>15</v>
      </c>
      <c r="I1128" s="12">
        <v>33598</v>
      </c>
      <c r="J1128" s="11">
        <v>25</v>
      </c>
      <c r="K1128" s="5" t="s">
        <v>16</v>
      </c>
      <c r="L1128" s="5">
        <v>4226</v>
      </c>
      <c r="M1128" s="5" t="s">
        <v>24</v>
      </c>
      <c r="N1128" s="11" t="str">
        <f t="shared" si="139"/>
        <v>醍04226</v>
      </c>
      <c r="O1128" s="11" t="str">
        <f t="shared" si="140"/>
        <v>家</v>
      </c>
      <c r="P1128" s="10" t="s">
        <v>2748</v>
      </c>
      <c r="Q1128" s="10" t="s">
        <v>1458</v>
      </c>
      <c r="R1128" s="10" t="s">
        <v>3221</v>
      </c>
      <c r="S1128" s="4">
        <v>1212699</v>
      </c>
      <c r="T1128" s="4" t="s">
        <v>25</v>
      </c>
      <c r="U1128" s="4">
        <v>130404103</v>
      </c>
      <c r="V1128" s="4" t="s">
        <v>20</v>
      </c>
      <c r="W1128" s="13"/>
      <c r="X1128" s="13" t="s">
        <v>2971</v>
      </c>
      <c r="Y1128" s="18" t="s">
        <v>3360</v>
      </c>
      <c r="Z1128" s="18" t="s">
        <v>2973</v>
      </c>
      <c r="AA1128" s="1" t="str">
        <f t="shared" si="142"/>
        <v>ミ</v>
      </c>
    </row>
    <row r="1129" spans="1:28" ht="21" hidden="1" customHeight="1">
      <c r="A1129" s="1">
        <v>0</v>
      </c>
      <c r="B1129" s="2" t="str">
        <f>VLOOKUP(VALUE(MID(N1129,2,2)),Sheet1!$A$1:$B$6,2,FALSE)</f>
        <v>三宝院</v>
      </c>
      <c r="C1129" s="9" t="str">
        <f t="shared" si="141"/>
        <v/>
      </c>
      <c r="D1129" s="10" t="s">
        <v>1605</v>
      </c>
      <c r="E1129" s="4" t="s">
        <v>1606</v>
      </c>
      <c r="F1129" s="4" t="str">
        <f t="shared" si="137"/>
        <v>ﾐﾔﾀ ｼﾝﾔ</v>
      </c>
      <c r="G1129" s="10" t="str">
        <f t="shared" si="138"/>
        <v>ﾐﾔﾀ ｼﾝﾔ</v>
      </c>
      <c r="H1129" s="11" t="s">
        <v>15</v>
      </c>
      <c r="I1129" s="12">
        <v>27529</v>
      </c>
      <c r="J1129" s="11">
        <v>41</v>
      </c>
      <c r="K1129" s="5" t="s">
        <v>16</v>
      </c>
      <c r="L1129" s="5">
        <v>5085</v>
      </c>
      <c r="M1129" s="5" t="s">
        <v>17</v>
      </c>
      <c r="N1129" s="11" t="str">
        <f t="shared" si="139"/>
        <v>醍05085</v>
      </c>
      <c r="O1129" s="11" t="str">
        <f t="shared" si="140"/>
        <v>本</v>
      </c>
      <c r="P1129" s="10" t="s">
        <v>2787</v>
      </c>
      <c r="Q1129" s="10" t="s">
        <v>1607</v>
      </c>
      <c r="R1129" s="10" t="s">
        <v>1608</v>
      </c>
      <c r="S1129" s="4">
        <v>204463</v>
      </c>
      <c r="T1129" s="4" t="s">
        <v>19</v>
      </c>
      <c r="U1129" s="4">
        <v>20810301</v>
      </c>
      <c r="V1129" s="4" t="s">
        <v>20</v>
      </c>
      <c r="W1129" s="13"/>
      <c r="X1129" s="13" t="s">
        <v>2971</v>
      </c>
      <c r="Y1129" s="18" t="s">
        <v>3360</v>
      </c>
      <c r="Z1129" s="18" t="s">
        <v>2973</v>
      </c>
      <c r="AA1129" s="1" t="str">
        <f t="shared" si="142"/>
        <v>ミ</v>
      </c>
    </row>
    <row r="1130" spans="1:28" ht="21" hidden="1" customHeight="1">
      <c r="A1130" s="1">
        <v>0</v>
      </c>
      <c r="B1130" s="2" t="str">
        <f>VLOOKUP(VALUE(MID(N1130,2,2)),Sheet1!$A$1:$B$6,2,FALSE)</f>
        <v>三宝院</v>
      </c>
      <c r="C1130" s="9" t="str">
        <f t="shared" si="141"/>
        <v/>
      </c>
      <c r="D1130" s="10" t="s">
        <v>1609</v>
      </c>
      <c r="E1130" s="4" t="s">
        <v>22</v>
      </c>
      <c r="F1130" s="4" t="str">
        <f t="shared" si="137"/>
        <v>ﾐﾔﾀ ｼﾝﾔ</v>
      </c>
      <c r="G1130" s="10" t="str">
        <f t="shared" si="138"/>
        <v xml:space="preserve">ﾐﾔﾀ </v>
      </c>
      <c r="H1130" s="11" t="s">
        <v>23</v>
      </c>
      <c r="I1130" s="12">
        <v>27641</v>
      </c>
      <c r="J1130" s="11">
        <v>41</v>
      </c>
      <c r="K1130" s="5" t="s">
        <v>16</v>
      </c>
      <c r="L1130" s="5">
        <v>5085</v>
      </c>
      <c r="M1130" s="5" t="s">
        <v>24</v>
      </c>
      <c r="N1130" s="11" t="str">
        <f t="shared" si="139"/>
        <v>醍05085</v>
      </c>
      <c r="O1130" s="11" t="str">
        <f t="shared" si="140"/>
        <v>家</v>
      </c>
      <c r="P1130" s="10" t="s">
        <v>2787</v>
      </c>
      <c r="Q1130" s="10" t="s">
        <v>1607</v>
      </c>
      <c r="R1130" s="10" t="s">
        <v>1608</v>
      </c>
      <c r="S1130" s="4">
        <v>204463</v>
      </c>
      <c r="T1130" s="4" t="s">
        <v>25</v>
      </c>
      <c r="U1130" s="4">
        <v>20810302</v>
      </c>
      <c r="V1130" s="4" t="s">
        <v>20</v>
      </c>
      <c r="W1130" s="13"/>
      <c r="X1130" s="13" t="s">
        <v>2971</v>
      </c>
      <c r="Y1130" s="18" t="s">
        <v>3360</v>
      </c>
      <c r="Z1130" s="18" t="s">
        <v>2973</v>
      </c>
      <c r="AA1130" s="1" t="str">
        <f t="shared" si="142"/>
        <v>ミ</v>
      </c>
    </row>
    <row r="1131" spans="1:28" ht="21" hidden="1" customHeight="1">
      <c r="A1131" s="1">
        <v>0</v>
      </c>
      <c r="B1131" s="2" t="str">
        <f>VLOOKUP(VALUE(MID(N1131,2,2)),Sheet1!$A$1:$B$6,2,FALSE)</f>
        <v>三宝院</v>
      </c>
      <c r="C1131" s="9" t="str">
        <f t="shared" si="141"/>
        <v/>
      </c>
      <c r="D1131" s="10" t="s">
        <v>1829</v>
      </c>
      <c r="E1131" s="4" t="s">
        <v>1830</v>
      </c>
      <c r="F1131" s="4" t="str">
        <f t="shared" si="137"/>
        <v>ﾐﾔﾊﾗ ｱﾂｼ</v>
      </c>
      <c r="G1131" s="10" t="str">
        <f t="shared" si="138"/>
        <v>ﾐﾔﾊﾗ ｱﾂｼ</v>
      </c>
      <c r="H1131" s="11" t="s">
        <v>15</v>
      </c>
      <c r="I1131" s="12">
        <v>27614</v>
      </c>
      <c r="J1131" s="11">
        <v>41</v>
      </c>
      <c r="K1131" s="5" t="s">
        <v>16</v>
      </c>
      <c r="L1131" s="5">
        <v>5313</v>
      </c>
      <c r="M1131" s="5" t="s">
        <v>17</v>
      </c>
      <c r="N1131" s="11" t="str">
        <f t="shared" si="139"/>
        <v>醍05313</v>
      </c>
      <c r="O1131" s="11" t="str">
        <f t="shared" si="140"/>
        <v>本</v>
      </c>
      <c r="P1131" s="10" t="s">
        <v>2843</v>
      </c>
      <c r="Q1131" s="10" t="s">
        <v>1780</v>
      </c>
      <c r="R1131" s="10" t="s">
        <v>3287</v>
      </c>
      <c r="S1131" s="4">
        <v>9706631</v>
      </c>
      <c r="T1131" s="4" t="s">
        <v>19</v>
      </c>
      <c r="U1131" s="4">
        <v>970812801</v>
      </c>
      <c r="V1131" s="4" t="s">
        <v>20</v>
      </c>
      <c r="W1131" s="13"/>
      <c r="X1131" s="13" t="s">
        <v>2971</v>
      </c>
      <c r="Y1131" s="18" t="s">
        <v>3360</v>
      </c>
      <c r="Z1131" s="18" t="s">
        <v>2973</v>
      </c>
      <c r="AA1131" s="1" t="str">
        <f t="shared" si="142"/>
        <v>ミ</v>
      </c>
    </row>
    <row r="1132" spans="1:28" ht="21" customHeight="1">
      <c r="A1132" s="1">
        <v>0</v>
      </c>
      <c r="B1132" s="2" t="str">
        <f>VLOOKUP(VALUE(MID(N1132,2,2)),Sheet1!$A$1:$B$6,2,FALSE)</f>
        <v>小栗栖</v>
      </c>
      <c r="C1132" s="9" t="str">
        <f t="shared" si="141"/>
        <v/>
      </c>
      <c r="D1132" s="10" t="s">
        <v>1106</v>
      </c>
      <c r="E1132" s="4" t="s">
        <v>1107</v>
      </c>
      <c r="F1132" s="4" t="str">
        <f t="shared" si="137"/>
        <v>ﾐﾔﾓﾄ ｱﾂｼ</v>
      </c>
      <c r="G1132" s="10" t="str">
        <f t="shared" si="138"/>
        <v>ﾐﾔﾓﾄ ｱﾂｼ</v>
      </c>
      <c r="H1132" s="11" t="s">
        <v>15</v>
      </c>
      <c r="I1132" s="12">
        <v>26729</v>
      </c>
      <c r="J1132" s="11">
        <v>44</v>
      </c>
      <c r="K1132" s="5" t="s">
        <v>16</v>
      </c>
      <c r="L1132" s="5">
        <v>3288</v>
      </c>
      <c r="M1132" s="5" t="s">
        <v>17</v>
      </c>
      <c r="N1132" s="11" t="str">
        <f t="shared" si="139"/>
        <v>醍03288</v>
      </c>
      <c r="O1132" s="11" t="str">
        <f t="shared" si="140"/>
        <v>本</v>
      </c>
      <c r="P1132" s="10" t="s">
        <v>2657</v>
      </c>
      <c r="Q1132" s="10" t="s">
        <v>1108</v>
      </c>
      <c r="R1132" s="10" t="s">
        <v>1109</v>
      </c>
      <c r="S1132" s="4">
        <v>1111213</v>
      </c>
      <c r="T1132" s="4" t="s">
        <v>19</v>
      </c>
      <c r="U1132" s="4">
        <v>120383001</v>
      </c>
      <c r="V1132" s="4" t="s">
        <v>20</v>
      </c>
      <c r="W1132" s="15">
        <v>42503.364583333336</v>
      </c>
      <c r="X1132" s="16">
        <v>42472</v>
      </c>
      <c r="Y1132" s="18">
        <v>4</v>
      </c>
      <c r="Z1132" s="18"/>
      <c r="AA1132" s="1" t="str">
        <f t="shared" si="142"/>
        <v>ミ</v>
      </c>
      <c r="AB1132" s="1">
        <f>J1132</f>
        <v>44</v>
      </c>
    </row>
    <row r="1133" spans="1:28" ht="21" hidden="1" customHeight="1">
      <c r="A1133" s="1">
        <v>0</v>
      </c>
      <c r="B1133" s="2" t="str">
        <f>VLOOKUP(VALUE(MID(N1133,2,2)),Sheet1!$A$1:$B$6,2,FALSE)</f>
        <v>小栗栖</v>
      </c>
      <c r="C1133" s="9" t="str">
        <f t="shared" si="141"/>
        <v/>
      </c>
      <c r="D1133" s="10" t="s">
        <v>1110</v>
      </c>
      <c r="E1133" s="4" t="s">
        <v>22</v>
      </c>
      <c r="F1133" s="4" t="str">
        <f t="shared" si="137"/>
        <v>ﾐﾔﾓﾄ ｱﾂｼ</v>
      </c>
      <c r="G1133" s="10" t="str">
        <f t="shared" si="138"/>
        <v xml:space="preserve">ﾐﾔﾓﾄ </v>
      </c>
      <c r="H1133" s="11" t="s">
        <v>23</v>
      </c>
      <c r="I1133" s="12">
        <v>28277</v>
      </c>
      <c r="J1133" s="11">
        <v>39</v>
      </c>
      <c r="K1133" s="5" t="s">
        <v>16</v>
      </c>
      <c r="L1133" s="5">
        <v>3288</v>
      </c>
      <c r="M1133" s="5" t="s">
        <v>24</v>
      </c>
      <c r="N1133" s="11" t="str">
        <f t="shared" si="139"/>
        <v>醍03288</v>
      </c>
      <c r="O1133" s="11" t="str">
        <f t="shared" si="140"/>
        <v>家</v>
      </c>
      <c r="P1133" s="10" t="s">
        <v>2657</v>
      </c>
      <c r="Q1133" s="10" t="s">
        <v>1108</v>
      </c>
      <c r="R1133" s="10" t="s">
        <v>1109</v>
      </c>
      <c r="S1133" s="4">
        <v>1111213</v>
      </c>
      <c r="T1133" s="4" t="s">
        <v>25</v>
      </c>
      <c r="U1133" s="4">
        <v>120383002</v>
      </c>
      <c r="V1133" s="4" t="s">
        <v>20</v>
      </c>
      <c r="W1133" s="13"/>
      <c r="X1133" s="13" t="s">
        <v>2971</v>
      </c>
      <c r="Y1133" s="18" t="s">
        <v>3360</v>
      </c>
      <c r="Z1133" s="18" t="s">
        <v>2973</v>
      </c>
      <c r="AA1133" s="1" t="str">
        <f t="shared" si="142"/>
        <v>ミ</v>
      </c>
    </row>
    <row r="1134" spans="1:28" ht="21" hidden="1" customHeight="1">
      <c r="A1134" s="1">
        <v>0</v>
      </c>
      <c r="B1134" s="2" t="str">
        <f>VLOOKUP(VALUE(MID(N1134,2,2)),Sheet1!$A$1:$B$6,2,FALSE)</f>
        <v>小栗栖</v>
      </c>
      <c r="C1134" s="9" t="str">
        <f t="shared" si="141"/>
        <v/>
      </c>
      <c r="D1134" s="10" t="s">
        <v>1111</v>
      </c>
      <c r="E1134" s="4" t="s">
        <v>22</v>
      </c>
      <c r="F1134" s="4" t="str">
        <f t="shared" si="137"/>
        <v>ﾐﾔﾓﾄ ｱﾂｼ</v>
      </c>
      <c r="G1134" s="10" t="str">
        <f t="shared" si="138"/>
        <v xml:space="preserve">ﾐﾔﾓﾄ </v>
      </c>
      <c r="H1134" s="11" t="s">
        <v>23</v>
      </c>
      <c r="I1134" s="12">
        <v>36689</v>
      </c>
      <c r="J1134" s="11">
        <v>16</v>
      </c>
      <c r="K1134" s="5" t="s">
        <v>16</v>
      </c>
      <c r="L1134" s="5">
        <v>3288</v>
      </c>
      <c r="M1134" s="5" t="s">
        <v>24</v>
      </c>
      <c r="N1134" s="11" t="str">
        <f t="shared" si="139"/>
        <v>醍03288</v>
      </c>
      <c r="O1134" s="11" t="str">
        <f t="shared" si="140"/>
        <v>家</v>
      </c>
      <c r="P1134" s="10" t="s">
        <v>2657</v>
      </c>
      <c r="Q1134" s="10" t="s">
        <v>1108</v>
      </c>
      <c r="R1134" s="10" t="s">
        <v>1109</v>
      </c>
      <c r="S1134" s="4">
        <v>1111213</v>
      </c>
      <c r="T1134" s="4" t="s">
        <v>25</v>
      </c>
      <c r="U1134" s="4">
        <v>120383003</v>
      </c>
      <c r="V1134" s="4" t="s">
        <v>20</v>
      </c>
      <c r="W1134" s="13"/>
      <c r="X1134" s="13" t="s">
        <v>2971</v>
      </c>
      <c r="Y1134" s="18" t="s">
        <v>3360</v>
      </c>
      <c r="Z1134" s="18" t="s">
        <v>2973</v>
      </c>
      <c r="AA1134" s="1" t="str">
        <f t="shared" si="142"/>
        <v>ミ</v>
      </c>
    </row>
    <row r="1135" spans="1:28" ht="21" hidden="1" customHeight="1">
      <c r="A1135" s="1">
        <v>0</v>
      </c>
      <c r="B1135" s="1" t="str">
        <f>VLOOKUP(VALUE(MID(N1135,2,2)),Sheet1!$A$1:$B$6,2,FALSE)</f>
        <v>小栗栖</v>
      </c>
      <c r="C1135" s="9" t="str">
        <f t="shared" si="141"/>
        <v/>
      </c>
      <c r="D1135" s="4" t="s">
        <v>1112</v>
      </c>
      <c r="E1135" s="4" t="s">
        <v>22</v>
      </c>
      <c r="F1135" s="4" t="str">
        <f t="shared" si="137"/>
        <v>ﾐﾔﾓﾄ ｱﾂｼ</v>
      </c>
      <c r="G1135" s="4" t="str">
        <f t="shared" si="138"/>
        <v xml:space="preserve">ﾐﾔﾓﾄ </v>
      </c>
      <c r="H1135" s="5" t="s">
        <v>15</v>
      </c>
      <c r="I1135" s="6">
        <v>38233</v>
      </c>
      <c r="J1135" s="5">
        <v>12</v>
      </c>
      <c r="K1135" s="5" t="s">
        <v>16</v>
      </c>
      <c r="L1135" s="5">
        <v>3288</v>
      </c>
      <c r="M1135" s="5" t="s">
        <v>24</v>
      </c>
      <c r="N1135" s="5" t="str">
        <f t="shared" si="139"/>
        <v>醍03288</v>
      </c>
      <c r="O1135" s="5" t="str">
        <f t="shared" si="140"/>
        <v>家</v>
      </c>
      <c r="P1135" s="4" t="s">
        <v>2657</v>
      </c>
      <c r="Q1135" s="4" t="s">
        <v>1108</v>
      </c>
      <c r="R1135" s="4" t="s">
        <v>1109</v>
      </c>
      <c r="S1135" s="4">
        <v>1111213</v>
      </c>
      <c r="T1135" s="4" t="s">
        <v>25</v>
      </c>
      <c r="U1135" s="4">
        <v>120383004</v>
      </c>
      <c r="V1135" s="4" t="s">
        <v>20</v>
      </c>
      <c r="W1135" s="7" t="s">
        <v>2970</v>
      </c>
      <c r="X1135" s="7" t="s">
        <v>2971</v>
      </c>
      <c r="Y1135" s="8" t="s">
        <v>2972</v>
      </c>
      <c r="Z1135" s="8" t="s">
        <v>2973</v>
      </c>
      <c r="AA1135" s="1" t="str">
        <f t="shared" si="142"/>
        <v>ミ</v>
      </c>
    </row>
    <row r="1136" spans="1:28" ht="21" customHeight="1">
      <c r="A1136" s="1">
        <v>0</v>
      </c>
      <c r="B1136" s="2" t="str">
        <f>VLOOKUP(VALUE(MID(N1136,2,2)),Sheet1!$A$1:$B$6,2,FALSE)</f>
        <v>小栗栖</v>
      </c>
      <c r="C1136" s="9" t="str">
        <f t="shared" si="141"/>
        <v/>
      </c>
      <c r="D1136" s="10" t="s">
        <v>731</v>
      </c>
      <c r="E1136" s="4" t="s">
        <v>732</v>
      </c>
      <c r="F1136" s="4" t="str">
        <f t="shared" si="137"/>
        <v>ﾐﾔﾓﾄ ｵｻﾑ</v>
      </c>
      <c r="G1136" s="10" t="str">
        <f t="shared" si="138"/>
        <v>ﾐﾔﾓﾄ ｵｻﾑ</v>
      </c>
      <c r="H1136" s="11" t="s">
        <v>15</v>
      </c>
      <c r="I1136" s="12">
        <v>16829</v>
      </c>
      <c r="J1136" s="11">
        <v>71</v>
      </c>
      <c r="K1136" s="5" t="s">
        <v>16</v>
      </c>
      <c r="L1136" s="5">
        <v>3030</v>
      </c>
      <c r="M1136" s="5" t="s">
        <v>17</v>
      </c>
      <c r="N1136" s="11" t="str">
        <f t="shared" si="139"/>
        <v>醍03030</v>
      </c>
      <c r="O1136" s="11" t="str">
        <f t="shared" si="140"/>
        <v>本</v>
      </c>
      <c r="P1136" s="10" t="s">
        <v>2563</v>
      </c>
      <c r="Q1136" s="10" t="s">
        <v>733</v>
      </c>
      <c r="R1136" s="10" t="s">
        <v>3098</v>
      </c>
      <c r="S1136" s="4">
        <v>9914218</v>
      </c>
      <c r="T1136" s="4" t="s">
        <v>19</v>
      </c>
      <c r="U1136" s="4">
        <v>306701</v>
      </c>
      <c r="V1136" s="4" t="s">
        <v>20</v>
      </c>
      <c r="W1136" s="15">
        <v>42477.333333333336</v>
      </c>
      <c r="X1136" s="16">
        <v>42464</v>
      </c>
      <c r="Y1136" s="18">
        <v>4</v>
      </c>
      <c r="Z1136" s="18"/>
      <c r="AA1136" s="1" t="str">
        <f t="shared" si="142"/>
        <v>ミ</v>
      </c>
      <c r="AB1136" s="1">
        <f t="shared" ref="AB1136:AB1138" si="145">J1136</f>
        <v>71</v>
      </c>
    </row>
    <row r="1137" spans="1:29" ht="21" customHeight="1">
      <c r="A1137" s="1">
        <v>0</v>
      </c>
      <c r="B1137" s="2" t="str">
        <f>VLOOKUP(VALUE(MID(N1137,2,2)),Sheet1!$A$1:$B$6,2,FALSE)</f>
        <v>小栗栖</v>
      </c>
      <c r="C1137" s="9" t="str">
        <f t="shared" si="141"/>
        <v/>
      </c>
      <c r="D1137" s="10" t="s">
        <v>734</v>
      </c>
      <c r="E1137" s="4" t="s">
        <v>22</v>
      </c>
      <c r="F1137" s="4" t="str">
        <f t="shared" si="137"/>
        <v>ﾐﾔﾓﾄ ｵｻﾑ</v>
      </c>
      <c r="G1137" s="10" t="s">
        <v>3439</v>
      </c>
      <c r="H1137" s="11" t="s">
        <v>23</v>
      </c>
      <c r="I1137" s="12">
        <v>19232</v>
      </c>
      <c r="J1137" s="11">
        <v>64</v>
      </c>
      <c r="K1137" s="5" t="s">
        <v>16</v>
      </c>
      <c r="L1137" s="5">
        <v>3030</v>
      </c>
      <c r="M1137" s="5" t="s">
        <v>24</v>
      </c>
      <c r="N1137" s="11" t="str">
        <f t="shared" si="139"/>
        <v>醍03030</v>
      </c>
      <c r="O1137" s="11" t="str">
        <f t="shared" si="140"/>
        <v>家</v>
      </c>
      <c r="P1137" s="10" t="s">
        <v>2563</v>
      </c>
      <c r="Q1137" s="10" t="s">
        <v>733</v>
      </c>
      <c r="R1137" s="10" t="s">
        <v>3098</v>
      </c>
      <c r="S1137" s="4">
        <v>9914218</v>
      </c>
      <c r="T1137" s="4" t="s">
        <v>25</v>
      </c>
      <c r="U1137" s="4">
        <v>306702</v>
      </c>
      <c r="V1137" s="4" t="s">
        <v>20</v>
      </c>
      <c r="W1137" s="15">
        <v>42477.333333333336</v>
      </c>
      <c r="X1137" s="16">
        <v>42464</v>
      </c>
      <c r="Y1137" s="18">
        <v>5</v>
      </c>
      <c r="Z1137" s="18"/>
      <c r="AA1137" s="1" t="str">
        <f t="shared" si="142"/>
        <v>ミ</v>
      </c>
      <c r="AB1137" s="1">
        <f t="shared" si="145"/>
        <v>64</v>
      </c>
    </row>
    <row r="1138" spans="1:29" ht="21" customHeight="1">
      <c r="A1138" s="1">
        <v>0</v>
      </c>
      <c r="B1138" s="2" t="str">
        <f>VLOOKUP(VALUE(MID(N1138,2,2)),Sheet1!$A$1:$B$6,2,FALSE)</f>
        <v>小栗栖</v>
      </c>
      <c r="C1138" s="9" t="str">
        <f t="shared" si="141"/>
        <v/>
      </c>
      <c r="D1138" s="10" t="s">
        <v>735</v>
      </c>
      <c r="E1138" s="4" t="s">
        <v>22</v>
      </c>
      <c r="F1138" s="4" t="str">
        <f t="shared" si="137"/>
        <v>ﾐﾔﾓﾄ ｵｻﾑ</v>
      </c>
      <c r="G1138" s="10" t="s">
        <v>3440</v>
      </c>
      <c r="H1138" s="11" t="s">
        <v>15</v>
      </c>
      <c r="I1138" s="12">
        <v>28609</v>
      </c>
      <c r="J1138" s="11">
        <v>38</v>
      </c>
      <c r="K1138" s="5" t="s">
        <v>16</v>
      </c>
      <c r="L1138" s="5">
        <v>3030</v>
      </c>
      <c r="M1138" s="5" t="s">
        <v>24</v>
      </c>
      <c r="N1138" s="11" t="str">
        <f t="shared" si="139"/>
        <v>醍03030</v>
      </c>
      <c r="O1138" s="11" t="str">
        <f t="shared" si="140"/>
        <v>家</v>
      </c>
      <c r="P1138" s="10" t="s">
        <v>2563</v>
      </c>
      <c r="Q1138" s="10" t="s">
        <v>733</v>
      </c>
      <c r="R1138" s="10" t="s">
        <v>3098</v>
      </c>
      <c r="S1138" s="4">
        <v>9914218</v>
      </c>
      <c r="T1138" s="4" t="s">
        <v>25</v>
      </c>
      <c r="U1138" s="4">
        <v>306703</v>
      </c>
      <c r="V1138" s="4" t="s">
        <v>20</v>
      </c>
      <c r="W1138" s="15">
        <v>42477.333333333336</v>
      </c>
      <c r="X1138" s="16">
        <v>42464</v>
      </c>
      <c r="Y1138" s="18">
        <v>1</v>
      </c>
      <c r="Z1138" s="18"/>
      <c r="AA1138" s="1" t="str">
        <f t="shared" si="142"/>
        <v>ミ</v>
      </c>
      <c r="AB1138" s="1">
        <f t="shared" si="145"/>
        <v>38</v>
      </c>
    </row>
    <row r="1139" spans="1:29" ht="21" hidden="1" customHeight="1">
      <c r="A1139" s="1">
        <v>0</v>
      </c>
      <c r="B1139" s="2" t="str">
        <f>VLOOKUP(VALUE(MID(N1139,2,2)),Sheet1!$A$1:$B$6,2,FALSE)</f>
        <v>小栗栖</v>
      </c>
      <c r="C1139" s="9" t="str">
        <f t="shared" si="141"/>
        <v/>
      </c>
      <c r="D1139" s="10" t="s">
        <v>901</v>
      </c>
      <c r="E1139" s="4" t="s">
        <v>902</v>
      </c>
      <c r="F1139" s="4" t="str">
        <f t="shared" si="137"/>
        <v>ﾐﾔﾓﾄ ｶｽﾞﾖｼ</v>
      </c>
      <c r="G1139" s="10" t="str">
        <f t="shared" si="138"/>
        <v>ﾐﾔﾓﾄ ｶｽﾞﾖｼ</v>
      </c>
      <c r="H1139" s="11" t="s">
        <v>15</v>
      </c>
      <c r="I1139" s="12">
        <v>20484</v>
      </c>
      <c r="J1139" s="11">
        <v>61</v>
      </c>
      <c r="K1139" s="5" t="s">
        <v>16</v>
      </c>
      <c r="L1139" s="5">
        <v>3207</v>
      </c>
      <c r="M1139" s="5" t="s">
        <v>17</v>
      </c>
      <c r="N1139" s="11" t="str">
        <f t="shared" si="139"/>
        <v>醍03207</v>
      </c>
      <c r="O1139" s="11" t="str">
        <f t="shared" si="140"/>
        <v>本</v>
      </c>
      <c r="P1139" s="10" t="s">
        <v>2608</v>
      </c>
      <c r="Q1139" s="10" t="s">
        <v>161</v>
      </c>
      <c r="R1139" s="10" t="s">
        <v>3132</v>
      </c>
      <c r="S1139" s="4">
        <v>903400</v>
      </c>
      <c r="T1139" s="4" t="s">
        <v>19</v>
      </c>
      <c r="U1139" s="4">
        <v>90802901</v>
      </c>
      <c r="V1139" s="4" t="s">
        <v>20</v>
      </c>
      <c r="W1139" s="13"/>
      <c r="X1139" s="13" t="s">
        <v>2971</v>
      </c>
      <c r="Y1139" s="18" t="s">
        <v>3360</v>
      </c>
      <c r="Z1139" s="18" t="s">
        <v>2973</v>
      </c>
      <c r="AA1139" s="1" t="str">
        <f t="shared" si="142"/>
        <v>ミ</v>
      </c>
    </row>
    <row r="1140" spans="1:29" ht="21" hidden="1" customHeight="1">
      <c r="A1140" s="1">
        <v>0</v>
      </c>
      <c r="B1140" s="2" t="str">
        <f>VLOOKUP(VALUE(MID(N1140,2,2)),Sheet1!$A$1:$B$6,2,FALSE)</f>
        <v>小栗栖</v>
      </c>
      <c r="C1140" s="9" t="str">
        <f t="shared" si="141"/>
        <v/>
      </c>
      <c r="D1140" s="10" t="s">
        <v>903</v>
      </c>
      <c r="E1140" s="4" t="s">
        <v>22</v>
      </c>
      <c r="F1140" s="4" t="str">
        <f t="shared" si="137"/>
        <v>ﾐﾔﾓﾄ ｶｽﾞﾖｼ</v>
      </c>
      <c r="G1140" s="10" t="str">
        <f t="shared" si="138"/>
        <v xml:space="preserve">ﾐﾔﾓﾄ </v>
      </c>
      <c r="H1140" s="11" t="s">
        <v>23</v>
      </c>
      <c r="I1140" s="12">
        <v>19978</v>
      </c>
      <c r="J1140" s="11">
        <v>62</v>
      </c>
      <c r="K1140" s="5" t="s">
        <v>16</v>
      </c>
      <c r="L1140" s="5">
        <v>3207</v>
      </c>
      <c r="M1140" s="5" t="s">
        <v>24</v>
      </c>
      <c r="N1140" s="11" t="str">
        <f t="shared" si="139"/>
        <v>醍03207</v>
      </c>
      <c r="O1140" s="11" t="str">
        <f t="shared" si="140"/>
        <v>家</v>
      </c>
      <c r="P1140" s="10" t="s">
        <v>2608</v>
      </c>
      <c r="Q1140" s="10" t="s">
        <v>161</v>
      </c>
      <c r="R1140" s="10" t="s">
        <v>3132</v>
      </c>
      <c r="S1140" s="4">
        <v>903400</v>
      </c>
      <c r="T1140" s="4" t="s">
        <v>25</v>
      </c>
      <c r="U1140" s="4">
        <v>90802902</v>
      </c>
      <c r="V1140" s="4" t="s">
        <v>20</v>
      </c>
      <c r="W1140" s="13"/>
      <c r="X1140" s="13" t="s">
        <v>2971</v>
      </c>
      <c r="Y1140" s="18" t="s">
        <v>3360</v>
      </c>
      <c r="Z1140" s="18" t="s">
        <v>2973</v>
      </c>
      <c r="AA1140" s="1" t="str">
        <f t="shared" si="142"/>
        <v>ミ</v>
      </c>
    </row>
    <row r="1141" spans="1:29" ht="21" customHeight="1">
      <c r="A1141" s="1">
        <v>0</v>
      </c>
      <c r="B1141" s="2" t="str">
        <f>VLOOKUP(VALUE(MID(N1141,2,2)),Sheet1!$A$1:$B$6,2,FALSE)</f>
        <v>三宝院</v>
      </c>
      <c r="C1141" s="9" t="str">
        <f t="shared" si="141"/>
        <v/>
      </c>
      <c r="D1141" s="10" t="s">
        <v>1594</v>
      </c>
      <c r="E1141" s="4" t="s">
        <v>1595</v>
      </c>
      <c r="F1141" s="4" t="str">
        <f t="shared" si="137"/>
        <v>ﾐﾔﾓﾄ ﾏｻｼ</v>
      </c>
      <c r="G1141" s="10" t="str">
        <f t="shared" si="138"/>
        <v>ﾐﾔﾓﾄ ﾏｻｼ</v>
      </c>
      <c r="H1141" s="11" t="s">
        <v>15</v>
      </c>
      <c r="I1141" s="12">
        <v>23630</v>
      </c>
      <c r="J1141" s="11">
        <v>52</v>
      </c>
      <c r="K1141" s="5" t="s">
        <v>16</v>
      </c>
      <c r="L1141" s="5">
        <v>5064</v>
      </c>
      <c r="M1141" s="5" t="s">
        <v>17</v>
      </c>
      <c r="N1141" s="11" t="str">
        <f t="shared" si="139"/>
        <v>醍05064</v>
      </c>
      <c r="O1141" s="11" t="str">
        <f t="shared" si="140"/>
        <v>本</v>
      </c>
      <c r="P1141" s="10" t="s">
        <v>2783</v>
      </c>
      <c r="Q1141" s="10" t="s">
        <v>1214</v>
      </c>
      <c r="R1141" s="10" t="s">
        <v>3244</v>
      </c>
      <c r="S1141" s="4">
        <v>9618171</v>
      </c>
      <c r="T1141" s="4" t="s">
        <v>19</v>
      </c>
      <c r="U1141" s="4">
        <v>970205501</v>
      </c>
      <c r="V1141" s="4" t="s">
        <v>20</v>
      </c>
      <c r="W1141" s="15">
        <v>42477.375</v>
      </c>
      <c r="X1141" s="16">
        <v>42471</v>
      </c>
      <c r="Y1141" s="18">
        <v>4</v>
      </c>
      <c r="Z1141" s="18"/>
      <c r="AA1141" s="1" t="str">
        <f t="shared" si="142"/>
        <v>ミ</v>
      </c>
      <c r="AB1141" s="1">
        <f>J1141</f>
        <v>52</v>
      </c>
    </row>
    <row r="1142" spans="1:29" ht="21" hidden="1" customHeight="1">
      <c r="A1142" s="1">
        <v>0</v>
      </c>
      <c r="B1142" s="2" t="str">
        <f>VLOOKUP(VALUE(MID(N1142,2,2)),Sheet1!$A$1:$B$6,2,FALSE)</f>
        <v>日野</v>
      </c>
      <c r="C1142" s="9" t="str">
        <f t="shared" si="141"/>
        <v/>
      </c>
      <c r="D1142" s="10" t="s">
        <v>398</v>
      </c>
      <c r="E1142" s="4" t="s">
        <v>399</v>
      </c>
      <c r="F1142" s="4" t="str">
        <f t="shared" si="137"/>
        <v>ﾐﾖｳｺﾞ ﾀｶﾋﾛ</v>
      </c>
      <c r="G1142" s="10" t="str">
        <f t="shared" si="138"/>
        <v>ﾐﾖｳｺﾞ ﾀｶﾋﾛ</v>
      </c>
      <c r="H1142" s="11" t="s">
        <v>15</v>
      </c>
      <c r="I1142" s="12">
        <v>27389</v>
      </c>
      <c r="J1142" s="11">
        <v>42</v>
      </c>
      <c r="K1142" s="5" t="s">
        <v>16</v>
      </c>
      <c r="L1142" s="5">
        <v>2054</v>
      </c>
      <c r="M1142" s="5" t="s">
        <v>17</v>
      </c>
      <c r="N1142" s="11" t="str">
        <f t="shared" si="139"/>
        <v>醍02054</v>
      </c>
      <c r="O1142" s="11" t="str">
        <f t="shared" si="140"/>
        <v>本</v>
      </c>
      <c r="P1142" s="10" t="s">
        <v>2484</v>
      </c>
      <c r="Q1142" s="10" t="s">
        <v>54</v>
      </c>
      <c r="R1142" s="10" t="s">
        <v>3041</v>
      </c>
      <c r="S1142" s="4">
        <v>9601007</v>
      </c>
      <c r="T1142" s="4" t="s">
        <v>19</v>
      </c>
      <c r="U1142" s="4">
        <v>960506401</v>
      </c>
      <c r="V1142" s="4" t="s">
        <v>20</v>
      </c>
      <c r="W1142" s="13"/>
      <c r="X1142" s="13" t="s">
        <v>2971</v>
      </c>
      <c r="Y1142" s="18" t="s">
        <v>3360</v>
      </c>
      <c r="Z1142" s="18" t="s">
        <v>2973</v>
      </c>
      <c r="AA1142" s="1" t="str">
        <f t="shared" si="142"/>
        <v>ミ</v>
      </c>
    </row>
    <row r="1143" spans="1:29" ht="21" hidden="1" customHeight="1">
      <c r="A1143" s="1">
        <v>0</v>
      </c>
      <c r="B1143" s="2" t="str">
        <f>VLOOKUP(VALUE(MID(N1143,2,2)),Sheet1!$A$1:$B$6,2,FALSE)</f>
        <v>日野</v>
      </c>
      <c r="C1143" s="9" t="str">
        <f t="shared" si="141"/>
        <v/>
      </c>
      <c r="D1143" s="10" t="s">
        <v>565</v>
      </c>
      <c r="E1143" s="4" t="s">
        <v>566</v>
      </c>
      <c r="F1143" s="4" t="str">
        <f t="shared" si="137"/>
        <v>ﾐﾜ ﾄﾓｶｽﾞ</v>
      </c>
      <c r="G1143" s="10" t="str">
        <f t="shared" si="138"/>
        <v>ﾐﾜ ﾄﾓｶｽﾞ</v>
      </c>
      <c r="H1143" s="11" t="s">
        <v>15</v>
      </c>
      <c r="I1143" s="12">
        <v>26990</v>
      </c>
      <c r="J1143" s="11">
        <v>43</v>
      </c>
      <c r="K1143" s="5" t="s">
        <v>16</v>
      </c>
      <c r="L1143" s="5">
        <v>2199</v>
      </c>
      <c r="M1143" s="5" t="s">
        <v>17</v>
      </c>
      <c r="N1143" s="11" t="str">
        <f t="shared" si="139"/>
        <v>醍02199</v>
      </c>
      <c r="O1143" s="11" t="str">
        <f t="shared" si="140"/>
        <v>本</v>
      </c>
      <c r="P1143" s="10" t="s">
        <v>2523</v>
      </c>
      <c r="Q1143" s="10" t="s">
        <v>333</v>
      </c>
      <c r="R1143" s="10" t="s">
        <v>3072</v>
      </c>
      <c r="S1143" s="4">
        <v>1311549</v>
      </c>
      <c r="T1143" s="4" t="s">
        <v>19</v>
      </c>
      <c r="U1143" s="4">
        <v>140202901</v>
      </c>
      <c r="V1143" s="4" t="s">
        <v>20</v>
      </c>
      <c r="W1143" s="13"/>
      <c r="X1143" s="13" t="s">
        <v>2971</v>
      </c>
      <c r="Y1143" s="18" t="s">
        <v>3360</v>
      </c>
      <c r="Z1143" s="18" t="s">
        <v>2973</v>
      </c>
      <c r="AA1143" s="1" t="str">
        <f t="shared" si="142"/>
        <v>ミ</v>
      </c>
    </row>
    <row r="1144" spans="1:29" ht="21" hidden="1" customHeight="1">
      <c r="A1144" s="1">
        <v>0</v>
      </c>
      <c r="B1144" s="1" t="str">
        <f>VLOOKUP(VALUE(MID(N1144,2,2)),Sheet1!$A$1:$B$6,2,FALSE)</f>
        <v>日野</v>
      </c>
      <c r="C1144" s="9" t="str">
        <f t="shared" si="141"/>
        <v/>
      </c>
      <c r="D1144" s="4" t="s">
        <v>567</v>
      </c>
      <c r="E1144" s="4" t="s">
        <v>22</v>
      </c>
      <c r="F1144" s="4" t="str">
        <f t="shared" si="137"/>
        <v>ﾐﾜ ﾄﾓｶｽﾞ</v>
      </c>
      <c r="G1144" s="4" t="str">
        <f t="shared" si="138"/>
        <v xml:space="preserve">ﾐﾜ </v>
      </c>
      <c r="H1144" s="5" t="s">
        <v>15</v>
      </c>
      <c r="I1144" s="6">
        <v>37412</v>
      </c>
      <c r="J1144" s="5">
        <v>14</v>
      </c>
      <c r="K1144" s="5" t="s">
        <v>16</v>
      </c>
      <c r="L1144" s="5">
        <v>2199</v>
      </c>
      <c r="M1144" s="5" t="s">
        <v>24</v>
      </c>
      <c r="N1144" s="5" t="str">
        <f t="shared" si="139"/>
        <v>醍02199</v>
      </c>
      <c r="O1144" s="5" t="str">
        <f t="shared" si="140"/>
        <v>家</v>
      </c>
      <c r="P1144" s="4" t="s">
        <v>2523</v>
      </c>
      <c r="Q1144" s="4" t="s">
        <v>333</v>
      </c>
      <c r="R1144" s="4" t="s">
        <v>3072</v>
      </c>
      <c r="S1144" s="4">
        <v>1311549</v>
      </c>
      <c r="T1144" s="4" t="s">
        <v>25</v>
      </c>
      <c r="U1144" s="4">
        <v>140202902</v>
      </c>
      <c r="V1144" s="4" t="s">
        <v>20</v>
      </c>
      <c r="W1144" s="7" t="s">
        <v>2970</v>
      </c>
      <c r="X1144" s="7" t="s">
        <v>2971</v>
      </c>
      <c r="Y1144" s="8" t="s">
        <v>2972</v>
      </c>
      <c r="Z1144" s="8" t="s">
        <v>2973</v>
      </c>
      <c r="AA1144" s="1" t="str">
        <f t="shared" si="142"/>
        <v>ミ</v>
      </c>
    </row>
    <row r="1145" spans="1:29" ht="21" customHeight="1">
      <c r="A1145" s="1">
        <v>0</v>
      </c>
      <c r="B1145" s="2" t="str">
        <f>VLOOKUP(VALUE(MID(N1145,2,2)),Sheet1!$A$1:$B$6,2,FALSE)</f>
        <v>小栗栖</v>
      </c>
      <c r="C1145" s="9" t="str">
        <f t="shared" si="141"/>
        <v>ム</v>
      </c>
      <c r="D1145" s="10" t="s">
        <v>708</v>
      </c>
      <c r="E1145" s="4" t="s">
        <v>709</v>
      </c>
      <c r="F1145" s="4" t="str">
        <f t="shared" si="137"/>
        <v>ﾑｶｲ ﾖﾘｽﾞﾐ</v>
      </c>
      <c r="G1145" s="10" t="str">
        <f t="shared" si="138"/>
        <v>ﾑｶｲ ﾖﾘｽﾞﾐ</v>
      </c>
      <c r="H1145" s="11" t="s">
        <v>15</v>
      </c>
      <c r="I1145" s="12">
        <v>17796</v>
      </c>
      <c r="J1145" s="11">
        <v>68</v>
      </c>
      <c r="K1145" s="5" t="s">
        <v>16</v>
      </c>
      <c r="L1145" s="5">
        <v>3006</v>
      </c>
      <c r="M1145" s="5" t="s">
        <v>17</v>
      </c>
      <c r="N1145" s="11" t="str">
        <f t="shared" si="139"/>
        <v>醍03006</v>
      </c>
      <c r="O1145" s="11" t="str">
        <f t="shared" si="140"/>
        <v>本</v>
      </c>
      <c r="P1145" s="10" t="s">
        <v>2557</v>
      </c>
      <c r="Q1145" s="10" t="s">
        <v>710</v>
      </c>
      <c r="R1145" s="10" t="s">
        <v>3092</v>
      </c>
      <c r="S1145" s="4">
        <v>8600422</v>
      </c>
      <c r="T1145" s="4" t="s">
        <v>19</v>
      </c>
      <c r="U1145" s="4">
        <v>860107101</v>
      </c>
      <c r="V1145" s="4" t="s">
        <v>20</v>
      </c>
      <c r="W1145" s="15">
        <v>42500.364583333336</v>
      </c>
      <c r="X1145" s="16">
        <v>42471</v>
      </c>
      <c r="Y1145" s="18">
        <v>3</v>
      </c>
      <c r="Z1145" s="18">
        <v>13</v>
      </c>
      <c r="AA1145" s="1" t="str">
        <f t="shared" si="142"/>
        <v>ム</v>
      </c>
      <c r="AB1145" s="1">
        <f>J1145</f>
        <v>68</v>
      </c>
      <c r="AC1145" s="1">
        <v>3500</v>
      </c>
    </row>
    <row r="1146" spans="1:29" ht="21" hidden="1" customHeight="1">
      <c r="A1146" s="1">
        <v>0</v>
      </c>
      <c r="B1146" s="2" t="str">
        <f>VLOOKUP(VALUE(MID(N1146,2,2)),Sheet1!$A$1:$B$6,2,FALSE)</f>
        <v>小栗栖</v>
      </c>
      <c r="C1146" s="9" t="str">
        <f t="shared" si="141"/>
        <v/>
      </c>
      <c r="D1146" s="10" t="s">
        <v>711</v>
      </c>
      <c r="E1146" s="4" t="s">
        <v>22</v>
      </c>
      <c r="F1146" s="4" t="str">
        <f t="shared" si="137"/>
        <v>ﾑｶｲ ﾖﾘｽﾞﾐ</v>
      </c>
      <c r="G1146" s="10" t="str">
        <f t="shared" si="138"/>
        <v xml:space="preserve">ﾑｶｲ </v>
      </c>
      <c r="H1146" s="11" t="s">
        <v>23</v>
      </c>
      <c r="I1146" s="12">
        <v>18730</v>
      </c>
      <c r="J1146" s="11">
        <v>65</v>
      </c>
      <c r="K1146" s="5" t="s">
        <v>16</v>
      </c>
      <c r="L1146" s="5">
        <v>3006</v>
      </c>
      <c r="M1146" s="5" t="s">
        <v>24</v>
      </c>
      <c r="N1146" s="11" t="str">
        <f t="shared" si="139"/>
        <v>醍03006</v>
      </c>
      <c r="O1146" s="11" t="str">
        <f t="shared" si="140"/>
        <v>家</v>
      </c>
      <c r="P1146" s="10" t="s">
        <v>2557</v>
      </c>
      <c r="Q1146" s="10" t="s">
        <v>710</v>
      </c>
      <c r="R1146" s="10" t="s">
        <v>3092</v>
      </c>
      <c r="S1146" s="4">
        <v>8600422</v>
      </c>
      <c r="T1146" s="4" t="s">
        <v>25</v>
      </c>
      <c r="U1146" s="4">
        <v>860107102</v>
      </c>
      <c r="V1146" s="4" t="s">
        <v>20</v>
      </c>
      <c r="W1146" s="13"/>
      <c r="X1146" s="13" t="s">
        <v>2971</v>
      </c>
      <c r="Y1146" s="18" t="s">
        <v>3360</v>
      </c>
      <c r="Z1146" s="18" t="s">
        <v>2973</v>
      </c>
      <c r="AA1146" s="1" t="str">
        <f t="shared" si="142"/>
        <v>ム</v>
      </c>
    </row>
    <row r="1147" spans="1:29" ht="21" customHeight="1">
      <c r="A1147" s="1">
        <v>0</v>
      </c>
      <c r="B1147" s="2" t="str">
        <f>VLOOKUP(VALUE(MID(N1147,2,2)),Sheet1!$A$1:$B$6,2,FALSE)</f>
        <v>日野</v>
      </c>
      <c r="C1147" s="9" t="str">
        <f t="shared" si="141"/>
        <v/>
      </c>
      <c r="D1147" s="10" t="s">
        <v>461</v>
      </c>
      <c r="E1147" s="4" t="s">
        <v>462</v>
      </c>
      <c r="F1147" s="4" t="str">
        <f t="shared" si="137"/>
        <v>ﾑﾗｶﾐ ｱｷﾗ</v>
      </c>
      <c r="G1147" s="10" t="str">
        <f t="shared" si="138"/>
        <v>ﾑﾗｶﾐ ｱｷﾗ</v>
      </c>
      <c r="H1147" s="11" t="s">
        <v>15</v>
      </c>
      <c r="I1147" s="12">
        <v>31028</v>
      </c>
      <c r="J1147" s="11">
        <v>32</v>
      </c>
      <c r="K1147" s="5" t="s">
        <v>16</v>
      </c>
      <c r="L1147" s="5">
        <v>2122</v>
      </c>
      <c r="M1147" s="5" t="s">
        <v>17</v>
      </c>
      <c r="N1147" s="11" t="str">
        <f t="shared" si="139"/>
        <v>醍02122</v>
      </c>
      <c r="O1147" s="11" t="str">
        <f t="shared" si="140"/>
        <v>本</v>
      </c>
      <c r="P1147" s="10" t="s">
        <v>2499</v>
      </c>
      <c r="Q1147" s="10" t="s">
        <v>463</v>
      </c>
      <c r="R1147" s="10" t="s">
        <v>3052</v>
      </c>
      <c r="S1147" s="4">
        <v>603929</v>
      </c>
      <c r="T1147" s="4" t="s">
        <v>25</v>
      </c>
      <c r="U1147" s="4">
        <v>60710101</v>
      </c>
      <c r="V1147" s="4" t="s">
        <v>20</v>
      </c>
      <c r="W1147" s="15">
        <v>42477.375</v>
      </c>
      <c r="X1147" s="16">
        <v>42467</v>
      </c>
      <c r="Y1147" s="18">
        <v>1</v>
      </c>
      <c r="Z1147" s="18"/>
      <c r="AA1147" s="1" t="str">
        <f t="shared" si="142"/>
        <v>ム</v>
      </c>
      <c r="AB1147" s="1">
        <f>J1147</f>
        <v>32</v>
      </c>
    </row>
    <row r="1148" spans="1:29" ht="21" hidden="1" customHeight="1">
      <c r="A1148" s="1">
        <v>16121000201</v>
      </c>
      <c r="B1148" s="2" t="str">
        <f>VLOOKUP(VALUE(MID(N1148,2,2)),Sheet1!$A$1:$B$6,2,FALSE)</f>
        <v>石田</v>
      </c>
      <c r="C1148" s="9" t="str">
        <f t="shared" si="141"/>
        <v/>
      </c>
      <c r="D1148" s="10" t="s">
        <v>192</v>
      </c>
      <c r="E1148" s="4" t="s">
        <v>193</v>
      </c>
      <c r="F1148" s="4" t="str">
        <f t="shared" si="137"/>
        <v>ﾑﾗｻｷ ｱｷﾐﾂ</v>
      </c>
      <c r="G1148" s="10" t="str">
        <f t="shared" si="138"/>
        <v>ﾑﾗｻｷ ｱｷﾐﾂ</v>
      </c>
      <c r="H1148" s="11" t="s">
        <v>15</v>
      </c>
      <c r="I1148" s="12">
        <v>15999</v>
      </c>
      <c r="J1148" s="11">
        <v>73</v>
      </c>
      <c r="K1148" s="5" t="s">
        <v>16</v>
      </c>
      <c r="L1148" s="5">
        <v>1171</v>
      </c>
      <c r="M1148" s="5" t="s">
        <v>17</v>
      </c>
      <c r="N1148" s="11" t="str">
        <f t="shared" si="139"/>
        <v>醍01171</v>
      </c>
      <c r="O1148" s="11" t="str">
        <f t="shared" si="140"/>
        <v>本</v>
      </c>
      <c r="P1148" s="10" t="s">
        <v>2429</v>
      </c>
      <c r="Q1148" s="10" t="s">
        <v>73</v>
      </c>
      <c r="R1148" s="10" t="s">
        <v>3003</v>
      </c>
      <c r="S1148" s="4">
        <v>8905738</v>
      </c>
      <c r="T1148" s="4" t="s">
        <v>19</v>
      </c>
      <c r="U1148" s="4">
        <v>890603901</v>
      </c>
      <c r="V1148" s="4" t="s">
        <v>20</v>
      </c>
      <c r="W1148" s="13"/>
      <c r="X1148" s="13" t="s">
        <v>2971</v>
      </c>
      <c r="Y1148" s="18" t="s">
        <v>3360</v>
      </c>
      <c r="Z1148" s="18" t="s">
        <v>2973</v>
      </c>
      <c r="AA1148" s="1" t="str">
        <f t="shared" si="142"/>
        <v>ム</v>
      </c>
    </row>
    <row r="1149" spans="1:29" ht="21" hidden="1" customHeight="1">
      <c r="A1149" s="1">
        <v>0</v>
      </c>
      <c r="B1149" s="2" t="str">
        <f>VLOOKUP(VALUE(MID(N1149,2,2)),Sheet1!$A$1:$B$6,2,FALSE)</f>
        <v>石田</v>
      </c>
      <c r="C1149" s="9" t="str">
        <f t="shared" si="141"/>
        <v/>
      </c>
      <c r="D1149" s="10" t="s">
        <v>194</v>
      </c>
      <c r="E1149" s="4" t="s">
        <v>22</v>
      </c>
      <c r="F1149" s="4" t="str">
        <f t="shared" si="137"/>
        <v>ﾑﾗｻｷ ｱｷﾐﾂ</v>
      </c>
      <c r="G1149" s="10" t="str">
        <f t="shared" si="138"/>
        <v xml:space="preserve">ﾑﾗｻｷ </v>
      </c>
      <c r="H1149" s="11" t="s">
        <v>23</v>
      </c>
      <c r="I1149" s="12">
        <v>20135</v>
      </c>
      <c r="J1149" s="11">
        <v>62</v>
      </c>
      <c r="K1149" s="5" t="s">
        <v>16</v>
      </c>
      <c r="L1149" s="5">
        <v>1171</v>
      </c>
      <c r="M1149" s="5" t="s">
        <v>24</v>
      </c>
      <c r="N1149" s="11" t="str">
        <f t="shared" si="139"/>
        <v>醍01171</v>
      </c>
      <c r="O1149" s="11" t="str">
        <f t="shared" si="140"/>
        <v>家</v>
      </c>
      <c r="P1149" s="10" t="s">
        <v>2429</v>
      </c>
      <c r="Q1149" s="10" t="s">
        <v>73</v>
      </c>
      <c r="R1149" s="10" t="s">
        <v>3003</v>
      </c>
      <c r="S1149" s="4">
        <v>8905738</v>
      </c>
      <c r="T1149" s="4" t="s">
        <v>25</v>
      </c>
      <c r="U1149" s="4">
        <v>890603902</v>
      </c>
      <c r="V1149" s="4" t="s">
        <v>20</v>
      </c>
      <c r="W1149" s="13"/>
      <c r="X1149" s="13" t="s">
        <v>2971</v>
      </c>
      <c r="Y1149" s="18" t="s">
        <v>3360</v>
      </c>
      <c r="Z1149" s="18" t="s">
        <v>2973</v>
      </c>
      <c r="AA1149" s="1" t="str">
        <f t="shared" si="142"/>
        <v>ム</v>
      </c>
    </row>
    <row r="1150" spans="1:29" ht="21" hidden="1" customHeight="1">
      <c r="A1150" s="1">
        <v>0</v>
      </c>
      <c r="B1150" s="2" t="str">
        <f>VLOOKUP(VALUE(MID(N1150,2,2)),Sheet1!$A$1:$B$6,2,FALSE)</f>
        <v>点在</v>
      </c>
      <c r="C1150" s="9" t="str">
        <f t="shared" si="141"/>
        <v>モ</v>
      </c>
      <c r="D1150" s="10" t="s">
        <v>2207</v>
      </c>
      <c r="E1150" s="4" t="s">
        <v>2208</v>
      </c>
      <c r="F1150" s="4" t="str">
        <f t="shared" si="137"/>
        <v>ﾓﾓｲ ｻﾄｼ</v>
      </c>
      <c r="G1150" s="10" t="str">
        <f t="shared" si="138"/>
        <v>ﾓﾓｲ ｻﾄｼ</v>
      </c>
      <c r="H1150" s="11" t="s">
        <v>15</v>
      </c>
      <c r="I1150" s="12">
        <v>28464</v>
      </c>
      <c r="J1150" s="11">
        <v>39</v>
      </c>
      <c r="K1150" s="5" t="s">
        <v>256</v>
      </c>
      <c r="L1150" s="5">
        <v>50157</v>
      </c>
      <c r="M1150" s="5" t="s">
        <v>17</v>
      </c>
      <c r="N1150" s="11" t="str">
        <f t="shared" si="139"/>
        <v>法50157</v>
      </c>
      <c r="O1150" s="11" t="str">
        <f t="shared" si="140"/>
        <v>本</v>
      </c>
      <c r="P1150" s="10" t="s">
        <v>2929</v>
      </c>
      <c r="Q1150" s="10" t="s">
        <v>2209</v>
      </c>
      <c r="R1150" s="10" t="s">
        <v>3333</v>
      </c>
      <c r="S1150" s="4">
        <v>608718</v>
      </c>
      <c r="T1150" s="4" t="s">
        <v>25</v>
      </c>
      <c r="U1150" s="4">
        <v>61106401</v>
      </c>
      <c r="V1150" s="4" t="s">
        <v>20</v>
      </c>
      <c r="W1150" s="13"/>
      <c r="X1150" s="13" t="s">
        <v>2971</v>
      </c>
      <c r="Y1150" s="18" t="s">
        <v>3360</v>
      </c>
      <c r="Z1150" s="18" t="s">
        <v>2973</v>
      </c>
      <c r="AA1150" s="1" t="str">
        <f t="shared" si="142"/>
        <v>モ</v>
      </c>
    </row>
    <row r="1151" spans="1:29" ht="21" hidden="1" customHeight="1">
      <c r="A1151" s="1">
        <v>0</v>
      </c>
      <c r="B1151" s="2" t="str">
        <f>VLOOKUP(VALUE(MID(N1151,2,2)),Sheet1!$A$1:$B$6,2,FALSE)</f>
        <v>三宝院</v>
      </c>
      <c r="C1151" s="9" t="str">
        <f t="shared" si="141"/>
        <v/>
      </c>
      <c r="D1151" s="10" t="s">
        <v>1802</v>
      </c>
      <c r="E1151" s="4" t="s">
        <v>1803</v>
      </c>
      <c r="F1151" s="4" t="str">
        <f t="shared" si="137"/>
        <v>ﾓﾘ ｶﾂｼﾞ</v>
      </c>
      <c r="G1151" s="10" t="str">
        <f t="shared" si="138"/>
        <v>ﾓﾘ ｶﾂｼﾞ</v>
      </c>
      <c r="H1151" s="11" t="s">
        <v>15</v>
      </c>
      <c r="I1151" s="12">
        <v>20912</v>
      </c>
      <c r="J1151" s="11">
        <v>59</v>
      </c>
      <c r="K1151" s="5" t="s">
        <v>16</v>
      </c>
      <c r="L1151" s="5">
        <v>5305</v>
      </c>
      <c r="M1151" s="5" t="s">
        <v>17</v>
      </c>
      <c r="N1151" s="11" t="str">
        <f t="shared" si="139"/>
        <v>醍05305</v>
      </c>
      <c r="O1151" s="11" t="str">
        <f t="shared" si="140"/>
        <v>本</v>
      </c>
      <c r="P1151" s="10" t="s">
        <v>2836</v>
      </c>
      <c r="Q1151" s="10" t="s">
        <v>1804</v>
      </c>
      <c r="R1151" s="10" t="s">
        <v>3283</v>
      </c>
      <c r="S1151" s="4">
        <v>8903395</v>
      </c>
      <c r="T1151" s="4" t="s">
        <v>19</v>
      </c>
      <c r="U1151" s="4">
        <v>890412501</v>
      </c>
      <c r="V1151" s="4" t="s">
        <v>20</v>
      </c>
      <c r="W1151" s="13"/>
      <c r="X1151" s="13" t="s">
        <v>2971</v>
      </c>
      <c r="Y1151" s="18" t="s">
        <v>3360</v>
      </c>
      <c r="Z1151" s="18" t="s">
        <v>2973</v>
      </c>
      <c r="AA1151" s="1" t="str">
        <f t="shared" si="142"/>
        <v>モ</v>
      </c>
    </row>
    <row r="1152" spans="1:29" ht="21" hidden="1" customHeight="1">
      <c r="A1152" s="1">
        <v>0</v>
      </c>
      <c r="B1152" s="2" t="str">
        <f>VLOOKUP(VALUE(MID(N1152,2,2)),Sheet1!$A$1:$B$6,2,FALSE)</f>
        <v>小栗栖</v>
      </c>
      <c r="C1152" s="9" t="str">
        <f t="shared" si="141"/>
        <v/>
      </c>
      <c r="D1152" s="10" t="s">
        <v>982</v>
      </c>
      <c r="E1152" s="4" t="s">
        <v>983</v>
      </c>
      <c r="F1152" s="4" t="str">
        <f t="shared" si="137"/>
        <v>ﾓﾘｸﾞﾁ ｶｽﾞﾄ</v>
      </c>
      <c r="G1152" s="10" t="str">
        <f t="shared" si="138"/>
        <v>ﾓﾘｸﾞﾁ ｶｽﾞﾄ</v>
      </c>
      <c r="H1152" s="11" t="s">
        <v>15</v>
      </c>
      <c r="I1152" s="12">
        <v>27106</v>
      </c>
      <c r="J1152" s="11">
        <v>43</v>
      </c>
      <c r="K1152" s="5" t="s">
        <v>16</v>
      </c>
      <c r="L1152" s="5">
        <v>3237</v>
      </c>
      <c r="M1152" s="5" t="s">
        <v>17</v>
      </c>
      <c r="N1152" s="11" t="str">
        <f t="shared" si="139"/>
        <v>醍03237</v>
      </c>
      <c r="O1152" s="11" t="str">
        <f t="shared" si="140"/>
        <v>本</v>
      </c>
      <c r="P1152" s="10" t="s">
        <v>2625</v>
      </c>
      <c r="Q1152" s="10" t="s">
        <v>710</v>
      </c>
      <c r="R1152" s="10" t="s">
        <v>3140</v>
      </c>
      <c r="S1152" s="4">
        <v>16870</v>
      </c>
      <c r="T1152" s="4" t="s">
        <v>19</v>
      </c>
      <c r="U1152" s="4">
        <v>10509801</v>
      </c>
      <c r="V1152" s="4" t="s">
        <v>20</v>
      </c>
      <c r="W1152" s="13"/>
      <c r="X1152" s="13" t="s">
        <v>2971</v>
      </c>
      <c r="Y1152" s="18" t="s">
        <v>3360</v>
      </c>
      <c r="Z1152" s="18" t="s">
        <v>2973</v>
      </c>
      <c r="AA1152" s="1" t="str">
        <f t="shared" si="142"/>
        <v>モ</v>
      </c>
    </row>
    <row r="1153" spans="1:29" ht="21" customHeight="1">
      <c r="A1153" s="1">
        <v>0</v>
      </c>
      <c r="B1153" s="2" t="str">
        <f>VLOOKUP(VALUE(MID(N1153,2,2)),Sheet1!$A$1:$B$6,2,FALSE)</f>
        <v>点在</v>
      </c>
      <c r="C1153" s="9" t="str">
        <f t="shared" si="141"/>
        <v/>
      </c>
      <c r="D1153" s="10" t="s">
        <v>1925</v>
      </c>
      <c r="E1153" s="4" t="s">
        <v>1926</v>
      </c>
      <c r="F1153" s="4" t="str">
        <f t="shared" si="137"/>
        <v>ﾓﾘｼﾀ ｶﾂﾋｺ</v>
      </c>
      <c r="G1153" s="10" t="str">
        <f t="shared" si="138"/>
        <v>ﾓﾘｼﾀ ｶﾂﾋｺ</v>
      </c>
      <c r="H1153" s="11" t="s">
        <v>15</v>
      </c>
      <c r="I1153" s="12">
        <v>23941</v>
      </c>
      <c r="J1153" s="11">
        <v>51</v>
      </c>
      <c r="K1153" s="5" t="s">
        <v>16</v>
      </c>
      <c r="L1153" s="5">
        <v>50025</v>
      </c>
      <c r="M1153" s="5" t="s">
        <v>17</v>
      </c>
      <c r="N1153" s="11" t="str">
        <f t="shared" si="139"/>
        <v>醍50025</v>
      </c>
      <c r="O1153" s="11" t="str">
        <f t="shared" si="140"/>
        <v>本</v>
      </c>
      <c r="P1153" s="10" t="s">
        <v>2867</v>
      </c>
      <c r="Q1153" s="10" t="s">
        <v>18</v>
      </c>
      <c r="R1153" s="10" t="s">
        <v>3546</v>
      </c>
      <c r="S1153" s="4">
        <v>8604347</v>
      </c>
      <c r="T1153" s="4" t="s">
        <v>19</v>
      </c>
      <c r="U1153" s="4">
        <v>860708201</v>
      </c>
      <c r="V1153" s="4" t="s">
        <v>20</v>
      </c>
      <c r="W1153" s="15">
        <v>42477.354166666664</v>
      </c>
      <c r="X1153" s="16">
        <v>42471</v>
      </c>
      <c r="Y1153" s="18">
        <v>3</v>
      </c>
      <c r="Z1153" s="18">
        <v>2</v>
      </c>
      <c r="AA1153" s="1" t="str">
        <f t="shared" si="142"/>
        <v>モ</v>
      </c>
      <c r="AB1153" s="1">
        <f t="shared" ref="AB1153:AB1154" si="146">J1153</f>
        <v>51</v>
      </c>
      <c r="AC1153" s="1">
        <v>2500</v>
      </c>
    </row>
    <row r="1154" spans="1:29" ht="21" customHeight="1">
      <c r="A1154" s="1">
        <v>0</v>
      </c>
      <c r="B1154" s="2" t="str">
        <f>VLOOKUP(VALUE(MID(N1154,2,2)),Sheet1!$A$1:$B$6,2,FALSE)</f>
        <v>石田</v>
      </c>
      <c r="C1154" s="9" t="str">
        <f t="shared" si="141"/>
        <v/>
      </c>
      <c r="D1154" s="10" t="s">
        <v>90</v>
      </c>
      <c r="E1154" s="4" t="s">
        <v>91</v>
      </c>
      <c r="F1154" s="4" t="str">
        <f t="shared" ref="F1154:F1217" si="147">IF(L1154=L1153,F1153,E1154)</f>
        <v>ﾓﾘｼﾀ ﾏｻﾕｷ</v>
      </c>
      <c r="G1154" s="10" t="str">
        <f t="shared" ref="G1154:G1217" si="148">IF(L1154=L1153,LEFT(G1153,FIND(" ",G1153)),E1154)</f>
        <v>ﾓﾘｼﾀ ﾏｻﾕｷ</v>
      </c>
      <c r="H1154" s="11" t="s">
        <v>15</v>
      </c>
      <c r="I1154" s="12">
        <v>25082</v>
      </c>
      <c r="J1154" s="11">
        <v>48</v>
      </c>
      <c r="K1154" s="5" t="s">
        <v>16</v>
      </c>
      <c r="L1154" s="5">
        <v>1040</v>
      </c>
      <c r="M1154" s="5" t="s">
        <v>17</v>
      </c>
      <c r="N1154" s="11" t="str">
        <f t="shared" ref="N1154:N1217" si="149">MID(K1154,4,1)&amp;TEXT(L1154,"00000")</f>
        <v>醍01040</v>
      </c>
      <c r="O1154" s="11" t="str">
        <f t="shared" ref="O1154:O1217" si="150">LEFT(M1154,1)</f>
        <v>本</v>
      </c>
      <c r="P1154" s="10" t="s">
        <v>2400</v>
      </c>
      <c r="Q1154" s="10" t="s">
        <v>62</v>
      </c>
      <c r="R1154" s="10" t="s">
        <v>2986</v>
      </c>
      <c r="S1154" s="4">
        <v>9223487</v>
      </c>
      <c r="T1154" s="4" t="s">
        <v>19</v>
      </c>
      <c r="U1154" s="4">
        <v>930309201</v>
      </c>
      <c r="V1154" s="4" t="s">
        <v>20</v>
      </c>
      <c r="W1154" s="15">
        <v>42477.375</v>
      </c>
      <c r="X1154" s="16">
        <v>42471</v>
      </c>
      <c r="Y1154" s="18">
        <v>2</v>
      </c>
      <c r="Z1154" s="18"/>
      <c r="AA1154" s="1" t="str">
        <f t="shared" si="142"/>
        <v>モ</v>
      </c>
      <c r="AB1154" s="1">
        <f t="shared" si="146"/>
        <v>48</v>
      </c>
    </row>
    <row r="1155" spans="1:29" ht="21" hidden="1" customHeight="1">
      <c r="A1155" s="1">
        <v>0</v>
      </c>
      <c r="B1155" s="2" t="str">
        <f>VLOOKUP(VALUE(MID(N1155,2,2)),Sheet1!$A$1:$B$6,2,FALSE)</f>
        <v>石田</v>
      </c>
      <c r="C1155" s="9" t="str">
        <f t="shared" ref="C1155:C1218" si="151">IF(AA1155=AA1154,"",AA1155)</f>
        <v/>
      </c>
      <c r="D1155" s="10" t="s">
        <v>92</v>
      </c>
      <c r="E1155" s="4" t="s">
        <v>22</v>
      </c>
      <c r="F1155" s="4" t="str">
        <f t="shared" si="147"/>
        <v>ﾓﾘｼﾀ ﾏｻﾕｷ</v>
      </c>
      <c r="G1155" s="10" t="str">
        <f t="shared" si="148"/>
        <v xml:space="preserve">ﾓﾘｼﾀ </v>
      </c>
      <c r="H1155" s="11" t="s">
        <v>23</v>
      </c>
      <c r="I1155" s="12">
        <v>15983</v>
      </c>
      <c r="J1155" s="11">
        <v>73</v>
      </c>
      <c r="K1155" s="5" t="s">
        <v>16</v>
      </c>
      <c r="L1155" s="5">
        <v>1040</v>
      </c>
      <c r="M1155" s="5" t="s">
        <v>24</v>
      </c>
      <c r="N1155" s="11" t="str">
        <f t="shared" si="149"/>
        <v>醍01040</v>
      </c>
      <c r="O1155" s="11" t="str">
        <f t="shared" si="150"/>
        <v>家</v>
      </c>
      <c r="P1155" s="10" t="s">
        <v>2400</v>
      </c>
      <c r="Q1155" s="10" t="s">
        <v>62</v>
      </c>
      <c r="R1155" s="10" t="s">
        <v>2986</v>
      </c>
      <c r="S1155" s="4">
        <v>9223487</v>
      </c>
      <c r="T1155" s="4" t="s">
        <v>25</v>
      </c>
      <c r="U1155" s="4">
        <v>930309203</v>
      </c>
      <c r="V1155" s="4" t="s">
        <v>20</v>
      </c>
      <c r="W1155" s="13"/>
      <c r="X1155" s="13" t="s">
        <v>2971</v>
      </c>
      <c r="Y1155" s="18" t="s">
        <v>3360</v>
      </c>
      <c r="Z1155" s="18" t="s">
        <v>2973</v>
      </c>
      <c r="AA1155" s="1" t="str">
        <f t="shared" ref="AA1155:AA1218" si="152">DBCS(LEFT(G1155,1))</f>
        <v>モ</v>
      </c>
    </row>
    <row r="1156" spans="1:29" ht="21" hidden="1" customHeight="1">
      <c r="A1156" s="1">
        <v>0</v>
      </c>
      <c r="B1156" s="2" t="str">
        <f>VLOOKUP(VALUE(MID(N1156,2,2)),Sheet1!$A$1:$B$6,2,FALSE)</f>
        <v>点在</v>
      </c>
      <c r="C1156" s="9" t="str">
        <f t="shared" si="151"/>
        <v/>
      </c>
      <c r="D1156" s="10" t="s">
        <v>2186</v>
      </c>
      <c r="E1156" s="4" t="s">
        <v>2187</v>
      </c>
      <c r="F1156" s="4" t="str">
        <f t="shared" si="147"/>
        <v>ﾓﾘﾀ ﾏｻﾌﾐ</v>
      </c>
      <c r="G1156" s="10" t="str">
        <f t="shared" si="148"/>
        <v>ﾓﾘﾀ ﾏｻﾌﾐ</v>
      </c>
      <c r="H1156" s="11" t="s">
        <v>15</v>
      </c>
      <c r="I1156" s="12">
        <v>28323</v>
      </c>
      <c r="J1156" s="11">
        <v>39</v>
      </c>
      <c r="K1156" s="5" t="s">
        <v>256</v>
      </c>
      <c r="L1156" s="5">
        <v>50151</v>
      </c>
      <c r="M1156" s="5" t="s">
        <v>17</v>
      </c>
      <c r="N1156" s="11" t="str">
        <f t="shared" si="149"/>
        <v>法50151</v>
      </c>
      <c r="O1156" s="11" t="str">
        <f t="shared" si="150"/>
        <v>本</v>
      </c>
      <c r="P1156" s="10" t="s">
        <v>2924</v>
      </c>
      <c r="Q1156" s="10" t="s">
        <v>2188</v>
      </c>
      <c r="R1156" s="10" t="s">
        <v>3329</v>
      </c>
      <c r="S1156" s="4">
        <v>311669</v>
      </c>
      <c r="T1156" s="4" t="s">
        <v>25</v>
      </c>
      <c r="U1156" s="4">
        <v>40201001</v>
      </c>
      <c r="V1156" s="4" t="s">
        <v>20</v>
      </c>
      <c r="W1156" s="13"/>
      <c r="X1156" s="13" t="s">
        <v>2971</v>
      </c>
      <c r="Y1156" s="18" t="s">
        <v>3360</v>
      </c>
      <c r="Z1156" s="18" t="s">
        <v>2973</v>
      </c>
      <c r="AA1156" s="1" t="str">
        <f t="shared" si="152"/>
        <v>モ</v>
      </c>
    </row>
    <row r="1157" spans="1:29" ht="21" hidden="1" customHeight="1">
      <c r="A1157" s="1">
        <v>0</v>
      </c>
      <c r="B1157" s="2" t="str">
        <f>VLOOKUP(VALUE(MID(N1157,2,2)),Sheet1!$A$1:$B$6,2,FALSE)</f>
        <v>点在</v>
      </c>
      <c r="C1157" s="9" t="str">
        <f t="shared" si="151"/>
        <v/>
      </c>
      <c r="D1157" s="10" t="s">
        <v>2189</v>
      </c>
      <c r="E1157" s="4" t="s">
        <v>22</v>
      </c>
      <c r="F1157" s="4" t="str">
        <f t="shared" si="147"/>
        <v>ﾓﾘﾀ ﾏｻﾌﾐ</v>
      </c>
      <c r="G1157" s="10" t="str">
        <f t="shared" si="148"/>
        <v xml:space="preserve">ﾓﾘﾀ </v>
      </c>
      <c r="H1157" s="11" t="s">
        <v>23</v>
      </c>
      <c r="I1157" s="12">
        <v>29429</v>
      </c>
      <c r="J1157" s="11">
        <v>36</v>
      </c>
      <c r="K1157" s="5" t="s">
        <v>256</v>
      </c>
      <c r="L1157" s="5">
        <v>50151</v>
      </c>
      <c r="M1157" s="5" t="s">
        <v>24</v>
      </c>
      <c r="N1157" s="11" t="str">
        <f t="shared" si="149"/>
        <v>法50151</v>
      </c>
      <c r="O1157" s="11" t="str">
        <f t="shared" si="150"/>
        <v>家</v>
      </c>
      <c r="P1157" s="10" t="s">
        <v>2924</v>
      </c>
      <c r="Q1157" s="10" t="s">
        <v>2188</v>
      </c>
      <c r="R1157" s="10" t="s">
        <v>3329</v>
      </c>
      <c r="S1157" s="4">
        <v>311669</v>
      </c>
      <c r="T1157" s="4" t="s">
        <v>25</v>
      </c>
      <c r="U1157" s="4">
        <v>40201002</v>
      </c>
      <c r="V1157" s="4" t="s">
        <v>20</v>
      </c>
      <c r="W1157" s="13"/>
      <c r="X1157" s="13" t="s">
        <v>2971</v>
      </c>
      <c r="Y1157" s="18" t="s">
        <v>3360</v>
      </c>
      <c r="Z1157" s="18" t="s">
        <v>2973</v>
      </c>
      <c r="AA1157" s="1" t="str">
        <f t="shared" si="152"/>
        <v>モ</v>
      </c>
    </row>
    <row r="1158" spans="1:29" ht="21" hidden="1" customHeight="1">
      <c r="A1158" s="1">
        <v>0</v>
      </c>
      <c r="B1158" s="1" t="str">
        <f>VLOOKUP(VALUE(MID(N1158,2,2)),Sheet1!$A$1:$B$6,2,FALSE)</f>
        <v>点在</v>
      </c>
      <c r="C1158" s="9" t="str">
        <f t="shared" si="151"/>
        <v/>
      </c>
      <c r="D1158" s="4" t="s">
        <v>2190</v>
      </c>
      <c r="E1158" s="4" t="s">
        <v>22</v>
      </c>
      <c r="F1158" s="4" t="str">
        <f t="shared" si="147"/>
        <v>ﾓﾘﾀ ﾏｻﾌﾐ</v>
      </c>
      <c r="G1158" s="4" t="str">
        <f t="shared" si="148"/>
        <v xml:space="preserve">ﾓﾘﾀ </v>
      </c>
      <c r="H1158" s="5" t="s">
        <v>23</v>
      </c>
      <c r="I1158" s="6">
        <v>38916</v>
      </c>
      <c r="J1158" s="5">
        <v>10</v>
      </c>
      <c r="K1158" s="5" t="s">
        <v>256</v>
      </c>
      <c r="L1158" s="5">
        <v>50151</v>
      </c>
      <c r="M1158" s="5" t="s">
        <v>24</v>
      </c>
      <c r="N1158" s="5" t="str">
        <f t="shared" si="149"/>
        <v>法50151</v>
      </c>
      <c r="O1158" s="5" t="str">
        <f t="shared" si="150"/>
        <v>家</v>
      </c>
      <c r="P1158" s="4" t="s">
        <v>2924</v>
      </c>
      <c r="Q1158" s="4" t="s">
        <v>2188</v>
      </c>
      <c r="R1158" s="4" t="s">
        <v>3329</v>
      </c>
      <c r="S1158" s="4">
        <v>311669</v>
      </c>
      <c r="T1158" s="4" t="s">
        <v>25</v>
      </c>
      <c r="U1158" s="4">
        <v>40201003</v>
      </c>
      <c r="V1158" s="4" t="s">
        <v>20</v>
      </c>
      <c r="W1158" s="7" t="s">
        <v>2970</v>
      </c>
      <c r="X1158" s="7" t="s">
        <v>2971</v>
      </c>
      <c r="Y1158" s="8" t="s">
        <v>2972</v>
      </c>
      <c r="Z1158" s="8" t="s">
        <v>2973</v>
      </c>
      <c r="AA1158" s="1" t="str">
        <f t="shared" si="152"/>
        <v>モ</v>
      </c>
    </row>
    <row r="1159" spans="1:29" ht="21" hidden="1" customHeight="1">
      <c r="A1159" s="1">
        <v>0</v>
      </c>
      <c r="B1159" s="1" t="str">
        <f>VLOOKUP(VALUE(MID(N1159,2,2)),Sheet1!$A$1:$B$6,2,FALSE)</f>
        <v>点在</v>
      </c>
      <c r="C1159" s="9" t="str">
        <f t="shared" si="151"/>
        <v/>
      </c>
      <c r="D1159" s="4" t="s">
        <v>2191</v>
      </c>
      <c r="E1159" s="4" t="s">
        <v>22</v>
      </c>
      <c r="F1159" s="4" t="str">
        <f t="shared" si="147"/>
        <v>ﾓﾘﾀ ﾏｻﾌﾐ</v>
      </c>
      <c r="G1159" s="4" t="str">
        <f t="shared" si="148"/>
        <v xml:space="preserve">ﾓﾘﾀ </v>
      </c>
      <c r="H1159" s="5" t="s">
        <v>15</v>
      </c>
      <c r="I1159" s="6">
        <v>39769</v>
      </c>
      <c r="J1159" s="5">
        <v>8</v>
      </c>
      <c r="K1159" s="5" t="s">
        <v>256</v>
      </c>
      <c r="L1159" s="5">
        <v>50151</v>
      </c>
      <c r="M1159" s="5" t="s">
        <v>24</v>
      </c>
      <c r="N1159" s="5" t="str">
        <f t="shared" si="149"/>
        <v>法50151</v>
      </c>
      <c r="O1159" s="5" t="str">
        <f t="shared" si="150"/>
        <v>家</v>
      </c>
      <c r="P1159" s="4" t="s">
        <v>2924</v>
      </c>
      <c r="Q1159" s="4" t="s">
        <v>2188</v>
      </c>
      <c r="R1159" s="4" t="s">
        <v>3329</v>
      </c>
      <c r="S1159" s="4">
        <v>311669</v>
      </c>
      <c r="T1159" s="4" t="s">
        <v>25</v>
      </c>
      <c r="U1159" s="4">
        <v>40201004</v>
      </c>
      <c r="V1159" s="4" t="s">
        <v>20</v>
      </c>
      <c r="W1159" s="7" t="s">
        <v>2970</v>
      </c>
      <c r="X1159" s="7" t="s">
        <v>2971</v>
      </c>
      <c r="Y1159" s="8" t="s">
        <v>2972</v>
      </c>
      <c r="Z1159" s="8" t="s">
        <v>2973</v>
      </c>
      <c r="AA1159" s="1" t="str">
        <f t="shared" si="152"/>
        <v>モ</v>
      </c>
    </row>
    <row r="1160" spans="1:29" ht="21" hidden="1" customHeight="1">
      <c r="A1160" s="1">
        <v>0</v>
      </c>
      <c r="B1160" s="2" t="str">
        <f>VLOOKUP(VALUE(MID(N1160,2,2)),Sheet1!$A$1:$B$6,2,FALSE)</f>
        <v>点在</v>
      </c>
      <c r="C1160" s="9" t="str">
        <f t="shared" si="151"/>
        <v/>
      </c>
      <c r="D1160" s="10" t="s">
        <v>2133</v>
      </c>
      <c r="E1160" s="4" t="s">
        <v>2134</v>
      </c>
      <c r="F1160" s="4" t="str">
        <f t="shared" si="147"/>
        <v>ﾓﾘﾀ ﾔｽｼﾞ</v>
      </c>
      <c r="G1160" s="10" t="str">
        <f t="shared" si="148"/>
        <v>ﾓﾘﾀ ﾔｽｼﾞ</v>
      </c>
      <c r="H1160" s="11" t="s">
        <v>15</v>
      </c>
      <c r="I1160" s="12">
        <v>20848</v>
      </c>
      <c r="J1160" s="11">
        <v>60</v>
      </c>
      <c r="K1160" s="5" t="s">
        <v>256</v>
      </c>
      <c r="L1160" s="5">
        <v>50134</v>
      </c>
      <c r="M1160" s="5" t="s">
        <v>17</v>
      </c>
      <c r="N1160" s="11" t="str">
        <f t="shared" si="149"/>
        <v>法50134</v>
      </c>
      <c r="O1160" s="11" t="str">
        <f t="shared" si="150"/>
        <v>本</v>
      </c>
      <c r="P1160" s="10" t="s">
        <v>2913</v>
      </c>
      <c r="Q1160" s="10" t="s">
        <v>2135</v>
      </c>
      <c r="R1160" s="10" t="s">
        <v>2136</v>
      </c>
      <c r="S1160" s="4">
        <v>705934</v>
      </c>
      <c r="T1160" s="4" t="s">
        <v>19</v>
      </c>
      <c r="U1160" s="4">
        <v>71001001</v>
      </c>
      <c r="V1160" s="4" t="s">
        <v>20</v>
      </c>
      <c r="W1160" s="13"/>
      <c r="X1160" s="13" t="s">
        <v>2971</v>
      </c>
      <c r="Y1160" s="18" t="s">
        <v>3360</v>
      </c>
      <c r="Z1160" s="18" t="s">
        <v>2973</v>
      </c>
      <c r="AA1160" s="1" t="str">
        <f t="shared" si="152"/>
        <v>モ</v>
      </c>
    </row>
    <row r="1161" spans="1:29" ht="21" hidden="1" customHeight="1">
      <c r="A1161" s="1">
        <v>0</v>
      </c>
      <c r="B1161" s="2" t="str">
        <f>VLOOKUP(VALUE(MID(N1161,2,2)),Sheet1!$A$1:$B$6,2,FALSE)</f>
        <v>小栗栖</v>
      </c>
      <c r="C1161" s="9" t="str">
        <f t="shared" si="151"/>
        <v/>
      </c>
      <c r="D1161" s="10" t="s">
        <v>859</v>
      </c>
      <c r="E1161" s="4" t="s">
        <v>860</v>
      </c>
      <c r="F1161" s="4" t="str">
        <f t="shared" si="147"/>
        <v>ﾓﾘﾅｶﾞ ﾋﾃﾞｵ</v>
      </c>
      <c r="G1161" s="10" t="str">
        <f t="shared" si="148"/>
        <v>ﾓﾘﾅｶﾞ ﾋﾃﾞｵ</v>
      </c>
      <c r="H1161" s="11" t="s">
        <v>15</v>
      </c>
      <c r="I1161" s="12">
        <v>18911</v>
      </c>
      <c r="J1161" s="11">
        <v>65</v>
      </c>
      <c r="K1161" s="5" t="s">
        <v>16</v>
      </c>
      <c r="L1161" s="5">
        <v>3150</v>
      </c>
      <c r="M1161" s="5" t="s">
        <v>17</v>
      </c>
      <c r="N1161" s="11" t="str">
        <f t="shared" si="149"/>
        <v>醍03150</v>
      </c>
      <c r="O1161" s="11" t="str">
        <f t="shared" si="150"/>
        <v>本</v>
      </c>
      <c r="P1161" s="10" t="s">
        <v>2598</v>
      </c>
      <c r="Q1161" s="10" t="s">
        <v>28</v>
      </c>
      <c r="R1161" s="10" t="s">
        <v>861</v>
      </c>
      <c r="S1161" s="4">
        <v>505307</v>
      </c>
      <c r="T1161" s="4" t="s">
        <v>19</v>
      </c>
      <c r="U1161" s="4">
        <v>50806501</v>
      </c>
      <c r="V1161" s="4" t="s">
        <v>20</v>
      </c>
      <c r="W1161" s="13"/>
      <c r="X1161" s="13" t="s">
        <v>2971</v>
      </c>
      <c r="Y1161" s="18" t="s">
        <v>3360</v>
      </c>
      <c r="Z1161" s="18" t="s">
        <v>2973</v>
      </c>
      <c r="AA1161" s="1" t="str">
        <f t="shared" si="152"/>
        <v>モ</v>
      </c>
    </row>
    <row r="1162" spans="1:29" ht="21" hidden="1" customHeight="1">
      <c r="A1162" s="1">
        <v>0</v>
      </c>
      <c r="B1162" s="2" t="str">
        <f>VLOOKUP(VALUE(MID(N1162,2,2)),Sheet1!$A$1:$B$6,2,FALSE)</f>
        <v>小栗栖</v>
      </c>
      <c r="C1162" s="9" t="str">
        <f t="shared" si="151"/>
        <v/>
      </c>
      <c r="D1162" s="10" t="s">
        <v>862</v>
      </c>
      <c r="E1162" s="4" t="s">
        <v>22</v>
      </c>
      <c r="F1162" s="4" t="str">
        <f t="shared" si="147"/>
        <v>ﾓﾘﾅｶﾞ ﾋﾃﾞｵ</v>
      </c>
      <c r="G1162" s="10" t="str">
        <f t="shared" si="148"/>
        <v xml:space="preserve">ﾓﾘﾅｶﾞ </v>
      </c>
      <c r="H1162" s="11" t="s">
        <v>23</v>
      </c>
      <c r="I1162" s="12">
        <v>21756</v>
      </c>
      <c r="J1162" s="11">
        <v>57</v>
      </c>
      <c r="K1162" s="5" t="s">
        <v>16</v>
      </c>
      <c r="L1162" s="5">
        <v>3150</v>
      </c>
      <c r="M1162" s="5" t="s">
        <v>24</v>
      </c>
      <c r="N1162" s="11" t="str">
        <f t="shared" si="149"/>
        <v>醍03150</v>
      </c>
      <c r="O1162" s="11" t="str">
        <f t="shared" si="150"/>
        <v>家</v>
      </c>
      <c r="P1162" s="10" t="s">
        <v>2598</v>
      </c>
      <c r="Q1162" s="10" t="s">
        <v>28</v>
      </c>
      <c r="R1162" s="10" t="s">
        <v>861</v>
      </c>
      <c r="S1162" s="4">
        <v>505307</v>
      </c>
      <c r="T1162" s="4" t="s">
        <v>25</v>
      </c>
      <c r="U1162" s="4">
        <v>50806502</v>
      </c>
      <c r="V1162" s="4" t="s">
        <v>20</v>
      </c>
      <c r="W1162" s="13"/>
      <c r="X1162" s="13" t="s">
        <v>2971</v>
      </c>
      <c r="Y1162" s="18" t="s">
        <v>3360</v>
      </c>
      <c r="Z1162" s="18" t="s">
        <v>2973</v>
      </c>
      <c r="AA1162" s="1" t="str">
        <f t="shared" si="152"/>
        <v>モ</v>
      </c>
    </row>
    <row r="1163" spans="1:29" ht="21" hidden="1" customHeight="1">
      <c r="A1163" s="1">
        <v>0</v>
      </c>
      <c r="B1163" s="2" t="str">
        <f>VLOOKUP(VALUE(MID(N1163,2,2)),Sheet1!$A$1:$B$6,2,FALSE)</f>
        <v>小栗栖</v>
      </c>
      <c r="C1163" s="9" t="str">
        <f t="shared" si="151"/>
        <v/>
      </c>
      <c r="D1163" s="10" t="s">
        <v>863</v>
      </c>
      <c r="E1163" s="4" t="s">
        <v>22</v>
      </c>
      <c r="F1163" s="4" t="str">
        <f t="shared" si="147"/>
        <v>ﾓﾘﾅｶﾞ ﾋﾃﾞｵ</v>
      </c>
      <c r="G1163" s="10" t="str">
        <f t="shared" si="148"/>
        <v xml:space="preserve">ﾓﾘﾅｶﾞ </v>
      </c>
      <c r="H1163" s="11" t="s">
        <v>23</v>
      </c>
      <c r="I1163" s="12">
        <v>31394</v>
      </c>
      <c r="J1163" s="11">
        <v>31</v>
      </c>
      <c r="K1163" s="5" t="s">
        <v>16</v>
      </c>
      <c r="L1163" s="5">
        <v>3150</v>
      </c>
      <c r="M1163" s="5" t="s">
        <v>24</v>
      </c>
      <c r="N1163" s="11" t="str">
        <f t="shared" si="149"/>
        <v>醍03150</v>
      </c>
      <c r="O1163" s="11" t="str">
        <f t="shared" si="150"/>
        <v>家</v>
      </c>
      <c r="P1163" s="10" t="s">
        <v>2598</v>
      </c>
      <c r="Q1163" s="10" t="s">
        <v>28</v>
      </c>
      <c r="R1163" s="10" t="s">
        <v>861</v>
      </c>
      <c r="S1163" s="4">
        <v>505307</v>
      </c>
      <c r="T1163" s="4" t="s">
        <v>25</v>
      </c>
      <c r="U1163" s="4">
        <v>50806503</v>
      </c>
      <c r="V1163" s="4" t="s">
        <v>20</v>
      </c>
      <c r="W1163" s="13"/>
      <c r="X1163" s="13" t="s">
        <v>2971</v>
      </c>
      <c r="Y1163" s="18" t="s">
        <v>3360</v>
      </c>
      <c r="Z1163" s="18" t="s">
        <v>2973</v>
      </c>
      <c r="AA1163" s="1" t="str">
        <f t="shared" si="152"/>
        <v>モ</v>
      </c>
    </row>
    <row r="1164" spans="1:29" ht="21" hidden="1" customHeight="1">
      <c r="A1164" s="1">
        <v>0</v>
      </c>
      <c r="B1164" s="2" t="str">
        <f>VLOOKUP(VALUE(MID(N1164,2,2)),Sheet1!$A$1:$B$6,2,FALSE)</f>
        <v>小栗栖</v>
      </c>
      <c r="C1164" s="9" t="str">
        <f t="shared" si="151"/>
        <v/>
      </c>
      <c r="D1164" s="10" t="s">
        <v>864</v>
      </c>
      <c r="E1164" s="4" t="s">
        <v>22</v>
      </c>
      <c r="F1164" s="4" t="str">
        <f t="shared" si="147"/>
        <v>ﾓﾘﾅｶﾞ ﾋﾃﾞｵ</v>
      </c>
      <c r="G1164" s="10" t="str">
        <f t="shared" si="148"/>
        <v xml:space="preserve">ﾓﾘﾅｶﾞ </v>
      </c>
      <c r="H1164" s="11" t="s">
        <v>23</v>
      </c>
      <c r="I1164" s="12">
        <v>32399</v>
      </c>
      <c r="J1164" s="11">
        <v>28</v>
      </c>
      <c r="K1164" s="5" t="s">
        <v>16</v>
      </c>
      <c r="L1164" s="5">
        <v>3150</v>
      </c>
      <c r="M1164" s="5" t="s">
        <v>24</v>
      </c>
      <c r="N1164" s="11" t="str">
        <f t="shared" si="149"/>
        <v>醍03150</v>
      </c>
      <c r="O1164" s="11" t="str">
        <f t="shared" si="150"/>
        <v>家</v>
      </c>
      <c r="P1164" s="10" t="s">
        <v>2598</v>
      </c>
      <c r="Q1164" s="10" t="s">
        <v>28</v>
      </c>
      <c r="R1164" s="10" t="s">
        <v>861</v>
      </c>
      <c r="S1164" s="4">
        <v>505307</v>
      </c>
      <c r="T1164" s="4" t="s">
        <v>25</v>
      </c>
      <c r="U1164" s="4">
        <v>50806504</v>
      </c>
      <c r="V1164" s="4" t="s">
        <v>20</v>
      </c>
      <c r="W1164" s="13"/>
      <c r="X1164" s="13" t="s">
        <v>2971</v>
      </c>
      <c r="Y1164" s="18" t="s">
        <v>3360</v>
      </c>
      <c r="Z1164" s="18" t="s">
        <v>2973</v>
      </c>
      <c r="AA1164" s="1" t="str">
        <f t="shared" si="152"/>
        <v>モ</v>
      </c>
    </row>
    <row r="1165" spans="1:29" ht="21" hidden="1" customHeight="1">
      <c r="A1165" s="1">
        <v>0</v>
      </c>
      <c r="B1165" s="2" t="str">
        <f>VLOOKUP(VALUE(MID(N1165,2,2)),Sheet1!$A$1:$B$6,2,FALSE)</f>
        <v>三宝院</v>
      </c>
      <c r="C1165" s="9" t="str">
        <f t="shared" si="151"/>
        <v/>
      </c>
      <c r="D1165" s="10" t="s">
        <v>1601</v>
      </c>
      <c r="E1165" s="4" t="s">
        <v>1602</v>
      </c>
      <c r="F1165" s="4" t="str">
        <f t="shared" si="147"/>
        <v>ﾓﾘﾓﾄ ﾏｻﾙ</v>
      </c>
      <c r="G1165" s="10" t="str">
        <f t="shared" si="148"/>
        <v>ﾓﾘﾓﾄ ﾏｻﾙ</v>
      </c>
      <c r="H1165" s="11" t="s">
        <v>15</v>
      </c>
      <c r="I1165" s="12">
        <v>19331</v>
      </c>
      <c r="J1165" s="11">
        <v>64</v>
      </c>
      <c r="K1165" s="5" t="s">
        <v>16</v>
      </c>
      <c r="L1165" s="5">
        <v>5077</v>
      </c>
      <c r="M1165" s="5" t="s">
        <v>17</v>
      </c>
      <c r="N1165" s="11" t="str">
        <f t="shared" si="149"/>
        <v>醍05077</v>
      </c>
      <c r="O1165" s="11" t="str">
        <f t="shared" si="150"/>
        <v>本</v>
      </c>
      <c r="P1165" s="10" t="s">
        <v>2786</v>
      </c>
      <c r="Q1165" s="10" t="s">
        <v>1603</v>
      </c>
      <c r="R1165" s="10" t="s">
        <v>3247</v>
      </c>
      <c r="S1165" s="4">
        <v>110761</v>
      </c>
      <c r="T1165" s="4" t="s">
        <v>19</v>
      </c>
      <c r="U1165" s="4">
        <v>11210301</v>
      </c>
      <c r="V1165" s="4" t="s">
        <v>20</v>
      </c>
      <c r="W1165" s="13"/>
      <c r="X1165" s="13" t="s">
        <v>2971</v>
      </c>
      <c r="Y1165" s="18" t="s">
        <v>3360</v>
      </c>
      <c r="Z1165" s="18" t="s">
        <v>2973</v>
      </c>
      <c r="AA1165" s="1" t="str">
        <f t="shared" si="152"/>
        <v>モ</v>
      </c>
    </row>
    <row r="1166" spans="1:29" ht="21" hidden="1" customHeight="1">
      <c r="A1166" s="1">
        <v>0</v>
      </c>
      <c r="B1166" s="2" t="str">
        <f>VLOOKUP(VALUE(MID(N1166,2,2)),Sheet1!$A$1:$B$6,2,FALSE)</f>
        <v>三宝院</v>
      </c>
      <c r="C1166" s="9" t="str">
        <f t="shared" si="151"/>
        <v/>
      </c>
      <c r="D1166" s="10" t="s">
        <v>1604</v>
      </c>
      <c r="E1166" s="4" t="s">
        <v>22</v>
      </c>
      <c r="F1166" s="4" t="str">
        <f t="shared" si="147"/>
        <v>ﾓﾘﾓﾄ ﾏｻﾙ</v>
      </c>
      <c r="G1166" s="10" t="str">
        <f t="shared" si="148"/>
        <v xml:space="preserve">ﾓﾘﾓﾄ </v>
      </c>
      <c r="H1166" s="11" t="s">
        <v>23</v>
      </c>
      <c r="I1166" s="12">
        <v>19365</v>
      </c>
      <c r="J1166" s="11">
        <v>64</v>
      </c>
      <c r="K1166" s="5" t="s">
        <v>16</v>
      </c>
      <c r="L1166" s="5">
        <v>5077</v>
      </c>
      <c r="M1166" s="5" t="s">
        <v>24</v>
      </c>
      <c r="N1166" s="11" t="str">
        <f t="shared" si="149"/>
        <v>醍05077</v>
      </c>
      <c r="O1166" s="11" t="str">
        <f t="shared" si="150"/>
        <v>家</v>
      </c>
      <c r="P1166" s="10" t="s">
        <v>2786</v>
      </c>
      <c r="Q1166" s="10" t="s">
        <v>1603</v>
      </c>
      <c r="R1166" s="10" t="s">
        <v>3247</v>
      </c>
      <c r="S1166" s="4">
        <v>110761</v>
      </c>
      <c r="T1166" s="4" t="s">
        <v>25</v>
      </c>
      <c r="U1166" s="4">
        <v>11210302</v>
      </c>
      <c r="V1166" s="4" t="s">
        <v>20</v>
      </c>
      <c r="W1166" s="13"/>
      <c r="X1166" s="13" t="s">
        <v>2971</v>
      </c>
      <c r="Y1166" s="18" t="s">
        <v>3360</v>
      </c>
      <c r="Z1166" s="18" t="s">
        <v>2973</v>
      </c>
      <c r="AA1166" s="1" t="str">
        <f t="shared" si="152"/>
        <v>モ</v>
      </c>
    </row>
    <row r="1167" spans="1:29" ht="21" hidden="1" customHeight="1">
      <c r="A1167" s="1">
        <v>0</v>
      </c>
      <c r="B1167" s="2" t="str">
        <f>VLOOKUP(VALUE(MID(N1167,2,2)),Sheet1!$A$1:$B$6,2,FALSE)</f>
        <v>日野</v>
      </c>
      <c r="C1167" s="9" t="str">
        <f t="shared" si="151"/>
        <v/>
      </c>
      <c r="D1167" s="10" t="s">
        <v>579</v>
      </c>
      <c r="E1167" s="4" t="s">
        <v>580</v>
      </c>
      <c r="F1167" s="4" t="str">
        <f t="shared" si="147"/>
        <v>ﾓﾘﾓﾄ ﾖｼﾛｳ</v>
      </c>
      <c r="G1167" s="10" t="str">
        <f t="shared" si="148"/>
        <v>ﾓﾘﾓﾄ ﾖｼﾛｳ</v>
      </c>
      <c r="H1167" s="11" t="s">
        <v>15</v>
      </c>
      <c r="I1167" s="12">
        <v>27560</v>
      </c>
      <c r="J1167" s="11">
        <v>41</v>
      </c>
      <c r="K1167" s="5" t="s">
        <v>256</v>
      </c>
      <c r="L1167" s="5">
        <v>2209</v>
      </c>
      <c r="M1167" s="5" t="s">
        <v>17</v>
      </c>
      <c r="N1167" s="11" t="str">
        <f t="shared" si="149"/>
        <v>法02209</v>
      </c>
      <c r="O1167" s="11" t="str">
        <f t="shared" si="150"/>
        <v>本</v>
      </c>
      <c r="P1167" s="10" t="s">
        <v>2526</v>
      </c>
      <c r="Q1167" s="10" t="s">
        <v>581</v>
      </c>
      <c r="R1167" s="10" t="s">
        <v>3075</v>
      </c>
      <c r="S1167" s="4">
        <v>1001337</v>
      </c>
      <c r="T1167" s="4" t="s">
        <v>19</v>
      </c>
      <c r="U1167" s="4">
        <v>100680601</v>
      </c>
      <c r="V1167" s="4" t="s">
        <v>20</v>
      </c>
      <c r="W1167" s="13"/>
      <c r="X1167" s="13" t="s">
        <v>2971</v>
      </c>
      <c r="Y1167" s="18" t="s">
        <v>3360</v>
      </c>
      <c r="Z1167" s="18" t="s">
        <v>2973</v>
      </c>
      <c r="AA1167" s="1" t="str">
        <f t="shared" si="152"/>
        <v>モ</v>
      </c>
    </row>
    <row r="1168" spans="1:29" ht="21" hidden="1" customHeight="1">
      <c r="A1168" s="1">
        <v>0</v>
      </c>
      <c r="B1168" s="2" t="str">
        <f>VLOOKUP(VALUE(MID(N1168,2,2)),Sheet1!$A$1:$B$6,2,FALSE)</f>
        <v>日野</v>
      </c>
      <c r="C1168" s="9" t="str">
        <f t="shared" si="151"/>
        <v/>
      </c>
      <c r="D1168" s="10" t="s">
        <v>582</v>
      </c>
      <c r="E1168" s="4" t="s">
        <v>22</v>
      </c>
      <c r="F1168" s="4" t="str">
        <f t="shared" si="147"/>
        <v>ﾓﾘﾓﾄ ﾖｼﾛｳ</v>
      </c>
      <c r="G1168" s="10" t="str">
        <f t="shared" si="148"/>
        <v xml:space="preserve">ﾓﾘﾓﾄ </v>
      </c>
      <c r="H1168" s="11" t="s">
        <v>23</v>
      </c>
      <c r="I1168" s="12">
        <v>29601</v>
      </c>
      <c r="J1168" s="11">
        <v>36</v>
      </c>
      <c r="K1168" s="5" t="s">
        <v>256</v>
      </c>
      <c r="L1168" s="5">
        <v>2209</v>
      </c>
      <c r="M1168" s="5" t="s">
        <v>24</v>
      </c>
      <c r="N1168" s="11" t="str">
        <f t="shared" si="149"/>
        <v>法02209</v>
      </c>
      <c r="O1168" s="11" t="str">
        <f t="shared" si="150"/>
        <v>家</v>
      </c>
      <c r="P1168" s="10" t="s">
        <v>2526</v>
      </c>
      <c r="Q1168" s="10" t="s">
        <v>581</v>
      </c>
      <c r="R1168" s="10" t="s">
        <v>3075</v>
      </c>
      <c r="S1168" s="4">
        <v>1001337</v>
      </c>
      <c r="T1168" s="4" t="s">
        <v>25</v>
      </c>
      <c r="U1168" s="4">
        <v>100680602</v>
      </c>
      <c r="V1168" s="4" t="s">
        <v>20</v>
      </c>
      <c r="W1168" s="13"/>
      <c r="X1168" s="13" t="s">
        <v>2971</v>
      </c>
      <c r="Y1168" s="18" t="s">
        <v>3360</v>
      </c>
      <c r="Z1168" s="18" t="s">
        <v>2973</v>
      </c>
      <c r="AA1168" s="1" t="str">
        <f t="shared" si="152"/>
        <v>モ</v>
      </c>
    </row>
    <row r="1169" spans="1:28" ht="21" customHeight="1">
      <c r="A1169" s="1">
        <v>0</v>
      </c>
      <c r="B1169" s="2" t="str">
        <f>VLOOKUP(VALUE(MID(N1169,2,2)),Sheet1!$A$1:$B$6,2,FALSE)</f>
        <v>石田</v>
      </c>
      <c r="C1169" s="9" t="str">
        <f t="shared" si="151"/>
        <v/>
      </c>
      <c r="D1169" s="10" t="s">
        <v>275</v>
      </c>
      <c r="E1169" s="4" t="s">
        <v>276</v>
      </c>
      <c r="F1169" s="4" t="str">
        <f t="shared" si="147"/>
        <v>ﾓﾛｲ ｹｲﾀ</v>
      </c>
      <c r="G1169" s="10" t="str">
        <f t="shared" si="148"/>
        <v>ﾓﾛｲ ｹｲﾀ</v>
      </c>
      <c r="H1169" s="11" t="s">
        <v>15</v>
      </c>
      <c r="I1169" s="12">
        <v>31272</v>
      </c>
      <c r="J1169" s="11">
        <v>31</v>
      </c>
      <c r="K1169" s="5" t="s">
        <v>256</v>
      </c>
      <c r="L1169" s="5">
        <v>1220</v>
      </c>
      <c r="M1169" s="5" t="s">
        <v>17</v>
      </c>
      <c r="N1169" s="11" t="str">
        <f t="shared" si="149"/>
        <v>法01220</v>
      </c>
      <c r="O1169" s="11" t="str">
        <f t="shared" si="150"/>
        <v>本</v>
      </c>
      <c r="P1169" s="10" t="s">
        <v>2448</v>
      </c>
      <c r="Q1169" s="10" t="s">
        <v>277</v>
      </c>
      <c r="R1169" s="10" t="s">
        <v>278</v>
      </c>
      <c r="S1169" s="4">
        <v>613151</v>
      </c>
      <c r="T1169" s="4" t="s">
        <v>25</v>
      </c>
      <c r="U1169" s="4">
        <v>61212101</v>
      </c>
      <c r="V1169" s="4" t="s">
        <v>20</v>
      </c>
      <c r="W1169" s="15">
        <v>42499.364583333336</v>
      </c>
      <c r="X1169" s="16">
        <v>42467</v>
      </c>
      <c r="Y1169" s="18">
        <v>1</v>
      </c>
      <c r="Z1169" s="18"/>
      <c r="AA1169" s="1" t="str">
        <f t="shared" si="152"/>
        <v>モ</v>
      </c>
      <c r="AB1169" s="1">
        <f>J1169</f>
        <v>31</v>
      </c>
    </row>
    <row r="1170" spans="1:28" ht="21" hidden="1" customHeight="1">
      <c r="A1170" s="1">
        <v>0</v>
      </c>
      <c r="B1170" s="2" t="str">
        <f>VLOOKUP(VALUE(MID(N1170,2,2)),Sheet1!$A$1:$B$6,2,FALSE)</f>
        <v>石田</v>
      </c>
      <c r="C1170" s="9" t="str">
        <f t="shared" si="151"/>
        <v/>
      </c>
      <c r="D1170" s="10" t="s">
        <v>269</v>
      </c>
      <c r="E1170" s="4" t="s">
        <v>270</v>
      </c>
      <c r="F1170" s="4" t="str">
        <f t="shared" si="147"/>
        <v>ﾓﾛｲ ﾅｷﾞｻ</v>
      </c>
      <c r="G1170" s="10" t="str">
        <f t="shared" si="148"/>
        <v>ﾓﾛｲ ﾅｷﾞｻ</v>
      </c>
      <c r="H1170" s="11" t="s">
        <v>23</v>
      </c>
      <c r="I1170" s="12">
        <v>32353</v>
      </c>
      <c r="J1170" s="11">
        <v>28</v>
      </c>
      <c r="K1170" s="5" t="s">
        <v>256</v>
      </c>
      <c r="L1170" s="5">
        <v>1216</v>
      </c>
      <c r="M1170" s="5" t="s">
        <v>17</v>
      </c>
      <c r="N1170" s="11" t="str">
        <f t="shared" si="149"/>
        <v>法01216</v>
      </c>
      <c r="O1170" s="11" t="str">
        <f t="shared" si="150"/>
        <v>本</v>
      </c>
      <c r="P1170" s="10" t="s">
        <v>2446</v>
      </c>
      <c r="Q1170" s="10" t="s">
        <v>62</v>
      </c>
      <c r="R1170" s="10" t="s">
        <v>271</v>
      </c>
      <c r="S1170" s="4">
        <v>905011</v>
      </c>
      <c r="T1170" s="4" t="s">
        <v>25</v>
      </c>
      <c r="U1170" s="4">
        <v>100502701</v>
      </c>
      <c r="V1170" s="4" t="s">
        <v>20</v>
      </c>
      <c r="W1170" s="13"/>
      <c r="X1170" s="13" t="s">
        <v>2971</v>
      </c>
      <c r="Y1170" s="18" t="s">
        <v>3360</v>
      </c>
      <c r="Z1170" s="18" t="s">
        <v>2973</v>
      </c>
      <c r="AA1170" s="1" t="str">
        <f t="shared" si="152"/>
        <v>モ</v>
      </c>
    </row>
    <row r="1171" spans="1:28" ht="21" hidden="1" customHeight="1">
      <c r="A1171" s="1">
        <v>0</v>
      </c>
      <c r="B1171" s="2" t="str">
        <f>VLOOKUP(VALUE(MID(N1171,2,2)),Sheet1!$A$1:$B$6,2,FALSE)</f>
        <v>石田</v>
      </c>
      <c r="C1171" s="9" t="str">
        <f t="shared" si="151"/>
        <v/>
      </c>
      <c r="D1171" s="10" t="s">
        <v>266</v>
      </c>
      <c r="E1171" s="4" t="s">
        <v>267</v>
      </c>
      <c r="F1171" s="4" t="str">
        <f t="shared" si="147"/>
        <v>ﾓﾛｲ ﾐﾕｷ</v>
      </c>
      <c r="G1171" s="10" t="str">
        <f t="shared" si="148"/>
        <v>ﾓﾛｲ ﾐﾕｷ</v>
      </c>
      <c r="H1171" s="11" t="s">
        <v>23</v>
      </c>
      <c r="I1171" s="12">
        <v>24101</v>
      </c>
      <c r="J1171" s="11">
        <v>51</v>
      </c>
      <c r="K1171" s="5" t="s">
        <v>256</v>
      </c>
      <c r="L1171" s="5">
        <v>1215</v>
      </c>
      <c r="M1171" s="5" t="s">
        <v>17</v>
      </c>
      <c r="N1171" s="11" t="str">
        <f t="shared" si="149"/>
        <v>法01215</v>
      </c>
      <c r="O1171" s="11" t="str">
        <f t="shared" si="150"/>
        <v>本</v>
      </c>
      <c r="P1171" s="10" t="s">
        <v>2446</v>
      </c>
      <c r="Q1171" s="10" t="s">
        <v>62</v>
      </c>
      <c r="R1171" s="10" t="s">
        <v>268</v>
      </c>
      <c r="S1171" s="4">
        <v>1000811</v>
      </c>
      <c r="T1171" s="4" t="s">
        <v>19</v>
      </c>
      <c r="U1171" s="4">
        <v>100502801</v>
      </c>
      <c r="V1171" s="4" t="s">
        <v>20</v>
      </c>
      <c r="W1171" s="13"/>
      <c r="X1171" s="13" t="s">
        <v>2971</v>
      </c>
      <c r="Y1171" s="18" t="s">
        <v>3360</v>
      </c>
      <c r="Z1171" s="18" t="s">
        <v>2973</v>
      </c>
      <c r="AA1171" s="1" t="str">
        <f t="shared" si="152"/>
        <v>モ</v>
      </c>
    </row>
    <row r="1172" spans="1:28" ht="21" customHeight="1">
      <c r="A1172" s="1">
        <v>0</v>
      </c>
      <c r="B1172" s="2" t="str">
        <f>VLOOKUP(VALUE(MID(N1172,2,2)),Sheet1!$A$1:$B$6,2,FALSE)</f>
        <v>日野</v>
      </c>
      <c r="C1172" s="9" t="str">
        <f t="shared" si="151"/>
        <v>ヤ</v>
      </c>
      <c r="D1172" s="10" t="s">
        <v>599</v>
      </c>
      <c r="E1172" s="4" t="s">
        <v>600</v>
      </c>
      <c r="F1172" s="4" t="str">
        <f t="shared" si="147"/>
        <v>ﾔｷﾞ ｻﾄｼ</v>
      </c>
      <c r="G1172" s="10" t="str">
        <f t="shared" si="148"/>
        <v>ﾔｷﾞ ｻﾄｼ</v>
      </c>
      <c r="H1172" s="11" t="s">
        <v>15</v>
      </c>
      <c r="I1172" s="12">
        <v>23083</v>
      </c>
      <c r="J1172" s="11">
        <v>54</v>
      </c>
      <c r="K1172" s="5" t="s">
        <v>256</v>
      </c>
      <c r="L1172" s="5">
        <v>2219</v>
      </c>
      <c r="M1172" s="5" t="s">
        <v>17</v>
      </c>
      <c r="N1172" s="11" t="str">
        <f t="shared" si="149"/>
        <v>法02219</v>
      </c>
      <c r="O1172" s="11" t="str">
        <f t="shared" si="150"/>
        <v>本</v>
      </c>
      <c r="P1172" s="10" t="s">
        <v>2531</v>
      </c>
      <c r="Q1172" s="10" t="s">
        <v>601</v>
      </c>
      <c r="R1172" s="10" t="s">
        <v>3423</v>
      </c>
      <c r="S1172" s="4">
        <v>1310925</v>
      </c>
      <c r="T1172" s="4" t="s">
        <v>19</v>
      </c>
      <c r="U1172" s="4">
        <v>131284901</v>
      </c>
      <c r="V1172" s="4" t="s">
        <v>20</v>
      </c>
      <c r="W1172" s="15">
        <v>42503.364583333336</v>
      </c>
      <c r="X1172" s="16">
        <v>42464</v>
      </c>
      <c r="Y1172" s="18">
        <v>4</v>
      </c>
      <c r="Z1172" s="18"/>
      <c r="AA1172" s="1" t="str">
        <f t="shared" si="152"/>
        <v>ヤ</v>
      </c>
      <c r="AB1172" s="1">
        <f>J1172</f>
        <v>54</v>
      </c>
    </row>
    <row r="1173" spans="1:28" ht="21" hidden="1" customHeight="1">
      <c r="A1173" s="1">
        <v>0</v>
      </c>
      <c r="B1173" s="2" t="str">
        <f>VLOOKUP(VALUE(MID(N1173,2,2)),Sheet1!$A$1:$B$6,2,FALSE)</f>
        <v>石田</v>
      </c>
      <c r="C1173" s="9" t="str">
        <f t="shared" si="151"/>
        <v/>
      </c>
      <c r="D1173" s="10" t="s">
        <v>45</v>
      </c>
      <c r="E1173" s="4" t="s">
        <v>46</v>
      </c>
      <c r="F1173" s="4" t="str">
        <f t="shared" si="147"/>
        <v>ﾔｷﾞ ｼｹﾞﾙ</v>
      </c>
      <c r="G1173" s="10" t="str">
        <f t="shared" si="148"/>
        <v>ﾔｷﾞ ｼｹﾞﾙ</v>
      </c>
      <c r="H1173" s="11" t="s">
        <v>15</v>
      </c>
      <c r="I1173" s="12">
        <v>23817</v>
      </c>
      <c r="J1173" s="11">
        <v>52</v>
      </c>
      <c r="K1173" s="5" t="s">
        <v>16</v>
      </c>
      <c r="L1173" s="5">
        <v>1011</v>
      </c>
      <c r="M1173" s="5" t="s">
        <v>17</v>
      </c>
      <c r="N1173" s="11" t="str">
        <f t="shared" si="149"/>
        <v>醍01011</v>
      </c>
      <c r="O1173" s="11" t="str">
        <f t="shared" si="150"/>
        <v>本</v>
      </c>
      <c r="P1173" s="10" t="s">
        <v>2388</v>
      </c>
      <c r="Q1173" s="10" t="s">
        <v>47</v>
      </c>
      <c r="R1173" s="10" t="s">
        <v>2977</v>
      </c>
      <c r="S1173" s="4">
        <v>8355312</v>
      </c>
      <c r="T1173" s="4" t="s">
        <v>19</v>
      </c>
      <c r="U1173" s="4">
        <v>831111601</v>
      </c>
      <c r="V1173" s="4" t="s">
        <v>20</v>
      </c>
      <c r="W1173" s="13"/>
      <c r="X1173" s="13" t="s">
        <v>2971</v>
      </c>
      <c r="Y1173" s="18" t="s">
        <v>3360</v>
      </c>
      <c r="Z1173" s="18" t="s">
        <v>2973</v>
      </c>
      <c r="AA1173" s="1" t="str">
        <f t="shared" si="152"/>
        <v>ヤ</v>
      </c>
    </row>
    <row r="1174" spans="1:28" ht="21" hidden="1" customHeight="1">
      <c r="A1174" s="1">
        <v>0</v>
      </c>
      <c r="B1174" s="2" t="str">
        <f>VLOOKUP(VALUE(MID(N1174,2,2)),Sheet1!$A$1:$B$6,2,FALSE)</f>
        <v>石田</v>
      </c>
      <c r="C1174" s="9" t="str">
        <f t="shared" si="151"/>
        <v/>
      </c>
      <c r="D1174" s="10" t="s">
        <v>223</v>
      </c>
      <c r="E1174" s="4" t="s">
        <v>224</v>
      </c>
      <c r="F1174" s="4" t="str">
        <f t="shared" si="147"/>
        <v>ﾔｷﾞ ｼﾖｳﾔ</v>
      </c>
      <c r="G1174" s="10" t="str">
        <f t="shared" si="148"/>
        <v>ﾔｷﾞ ｼﾖｳﾔ</v>
      </c>
      <c r="H1174" s="11" t="s">
        <v>15</v>
      </c>
      <c r="I1174" s="12">
        <v>32719</v>
      </c>
      <c r="J1174" s="11">
        <v>27</v>
      </c>
      <c r="K1174" s="5" t="s">
        <v>16</v>
      </c>
      <c r="L1174" s="5">
        <v>1201</v>
      </c>
      <c r="M1174" s="5" t="s">
        <v>17</v>
      </c>
      <c r="N1174" s="11" t="str">
        <f t="shared" si="149"/>
        <v>醍01201</v>
      </c>
      <c r="O1174" s="11" t="str">
        <f t="shared" si="150"/>
        <v>本</v>
      </c>
      <c r="P1174" s="10" t="s">
        <v>2388</v>
      </c>
      <c r="Q1174" s="10" t="s">
        <v>47</v>
      </c>
      <c r="R1174" s="10" t="s">
        <v>2977</v>
      </c>
      <c r="S1174" s="4">
        <v>1208659</v>
      </c>
      <c r="T1174" s="4" t="s">
        <v>25</v>
      </c>
      <c r="U1174" s="4">
        <v>121106801</v>
      </c>
      <c r="V1174" s="4" t="s">
        <v>20</v>
      </c>
      <c r="W1174" s="13"/>
      <c r="X1174" s="13" t="s">
        <v>2971</v>
      </c>
      <c r="Y1174" s="18" t="s">
        <v>3360</v>
      </c>
      <c r="Z1174" s="18" t="s">
        <v>2973</v>
      </c>
      <c r="AA1174" s="1" t="str">
        <f t="shared" si="152"/>
        <v>ヤ</v>
      </c>
    </row>
    <row r="1175" spans="1:28" ht="21" hidden="1" customHeight="1">
      <c r="A1175" s="1">
        <v>0</v>
      </c>
      <c r="B1175" s="2" t="str">
        <f>VLOOKUP(VALUE(MID(N1175,2,2)),Sheet1!$A$1:$B$6,2,FALSE)</f>
        <v>一言寺</v>
      </c>
      <c r="C1175" s="9" t="str">
        <f t="shared" si="151"/>
        <v/>
      </c>
      <c r="D1175" s="10" t="s">
        <v>1431</v>
      </c>
      <c r="E1175" s="4" t="s">
        <v>1432</v>
      </c>
      <c r="F1175" s="4" t="str">
        <f t="shared" si="147"/>
        <v>ﾔｼﾛ ﾀｸﾔ</v>
      </c>
      <c r="G1175" s="10" t="str">
        <f t="shared" si="148"/>
        <v>ﾔｼﾛ ﾀｸﾔ</v>
      </c>
      <c r="H1175" s="11" t="s">
        <v>15</v>
      </c>
      <c r="I1175" s="12">
        <v>25462</v>
      </c>
      <c r="J1175" s="11">
        <v>47</v>
      </c>
      <c r="K1175" s="5" t="s">
        <v>16</v>
      </c>
      <c r="L1175" s="5">
        <v>4219</v>
      </c>
      <c r="M1175" s="5" t="s">
        <v>17</v>
      </c>
      <c r="N1175" s="11" t="str">
        <f t="shared" si="149"/>
        <v>醍04219</v>
      </c>
      <c r="O1175" s="11" t="str">
        <f t="shared" si="150"/>
        <v>本</v>
      </c>
      <c r="P1175" s="10" t="s">
        <v>2741</v>
      </c>
      <c r="Q1175" s="10" t="s">
        <v>1433</v>
      </c>
      <c r="R1175" s="10" t="s">
        <v>1434</v>
      </c>
      <c r="S1175" s="4">
        <v>1304321</v>
      </c>
      <c r="T1175" s="4" t="s">
        <v>19</v>
      </c>
      <c r="U1175" s="4">
        <v>130901201</v>
      </c>
      <c r="V1175" s="4" t="s">
        <v>20</v>
      </c>
      <c r="W1175" s="13"/>
      <c r="X1175" s="13" t="s">
        <v>2971</v>
      </c>
      <c r="Y1175" s="18" t="s">
        <v>3360</v>
      </c>
      <c r="Z1175" s="18" t="s">
        <v>2973</v>
      </c>
      <c r="AA1175" s="1" t="str">
        <f t="shared" si="152"/>
        <v>ヤ</v>
      </c>
    </row>
    <row r="1176" spans="1:28" ht="21" hidden="1" customHeight="1">
      <c r="A1176" s="1">
        <v>0</v>
      </c>
      <c r="B1176" s="2" t="str">
        <f>VLOOKUP(VALUE(MID(N1176,2,2)),Sheet1!$A$1:$B$6,2,FALSE)</f>
        <v>一言寺</v>
      </c>
      <c r="C1176" s="9" t="str">
        <f t="shared" si="151"/>
        <v/>
      </c>
      <c r="D1176" s="10" t="s">
        <v>1435</v>
      </c>
      <c r="E1176" s="4" t="s">
        <v>22</v>
      </c>
      <c r="F1176" s="4" t="str">
        <f t="shared" si="147"/>
        <v>ﾔｼﾛ ﾀｸﾔ</v>
      </c>
      <c r="G1176" s="10" t="str">
        <f t="shared" si="148"/>
        <v xml:space="preserve">ﾔｼﾛ </v>
      </c>
      <c r="H1176" s="11" t="s">
        <v>23</v>
      </c>
      <c r="I1176" s="12">
        <v>25180</v>
      </c>
      <c r="J1176" s="11">
        <v>48</v>
      </c>
      <c r="K1176" s="5" t="s">
        <v>16</v>
      </c>
      <c r="L1176" s="5">
        <v>4219</v>
      </c>
      <c r="M1176" s="5" t="s">
        <v>24</v>
      </c>
      <c r="N1176" s="11" t="str">
        <f t="shared" si="149"/>
        <v>醍04219</v>
      </c>
      <c r="O1176" s="11" t="str">
        <f t="shared" si="150"/>
        <v>家</v>
      </c>
      <c r="P1176" s="10" t="s">
        <v>2741</v>
      </c>
      <c r="Q1176" s="10" t="s">
        <v>1433</v>
      </c>
      <c r="R1176" s="10" t="s">
        <v>1434</v>
      </c>
      <c r="S1176" s="4">
        <v>1304321</v>
      </c>
      <c r="T1176" s="4" t="s">
        <v>25</v>
      </c>
      <c r="U1176" s="4">
        <v>130901202</v>
      </c>
      <c r="V1176" s="4" t="s">
        <v>20</v>
      </c>
      <c r="W1176" s="13"/>
      <c r="X1176" s="13" t="s">
        <v>2971</v>
      </c>
      <c r="Y1176" s="18" t="s">
        <v>3360</v>
      </c>
      <c r="Z1176" s="18" t="s">
        <v>2973</v>
      </c>
      <c r="AA1176" s="1" t="str">
        <f t="shared" si="152"/>
        <v>ヤ</v>
      </c>
    </row>
    <row r="1177" spans="1:28" ht="21" hidden="1" customHeight="1">
      <c r="A1177" s="1">
        <v>0</v>
      </c>
      <c r="B1177" s="2" t="str">
        <f>VLOOKUP(VALUE(MID(N1177,2,2)),Sheet1!$A$1:$B$6,2,FALSE)</f>
        <v>一言寺</v>
      </c>
      <c r="C1177" s="9" t="str">
        <f t="shared" si="151"/>
        <v/>
      </c>
      <c r="D1177" s="10" t="s">
        <v>1436</v>
      </c>
      <c r="E1177" s="4" t="s">
        <v>22</v>
      </c>
      <c r="F1177" s="4" t="str">
        <f t="shared" si="147"/>
        <v>ﾔｼﾛ ﾀｸﾔ</v>
      </c>
      <c r="G1177" s="10" t="str">
        <f t="shared" si="148"/>
        <v xml:space="preserve">ﾔｼﾛ </v>
      </c>
      <c r="H1177" s="11" t="s">
        <v>23</v>
      </c>
      <c r="I1177" s="12">
        <v>35208</v>
      </c>
      <c r="J1177" s="11">
        <v>20</v>
      </c>
      <c r="K1177" s="5" t="s">
        <v>16</v>
      </c>
      <c r="L1177" s="5">
        <v>4219</v>
      </c>
      <c r="M1177" s="5" t="s">
        <v>24</v>
      </c>
      <c r="N1177" s="11" t="str">
        <f t="shared" si="149"/>
        <v>醍04219</v>
      </c>
      <c r="O1177" s="11" t="str">
        <f t="shared" si="150"/>
        <v>家</v>
      </c>
      <c r="P1177" s="10" t="s">
        <v>2741</v>
      </c>
      <c r="Q1177" s="10" t="s">
        <v>1433</v>
      </c>
      <c r="R1177" s="10" t="s">
        <v>1434</v>
      </c>
      <c r="S1177" s="4">
        <v>1304321</v>
      </c>
      <c r="T1177" s="4" t="s">
        <v>25</v>
      </c>
      <c r="U1177" s="4">
        <v>130901203</v>
      </c>
      <c r="V1177" s="4" t="s">
        <v>20</v>
      </c>
      <c r="W1177" s="13"/>
      <c r="X1177" s="13" t="s">
        <v>2971</v>
      </c>
      <c r="Y1177" s="18" t="s">
        <v>3360</v>
      </c>
      <c r="Z1177" s="18" t="s">
        <v>2973</v>
      </c>
      <c r="AA1177" s="1" t="str">
        <f t="shared" si="152"/>
        <v>ヤ</v>
      </c>
    </row>
    <row r="1178" spans="1:28" ht="21" hidden="1" customHeight="1">
      <c r="A1178" s="1">
        <v>0</v>
      </c>
      <c r="B1178" s="2" t="str">
        <f>VLOOKUP(VALUE(MID(N1178,2,2)),Sheet1!$A$1:$B$6,2,FALSE)</f>
        <v>点在</v>
      </c>
      <c r="C1178" s="9" t="str">
        <f t="shared" si="151"/>
        <v/>
      </c>
      <c r="D1178" s="10" t="s">
        <v>2252</v>
      </c>
      <c r="E1178" s="4" t="s">
        <v>2253</v>
      </c>
      <c r="F1178" s="4" t="str">
        <f t="shared" si="147"/>
        <v>ﾔｽｲ ｼﾖｳ</v>
      </c>
      <c r="G1178" s="10" t="str">
        <f t="shared" si="148"/>
        <v>ﾔｽｲ ｼﾖｳ</v>
      </c>
      <c r="H1178" s="11" t="s">
        <v>15</v>
      </c>
      <c r="I1178" s="12">
        <v>33178</v>
      </c>
      <c r="J1178" s="11">
        <v>26</v>
      </c>
      <c r="K1178" s="5" t="s">
        <v>256</v>
      </c>
      <c r="L1178" s="5">
        <v>50175</v>
      </c>
      <c r="M1178" s="5" t="s">
        <v>17</v>
      </c>
      <c r="N1178" s="11" t="str">
        <f t="shared" si="149"/>
        <v>法50175</v>
      </c>
      <c r="O1178" s="11" t="str">
        <f t="shared" si="150"/>
        <v>本</v>
      </c>
      <c r="P1178" s="10" t="s">
        <v>2940</v>
      </c>
      <c r="Q1178" s="10" t="s">
        <v>2254</v>
      </c>
      <c r="R1178" s="10" t="s">
        <v>2255</v>
      </c>
      <c r="S1178" s="4">
        <v>1411225</v>
      </c>
      <c r="T1178" s="4" t="s">
        <v>25</v>
      </c>
      <c r="U1178" s="4">
        <v>150181801</v>
      </c>
      <c r="V1178" s="4" t="s">
        <v>20</v>
      </c>
      <c r="W1178" s="13"/>
      <c r="X1178" s="13" t="s">
        <v>2971</v>
      </c>
      <c r="Y1178" s="18" t="s">
        <v>3360</v>
      </c>
      <c r="Z1178" s="18" t="s">
        <v>2973</v>
      </c>
      <c r="AA1178" s="1" t="str">
        <f t="shared" si="152"/>
        <v>ヤ</v>
      </c>
    </row>
    <row r="1179" spans="1:28" ht="21" hidden="1" customHeight="1">
      <c r="A1179" s="1">
        <v>0</v>
      </c>
      <c r="B1179" s="2" t="str">
        <f>VLOOKUP(VALUE(MID(N1179,2,2)),Sheet1!$A$1:$B$6,2,FALSE)</f>
        <v>一言寺</v>
      </c>
      <c r="C1179" s="9" t="str">
        <f t="shared" si="151"/>
        <v/>
      </c>
      <c r="D1179" s="10" t="s">
        <v>1444</v>
      </c>
      <c r="E1179" s="4" t="s">
        <v>1445</v>
      </c>
      <c r="F1179" s="4" t="str">
        <f t="shared" si="147"/>
        <v>ﾔｽｲ ｼﾖｳｼﾞ</v>
      </c>
      <c r="G1179" s="10" t="str">
        <f t="shared" si="148"/>
        <v>ﾔｽｲ ｼﾖｳｼﾞ</v>
      </c>
      <c r="H1179" s="11" t="s">
        <v>15</v>
      </c>
      <c r="I1179" s="12">
        <v>22696</v>
      </c>
      <c r="J1179" s="11">
        <v>55</v>
      </c>
      <c r="K1179" s="5" t="s">
        <v>16</v>
      </c>
      <c r="L1179" s="5">
        <v>4222</v>
      </c>
      <c r="M1179" s="5" t="s">
        <v>17</v>
      </c>
      <c r="N1179" s="11" t="str">
        <f t="shared" si="149"/>
        <v>醍04222</v>
      </c>
      <c r="O1179" s="11" t="str">
        <f t="shared" si="150"/>
        <v>本</v>
      </c>
      <c r="P1179" s="10" t="s">
        <v>2744</v>
      </c>
      <c r="Q1179" s="10" t="s">
        <v>1446</v>
      </c>
      <c r="R1179" s="10" t="s">
        <v>3219</v>
      </c>
      <c r="S1179" s="4">
        <v>1306839</v>
      </c>
      <c r="T1179" s="4" t="s">
        <v>19</v>
      </c>
      <c r="U1179" s="4">
        <v>131103201</v>
      </c>
      <c r="V1179" s="4" t="s">
        <v>20</v>
      </c>
      <c r="W1179" s="13"/>
      <c r="X1179" s="13" t="s">
        <v>2971</v>
      </c>
      <c r="Y1179" s="18" t="s">
        <v>3360</v>
      </c>
      <c r="Z1179" s="18" t="s">
        <v>2973</v>
      </c>
      <c r="AA1179" s="1" t="str">
        <f t="shared" si="152"/>
        <v>ヤ</v>
      </c>
    </row>
    <row r="1180" spans="1:28" ht="21" hidden="1" customHeight="1">
      <c r="A1180" s="1">
        <v>0</v>
      </c>
      <c r="B1180" s="2" t="str">
        <f>VLOOKUP(VALUE(MID(N1180,2,2)),Sheet1!$A$1:$B$6,2,FALSE)</f>
        <v>三宝院</v>
      </c>
      <c r="C1180" s="9" t="str">
        <f t="shared" si="151"/>
        <v/>
      </c>
      <c r="D1180" s="10" t="s">
        <v>1631</v>
      </c>
      <c r="E1180" s="4" t="s">
        <v>1632</v>
      </c>
      <c r="F1180" s="4" t="str">
        <f t="shared" si="147"/>
        <v>ﾔｽｲ ﾉﾘｵ</v>
      </c>
      <c r="G1180" s="10" t="str">
        <f t="shared" si="148"/>
        <v>ﾔｽｲ ﾉﾘｵ</v>
      </c>
      <c r="H1180" s="11" t="s">
        <v>15</v>
      </c>
      <c r="I1180" s="12">
        <v>24849</v>
      </c>
      <c r="J1180" s="11">
        <v>49</v>
      </c>
      <c r="K1180" s="5" t="s">
        <v>16</v>
      </c>
      <c r="L1180" s="5">
        <v>5160</v>
      </c>
      <c r="M1180" s="5" t="s">
        <v>17</v>
      </c>
      <c r="N1180" s="11" t="str">
        <f t="shared" si="149"/>
        <v>醍05160</v>
      </c>
      <c r="O1180" s="11" t="str">
        <f t="shared" si="150"/>
        <v>本</v>
      </c>
      <c r="P1180" s="10" t="s">
        <v>2795</v>
      </c>
      <c r="Q1180" s="10" t="s">
        <v>1214</v>
      </c>
      <c r="R1180" s="10" t="s">
        <v>3254</v>
      </c>
      <c r="S1180" s="4">
        <v>9809708</v>
      </c>
      <c r="T1180" s="4" t="s">
        <v>19</v>
      </c>
      <c r="U1180" s="4">
        <v>981103101</v>
      </c>
      <c r="V1180" s="4" t="s">
        <v>20</v>
      </c>
      <c r="W1180" s="13"/>
      <c r="X1180" s="13" t="s">
        <v>2971</v>
      </c>
      <c r="Y1180" s="18" t="s">
        <v>3360</v>
      </c>
      <c r="Z1180" s="18" t="s">
        <v>2973</v>
      </c>
      <c r="AA1180" s="1" t="str">
        <f t="shared" si="152"/>
        <v>ヤ</v>
      </c>
    </row>
    <row r="1181" spans="1:28" ht="21" hidden="1" customHeight="1">
      <c r="A1181" s="1">
        <v>0</v>
      </c>
      <c r="B1181" s="2" t="str">
        <f>VLOOKUP(VALUE(MID(N1181,2,2)),Sheet1!$A$1:$B$6,2,FALSE)</f>
        <v>三宝院</v>
      </c>
      <c r="C1181" s="9" t="str">
        <f t="shared" si="151"/>
        <v/>
      </c>
      <c r="D1181" s="10" t="s">
        <v>1633</v>
      </c>
      <c r="E1181" s="4" t="s">
        <v>22</v>
      </c>
      <c r="F1181" s="4" t="str">
        <f t="shared" si="147"/>
        <v>ﾔｽｲ ﾉﾘｵ</v>
      </c>
      <c r="G1181" s="10" t="str">
        <f t="shared" si="148"/>
        <v xml:space="preserve">ﾔｽｲ </v>
      </c>
      <c r="H1181" s="11" t="s">
        <v>23</v>
      </c>
      <c r="I1181" s="12">
        <v>26588</v>
      </c>
      <c r="J1181" s="11">
        <v>44</v>
      </c>
      <c r="K1181" s="5" t="s">
        <v>16</v>
      </c>
      <c r="L1181" s="5">
        <v>5160</v>
      </c>
      <c r="M1181" s="5" t="s">
        <v>24</v>
      </c>
      <c r="N1181" s="11" t="str">
        <f t="shared" si="149"/>
        <v>醍05160</v>
      </c>
      <c r="O1181" s="11" t="str">
        <f t="shared" si="150"/>
        <v>家</v>
      </c>
      <c r="P1181" s="10" t="s">
        <v>2795</v>
      </c>
      <c r="Q1181" s="10" t="s">
        <v>1214</v>
      </c>
      <c r="R1181" s="10" t="s">
        <v>3254</v>
      </c>
      <c r="S1181" s="4">
        <v>9809708</v>
      </c>
      <c r="T1181" s="4" t="s">
        <v>25</v>
      </c>
      <c r="U1181" s="4">
        <v>981103102</v>
      </c>
      <c r="V1181" s="4" t="s">
        <v>20</v>
      </c>
      <c r="W1181" s="13"/>
      <c r="X1181" s="13" t="s">
        <v>2971</v>
      </c>
      <c r="Y1181" s="18" t="s">
        <v>3360</v>
      </c>
      <c r="Z1181" s="18" t="s">
        <v>2973</v>
      </c>
      <c r="AA1181" s="1" t="str">
        <f t="shared" si="152"/>
        <v>ヤ</v>
      </c>
    </row>
    <row r="1182" spans="1:28" ht="21" hidden="1" customHeight="1">
      <c r="A1182" s="1">
        <v>0</v>
      </c>
      <c r="B1182" s="1" t="str">
        <f>VLOOKUP(VALUE(MID(N1182,2,2)),Sheet1!$A$1:$B$6,2,FALSE)</f>
        <v>三宝院</v>
      </c>
      <c r="C1182" s="9" t="str">
        <f t="shared" si="151"/>
        <v/>
      </c>
      <c r="D1182" s="4" t="s">
        <v>1634</v>
      </c>
      <c r="E1182" s="4" t="s">
        <v>22</v>
      </c>
      <c r="F1182" s="4" t="str">
        <f t="shared" si="147"/>
        <v>ﾔｽｲ ﾉﾘｵ</v>
      </c>
      <c r="G1182" s="4" t="str">
        <f t="shared" si="148"/>
        <v xml:space="preserve">ﾔｽｲ </v>
      </c>
      <c r="H1182" s="5" t="s">
        <v>23</v>
      </c>
      <c r="I1182" s="6">
        <v>38216</v>
      </c>
      <c r="J1182" s="5">
        <v>12</v>
      </c>
      <c r="K1182" s="5" t="s">
        <v>16</v>
      </c>
      <c r="L1182" s="5">
        <v>5160</v>
      </c>
      <c r="M1182" s="5" t="s">
        <v>24</v>
      </c>
      <c r="N1182" s="5" t="str">
        <f t="shared" si="149"/>
        <v>醍05160</v>
      </c>
      <c r="O1182" s="5" t="str">
        <f t="shared" si="150"/>
        <v>家</v>
      </c>
      <c r="P1182" s="4" t="s">
        <v>2795</v>
      </c>
      <c r="Q1182" s="4" t="s">
        <v>1214</v>
      </c>
      <c r="R1182" s="4" t="s">
        <v>3254</v>
      </c>
      <c r="S1182" s="4">
        <v>9809708</v>
      </c>
      <c r="T1182" s="4" t="s">
        <v>25</v>
      </c>
      <c r="U1182" s="4">
        <v>981103103</v>
      </c>
      <c r="V1182" s="4" t="s">
        <v>20</v>
      </c>
      <c r="W1182" s="7" t="s">
        <v>2970</v>
      </c>
      <c r="X1182" s="7" t="s">
        <v>2971</v>
      </c>
      <c r="Y1182" s="8" t="s">
        <v>2972</v>
      </c>
      <c r="Z1182" s="8" t="s">
        <v>2973</v>
      </c>
      <c r="AA1182" s="1" t="str">
        <f t="shared" si="152"/>
        <v>ヤ</v>
      </c>
    </row>
    <row r="1183" spans="1:28" ht="21" hidden="1" customHeight="1">
      <c r="A1183" s="1">
        <v>0</v>
      </c>
      <c r="B1183" s="1" t="str">
        <f>VLOOKUP(VALUE(MID(N1183,2,2)),Sheet1!$A$1:$B$6,2,FALSE)</f>
        <v>三宝院</v>
      </c>
      <c r="C1183" s="9" t="str">
        <f t="shared" si="151"/>
        <v/>
      </c>
      <c r="D1183" s="4" t="s">
        <v>1635</v>
      </c>
      <c r="E1183" s="4" t="s">
        <v>22</v>
      </c>
      <c r="F1183" s="4" t="str">
        <f t="shared" si="147"/>
        <v>ﾔｽｲ ﾉﾘｵ</v>
      </c>
      <c r="G1183" s="4" t="str">
        <f t="shared" si="148"/>
        <v xml:space="preserve">ﾔｽｲ </v>
      </c>
      <c r="H1183" s="5" t="s">
        <v>15</v>
      </c>
      <c r="I1183" s="6">
        <v>38936</v>
      </c>
      <c r="J1183" s="5">
        <v>10</v>
      </c>
      <c r="K1183" s="5" t="s">
        <v>16</v>
      </c>
      <c r="L1183" s="5">
        <v>5160</v>
      </c>
      <c r="M1183" s="5" t="s">
        <v>24</v>
      </c>
      <c r="N1183" s="5" t="str">
        <f t="shared" si="149"/>
        <v>醍05160</v>
      </c>
      <c r="O1183" s="5" t="str">
        <f t="shared" si="150"/>
        <v>家</v>
      </c>
      <c r="P1183" s="4" t="s">
        <v>2795</v>
      </c>
      <c r="Q1183" s="4" t="s">
        <v>1214</v>
      </c>
      <c r="R1183" s="4" t="s">
        <v>3254</v>
      </c>
      <c r="S1183" s="4">
        <v>9809708</v>
      </c>
      <c r="T1183" s="4" t="s">
        <v>25</v>
      </c>
      <c r="U1183" s="4">
        <v>981103104</v>
      </c>
      <c r="V1183" s="4" t="s">
        <v>20</v>
      </c>
      <c r="W1183" s="7" t="s">
        <v>2970</v>
      </c>
      <c r="X1183" s="7" t="s">
        <v>2971</v>
      </c>
      <c r="Y1183" s="8" t="s">
        <v>2972</v>
      </c>
      <c r="Z1183" s="8" t="s">
        <v>2973</v>
      </c>
      <c r="AA1183" s="1" t="str">
        <f t="shared" si="152"/>
        <v>ヤ</v>
      </c>
    </row>
    <row r="1184" spans="1:28" ht="21" hidden="1" customHeight="1">
      <c r="A1184" s="1">
        <v>0</v>
      </c>
      <c r="B1184" s="2" t="str">
        <f>VLOOKUP(VALUE(MID(N1184,2,2)),Sheet1!$A$1:$B$6,2,FALSE)</f>
        <v>日野</v>
      </c>
      <c r="C1184" s="9" t="str">
        <f t="shared" si="151"/>
        <v/>
      </c>
      <c r="D1184" s="10" t="s">
        <v>690</v>
      </c>
      <c r="E1184" s="4" t="s">
        <v>691</v>
      </c>
      <c r="F1184" s="4" t="str">
        <f t="shared" si="147"/>
        <v>ﾔｽｲ ﾋﾃﾞｱｷ</v>
      </c>
      <c r="G1184" s="10" t="str">
        <f t="shared" si="148"/>
        <v>ﾔｽｲ ﾋﾃﾞｱｷ</v>
      </c>
      <c r="H1184" s="11" t="s">
        <v>15</v>
      </c>
      <c r="I1184" s="12">
        <v>25087</v>
      </c>
      <c r="J1184" s="11">
        <v>48</v>
      </c>
      <c r="K1184" s="5" t="s">
        <v>16</v>
      </c>
      <c r="L1184" s="5">
        <v>2247</v>
      </c>
      <c r="M1184" s="5" t="s">
        <v>17</v>
      </c>
      <c r="N1184" s="11" t="str">
        <f t="shared" si="149"/>
        <v>醍02247</v>
      </c>
      <c r="O1184" s="11" t="str">
        <f t="shared" si="150"/>
        <v>本</v>
      </c>
      <c r="P1184" s="10" t="s">
        <v>2551</v>
      </c>
      <c r="Q1184" s="10" t="s">
        <v>684</v>
      </c>
      <c r="R1184" s="10" t="s">
        <v>3088</v>
      </c>
      <c r="S1184" s="4">
        <v>1403508</v>
      </c>
      <c r="T1184" s="4" t="s">
        <v>19</v>
      </c>
      <c r="U1184" s="4">
        <v>140706801</v>
      </c>
      <c r="V1184" s="4" t="s">
        <v>20</v>
      </c>
      <c r="W1184" s="13"/>
      <c r="X1184" s="13" t="s">
        <v>2971</v>
      </c>
      <c r="Y1184" s="18" t="s">
        <v>3360</v>
      </c>
      <c r="Z1184" s="18" t="s">
        <v>2973</v>
      </c>
      <c r="AA1184" s="1" t="str">
        <f t="shared" si="152"/>
        <v>ヤ</v>
      </c>
    </row>
    <row r="1185" spans="1:29" ht="21" hidden="1" customHeight="1">
      <c r="A1185" s="1">
        <v>0</v>
      </c>
      <c r="B1185" s="2" t="str">
        <f>VLOOKUP(VALUE(MID(N1185,2,2)),Sheet1!$A$1:$B$6,2,FALSE)</f>
        <v>日野</v>
      </c>
      <c r="C1185" s="9" t="str">
        <f t="shared" si="151"/>
        <v/>
      </c>
      <c r="D1185" s="10" t="s">
        <v>692</v>
      </c>
      <c r="E1185" s="4" t="s">
        <v>22</v>
      </c>
      <c r="F1185" s="4" t="str">
        <f t="shared" si="147"/>
        <v>ﾔｽｲ ﾋﾃﾞｱｷ</v>
      </c>
      <c r="G1185" s="10" t="str">
        <f t="shared" si="148"/>
        <v xml:space="preserve">ﾔｽｲ </v>
      </c>
      <c r="H1185" s="11" t="s">
        <v>23</v>
      </c>
      <c r="I1185" s="12">
        <v>31764</v>
      </c>
      <c r="J1185" s="11">
        <v>30</v>
      </c>
      <c r="K1185" s="5" t="s">
        <v>16</v>
      </c>
      <c r="L1185" s="5">
        <v>2247</v>
      </c>
      <c r="M1185" s="5" t="s">
        <v>24</v>
      </c>
      <c r="N1185" s="11" t="str">
        <f t="shared" si="149"/>
        <v>醍02247</v>
      </c>
      <c r="O1185" s="11" t="str">
        <f t="shared" si="150"/>
        <v>家</v>
      </c>
      <c r="P1185" s="10" t="s">
        <v>2551</v>
      </c>
      <c r="Q1185" s="10" t="s">
        <v>684</v>
      </c>
      <c r="R1185" s="10" t="s">
        <v>3088</v>
      </c>
      <c r="S1185" s="4">
        <v>1403508</v>
      </c>
      <c r="T1185" s="4" t="s">
        <v>25</v>
      </c>
      <c r="U1185" s="4">
        <v>140706802</v>
      </c>
      <c r="V1185" s="4" t="s">
        <v>20</v>
      </c>
      <c r="W1185" s="13"/>
      <c r="X1185" s="13" t="s">
        <v>2971</v>
      </c>
      <c r="Y1185" s="18" t="s">
        <v>3360</v>
      </c>
      <c r="Z1185" s="18" t="s">
        <v>2973</v>
      </c>
      <c r="AA1185" s="1" t="str">
        <f t="shared" si="152"/>
        <v>ヤ</v>
      </c>
    </row>
    <row r="1186" spans="1:29" ht="21" hidden="1" customHeight="1">
      <c r="A1186" s="1">
        <v>0</v>
      </c>
      <c r="B1186" s="1" t="str">
        <f>VLOOKUP(VALUE(MID(N1186,2,2)),Sheet1!$A$1:$B$6,2,FALSE)</f>
        <v>日野</v>
      </c>
      <c r="C1186" s="9" t="str">
        <f t="shared" si="151"/>
        <v/>
      </c>
      <c r="D1186" s="4" t="s">
        <v>693</v>
      </c>
      <c r="E1186" s="4" t="s">
        <v>22</v>
      </c>
      <c r="F1186" s="4" t="str">
        <f t="shared" si="147"/>
        <v>ﾔｽｲ ﾋﾃﾞｱｷ</v>
      </c>
      <c r="G1186" s="4" t="str">
        <f t="shared" si="148"/>
        <v xml:space="preserve">ﾔｽｲ </v>
      </c>
      <c r="H1186" s="5" t="s">
        <v>15</v>
      </c>
      <c r="I1186" s="6">
        <v>40961</v>
      </c>
      <c r="J1186" s="5">
        <v>5</v>
      </c>
      <c r="K1186" s="5" t="s">
        <v>16</v>
      </c>
      <c r="L1186" s="5">
        <v>2247</v>
      </c>
      <c r="M1186" s="5" t="s">
        <v>24</v>
      </c>
      <c r="N1186" s="5" t="str">
        <f t="shared" si="149"/>
        <v>醍02247</v>
      </c>
      <c r="O1186" s="5" t="str">
        <f t="shared" si="150"/>
        <v>家</v>
      </c>
      <c r="P1186" s="4" t="s">
        <v>2551</v>
      </c>
      <c r="Q1186" s="4" t="s">
        <v>684</v>
      </c>
      <c r="R1186" s="4" t="s">
        <v>3088</v>
      </c>
      <c r="S1186" s="4">
        <v>1403508</v>
      </c>
      <c r="T1186" s="4" t="s">
        <v>25</v>
      </c>
      <c r="U1186" s="4">
        <v>140706803</v>
      </c>
      <c r="V1186" s="4" t="s">
        <v>20</v>
      </c>
      <c r="W1186" s="7" t="s">
        <v>2970</v>
      </c>
      <c r="X1186" s="7" t="s">
        <v>2971</v>
      </c>
      <c r="Y1186" s="8" t="s">
        <v>2972</v>
      </c>
      <c r="Z1186" s="8" t="s">
        <v>2973</v>
      </c>
      <c r="AA1186" s="1" t="str">
        <f t="shared" si="152"/>
        <v>ヤ</v>
      </c>
    </row>
    <row r="1187" spans="1:29" ht="21" customHeight="1">
      <c r="A1187" s="1">
        <v>0</v>
      </c>
      <c r="B1187" s="2" t="str">
        <f>VLOOKUP(VALUE(MID(N1187,2,2)),Sheet1!$A$1:$B$6,2,FALSE)</f>
        <v>石田</v>
      </c>
      <c r="C1187" s="9" t="str">
        <f t="shared" si="151"/>
        <v/>
      </c>
      <c r="D1187" s="10" t="s">
        <v>102</v>
      </c>
      <c r="E1187" s="4" t="s">
        <v>103</v>
      </c>
      <c r="F1187" s="4" t="str">
        <f t="shared" si="147"/>
        <v>ﾔｽｵｶ ﾉﾘｵ</v>
      </c>
      <c r="G1187" s="10" t="str">
        <f t="shared" si="148"/>
        <v>ﾔｽｵｶ ﾉﾘｵ</v>
      </c>
      <c r="H1187" s="11" t="s">
        <v>15</v>
      </c>
      <c r="I1187" s="12">
        <v>27016</v>
      </c>
      <c r="J1187" s="11">
        <v>43</v>
      </c>
      <c r="K1187" s="5" t="s">
        <v>16</v>
      </c>
      <c r="L1187" s="5">
        <v>1049</v>
      </c>
      <c r="M1187" s="5" t="s">
        <v>17</v>
      </c>
      <c r="N1187" s="11" t="str">
        <f t="shared" si="149"/>
        <v>醍01049</v>
      </c>
      <c r="O1187" s="11" t="str">
        <f t="shared" si="150"/>
        <v>本</v>
      </c>
      <c r="P1187" s="10" t="s">
        <v>2403</v>
      </c>
      <c r="Q1187" s="10" t="s">
        <v>104</v>
      </c>
      <c r="R1187" s="10" t="s">
        <v>2988</v>
      </c>
      <c r="S1187" s="4">
        <v>9608125</v>
      </c>
      <c r="T1187" s="4" t="s">
        <v>19</v>
      </c>
      <c r="U1187" s="4">
        <v>960808701</v>
      </c>
      <c r="V1187" s="4" t="s">
        <v>20</v>
      </c>
      <c r="W1187" s="15">
        <v>42477.354166666664</v>
      </c>
      <c r="X1187" s="16">
        <v>42471</v>
      </c>
      <c r="Y1187" s="18">
        <v>2</v>
      </c>
      <c r="Z1187" s="18"/>
      <c r="AA1187" s="1" t="str">
        <f t="shared" si="152"/>
        <v>ヤ</v>
      </c>
      <c r="AB1187" s="1">
        <f>J1187</f>
        <v>43</v>
      </c>
    </row>
    <row r="1188" spans="1:29" ht="21" hidden="1" customHeight="1">
      <c r="A1188" s="1">
        <v>0</v>
      </c>
      <c r="B1188" s="2" t="str">
        <f>VLOOKUP(VALUE(MID(N1188,2,2)),Sheet1!$A$1:$B$6,2,FALSE)</f>
        <v>石田</v>
      </c>
      <c r="C1188" s="9" t="str">
        <f t="shared" si="151"/>
        <v/>
      </c>
      <c r="D1188" s="10" t="s">
        <v>250</v>
      </c>
      <c r="E1188" s="4" t="s">
        <v>251</v>
      </c>
      <c r="F1188" s="4" t="str">
        <f t="shared" si="147"/>
        <v>ﾔｽﾀﾞ ｹｲｺﾞ</v>
      </c>
      <c r="G1188" s="10" t="str">
        <f t="shared" si="148"/>
        <v>ﾔｽﾀﾞ ｹｲｺﾞ</v>
      </c>
      <c r="H1188" s="11" t="s">
        <v>15</v>
      </c>
      <c r="I1188" s="12">
        <v>32420</v>
      </c>
      <c r="J1188" s="11">
        <v>28</v>
      </c>
      <c r="K1188" s="5" t="s">
        <v>16</v>
      </c>
      <c r="L1188" s="5">
        <v>1211</v>
      </c>
      <c r="M1188" s="5" t="s">
        <v>17</v>
      </c>
      <c r="N1188" s="11" t="str">
        <f t="shared" si="149"/>
        <v>醍01211</v>
      </c>
      <c r="O1188" s="11" t="str">
        <f t="shared" si="150"/>
        <v>本</v>
      </c>
      <c r="P1188" s="10" t="s">
        <v>2443</v>
      </c>
      <c r="Q1188" s="10" t="s">
        <v>252</v>
      </c>
      <c r="R1188" s="10" t="s">
        <v>253</v>
      </c>
      <c r="S1188" s="4">
        <v>1312138</v>
      </c>
      <c r="T1188" s="4" t="s">
        <v>25</v>
      </c>
      <c r="U1188" s="4">
        <v>140300901</v>
      </c>
      <c r="V1188" s="4" t="s">
        <v>20</v>
      </c>
      <c r="W1188" s="13"/>
      <c r="X1188" s="13" t="s">
        <v>2971</v>
      </c>
      <c r="Y1188" s="18" t="s">
        <v>3360</v>
      </c>
      <c r="Z1188" s="18" t="s">
        <v>2973</v>
      </c>
      <c r="AA1188" s="1" t="str">
        <f t="shared" si="152"/>
        <v>ヤ</v>
      </c>
    </row>
    <row r="1189" spans="1:29" ht="21" hidden="1" customHeight="1">
      <c r="A1189" s="1">
        <v>0</v>
      </c>
      <c r="B1189" s="2" t="str">
        <f>VLOOKUP(VALUE(MID(N1189,2,2)),Sheet1!$A$1:$B$6,2,FALSE)</f>
        <v>点在</v>
      </c>
      <c r="C1189" s="9" t="str">
        <f t="shared" si="151"/>
        <v/>
      </c>
      <c r="D1189" s="10" t="s">
        <v>2106</v>
      </c>
      <c r="E1189" s="4" t="s">
        <v>2107</v>
      </c>
      <c r="F1189" s="4" t="str">
        <f t="shared" si="147"/>
        <v>ﾔﾅｾ ﾉﾘﾄｼ</v>
      </c>
      <c r="G1189" s="10" t="str">
        <f t="shared" si="148"/>
        <v>ﾔﾅｾ ﾉﾘﾄｼ</v>
      </c>
      <c r="H1189" s="11" t="s">
        <v>15</v>
      </c>
      <c r="I1189" s="12">
        <v>23084</v>
      </c>
      <c r="J1189" s="11">
        <v>54</v>
      </c>
      <c r="K1189" s="5" t="s">
        <v>256</v>
      </c>
      <c r="L1189" s="5">
        <v>50127</v>
      </c>
      <c r="M1189" s="5" t="s">
        <v>17</v>
      </c>
      <c r="N1189" s="11" t="str">
        <f t="shared" si="149"/>
        <v>法50127</v>
      </c>
      <c r="O1189" s="11" t="str">
        <f t="shared" si="150"/>
        <v>本</v>
      </c>
      <c r="P1189" s="10" t="s">
        <v>2907</v>
      </c>
      <c r="Q1189" s="10" t="s">
        <v>2108</v>
      </c>
      <c r="R1189" s="10" t="s">
        <v>3318</v>
      </c>
      <c r="S1189" s="4">
        <v>812722</v>
      </c>
      <c r="T1189" s="4" t="s">
        <v>19</v>
      </c>
      <c r="U1189" s="4">
        <v>90303401</v>
      </c>
      <c r="V1189" s="4" t="s">
        <v>20</v>
      </c>
      <c r="W1189" s="13"/>
      <c r="X1189" s="13" t="s">
        <v>2971</v>
      </c>
      <c r="Y1189" s="18" t="s">
        <v>3360</v>
      </c>
      <c r="Z1189" s="18" t="s">
        <v>2973</v>
      </c>
      <c r="AA1189" s="1" t="str">
        <f t="shared" si="152"/>
        <v>ヤ</v>
      </c>
    </row>
    <row r="1190" spans="1:29" ht="21" hidden="1" customHeight="1">
      <c r="A1190" s="1">
        <v>0</v>
      </c>
      <c r="B1190" s="2" t="str">
        <f>VLOOKUP(VALUE(MID(N1190,2,2)),Sheet1!$A$1:$B$6,2,FALSE)</f>
        <v>点在</v>
      </c>
      <c r="C1190" s="9" t="str">
        <f t="shared" si="151"/>
        <v/>
      </c>
      <c r="D1190" s="10" t="s">
        <v>2109</v>
      </c>
      <c r="E1190" s="4" t="s">
        <v>22</v>
      </c>
      <c r="F1190" s="4" t="str">
        <f t="shared" si="147"/>
        <v>ﾔﾅｾ ﾉﾘﾄｼ</v>
      </c>
      <c r="G1190" s="10" t="str">
        <f t="shared" si="148"/>
        <v xml:space="preserve">ﾔﾅｾ </v>
      </c>
      <c r="H1190" s="11" t="s">
        <v>23</v>
      </c>
      <c r="I1190" s="12">
        <v>21222</v>
      </c>
      <c r="J1190" s="11">
        <v>59</v>
      </c>
      <c r="K1190" s="5" t="s">
        <v>256</v>
      </c>
      <c r="L1190" s="5">
        <v>50127</v>
      </c>
      <c r="M1190" s="5" t="s">
        <v>24</v>
      </c>
      <c r="N1190" s="11" t="str">
        <f t="shared" si="149"/>
        <v>法50127</v>
      </c>
      <c r="O1190" s="11" t="str">
        <f t="shared" si="150"/>
        <v>家</v>
      </c>
      <c r="P1190" s="10" t="s">
        <v>2907</v>
      </c>
      <c r="Q1190" s="10" t="s">
        <v>2108</v>
      </c>
      <c r="R1190" s="10" t="s">
        <v>3318</v>
      </c>
      <c r="S1190" s="4">
        <v>812722</v>
      </c>
      <c r="T1190" s="4" t="s">
        <v>25</v>
      </c>
      <c r="U1190" s="4">
        <v>90303402</v>
      </c>
      <c r="V1190" s="4" t="s">
        <v>20</v>
      </c>
      <c r="W1190" s="13"/>
      <c r="X1190" s="13" t="s">
        <v>2971</v>
      </c>
      <c r="Y1190" s="18" t="s">
        <v>3360</v>
      </c>
      <c r="Z1190" s="18" t="s">
        <v>2973</v>
      </c>
      <c r="AA1190" s="1" t="str">
        <f t="shared" si="152"/>
        <v>ヤ</v>
      </c>
    </row>
    <row r="1191" spans="1:29" ht="21" hidden="1" customHeight="1">
      <c r="A1191" s="1">
        <v>0</v>
      </c>
      <c r="B1191" s="2" t="str">
        <f>VLOOKUP(VALUE(MID(N1191,2,2)),Sheet1!$A$1:$B$6,2,FALSE)</f>
        <v>点在</v>
      </c>
      <c r="C1191" s="9" t="str">
        <f t="shared" si="151"/>
        <v/>
      </c>
      <c r="D1191" s="10" t="s">
        <v>2110</v>
      </c>
      <c r="E1191" s="4" t="s">
        <v>22</v>
      </c>
      <c r="F1191" s="4" t="str">
        <f t="shared" si="147"/>
        <v>ﾔﾅｾ ﾉﾘﾄｼ</v>
      </c>
      <c r="G1191" s="10" t="str">
        <f t="shared" si="148"/>
        <v xml:space="preserve">ﾔﾅｾ </v>
      </c>
      <c r="H1191" s="11" t="s">
        <v>23</v>
      </c>
      <c r="I1191" s="12">
        <v>34264</v>
      </c>
      <c r="J1191" s="11">
        <v>23</v>
      </c>
      <c r="K1191" s="5" t="s">
        <v>256</v>
      </c>
      <c r="L1191" s="5">
        <v>50127</v>
      </c>
      <c r="M1191" s="5" t="s">
        <v>24</v>
      </c>
      <c r="N1191" s="11" t="str">
        <f t="shared" si="149"/>
        <v>法50127</v>
      </c>
      <c r="O1191" s="11" t="str">
        <f t="shared" si="150"/>
        <v>家</v>
      </c>
      <c r="P1191" s="10" t="s">
        <v>2907</v>
      </c>
      <c r="Q1191" s="10" t="s">
        <v>2108</v>
      </c>
      <c r="R1191" s="10" t="s">
        <v>3318</v>
      </c>
      <c r="S1191" s="4">
        <v>812722</v>
      </c>
      <c r="T1191" s="4" t="s">
        <v>25</v>
      </c>
      <c r="U1191" s="4">
        <v>90303404</v>
      </c>
      <c r="V1191" s="4" t="s">
        <v>20</v>
      </c>
      <c r="W1191" s="13"/>
      <c r="X1191" s="13" t="s">
        <v>2971</v>
      </c>
      <c r="Y1191" s="18" t="s">
        <v>3360</v>
      </c>
      <c r="Z1191" s="18" t="s">
        <v>2973</v>
      </c>
      <c r="AA1191" s="1" t="str">
        <f t="shared" si="152"/>
        <v>ヤ</v>
      </c>
    </row>
    <row r="1192" spans="1:29" ht="21" hidden="1" customHeight="1">
      <c r="A1192" s="1">
        <v>0</v>
      </c>
      <c r="B1192" s="2" t="str">
        <f>VLOOKUP(VALUE(MID(N1192,2,2)),Sheet1!$A$1:$B$6,2,FALSE)</f>
        <v>点在</v>
      </c>
      <c r="C1192" s="9" t="str">
        <f t="shared" si="151"/>
        <v/>
      </c>
      <c r="D1192" s="10" t="s">
        <v>2111</v>
      </c>
      <c r="E1192" s="4" t="s">
        <v>22</v>
      </c>
      <c r="F1192" s="4" t="str">
        <f t="shared" si="147"/>
        <v>ﾔﾅｾ ﾉﾘﾄｼ</v>
      </c>
      <c r="G1192" s="10" t="str">
        <f t="shared" si="148"/>
        <v xml:space="preserve">ﾔﾅｾ </v>
      </c>
      <c r="H1192" s="11" t="s">
        <v>23</v>
      </c>
      <c r="I1192" s="12">
        <v>35076</v>
      </c>
      <c r="J1192" s="11">
        <v>21</v>
      </c>
      <c r="K1192" s="5" t="s">
        <v>256</v>
      </c>
      <c r="L1192" s="5">
        <v>50127</v>
      </c>
      <c r="M1192" s="5" t="s">
        <v>24</v>
      </c>
      <c r="N1192" s="11" t="str">
        <f t="shared" si="149"/>
        <v>法50127</v>
      </c>
      <c r="O1192" s="11" t="str">
        <f t="shared" si="150"/>
        <v>家</v>
      </c>
      <c r="P1192" s="10" t="s">
        <v>2907</v>
      </c>
      <c r="Q1192" s="10" t="s">
        <v>2108</v>
      </c>
      <c r="R1192" s="10" t="s">
        <v>3318</v>
      </c>
      <c r="S1192" s="4">
        <v>812722</v>
      </c>
      <c r="T1192" s="4" t="s">
        <v>25</v>
      </c>
      <c r="U1192" s="4">
        <v>90303405</v>
      </c>
      <c r="V1192" s="4" t="s">
        <v>20</v>
      </c>
      <c r="W1192" s="13"/>
      <c r="X1192" s="13" t="s">
        <v>2971</v>
      </c>
      <c r="Y1192" s="18" t="s">
        <v>3360</v>
      </c>
      <c r="Z1192" s="18" t="s">
        <v>2973</v>
      </c>
      <c r="AA1192" s="1" t="str">
        <f t="shared" si="152"/>
        <v>ヤ</v>
      </c>
    </row>
    <row r="1193" spans="1:29" ht="21" hidden="1" customHeight="1">
      <c r="A1193" s="1">
        <v>0</v>
      </c>
      <c r="B1193" s="2" t="str">
        <f>VLOOKUP(VALUE(MID(N1193,2,2)),Sheet1!$A$1:$B$6,2,FALSE)</f>
        <v>点在</v>
      </c>
      <c r="C1193" s="9" t="str">
        <f t="shared" si="151"/>
        <v/>
      </c>
      <c r="D1193" s="10" t="s">
        <v>2267</v>
      </c>
      <c r="E1193" s="4" t="s">
        <v>2268</v>
      </c>
      <c r="F1193" s="4" t="str">
        <f t="shared" si="147"/>
        <v>ﾔﾏｳﾁ ｱﾂｼ</v>
      </c>
      <c r="G1193" s="10" t="str">
        <f t="shared" si="148"/>
        <v>ﾔﾏｳﾁ ｱﾂｼ</v>
      </c>
      <c r="H1193" s="11" t="s">
        <v>15</v>
      </c>
      <c r="I1193" s="12">
        <v>27557</v>
      </c>
      <c r="J1193" s="11">
        <v>41</v>
      </c>
      <c r="K1193" s="5" t="s">
        <v>16</v>
      </c>
      <c r="L1193" s="5">
        <v>50182</v>
      </c>
      <c r="M1193" s="5" t="s">
        <v>17</v>
      </c>
      <c r="N1193" s="11" t="str">
        <f t="shared" si="149"/>
        <v>醍50182</v>
      </c>
      <c r="O1193" s="11" t="str">
        <f t="shared" si="150"/>
        <v>本</v>
      </c>
      <c r="P1193" s="10" t="s">
        <v>2944</v>
      </c>
      <c r="Q1193" s="10" t="s">
        <v>83</v>
      </c>
      <c r="R1193" s="10" t="s">
        <v>3340</v>
      </c>
      <c r="S1193" s="4">
        <v>9419845</v>
      </c>
      <c r="T1193" s="4" t="s">
        <v>19</v>
      </c>
      <c r="U1193" s="4">
        <v>950311201</v>
      </c>
      <c r="V1193" s="4" t="s">
        <v>20</v>
      </c>
      <c r="W1193" s="13"/>
      <c r="X1193" s="13" t="s">
        <v>2971</v>
      </c>
      <c r="Y1193" s="18" t="s">
        <v>3360</v>
      </c>
      <c r="Z1193" s="18" t="s">
        <v>2973</v>
      </c>
      <c r="AA1193" s="1" t="str">
        <f t="shared" si="152"/>
        <v>ヤ</v>
      </c>
    </row>
    <row r="1194" spans="1:29" ht="21" hidden="1" customHeight="1">
      <c r="A1194" s="1">
        <v>0</v>
      </c>
      <c r="B1194" s="2" t="str">
        <f>VLOOKUP(VALUE(MID(N1194,2,2)),Sheet1!$A$1:$B$6,2,FALSE)</f>
        <v>点在</v>
      </c>
      <c r="C1194" s="9" t="str">
        <f t="shared" si="151"/>
        <v/>
      </c>
      <c r="D1194" s="10" t="s">
        <v>2269</v>
      </c>
      <c r="E1194" s="4" t="s">
        <v>22</v>
      </c>
      <c r="F1194" s="4" t="str">
        <f t="shared" si="147"/>
        <v>ﾔﾏｳﾁ ｱﾂｼ</v>
      </c>
      <c r="G1194" s="10" t="str">
        <f t="shared" si="148"/>
        <v xml:space="preserve">ﾔﾏｳﾁ </v>
      </c>
      <c r="H1194" s="11" t="s">
        <v>23</v>
      </c>
      <c r="I1194" s="12">
        <v>18502</v>
      </c>
      <c r="J1194" s="11">
        <v>66</v>
      </c>
      <c r="K1194" s="5" t="s">
        <v>16</v>
      </c>
      <c r="L1194" s="5">
        <v>50182</v>
      </c>
      <c r="M1194" s="5" t="s">
        <v>24</v>
      </c>
      <c r="N1194" s="11" t="str">
        <f t="shared" si="149"/>
        <v>醍50182</v>
      </c>
      <c r="O1194" s="11" t="str">
        <f t="shared" si="150"/>
        <v>家</v>
      </c>
      <c r="P1194" s="10" t="s">
        <v>2944</v>
      </c>
      <c r="Q1194" s="10" t="s">
        <v>83</v>
      </c>
      <c r="R1194" s="10" t="s">
        <v>3340</v>
      </c>
      <c r="S1194" s="4">
        <v>9419845</v>
      </c>
      <c r="T1194" s="4" t="s">
        <v>25</v>
      </c>
      <c r="U1194" s="4">
        <v>950311202</v>
      </c>
      <c r="V1194" s="4" t="s">
        <v>20</v>
      </c>
      <c r="W1194" s="13"/>
      <c r="X1194" s="13" t="s">
        <v>2971</v>
      </c>
      <c r="Y1194" s="18" t="s">
        <v>3360</v>
      </c>
      <c r="Z1194" s="18" t="s">
        <v>2973</v>
      </c>
      <c r="AA1194" s="1" t="str">
        <f t="shared" si="152"/>
        <v>ヤ</v>
      </c>
    </row>
    <row r="1195" spans="1:29" ht="21" hidden="1" customHeight="1">
      <c r="A1195" s="1">
        <v>0</v>
      </c>
      <c r="B1195" s="2" t="str">
        <f>VLOOKUP(VALUE(MID(N1195,2,2)),Sheet1!$A$1:$B$6,2,FALSE)</f>
        <v>小栗栖</v>
      </c>
      <c r="C1195" s="9" t="str">
        <f t="shared" si="151"/>
        <v/>
      </c>
      <c r="D1195" s="10" t="s">
        <v>814</v>
      </c>
      <c r="E1195" s="4" t="s">
        <v>815</v>
      </c>
      <c r="F1195" s="4" t="str">
        <f t="shared" si="147"/>
        <v>ﾔﾏｳﾁ ｺｳｼﾞ</v>
      </c>
      <c r="G1195" s="10" t="str">
        <f t="shared" si="148"/>
        <v>ﾔﾏｳﾁ ｺｳｼﾞ</v>
      </c>
      <c r="H1195" s="11" t="s">
        <v>15</v>
      </c>
      <c r="I1195" s="12">
        <v>17705</v>
      </c>
      <c r="J1195" s="11">
        <v>68</v>
      </c>
      <c r="K1195" s="5" t="s">
        <v>16</v>
      </c>
      <c r="L1195" s="5">
        <v>3089</v>
      </c>
      <c r="M1195" s="5" t="s">
        <v>17</v>
      </c>
      <c r="N1195" s="11" t="str">
        <f t="shared" si="149"/>
        <v>醍03089</v>
      </c>
      <c r="O1195" s="11" t="str">
        <f t="shared" si="150"/>
        <v>本</v>
      </c>
      <c r="P1195" s="10" t="s">
        <v>2585</v>
      </c>
      <c r="Q1195" s="10" t="s">
        <v>787</v>
      </c>
      <c r="R1195" s="10" t="s">
        <v>3115</v>
      </c>
      <c r="S1195" s="4">
        <v>4987</v>
      </c>
      <c r="T1195" s="4" t="s">
        <v>19</v>
      </c>
      <c r="U1195" s="4">
        <v>809001</v>
      </c>
      <c r="V1195" s="4" t="s">
        <v>20</v>
      </c>
      <c r="W1195" s="13"/>
      <c r="X1195" s="13" t="s">
        <v>2971</v>
      </c>
      <c r="Y1195" s="18" t="s">
        <v>3360</v>
      </c>
      <c r="Z1195" s="18" t="s">
        <v>2973</v>
      </c>
      <c r="AA1195" s="1" t="str">
        <f t="shared" si="152"/>
        <v>ヤ</v>
      </c>
    </row>
    <row r="1196" spans="1:29" ht="21" hidden="1" customHeight="1">
      <c r="A1196" s="1">
        <v>0</v>
      </c>
      <c r="B1196" s="2" t="str">
        <f>VLOOKUP(VALUE(MID(N1196,2,2)),Sheet1!$A$1:$B$6,2,FALSE)</f>
        <v>小栗栖</v>
      </c>
      <c r="C1196" s="9" t="str">
        <f t="shared" si="151"/>
        <v/>
      </c>
      <c r="D1196" s="10" t="s">
        <v>816</v>
      </c>
      <c r="E1196" s="4" t="s">
        <v>22</v>
      </c>
      <c r="F1196" s="4" t="str">
        <f t="shared" si="147"/>
        <v>ﾔﾏｳﾁ ｺｳｼﾞ</v>
      </c>
      <c r="G1196" s="10" t="str">
        <f t="shared" si="148"/>
        <v xml:space="preserve">ﾔﾏｳﾁ </v>
      </c>
      <c r="H1196" s="11" t="s">
        <v>23</v>
      </c>
      <c r="I1196" s="12">
        <v>17542</v>
      </c>
      <c r="J1196" s="11">
        <v>69</v>
      </c>
      <c r="K1196" s="5" t="s">
        <v>16</v>
      </c>
      <c r="L1196" s="5">
        <v>3089</v>
      </c>
      <c r="M1196" s="5" t="s">
        <v>24</v>
      </c>
      <c r="N1196" s="11" t="str">
        <f t="shared" si="149"/>
        <v>醍03089</v>
      </c>
      <c r="O1196" s="11" t="str">
        <f t="shared" si="150"/>
        <v>家</v>
      </c>
      <c r="P1196" s="10" t="s">
        <v>2585</v>
      </c>
      <c r="Q1196" s="10" t="s">
        <v>787</v>
      </c>
      <c r="R1196" s="10" t="s">
        <v>3115</v>
      </c>
      <c r="S1196" s="4">
        <v>4987</v>
      </c>
      <c r="T1196" s="4" t="s">
        <v>25</v>
      </c>
      <c r="U1196" s="4">
        <v>809002</v>
      </c>
      <c r="V1196" s="4" t="s">
        <v>20</v>
      </c>
      <c r="W1196" s="13"/>
      <c r="X1196" s="13" t="s">
        <v>2971</v>
      </c>
      <c r="Y1196" s="18" t="s">
        <v>3360</v>
      </c>
      <c r="Z1196" s="18" t="s">
        <v>2973</v>
      </c>
      <c r="AA1196" s="1" t="str">
        <f t="shared" si="152"/>
        <v>ヤ</v>
      </c>
    </row>
    <row r="1197" spans="1:29" ht="21" customHeight="1">
      <c r="A1197" s="1">
        <v>0</v>
      </c>
      <c r="B1197" s="2" t="str">
        <f>VLOOKUP(VALUE(MID(N1197,2,2)),Sheet1!$A$1:$B$6,2,FALSE)</f>
        <v>一言寺</v>
      </c>
      <c r="C1197" s="9" t="str">
        <f t="shared" si="151"/>
        <v/>
      </c>
      <c r="D1197" s="10" t="s">
        <v>1334</v>
      </c>
      <c r="E1197" s="4" t="s">
        <v>1335</v>
      </c>
      <c r="F1197" s="4" t="str">
        <f t="shared" si="147"/>
        <v>ﾔﾏｳﾁ ﾄｼｷ</v>
      </c>
      <c r="G1197" s="10" t="str">
        <f t="shared" si="148"/>
        <v>ﾔﾏｳﾁ ﾄｼｷ</v>
      </c>
      <c r="H1197" s="11" t="s">
        <v>15</v>
      </c>
      <c r="I1197" s="12">
        <v>29024</v>
      </c>
      <c r="J1197" s="11">
        <v>37</v>
      </c>
      <c r="K1197" s="5" t="s">
        <v>16</v>
      </c>
      <c r="L1197" s="5">
        <v>4109</v>
      </c>
      <c r="M1197" s="5" t="s">
        <v>17</v>
      </c>
      <c r="N1197" s="11" t="str">
        <f t="shared" si="149"/>
        <v>醍04109</v>
      </c>
      <c r="O1197" s="11" t="str">
        <f t="shared" si="150"/>
        <v>本</v>
      </c>
      <c r="P1197" s="10" t="s">
        <v>2712</v>
      </c>
      <c r="Q1197" s="10" t="s">
        <v>1336</v>
      </c>
      <c r="R1197" s="10" t="s">
        <v>1337</v>
      </c>
      <c r="S1197" s="4">
        <v>9906673</v>
      </c>
      <c r="T1197" s="4" t="s">
        <v>25</v>
      </c>
      <c r="U1197" s="4">
        <v>41106501</v>
      </c>
      <c r="V1197" s="4" t="s">
        <v>20</v>
      </c>
      <c r="W1197" s="15">
        <v>42477.416666666664</v>
      </c>
      <c r="X1197" s="16">
        <v>42467</v>
      </c>
      <c r="Y1197" s="18">
        <v>1</v>
      </c>
      <c r="Z1197" s="18" t="s">
        <v>3522</v>
      </c>
      <c r="AA1197" s="1" t="str">
        <f t="shared" si="152"/>
        <v>ヤ</v>
      </c>
      <c r="AB1197" s="20">
        <f t="shared" ref="AB1197:AB1198" si="153">J1197</f>
        <v>37</v>
      </c>
      <c r="AC1197" s="1">
        <v>7000</v>
      </c>
    </row>
    <row r="1198" spans="1:29" ht="21" customHeight="1">
      <c r="A1198" s="1">
        <v>0</v>
      </c>
      <c r="B1198" s="2" t="str">
        <f>VLOOKUP(VALUE(MID(N1198,2,2)),Sheet1!$A$1:$B$6,2,FALSE)</f>
        <v>一言寺</v>
      </c>
      <c r="C1198" s="9" t="str">
        <f t="shared" si="151"/>
        <v/>
      </c>
      <c r="D1198" s="10" t="s">
        <v>1338</v>
      </c>
      <c r="E1198" s="4" t="s">
        <v>22</v>
      </c>
      <c r="F1198" s="4" t="str">
        <f t="shared" si="147"/>
        <v>ﾔﾏｳﾁ ﾄｼｷ</v>
      </c>
      <c r="G1198" s="10" t="s">
        <v>3521</v>
      </c>
      <c r="H1198" s="11" t="s">
        <v>23</v>
      </c>
      <c r="I1198" s="12">
        <v>32660</v>
      </c>
      <c r="J1198" s="11">
        <v>27</v>
      </c>
      <c r="K1198" s="5" t="s">
        <v>16</v>
      </c>
      <c r="L1198" s="5">
        <v>4109</v>
      </c>
      <c r="M1198" s="5" t="s">
        <v>24</v>
      </c>
      <c r="N1198" s="11" t="str">
        <f t="shared" si="149"/>
        <v>醍04109</v>
      </c>
      <c r="O1198" s="11" t="str">
        <f t="shared" si="150"/>
        <v>家</v>
      </c>
      <c r="P1198" s="10" t="s">
        <v>2712</v>
      </c>
      <c r="Q1198" s="10" t="s">
        <v>1336</v>
      </c>
      <c r="R1198" s="10" t="s">
        <v>1337</v>
      </c>
      <c r="S1198" s="4">
        <v>9906673</v>
      </c>
      <c r="T1198" s="4" t="s">
        <v>25</v>
      </c>
      <c r="U1198" s="4">
        <v>41106506</v>
      </c>
      <c r="V1198" s="4" t="s">
        <v>20</v>
      </c>
      <c r="W1198" s="15">
        <v>42477.416666666664</v>
      </c>
      <c r="X1198" s="16">
        <v>42467</v>
      </c>
      <c r="Y1198" s="18">
        <v>1</v>
      </c>
      <c r="Z1198" s="18">
        <v>5</v>
      </c>
      <c r="AA1198" s="1" t="str">
        <f t="shared" si="152"/>
        <v>ヤ</v>
      </c>
      <c r="AB1198" s="20">
        <f t="shared" si="153"/>
        <v>27</v>
      </c>
      <c r="AC1198" s="1">
        <v>1500</v>
      </c>
    </row>
    <row r="1199" spans="1:29" ht="21" hidden="1" customHeight="1">
      <c r="A1199" s="1">
        <v>0</v>
      </c>
      <c r="B1199" s="1" t="str">
        <f>VLOOKUP(VALUE(MID(N1199,2,2)),Sheet1!$A$1:$B$6,2,FALSE)</f>
        <v>一言寺</v>
      </c>
      <c r="C1199" s="9" t="str">
        <f t="shared" si="151"/>
        <v/>
      </c>
      <c r="D1199" s="4" t="s">
        <v>1339</v>
      </c>
      <c r="E1199" s="4" t="s">
        <v>22</v>
      </c>
      <c r="F1199" s="4" t="str">
        <f t="shared" si="147"/>
        <v>ﾔﾏｳﾁ ﾄｼｷ</v>
      </c>
      <c r="G1199" s="4" t="str">
        <f t="shared" si="148"/>
        <v xml:space="preserve">ﾔﾏｳﾁ </v>
      </c>
      <c r="H1199" s="5" t="s">
        <v>23</v>
      </c>
      <c r="I1199" s="6">
        <v>42211</v>
      </c>
      <c r="J1199" s="5">
        <v>1</v>
      </c>
      <c r="K1199" s="5" t="s">
        <v>16</v>
      </c>
      <c r="L1199" s="5">
        <v>4109</v>
      </c>
      <c r="M1199" s="5" t="s">
        <v>24</v>
      </c>
      <c r="N1199" s="5" t="str">
        <f t="shared" si="149"/>
        <v>醍04109</v>
      </c>
      <c r="O1199" s="5" t="str">
        <f t="shared" si="150"/>
        <v>家</v>
      </c>
      <c r="P1199" s="4" t="s">
        <v>2712</v>
      </c>
      <c r="Q1199" s="4" t="s">
        <v>1336</v>
      </c>
      <c r="R1199" s="4" t="s">
        <v>1337</v>
      </c>
      <c r="S1199" s="4">
        <v>9906673</v>
      </c>
      <c r="T1199" s="4" t="s">
        <v>25</v>
      </c>
      <c r="U1199" s="4">
        <v>41106507</v>
      </c>
      <c r="V1199" s="4" t="s">
        <v>20</v>
      </c>
      <c r="W1199" s="7" t="s">
        <v>2970</v>
      </c>
      <c r="X1199" s="7" t="s">
        <v>2971</v>
      </c>
      <c r="Y1199" s="8" t="s">
        <v>2972</v>
      </c>
      <c r="Z1199" s="8" t="s">
        <v>2973</v>
      </c>
      <c r="AA1199" s="1" t="str">
        <f t="shared" si="152"/>
        <v>ヤ</v>
      </c>
    </row>
    <row r="1200" spans="1:29" ht="21" hidden="1" customHeight="1">
      <c r="A1200" s="1">
        <v>0</v>
      </c>
      <c r="B1200" s="2" t="str">
        <f>VLOOKUP(VALUE(MID(N1200,2,2)),Sheet1!$A$1:$B$6,2,FALSE)</f>
        <v>三宝院</v>
      </c>
      <c r="C1200" s="9" t="str">
        <f t="shared" si="151"/>
        <v/>
      </c>
      <c r="D1200" s="10" t="s">
        <v>1791</v>
      </c>
      <c r="E1200" s="4" t="s">
        <v>1792</v>
      </c>
      <c r="F1200" s="4" t="str">
        <f t="shared" si="147"/>
        <v>ﾔﾏｶﾜ ﾏｻﾐ</v>
      </c>
      <c r="G1200" s="10" t="str">
        <f t="shared" si="148"/>
        <v>ﾔﾏｶﾜ ﾏｻﾐ</v>
      </c>
      <c r="H1200" s="11" t="s">
        <v>23</v>
      </c>
      <c r="I1200" s="12">
        <v>22114</v>
      </c>
      <c r="J1200" s="11">
        <v>56</v>
      </c>
      <c r="K1200" s="5" t="s">
        <v>256</v>
      </c>
      <c r="L1200" s="5">
        <v>5303</v>
      </c>
      <c r="M1200" s="5" t="s">
        <v>17</v>
      </c>
      <c r="N1200" s="11" t="str">
        <f t="shared" si="149"/>
        <v>法05303</v>
      </c>
      <c r="O1200" s="11" t="str">
        <f t="shared" si="150"/>
        <v>本</v>
      </c>
      <c r="P1200" s="10" t="s">
        <v>2834</v>
      </c>
      <c r="Q1200" s="10" t="s">
        <v>1629</v>
      </c>
      <c r="R1200" s="10" t="s">
        <v>3282</v>
      </c>
      <c r="S1200" s="4">
        <v>1111621</v>
      </c>
      <c r="T1200" s="4" t="s">
        <v>19</v>
      </c>
      <c r="U1200" s="4">
        <v>120483501</v>
      </c>
      <c r="V1200" s="4" t="s">
        <v>20</v>
      </c>
      <c r="W1200" s="13"/>
      <c r="X1200" s="13" t="s">
        <v>2971</v>
      </c>
      <c r="Y1200" s="18" t="s">
        <v>3360</v>
      </c>
      <c r="Z1200" s="18" t="s">
        <v>2973</v>
      </c>
      <c r="AA1200" s="1" t="str">
        <f t="shared" si="152"/>
        <v>ヤ</v>
      </c>
    </row>
    <row r="1201" spans="1:27" ht="21" hidden="1" customHeight="1">
      <c r="A1201" s="1">
        <v>0</v>
      </c>
      <c r="B1201" s="2" t="str">
        <f>VLOOKUP(VALUE(MID(N1201,2,2)),Sheet1!$A$1:$B$6,2,FALSE)</f>
        <v>三宝院</v>
      </c>
      <c r="C1201" s="9" t="str">
        <f t="shared" si="151"/>
        <v/>
      </c>
      <c r="D1201" s="10" t="s">
        <v>1793</v>
      </c>
      <c r="E1201" s="4" t="s">
        <v>22</v>
      </c>
      <c r="F1201" s="4" t="str">
        <f t="shared" si="147"/>
        <v>ﾔﾏｶﾜ ﾏｻﾐ</v>
      </c>
      <c r="G1201" s="10" t="str">
        <f t="shared" si="148"/>
        <v xml:space="preserve">ﾔﾏｶﾜ </v>
      </c>
      <c r="H1201" s="11" t="s">
        <v>15</v>
      </c>
      <c r="I1201" s="12">
        <v>17715</v>
      </c>
      <c r="J1201" s="11">
        <v>68</v>
      </c>
      <c r="K1201" s="5" t="s">
        <v>256</v>
      </c>
      <c r="L1201" s="5">
        <v>5303</v>
      </c>
      <c r="M1201" s="5" t="s">
        <v>24</v>
      </c>
      <c r="N1201" s="11" t="str">
        <f t="shared" si="149"/>
        <v>法05303</v>
      </c>
      <c r="O1201" s="11" t="str">
        <f t="shared" si="150"/>
        <v>家</v>
      </c>
      <c r="P1201" s="10" t="s">
        <v>2834</v>
      </c>
      <c r="Q1201" s="10" t="s">
        <v>1629</v>
      </c>
      <c r="R1201" s="10" t="s">
        <v>3282</v>
      </c>
      <c r="S1201" s="4">
        <v>1111621</v>
      </c>
      <c r="T1201" s="4" t="s">
        <v>25</v>
      </c>
      <c r="U1201" s="4">
        <v>120483502</v>
      </c>
      <c r="V1201" s="4" t="s">
        <v>20</v>
      </c>
      <c r="W1201" s="13"/>
      <c r="X1201" s="13" t="s">
        <v>2971</v>
      </c>
      <c r="Y1201" s="18" t="s">
        <v>3360</v>
      </c>
      <c r="Z1201" s="18" t="s">
        <v>2973</v>
      </c>
      <c r="AA1201" s="1" t="str">
        <f t="shared" si="152"/>
        <v>ヤ</v>
      </c>
    </row>
    <row r="1202" spans="1:27" ht="21" hidden="1" customHeight="1">
      <c r="A1202" s="1">
        <v>0</v>
      </c>
      <c r="B1202" s="2" t="str">
        <f>VLOOKUP(VALUE(MID(N1202,2,2)),Sheet1!$A$1:$B$6,2,FALSE)</f>
        <v>三宝院</v>
      </c>
      <c r="C1202" s="9" t="str">
        <f t="shared" si="151"/>
        <v/>
      </c>
      <c r="D1202" s="10" t="s">
        <v>1794</v>
      </c>
      <c r="E1202" s="4" t="s">
        <v>22</v>
      </c>
      <c r="F1202" s="4" t="str">
        <f t="shared" si="147"/>
        <v>ﾔﾏｶﾜ ﾏｻﾐ</v>
      </c>
      <c r="G1202" s="10" t="str">
        <f t="shared" si="148"/>
        <v xml:space="preserve">ﾔﾏｶﾜ </v>
      </c>
      <c r="H1202" s="11" t="s">
        <v>23</v>
      </c>
      <c r="I1202" s="12">
        <v>34915</v>
      </c>
      <c r="J1202" s="11">
        <v>21</v>
      </c>
      <c r="K1202" s="5" t="s">
        <v>256</v>
      </c>
      <c r="L1202" s="5">
        <v>5303</v>
      </c>
      <c r="M1202" s="5" t="s">
        <v>24</v>
      </c>
      <c r="N1202" s="11" t="str">
        <f t="shared" si="149"/>
        <v>法05303</v>
      </c>
      <c r="O1202" s="11" t="str">
        <f t="shared" si="150"/>
        <v>家</v>
      </c>
      <c r="P1202" s="10" t="s">
        <v>2834</v>
      </c>
      <c r="Q1202" s="10" t="s">
        <v>1629</v>
      </c>
      <c r="R1202" s="10" t="s">
        <v>3282</v>
      </c>
      <c r="S1202" s="4">
        <v>1111621</v>
      </c>
      <c r="T1202" s="4" t="s">
        <v>25</v>
      </c>
      <c r="U1202" s="4">
        <v>120483503</v>
      </c>
      <c r="V1202" s="4" t="s">
        <v>20</v>
      </c>
      <c r="W1202" s="13"/>
      <c r="X1202" s="13" t="s">
        <v>2971</v>
      </c>
      <c r="Y1202" s="18" t="s">
        <v>3360</v>
      </c>
      <c r="Z1202" s="18" t="s">
        <v>2973</v>
      </c>
      <c r="AA1202" s="1" t="str">
        <f t="shared" si="152"/>
        <v>ヤ</v>
      </c>
    </row>
    <row r="1203" spans="1:27" ht="21" hidden="1" customHeight="1">
      <c r="A1203" s="1">
        <v>0</v>
      </c>
      <c r="B1203" s="2" t="str">
        <f>VLOOKUP(VALUE(MID(N1203,2,2)),Sheet1!$A$1:$B$6,2,FALSE)</f>
        <v>三宝院</v>
      </c>
      <c r="C1203" s="9" t="str">
        <f t="shared" si="151"/>
        <v/>
      </c>
      <c r="D1203" s="10" t="s">
        <v>1838</v>
      </c>
      <c r="E1203" s="4" t="s">
        <v>1839</v>
      </c>
      <c r="F1203" s="4" t="str">
        <f t="shared" si="147"/>
        <v>ﾔﾏｸﾞﾁ ｹｲｺﾞ</v>
      </c>
      <c r="G1203" s="10" t="str">
        <f t="shared" si="148"/>
        <v>ﾔﾏｸﾞﾁ ｹｲｺﾞ</v>
      </c>
      <c r="H1203" s="11" t="s">
        <v>15</v>
      </c>
      <c r="I1203" s="12">
        <v>19080</v>
      </c>
      <c r="J1203" s="11">
        <v>65</v>
      </c>
      <c r="K1203" s="5" t="s">
        <v>16</v>
      </c>
      <c r="L1203" s="5">
        <v>5317</v>
      </c>
      <c r="M1203" s="5" t="s">
        <v>17</v>
      </c>
      <c r="N1203" s="11" t="str">
        <f t="shared" si="149"/>
        <v>醍05317</v>
      </c>
      <c r="O1203" s="11" t="str">
        <f t="shared" si="150"/>
        <v>本</v>
      </c>
      <c r="P1203" s="10" t="s">
        <v>2846</v>
      </c>
      <c r="Q1203" s="10" t="s">
        <v>1618</v>
      </c>
      <c r="R1203" s="10" t="s">
        <v>3290</v>
      </c>
      <c r="S1203" s="4">
        <v>1501992</v>
      </c>
      <c r="T1203" s="4" t="s">
        <v>19</v>
      </c>
      <c r="U1203" s="4">
        <v>150602701</v>
      </c>
      <c r="V1203" s="4" t="s">
        <v>20</v>
      </c>
      <c r="W1203" s="13"/>
      <c r="X1203" s="13" t="s">
        <v>2971</v>
      </c>
      <c r="Y1203" s="18" t="s">
        <v>3360</v>
      </c>
      <c r="Z1203" s="18" t="s">
        <v>2973</v>
      </c>
      <c r="AA1203" s="1" t="str">
        <f t="shared" si="152"/>
        <v>ヤ</v>
      </c>
    </row>
    <row r="1204" spans="1:27" ht="21" hidden="1" customHeight="1">
      <c r="A1204" s="1">
        <v>0</v>
      </c>
      <c r="B1204" s="2" t="str">
        <f>VLOOKUP(VALUE(MID(N1204,2,2)),Sheet1!$A$1:$B$6,2,FALSE)</f>
        <v>三宝院</v>
      </c>
      <c r="C1204" s="9" t="str">
        <f t="shared" si="151"/>
        <v/>
      </c>
      <c r="D1204" s="10" t="s">
        <v>1840</v>
      </c>
      <c r="E1204" s="4" t="s">
        <v>22</v>
      </c>
      <c r="F1204" s="4" t="str">
        <f t="shared" si="147"/>
        <v>ﾔﾏｸﾞﾁ ｹｲｺﾞ</v>
      </c>
      <c r="G1204" s="10" t="str">
        <f t="shared" si="148"/>
        <v xml:space="preserve">ﾔﾏｸﾞﾁ </v>
      </c>
      <c r="H1204" s="11" t="s">
        <v>23</v>
      </c>
      <c r="I1204" s="12">
        <v>19223</v>
      </c>
      <c r="J1204" s="11">
        <v>64</v>
      </c>
      <c r="K1204" s="5" t="s">
        <v>16</v>
      </c>
      <c r="L1204" s="5">
        <v>5317</v>
      </c>
      <c r="M1204" s="5" t="s">
        <v>24</v>
      </c>
      <c r="N1204" s="11" t="str">
        <f t="shared" si="149"/>
        <v>醍05317</v>
      </c>
      <c r="O1204" s="11" t="str">
        <f t="shared" si="150"/>
        <v>家</v>
      </c>
      <c r="P1204" s="10" t="s">
        <v>2846</v>
      </c>
      <c r="Q1204" s="10" t="s">
        <v>1618</v>
      </c>
      <c r="R1204" s="10" t="s">
        <v>3290</v>
      </c>
      <c r="S1204" s="4">
        <v>1501992</v>
      </c>
      <c r="T1204" s="4" t="s">
        <v>25</v>
      </c>
      <c r="U1204" s="4">
        <v>150602702</v>
      </c>
      <c r="V1204" s="4" t="s">
        <v>20</v>
      </c>
      <c r="W1204" s="13"/>
      <c r="X1204" s="13" t="s">
        <v>2971</v>
      </c>
      <c r="Y1204" s="18" t="s">
        <v>3360</v>
      </c>
      <c r="Z1204" s="18" t="s">
        <v>2973</v>
      </c>
      <c r="AA1204" s="1" t="str">
        <f t="shared" si="152"/>
        <v>ヤ</v>
      </c>
    </row>
    <row r="1205" spans="1:27" ht="21" hidden="1" customHeight="1">
      <c r="A1205" s="1">
        <v>0</v>
      </c>
      <c r="B1205" s="2" t="str">
        <f>VLOOKUP(VALUE(MID(N1205,2,2)),Sheet1!$A$1:$B$6,2,FALSE)</f>
        <v>点在</v>
      </c>
      <c r="C1205" s="9" t="str">
        <f t="shared" si="151"/>
        <v/>
      </c>
      <c r="D1205" s="10" t="s">
        <v>2261</v>
      </c>
      <c r="E1205" s="4" t="s">
        <v>2262</v>
      </c>
      <c r="F1205" s="4" t="str">
        <f t="shared" si="147"/>
        <v>ﾔﾏｸﾞﾁ ｺｳｼﾞ</v>
      </c>
      <c r="G1205" s="10" t="str">
        <f t="shared" si="148"/>
        <v>ﾔﾏｸﾞﾁ ｺｳｼﾞ</v>
      </c>
      <c r="H1205" s="11" t="s">
        <v>15</v>
      </c>
      <c r="I1205" s="12">
        <v>26458</v>
      </c>
      <c r="J1205" s="11">
        <v>44</v>
      </c>
      <c r="K1205" s="5" t="s">
        <v>256</v>
      </c>
      <c r="L1205" s="5">
        <v>50178</v>
      </c>
      <c r="M1205" s="5" t="s">
        <v>17</v>
      </c>
      <c r="N1205" s="11" t="str">
        <f t="shared" si="149"/>
        <v>法50178</v>
      </c>
      <c r="O1205" s="11" t="str">
        <f t="shared" si="150"/>
        <v>本</v>
      </c>
      <c r="P1205" s="10" t="s">
        <v>2943</v>
      </c>
      <c r="Q1205" s="10" t="s">
        <v>2263</v>
      </c>
      <c r="R1205" s="10" t="s">
        <v>55</v>
      </c>
      <c r="S1205" s="4">
        <v>9800662</v>
      </c>
      <c r="T1205" s="4" t="s">
        <v>19</v>
      </c>
      <c r="U1205" s="4">
        <v>150183801</v>
      </c>
      <c r="V1205" s="4" t="s">
        <v>20</v>
      </c>
      <c r="W1205" s="13"/>
      <c r="X1205" s="13" t="s">
        <v>2971</v>
      </c>
      <c r="Y1205" s="18" t="s">
        <v>3360</v>
      </c>
      <c r="Z1205" s="18" t="s">
        <v>2973</v>
      </c>
      <c r="AA1205" s="1" t="str">
        <f t="shared" si="152"/>
        <v>ヤ</v>
      </c>
    </row>
    <row r="1206" spans="1:27" ht="21" hidden="1" customHeight="1">
      <c r="A1206" s="1">
        <v>0</v>
      </c>
      <c r="B1206" s="2" t="str">
        <f>VLOOKUP(VALUE(MID(N1206,2,2)),Sheet1!$A$1:$B$6,2,FALSE)</f>
        <v>点在</v>
      </c>
      <c r="C1206" s="9" t="str">
        <f t="shared" si="151"/>
        <v/>
      </c>
      <c r="D1206" s="10" t="s">
        <v>2264</v>
      </c>
      <c r="E1206" s="4" t="s">
        <v>22</v>
      </c>
      <c r="F1206" s="4" t="str">
        <f t="shared" si="147"/>
        <v>ﾔﾏｸﾞﾁ ｺｳｼﾞ</v>
      </c>
      <c r="G1206" s="10" t="str">
        <f t="shared" si="148"/>
        <v xml:space="preserve">ﾔﾏｸﾞﾁ </v>
      </c>
      <c r="H1206" s="11" t="s">
        <v>23</v>
      </c>
      <c r="I1206" s="12">
        <v>27524</v>
      </c>
      <c r="J1206" s="11">
        <v>41</v>
      </c>
      <c r="K1206" s="5" t="s">
        <v>256</v>
      </c>
      <c r="L1206" s="5">
        <v>50178</v>
      </c>
      <c r="M1206" s="5" t="s">
        <v>24</v>
      </c>
      <c r="N1206" s="11" t="str">
        <f t="shared" si="149"/>
        <v>法50178</v>
      </c>
      <c r="O1206" s="11" t="str">
        <f t="shared" si="150"/>
        <v>家</v>
      </c>
      <c r="P1206" s="10" t="s">
        <v>2943</v>
      </c>
      <c r="Q1206" s="10" t="s">
        <v>2263</v>
      </c>
      <c r="R1206" s="10" t="s">
        <v>55</v>
      </c>
      <c r="S1206" s="4">
        <v>9800662</v>
      </c>
      <c r="T1206" s="4" t="s">
        <v>25</v>
      </c>
      <c r="U1206" s="4">
        <v>150183802</v>
      </c>
      <c r="V1206" s="4" t="s">
        <v>20</v>
      </c>
      <c r="W1206" s="13"/>
      <c r="X1206" s="13" t="s">
        <v>2971</v>
      </c>
      <c r="Y1206" s="18" t="s">
        <v>3360</v>
      </c>
      <c r="Z1206" s="18" t="s">
        <v>2973</v>
      </c>
      <c r="AA1206" s="1" t="str">
        <f t="shared" si="152"/>
        <v>ヤ</v>
      </c>
    </row>
    <row r="1207" spans="1:27" ht="21" hidden="1" customHeight="1">
      <c r="A1207" s="1">
        <v>0</v>
      </c>
      <c r="B1207" s="1" t="str">
        <f>VLOOKUP(VALUE(MID(N1207,2,2)),Sheet1!$A$1:$B$6,2,FALSE)</f>
        <v>点在</v>
      </c>
      <c r="C1207" s="9" t="str">
        <f t="shared" si="151"/>
        <v/>
      </c>
      <c r="D1207" s="4" t="s">
        <v>2265</v>
      </c>
      <c r="E1207" s="4" t="s">
        <v>22</v>
      </c>
      <c r="F1207" s="4" t="str">
        <f t="shared" si="147"/>
        <v>ﾔﾏｸﾞﾁ ｺｳｼﾞ</v>
      </c>
      <c r="G1207" s="4" t="str">
        <f t="shared" si="148"/>
        <v xml:space="preserve">ﾔﾏｸﾞﾁ </v>
      </c>
      <c r="H1207" s="5" t="s">
        <v>15</v>
      </c>
      <c r="I1207" s="6">
        <v>38521</v>
      </c>
      <c r="J1207" s="5">
        <v>11</v>
      </c>
      <c r="K1207" s="5" t="s">
        <v>256</v>
      </c>
      <c r="L1207" s="5">
        <v>50178</v>
      </c>
      <c r="M1207" s="5" t="s">
        <v>24</v>
      </c>
      <c r="N1207" s="5" t="str">
        <f t="shared" si="149"/>
        <v>法50178</v>
      </c>
      <c r="O1207" s="5" t="str">
        <f t="shared" si="150"/>
        <v>家</v>
      </c>
      <c r="P1207" s="4" t="s">
        <v>2943</v>
      </c>
      <c r="Q1207" s="4" t="s">
        <v>2263</v>
      </c>
      <c r="R1207" s="4" t="s">
        <v>55</v>
      </c>
      <c r="S1207" s="4">
        <v>9800662</v>
      </c>
      <c r="T1207" s="4" t="s">
        <v>25</v>
      </c>
      <c r="U1207" s="4">
        <v>150183803</v>
      </c>
      <c r="V1207" s="4" t="s">
        <v>20</v>
      </c>
      <c r="W1207" s="7" t="s">
        <v>2970</v>
      </c>
      <c r="X1207" s="7" t="s">
        <v>2971</v>
      </c>
      <c r="Y1207" s="8" t="s">
        <v>2972</v>
      </c>
      <c r="Z1207" s="8" t="s">
        <v>2973</v>
      </c>
      <c r="AA1207" s="1" t="str">
        <f t="shared" si="152"/>
        <v>ヤ</v>
      </c>
    </row>
    <row r="1208" spans="1:27" ht="21" hidden="1" customHeight="1">
      <c r="A1208" s="1">
        <v>0</v>
      </c>
      <c r="B1208" s="1" t="str">
        <f>VLOOKUP(VALUE(MID(N1208,2,2)),Sheet1!$A$1:$B$6,2,FALSE)</f>
        <v>点在</v>
      </c>
      <c r="C1208" s="9" t="str">
        <f t="shared" si="151"/>
        <v/>
      </c>
      <c r="D1208" s="4" t="s">
        <v>2266</v>
      </c>
      <c r="E1208" s="4" t="s">
        <v>22</v>
      </c>
      <c r="F1208" s="4" t="str">
        <f t="shared" si="147"/>
        <v>ﾔﾏｸﾞﾁ ｺｳｼﾞ</v>
      </c>
      <c r="G1208" s="4" t="str">
        <f t="shared" si="148"/>
        <v xml:space="preserve">ﾔﾏｸﾞﾁ </v>
      </c>
      <c r="H1208" s="5" t="s">
        <v>23</v>
      </c>
      <c r="I1208" s="6">
        <v>39299</v>
      </c>
      <c r="J1208" s="5">
        <v>9</v>
      </c>
      <c r="K1208" s="5" t="s">
        <v>256</v>
      </c>
      <c r="L1208" s="5">
        <v>50178</v>
      </c>
      <c r="M1208" s="5" t="s">
        <v>24</v>
      </c>
      <c r="N1208" s="5" t="str">
        <f t="shared" si="149"/>
        <v>法50178</v>
      </c>
      <c r="O1208" s="5" t="str">
        <f t="shared" si="150"/>
        <v>家</v>
      </c>
      <c r="P1208" s="4" t="s">
        <v>2943</v>
      </c>
      <c r="Q1208" s="4" t="s">
        <v>2263</v>
      </c>
      <c r="R1208" s="4" t="s">
        <v>55</v>
      </c>
      <c r="S1208" s="4">
        <v>9800662</v>
      </c>
      <c r="T1208" s="4" t="s">
        <v>25</v>
      </c>
      <c r="U1208" s="4">
        <v>150183804</v>
      </c>
      <c r="V1208" s="4" t="s">
        <v>20</v>
      </c>
      <c r="W1208" s="7" t="s">
        <v>2970</v>
      </c>
      <c r="X1208" s="7" t="s">
        <v>2971</v>
      </c>
      <c r="Y1208" s="8" t="s">
        <v>2972</v>
      </c>
      <c r="Z1208" s="8" t="s">
        <v>2973</v>
      </c>
      <c r="AA1208" s="1" t="str">
        <f t="shared" si="152"/>
        <v>ヤ</v>
      </c>
    </row>
    <row r="1209" spans="1:27" ht="21" hidden="1" customHeight="1">
      <c r="A1209" s="1">
        <v>0</v>
      </c>
      <c r="B1209" s="2" t="str">
        <f>VLOOKUP(VALUE(MID(N1209,2,2)),Sheet1!$A$1:$B$6,2,FALSE)</f>
        <v>点在</v>
      </c>
      <c r="C1209" s="9" t="str">
        <f t="shared" si="151"/>
        <v/>
      </c>
      <c r="D1209" s="10" t="s">
        <v>1985</v>
      </c>
      <c r="E1209" s="4" t="s">
        <v>1986</v>
      </c>
      <c r="F1209" s="4" t="str">
        <f t="shared" si="147"/>
        <v>ﾔﾏｸﾞﾁ ｼﾞﾕﾝｼﾞ</v>
      </c>
      <c r="G1209" s="10" t="str">
        <f t="shared" si="148"/>
        <v>ﾔﾏｸﾞﾁ ｼﾞﾕﾝｼﾞ</v>
      </c>
      <c r="H1209" s="11" t="s">
        <v>15</v>
      </c>
      <c r="I1209" s="12">
        <v>28384</v>
      </c>
      <c r="J1209" s="11">
        <v>39</v>
      </c>
      <c r="K1209" s="5" t="s">
        <v>16</v>
      </c>
      <c r="L1209" s="5">
        <v>50082</v>
      </c>
      <c r="M1209" s="5" t="s">
        <v>17</v>
      </c>
      <c r="N1209" s="11" t="str">
        <f t="shared" si="149"/>
        <v>醍50082</v>
      </c>
      <c r="O1209" s="11" t="str">
        <f t="shared" si="150"/>
        <v>本</v>
      </c>
      <c r="P1209" s="10" t="s">
        <v>2881</v>
      </c>
      <c r="Q1209" s="10" t="s">
        <v>1987</v>
      </c>
      <c r="R1209" s="10" t="s">
        <v>1988</v>
      </c>
      <c r="S1209" s="4">
        <v>1109103</v>
      </c>
      <c r="T1209" s="4" t="s">
        <v>25</v>
      </c>
      <c r="U1209" s="4">
        <v>111203801</v>
      </c>
      <c r="V1209" s="4" t="s">
        <v>20</v>
      </c>
      <c r="W1209" s="13"/>
      <c r="X1209" s="13" t="s">
        <v>2971</v>
      </c>
      <c r="Y1209" s="18" t="s">
        <v>3360</v>
      </c>
      <c r="Z1209" s="18" t="s">
        <v>2973</v>
      </c>
      <c r="AA1209" s="1" t="str">
        <f t="shared" si="152"/>
        <v>ヤ</v>
      </c>
    </row>
    <row r="1210" spans="1:27" ht="21" hidden="1" customHeight="1">
      <c r="A1210" s="1">
        <v>0</v>
      </c>
      <c r="B1210" s="2" t="str">
        <f>VLOOKUP(VALUE(MID(N1210,2,2)),Sheet1!$A$1:$B$6,2,FALSE)</f>
        <v>点在</v>
      </c>
      <c r="C1210" s="9" t="str">
        <f t="shared" si="151"/>
        <v/>
      </c>
      <c r="D1210" s="10" t="s">
        <v>1989</v>
      </c>
      <c r="E1210" s="4" t="s">
        <v>22</v>
      </c>
      <c r="F1210" s="4" t="str">
        <f t="shared" si="147"/>
        <v>ﾔﾏｸﾞﾁ ｼﾞﾕﾝｼﾞ</v>
      </c>
      <c r="G1210" s="10" t="str">
        <f t="shared" si="148"/>
        <v xml:space="preserve">ﾔﾏｸﾞﾁ </v>
      </c>
      <c r="H1210" s="11" t="s">
        <v>23</v>
      </c>
      <c r="I1210" s="12">
        <v>28280</v>
      </c>
      <c r="J1210" s="11">
        <v>39</v>
      </c>
      <c r="K1210" s="5" t="s">
        <v>16</v>
      </c>
      <c r="L1210" s="5">
        <v>50082</v>
      </c>
      <c r="M1210" s="5" t="s">
        <v>24</v>
      </c>
      <c r="N1210" s="11" t="str">
        <f t="shared" si="149"/>
        <v>醍50082</v>
      </c>
      <c r="O1210" s="11" t="str">
        <f t="shared" si="150"/>
        <v>家</v>
      </c>
      <c r="P1210" s="10" t="s">
        <v>2881</v>
      </c>
      <c r="Q1210" s="10" t="s">
        <v>1987</v>
      </c>
      <c r="R1210" s="10" t="s">
        <v>1988</v>
      </c>
      <c r="S1210" s="4">
        <v>1109103</v>
      </c>
      <c r="T1210" s="4" t="s">
        <v>25</v>
      </c>
      <c r="U1210" s="4">
        <v>111203802</v>
      </c>
      <c r="V1210" s="4" t="s">
        <v>20</v>
      </c>
      <c r="W1210" s="13"/>
      <c r="X1210" s="13" t="s">
        <v>2971</v>
      </c>
      <c r="Y1210" s="18" t="s">
        <v>3360</v>
      </c>
      <c r="Z1210" s="18" t="s">
        <v>2973</v>
      </c>
      <c r="AA1210" s="1" t="str">
        <f t="shared" si="152"/>
        <v>ヤ</v>
      </c>
    </row>
    <row r="1211" spans="1:27" ht="21" hidden="1" customHeight="1">
      <c r="A1211" s="1">
        <v>0</v>
      </c>
      <c r="B1211" s="2" t="str">
        <f>VLOOKUP(VALUE(MID(N1211,2,2)),Sheet1!$A$1:$B$6,2,FALSE)</f>
        <v>石田</v>
      </c>
      <c r="C1211" s="9" t="str">
        <f t="shared" si="151"/>
        <v/>
      </c>
      <c r="D1211" s="10" t="s">
        <v>292</v>
      </c>
      <c r="E1211" s="4" t="s">
        <v>293</v>
      </c>
      <c r="F1211" s="4" t="str">
        <f t="shared" si="147"/>
        <v>ﾔﾏｸﾞﾁ ﾘﾖｳﾏ</v>
      </c>
      <c r="G1211" s="10" t="str">
        <f t="shared" si="148"/>
        <v>ﾔﾏｸﾞﾁ ﾘﾖｳﾏ</v>
      </c>
      <c r="H1211" s="11" t="s">
        <v>15</v>
      </c>
      <c r="I1211" s="12">
        <v>28523</v>
      </c>
      <c r="J1211" s="11">
        <v>39</v>
      </c>
      <c r="K1211" s="5" t="s">
        <v>16</v>
      </c>
      <c r="L1211" s="5">
        <v>1226</v>
      </c>
      <c r="M1211" s="5" t="s">
        <v>17</v>
      </c>
      <c r="N1211" s="11" t="str">
        <f t="shared" si="149"/>
        <v>醍01226</v>
      </c>
      <c r="O1211" s="11" t="str">
        <f t="shared" si="150"/>
        <v>本</v>
      </c>
      <c r="P1211" s="10" t="s">
        <v>2453</v>
      </c>
      <c r="Q1211" s="10" t="s">
        <v>294</v>
      </c>
      <c r="R1211" s="10" t="s">
        <v>295</v>
      </c>
      <c r="S1211" s="4">
        <v>12866</v>
      </c>
      <c r="T1211" s="4" t="s">
        <v>25</v>
      </c>
      <c r="U1211" s="4">
        <v>10106801</v>
      </c>
      <c r="V1211" s="4" t="s">
        <v>20</v>
      </c>
      <c r="W1211" s="13"/>
      <c r="X1211" s="13" t="s">
        <v>2971</v>
      </c>
      <c r="Y1211" s="18" t="s">
        <v>3360</v>
      </c>
      <c r="Z1211" s="18" t="s">
        <v>2973</v>
      </c>
      <c r="AA1211" s="1" t="str">
        <f t="shared" si="152"/>
        <v>ヤ</v>
      </c>
    </row>
    <row r="1212" spans="1:27" ht="21" hidden="1" customHeight="1">
      <c r="A1212" s="1">
        <v>0</v>
      </c>
      <c r="B1212" s="2" t="str">
        <f>VLOOKUP(VALUE(MID(N1212,2,2)),Sheet1!$A$1:$B$6,2,FALSE)</f>
        <v>小栗栖</v>
      </c>
      <c r="C1212" s="9" t="str">
        <f t="shared" si="151"/>
        <v/>
      </c>
      <c r="D1212" s="10" t="s">
        <v>1015</v>
      </c>
      <c r="E1212" s="4" t="s">
        <v>1016</v>
      </c>
      <c r="F1212" s="4" t="str">
        <f t="shared" si="147"/>
        <v>ﾔﾏｻﾞｷ ﾏｻﾕｷ</v>
      </c>
      <c r="G1212" s="10" t="str">
        <f t="shared" si="148"/>
        <v>ﾔﾏｻﾞｷ ﾏｻﾕｷ</v>
      </c>
      <c r="H1212" s="11" t="s">
        <v>15</v>
      </c>
      <c r="I1212" s="12">
        <v>20892</v>
      </c>
      <c r="J1212" s="11">
        <v>60</v>
      </c>
      <c r="K1212" s="5" t="s">
        <v>16</v>
      </c>
      <c r="L1212" s="5">
        <v>3257</v>
      </c>
      <c r="M1212" s="5" t="s">
        <v>17</v>
      </c>
      <c r="N1212" s="11" t="str">
        <f t="shared" si="149"/>
        <v>醍03257</v>
      </c>
      <c r="O1212" s="11" t="str">
        <f t="shared" si="150"/>
        <v>本</v>
      </c>
      <c r="P1212" s="10" t="s">
        <v>2634</v>
      </c>
      <c r="Q1212" s="10" t="s">
        <v>28</v>
      </c>
      <c r="R1212" s="10" t="s">
        <v>1017</v>
      </c>
      <c r="S1212" s="4">
        <v>114642</v>
      </c>
      <c r="T1212" s="4" t="s">
        <v>19</v>
      </c>
      <c r="U1212" s="4">
        <v>20405001</v>
      </c>
      <c r="V1212" s="4" t="s">
        <v>20</v>
      </c>
      <c r="W1212" s="13"/>
      <c r="X1212" s="13" t="s">
        <v>2971</v>
      </c>
      <c r="Y1212" s="18" t="s">
        <v>3360</v>
      </c>
      <c r="Z1212" s="18" t="s">
        <v>2973</v>
      </c>
      <c r="AA1212" s="1" t="str">
        <f t="shared" si="152"/>
        <v>ヤ</v>
      </c>
    </row>
    <row r="1213" spans="1:27" ht="21" hidden="1" customHeight="1">
      <c r="A1213" s="1">
        <v>0</v>
      </c>
      <c r="B1213" s="2" t="str">
        <f>VLOOKUP(VALUE(MID(N1213,2,2)),Sheet1!$A$1:$B$6,2,FALSE)</f>
        <v>三宝院</v>
      </c>
      <c r="C1213" s="9" t="str">
        <f t="shared" si="151"/>
        <v/>
      </c>
      <c r="D1213" s="10" t="s">
        <v>1641</v>
      </c>
      <c r="E1213" s="4" t="s">
        <v>1642</v>
      </c>
      <c r="F1213" s="4" t="str">
        <f t="shared" si="147"/>
        <v>ﾔﾏｼﾀ ﾋﾃﾞｷ</v>
      </c>
      <c r="G1213" s="10" t="str">
        <f t="shared" si="148"/>
        <v>ﾔﾏｼﾀ ﾋﾃﾞｷ</v>
      </c>
      <c r="H1213" s="11" t="s">
        <v>15</v>
      </c>
      <c r="I1213" s="12">
        <v>27690</v>
      </c>
      <c r="J1213" s="11">
        <v>41</v>
      </c>
      <c r="K1213" s="5" t="s">
        <v>16</v>
      </c>
      <c r="L1213" s="5">
        <v>5166</v>
      </c>
      <c r="M1213" s="5" t="s">
        <v>17</v>
      </c>
      <c r="N1213" s="11" t="str">
        <f t="shared" si="149"/>
        <v>醍05166</v>
      </c>
      <c r="O1213" s="11" t="str">
        <f t="shared" si="150"/>
        <v>本</v>
      </c>
      <c r="P1213" s="10" t="s">
        <v>2797</v>
      </c>
      <c r="Q1213" s="10" t="s">
        <v>1643</v>
      </c>
      <c r="R1213" s="10" t="s">
        <v>3256</v>
      </c>
      <c r="S1213" s="4">
        <v>505897</v>
      </c>
      <c r="T1213" s="4" t="s">
        <v>19</v>
      </c>
      <c r="U1213" s="4">
        <v>50903801</v>
      </c>
      <c r="V1213" s="4" t="s">
        <v>20</v>
      </c>
      <c r="W1213" s="13"/>
      <c r="X1213" s="13" t="s">
        <v>2971</v>
      </c>
      <c r="Y1213" s="18" t="s">
        <v>3360</v>
      </c>
      <c r="Z1213" s="18" t="s">
        <v>2973</v>
      </c>
      <c r="AA1213" s="1" t="str">
        <f t="shared" si="152"/>
        <v>ヤ</v>
      </c>
    </row>
    <row r="1214" spans="1:27" ht="21" hidden="1" customHeight="1">
      <c r="A1214" s="1">
        <v>0</v>
      </c>
      <c r="B1214" s="2" t="str">
        <f>VLOOKUP(VALUE(MID(N1214,2,2)),Sheet1!$A$1:$B$6,2,FALSE)</f>
        <v>三宝院</v>
      </c>
      <c r="C1214" s="9" t="str">
        <f t="shared" si="151"/>
        <v/>
      </c>
      <c r="D1214" s="10" t="s">
        <v>1644</v>
      </c>
      <c r="E1214" s="4" t="s">
        <v>22</v>
      </c>
      <c r="F1214" s="4" t="str">
        <f t="shared" si="147"/>
        <v>ﾔﾏｼﾀ ﾋﾃﾞｷ</v>
      </c>
      <c r="G1214" s="10" t="str">
        <f t="shared" si="148"/>
        <v xml:space="preserve">ﾔﾏｼﾀ </v>
      </c>
      <c r="H1214" s="11" t="s">
        <v>23</v>
      </c>
      <c r="I1214" s="12">
        <v>27888</v>
      </c>
      <c r="J1214" s="11">
        <v>40</v>
      </c>
      <c r="K1214" s="5" t="s">
        <v>16</v>
      </c>
      <c r="L1214" s="5">
        <v>5166</v>
      </c>
      <c r="M1214" s="5" t="s">
        <v>24</v>
      </c>
      <c r="N1214" s="11" t="str">
        <f t="shared" si="149"/>
        <v>醍05166</v>
      </c>
      <c r="O1214" s="11" t="str">
        <f t="shared" si="150"/>
        <v>家</v>
      </c>
      <c r="P1214" s="10" t="s">
        <v>2797</v>
      </c>
      <c r="Q1214" s="10" t="s">
        <v>1643</v>
      </c>
      <c r="R1214" s="10" t="s">
        <v>3256</v>
      </c>
      <c r="S1214" s="4">
        <v>505897</v>
      </c>
      <c r="T1214" s="4" t="s">
        <v>25</v>
      </c>
      <c r="U1214" s="4">
        <v>50903802</v>
      </c>
      <c r="V1214" s="4" t="s">
        <v>20</v>
      </c>
      <c r="W1214" s="13"/>
      <c r="X1214" s="13" t="s">
        <v>2971</v>
      </c>
      <c r="Y1214" s="18" t="s">
        <v>3360</v>
      </c>
      <c r="Z1214" s="18" t="s">
        <v>2973</v>
      </c>
      <c r="AA1214" s="1" t="str">
        <f t="shared" si="152"/>
        <v>ヤ</v>
      </c>
    </row>
    <row r="1215" spans="1:27" ht="21" hidden="1" customHeight="1">
      <c r="A1215" s="1">
        <v>0</v>
      </c>
      <c r="B1215" s="1" t="str">
        <f>VLOOKUP(VALUE(MID(N1215,2,2)),Sheet1!$A$1:$B$6,2,FALSE)</f>
        <v>三宝院</v>
      </c>
      <c r="C1215" s="9" t="str">
        <f t="shared" si="151"/>
        <v/>
      </c>
      <c r="D1215" s="4" t="s">
        <v>1645</v>
      </c>
      <c r="E1215" s="4" t="s">
        <v>22</v>
      </c>
      <c r="F1215" s="4" t="str">
        <f t="shared" si="147"/>
        <v>ﾔﾏｼﾀ ﾋﾃﾞｷ</v>
      </c>
      <c r="G1215" s="4" t="str">
        <f t="shared" si="148"/>
        <v xml:space="preserve">ﾔﾏｼﾀ </v>
      </c>
      <c r="H1215" s="5" t="s">
        <v>23</v>
      </c>
      <c r="I1215" s="6">
        <v>38213</v>
      </c>
      <c r="J1215" s="5">
        <v>12</v>
      </c>
      <c r="K1215" s="5" t="s">
        <v>16</v>
      </c>
      <c r="L1215" s="5">
        <v>5166</v>
      </c>
      <c r="M1215" s="5" t="s">
        <v>24</v>
      </c>
      <c r="N1215" s="5" t="str">
        <f t="shared" si="149"/>
        <v>醍05166</v>
      </c>
      <c r="O1215" s="5" t="str">
        <f t="shared" si="150"/>
        <v>家</v>
      </c>
      <c r="P1215" s="4" t="s">
        <v>2797</v>
      </c>
      <c r="Q1215" s="4" t="s">
        <v>1643</v>
      </c>
      <c r="R1215" s="4" t="s">
        <v>3256</v>
      </c>
      <c r="S1215" s="4">
        <v>505897</v>
      </c>
      <c r="T1215" s="4" t="s">
        <v>25</v>
      </c>
      <c r="U1215" s="4">
        <v>50903803</v>
      </c>
      <c r="V1215" s="4" t="s">
        <v>20</v>
      </c>
      <c r="W1215" s="7" t="s">
        <v>2970</v>
      </c>
      <c r="X1215" s="7" t="s">
        <v>2971</v>
      </c>
      <c r="Y1215" s="8" t="s">
        <v>2972</v>
      </c>
      <c r="Z1215" s="8" t="s">
        <v>2973</v>
      </c>
      <c r="AA1215" s="1" t="str">
        <f t="shared" si="152"/>
        <v>ヤ</v>
      </c>
    </row>
    <row r="1216" spans="1:27" ht="21" hidden="1" customHeight="1">
      <c r="A1216" s="1">
        <v>0</v>
      </c>
      <c r="B1216" s="1" t="str">
        <f>VLOOKUP(VALUE(MID(N1216,2,2)),Sheet1!$A$1:$B$6,2,FALSE)</f>
        <v>三宝院</v>
      </c>
      <c r="C1216" s="9" t="str">
        <f t="shared" si="151"/>
        <v/>
      </c>
      <c r="D1216" s="4" t="s">
        <v>1646</v>
      </c>
      <c r="E1216" s="4" t="s">
        <v>22</v>
      </c>
      <c r="F1216" s="4" t="str">
        <f t="shared" si="147"/>
        <v>ﾔﾏｼﾀ ﾋﾃﾞｷ</v>
      </c>
      <c r="G1216" s="4" t="str">
        <f t="shared" si="148"/>
        <v xml:space="preserve">ﾔﾏｼﾀ </v>
      </c>
      <c r="H1216" s="5" t="s">
        <v>15</v>
      </c>
      <c r="I1216" s="6">
        <v>39326</v>
      </c>
      <c r="J1216" s="5">
        <v>9</v>
      </c>
      <c r="K1216" s="5" t="s">
        <v>16</v>
      </c>
      <c r="L1216" s="5">
        <v>5166</v>
      </c>
      <c r="M1216" s="5" t="s">
        <v>24</v>
      </c>
      <c r="N1216" s="5" t="str">
        <f t="shared" si="149"/>
        <v>醍05166</v>
      </c>
      <c r="O1216" s="5" t="str">
        <f t="shared" si="150"/>
        <v>家</v>
      </c>
      <c r="P1216" s="4" t="s">
        <v>2797</v>
      </c>
      <c r="Q1216" s="4" t="s">
        <v>1643</v>
      </c>
      <c r="R1216" s="4" t="s">
        <v>3256</v>
      </c>
      <c r="S1216" s="4">
        <v>505897</v>
      </c>
      <c r="T1216" s="4" t="s">
        <v>25</v>
      </c>
      <c r="U1216" s="4">
        <v>50903804</v>
      </c>
      <c r="V1216" s="4" t="s">
        <v>20</v>
      </c>
      <c r="W1216" s="7" t="s">
        <v>2970</v>
      </c>
      <c r="X1216" s="7" t="s">
        <v>2971</v>
      </c>
      <c r="Y1216" s="8" t="s">
        <v>2972</v>
      </c>
      <c r="Z1216" s="8" t="s">
        <v>2973</v>
      </c>
      <c r="AA1216" s="1" t="str">
        <f t="shared" si="152"/>
        <v>ヤ</v>
      </c>
    </row>
    <row r="1217" spans="1:29" ht="21" customHeight="1">
      <c r="A1217" s="1">
        <v>0</v>
      </c>
      <c r="B1217" s="2" t="str">
        <f>VLOOKUP(VALUE(MID(N1217,2,2)),Sheet1!$A$1:$B$6,2,FALSE)</f>
        <v>日野</v>
      </c>
      <c r="C1217" s="9" t="str">
        <f t="shared" si="151"/>
        <v/>
      </c>
      <c r="D1217" s="10" t="s">
        <v>373</v>
      </c>
      <c r="E1217" s="4" t="s">
        <v>374</v>
      </c>
      <c r="F1217" s="4" t="str">
        <f t="shared" si="147"/>
        <v>ﾔﾏｼﾀ ﾋﾃﾞﾐﾂ</v>
      </c>
      <c r="G1217" s="10" t="str">
        <f t="shared" si="148"/>
        <v>ﾔﾏｼﾀ ﾋﾃﾞﾐﾂ</v>
      </c>
      <c r="H1217" s="11" t="s">
        <v>15</v>
      </c>
      <c r="I1217" s="12">
        <v>20312</v>
      </c>
      <c r="J1217" s="11">
        <v>61</v>
      </c>
      <c r="K1217" s="5" t="s">
        <v>16</v>
      </c>
      <c r="L1217" s="5">
        <v>2040</v>
      </c>
      <c r="M1217" s="5" t="s">
        <v>17</v>
      </c>
      <c r="N1217" s="11" t="str">
        <f t="shared" si="149"/>
        <v>醍02040</v>
      </c>
      <c r="O1217" s="11" t="str">
        <f t="shared" si="150"/>
        <v>本</v>
      </c>
      <c r="P1217" s="10" t="s">
        <v>2478</v>
      </c>
      <c r="Q1217" s="10" t="s">
        <v>365</v>
      </c>
      <c r="R1217" s="10" t="s">
        <v>3035</v>
      </c>
      <c r="S1217" s="4">
        <v>8507121</v>
      </c>
      <c r="T1217" s="4" t="s">
        <v>19</v>
      </c>
      <c r="U1217" s="4">
        <v>851218801</v>
      </c>
      <c r="V1217" s="4" t="s">
        <v>20</v>
      </c>
      <c r="W1217" s="15">
        <v>42477.375</v>
      </c>
      <c r="X1217" s="16">
        <v>42466</v>
      </c>
      <c r="Y1217" s="18">
        <v>3</v>
      </c>
      <c r="Z1217" s="18">
        <v>7</v>
      </c>
      <c r="AA1217" s="1" t="str">
        <f t="shared" si="152"/>
        <v>ヤ</v>
      </c>
      <c r="AB1217" s="1">
        <f t="shared" ref="AB1217:AB1218" si="154">J1217</f>
        <v>61</v>
      </c>
      <c r="AC1217" s="1">
        <v>500</v>
      </c>
    </row>
    <row r="1218" spans="1:29" ht="21" customHeight="1">
      <c r="A1218" s="1">
        <v>0</v>
      </c>
      <c r="B1218" s="2" t="str">
        <f>VLOOKUP(VALUE(MID(N1218,2,2)),Sheet1!$A$1:$B$6,2,FALSE)</f>
        <v>日野</v>
      </c>
      <c r="C1218" s="9" t="str">
        <f t="shared" si="151"/>
        <v/>
      </c>
      <c r="D1218" s="10" t="s">
        <v>375</v>
      </c>
      <c r="E1218" s="4" t="s">
        <v>22</v>
      </c>
      <c r="F1218" s="4" t="str">
        <f t="shared" ref="F1218:F1281" si="155">IF(L1218=L1217,F1217,E1218)</f>
        <v>ﾔﾏｼﾀ ﾋﾃﾞﾐﾂ</v>
      </c>
      <c r="G1218" s="10" t="s">
        <v>3476</v>
      </c>
      <c r="H1218" s="11" t="s">
        <v>23</v>
      </c>
      <c r="I1218" s="12">
        <v>22986</v>
      </c>
      <c r="J1218" s="11">
        <v>54</v>
      </c>
      <c r="K1218" s="5" t="s">
        <v>16</v>
      </c>
      <c r="L1218" s="5">
        <v>2040</v>
      </c>
      <c r="M1218" s="5" t="s">
        <v>24</v>
      </c>
      <c r="N1218" s="11" t="str">
        <f t="shared" ref="N1218:N1281" si="156">MID(K1218,4,1)&amp;TEXT(L1218,"00000")</f>
        <v>醍02040</v>
      </c>
      <c r="O1218" s="11" t="str">
        <f t="shared" ref="O1218:O1281" si="157">LEFT(M1218,1)</f>
        <v>家</v>
      </c>
      <c r="P1218" s="10" t="s">
        <v>2478</v>
      </c>
      <c r="Q1218" s="10" t="s">
        <v>365</v>
      </c>
      <c r="R1218" s="10" t="s">
        <v>3035</v>
      </c>
      <c r="S1218" s="4">
        <v>8507121</v>
      </c>
      <c r="T1218" s="4" t="s">
        <v>25</v>
      </c>
      <c r="U1218" s="4">
        <v>851218802</v>
      </c>
      <c r="V1218" s="4" t="s">
        <v>20</v>
      </c>
      <c r="W1218" s="15">
        <v>42477.375</v>
      </c>
      <c r="X1218" s="16">
        <v>42466</v>
      </c>
      <c r="Y1218" s="18">
        <v>5</v>
      </c>
      <c r="Z1218" s="18"/>
      <c r="AA1218" s="1" t="str">
        <f t="shared" si="152"/>
        <v>ヤ</v>
      </c>
      <c r="AB1218" s="1">
        <f t="shared" si="154"/>
        <v>54</v>
      </c>
    </row>
    <row r="1219" spans="1:29" ht="21" hidden="1" customHeight="1">
      <c r="A1219" s="1">
        <v>0</v>
      </c>
      <c r="B1219" s="2" t="str">
        <f>VLOOKUP(VALUE(MID(N1219,2,2)),Sheet1!$A$1:$B$6,2,FALSE)</f>
        <v>小栗栖</v>
      </c>
      <c r="C1219" s="9" t="str">
        <f t="shared" ref="C1219:C1282" si="158">IF(AA1219=AA1218,"",AA1219)</f>
        <v/>
      </c>
      <c r="D1219" s="10" t="s">
        <v>960</v>
      </c>
      <c r="E1219" s="4" t="s">
        <v>961</v>
      </c>
      <c r="F1219" s="4" t="str">
        <f t="shared" si="155"/>
        <v>ﾔﾏﾀﾞ ｱｷﾏｻ</v>
      </c>
      <c r="G1219" s="10" t="str">
        <f t="shared" ref="G1219:G1280" si="159">IF(L1219=L1218,LEFT(G1218,FIND(" ",G1218)),E1219)</f>
        <v>ﾔﾏﾀﾞ ｱｷﾏｻ</v>
      </c>
      <c r="H1219" s="11" t="s">
        <v>15</v>
      </c>
      <c r="I1219" s="12">
        <v>30462</v>
      </c>
      <c r="J1219" s="11">
        <v>33</v>
      </c>
      <c r="K1219" s="5" t="s">
        <v>16</v>
      </c>
      <c r="L1219" s="5">
        <v>3233</v>
      </c>
      <c r="M1219" s="5" t="s">
        <v>17</v>
      </c>
      <c r="N1219" s="11" t="str">
        <f t="shared" si="156"/>
        <v>醍03233</v>
      </c>
      <c r="O1219" s="11" t="str">
        <f t="shared" si="157"/>
        <v>本</v>
      </c>
      <c r="P1219" s="10" t="s">
        <v>2621</v>
      </c>
      <c r="Q1219" s="10" t="s">
        <v>62</v>
      </c>
      <c r="R1219" s="10" t="s">
        <v>962</v>
      </c>
      <c r="S1219" s="4">
        <v>1010620</v>
      </c>
      <c r="T1219" s="4" t="s">
        <v>25</v>
      </c>
      <c r="U1219" s="4">
        <v>110403001</v>
      </c>
      <c r="V1219" s="4" t="s">
        <v>20</v>
      </c>
      <c r="W1219" s="13"/>
      <c r="X1219" s="13" t="s">
        <v>2971</v>
      </c>
      <c r="Y1219" s="18" t="s">
        <v>3360</v>
      </c>
      <c r="Z1219" s="18" t="s">
        <v>2973</v>
      </c>
      <c r="AA1219" s="1" t="str">
        <f t="shared" ref="AA1219:AA1282" si="160">DBCS(LEFT(G1219,1))</f>
        <v>ヤ</v>
      </c>
    </row>
    <row r="1220" spans="1:29" ht="21" hidden="1" customHeight="1">
      <c r="A1220" s="1">
        <v>0</v>
      </c>
      <c r="B1220" s="2" t="str">
        <f>VLOOKUP(VALUE(MID(N1220,2,2)),Sheet1!$A$1:$B$6,2,FALSE)</f>
        <v>小栗栖</v>
      </c>
      <c r="C1220" s="9" t="str">
        <f t="shared" si="158"/>
        <v/>
      </c>
      <c r="D1220" s="10" t="s">
        <v>963</v>
      </c>
      <c r="E1220" s="4" t="s">
        <v>22</v>
      </c>
      <c r="F1220" s="4" t="str">
        <f t="shared" si="155"/>
        <v>ﾔﾏﾀﾞ ｱｷﾏｻ</v>
      </c>
      <c r="G1220" s="10" t="str">
        <f t="shared" si="159"/>
        <v xml:space="preserve">ﾔﾏﾀﾞ </v>
      </c>
      <c r="H1220" s="11" t="s">
        <v>23</v>
      </c>
      <c r="I1220" s="12">
        <v>28889</v>
      </c>
      <c r="J1220" s="11">
        <v>38</v>
      </c>
      <c r="K1220" s="5" t="s">
        <v>16</v>
      </c>
      <c r="L1220" s="5">
        <v>3233</v>
      </c>
      <c r="M1220" s="5" t="s">
        <v>24</v>
      </c>
      <c r="N1220" s="11" t="str">
        <f t="shared" si="156"/>
        <v>醍03233</v>
      </c>
      <c r="O1220" s="11" t="str">
        <f t="shared" si="157"/>
        <v>家</v>
      </c>
      <c r="P1220" s="10" t="s">
        <v>2621</v>
      </c>
      <c r="Q1220" s="10" t="s">
        <v>62</v>
      </c>
      <c r="R1220" s="10" t="s">
        <v>962</v>
      </c>
      <c r="S1220" s="4">
        <v>1010620</v>
      </c>
      <c r="T1220" s="4" t="s">
        <v>25</v>
      </c>
      <c r="U1220" s="4">
        <v>110403002</v>
      </c>
      <c r="V1220" s="4" t="s">
        <v>20</v>
      </c>
      <c r="W1220" s="13"/>
      <c r="X1220" s="13" t="s">
        <v>2971</v>
      </c>
      <c r="Y1220" s="18" t="s">
        <v>3360</v>
      </c>
      <c r="Z1220" s="18" t="s">
        <v>2973</v>
      </c>
      <c r="AA1220" s="1" t="str">
        <f t="shared" si="160"/>
        <v>ヤ</v>
      </c>
    </row>
    <row r="1221" spans="1:29" ht="21" hidden="1" customHeight="1">
      <c r="A1221" s="1">
        <v>0</v>
      </c>
      <c r="B1221" s="1" t="str">
        <f>VLOOKUP(VALUE(MID(N1221,2,2)),Sheet1!$A$1:$B$6,2,FALSE)</f>
        <v>小栗栖</v>
      </c>
      <c r="C1221" s="9" t="str">
        <f t="shared" si="158"/>
        <v/>
      </c>
      <c r="D1221" s="4" t="s">
        <v>964</v>
      </c>
      <c r="E1221" s="4" t="s">
        <v>22</v>
      </c>
      <c r="F1221" s="4" t="str">
        <f t="shared" si="155"/>
        <v>ﾔﾏﾀﾞ ｱｷﾏｻ</v>
      </c>
      <c r="G1221" s="4" t="str">
        <f t="shared" si="159"/>
        <v xml:space="preserve">ﾔﾏﾀﾞ </v>
      </c>
      <c r="H1221" s="5" t="s">
        <v>23</v>
      </c>
      <c r="I1221" s="6">
        <v>39682</v>
      </c>
      <c r="J1221" s="5">
        <v>8</v>
      </c>
      <c r="K1221" s="5" t="s">
        <v>16</v>
      </c>
      <c r="L1221" s="5">
        <v>3233</v>
      </c>
      <c r="M1221" s="5" t="s">
        <v>24</v>
      </c>
      <c r="N1221" s="5" t="str">
        <f t="shared" si="156"/>
        <v>醍03233</v>
      </c>
      <c r="O1221" s="5" t="str">
        <f t="shared" si="157"/>
        <v>家</v>
      </c>
      <c r="P1221" s="4" t="s">
        <v>2621</v>
      </c>
      <c r="Q1221" s="4" t="s">
        <v>62</v>
      </c>
      <c r="R1221" s="4" t="s">
        <v>962</v>
      </c>
      <c r="S1221" s="4">
        <v>1010620</v>
      </c>
      <c r="T1221" s="4" t="s">
        <v>25</v>
      </c>
      <c r="U1221" s="4">
        <v>110403003</v>
      </c>
      <c r="V1221" s="4" t="s">
        <v>20</v>
      </c>
      <c r="W1221" s="7" t="s">
        <v>2970</v>
      </c>
      <c r="X1221" s="7" t="s">
        <v>2971</v>
      </c>
      <c r="Y1221" s="8" t="s">
        <v>2972</v>
      </c>
      <c r="Z1221" s="8" t="s">
        <v>2973</v>
      </c>
      <c r="AA1221" s="1" t="str">
        <f t="shared" si="160"/>
        <v>ヤ</v>
      </c>
    </row>
    <row r="1222" spans="1:29" ht="21" hidden="1" customHeight="1">
      <c r="A1222" s="1">
        <v>0</v>
      </c>
      <c r="B1222" s="1" t="str">
        <f>VLOOKUP(VALUE(MID(N1222,2,2)),Sheet1!$A$1:$B$6,2,FALSE)</f>
        <v>小栗栖</v>
      </c>
      <c r="C1222" s="9" t="str">
        <f t="shared" si="158"/>
        <v/>
      </c>
      <c r="D1222" s="4" t="s">
        <v>965</v>
      </c>
      <c r="E1222" s="4" t="s">
        <v>22</v>
      </c>
      <c r="F1222" s="4" t="str">
        <f t="shared" si="155"/>
        <v>ﾔﾏﾀﾞ ｱｷﾏｻ</v>
      </c>
      <c r="G1222" s="4" t="str">
        <f t="shared" si="159"/>
        <v xml:space="preserve">ﾔﾏﾀﾞ </v>
      </c>
      <c r="H1222" s="5" t="s">
        <v>15</v>
      </c>
      <c r="I1222" s="6">
        <v>41374</v>
      </c>
      <c r="J1222" s="5">
        <v>3</v>
      </c>
      <c r="K1222" s="5" t="s">
        <v>16</v>
      </c>
      <c r="L1222" s="5">
        <v>3233</v>
      </c>
      <c r="M1222" s="5" t="s">
        <v>24</v>
      </c>
      <c r="N1222" s="5" t="str">
        <f t="shared" si="156"/>
        <v>醍03233</v>
      </c>
      <c r="O1222" s="5" t="str">
        <f t="shared" si="157"/>
        <v>家</v>
      </c>
      <c r="P1222" s="4" t="s">
        <v>2621</v>
      </c>
      <c r="Q1222" s="4" t="s">
        <v>62</v>
      </c>
      <c r="R1222" s="4" t="s">
        <v>962</v>
      </c>
      <c r="S1222" s="4">
        <v>1010620</v>
      </c>
      <c r="T1222" s="4" t="s">
        <v>25</v>
      </c>
      <c r="U1222" s="4">
        <v>110403004</v>
      </c>
      <c r="V1222" s="4" t="s">
        <v>20</v>
      </c>
      <c r="W1222" s="7" t="s">
        <v>2970</v>
      </c>
      <c r="X1222" s="7" t="s">
        <v>2971</v>
      </c>
      <c r="Y1222" s="8" t="s">
        <v>2972</v>
      </c>
      <c r="Z1222" s="8" t="s">
        <v>2973</v>
      </c>
      <c r="AA1222" s="1" t="str">
        <f t="shared" si="160"/>
        <v>ヤ</v>
      </c>
    </row>
    <row r="1223" spans="1:29" ht="21" hidden="1" customHeight="1">
      <c r="A1223" s="1">
        <v>0</v>
      </c>
      <c r="B1223" s="2" t="str">
        <f>VLOOKUP(VALUE(MID(N1223,2,2)),Sheet1!$A$1:$B$6,2,FALSE)</f>
        <v>三宝院</v>
      </c>
      <c r="C1223" s="9" t="str">
        <f t="shared" si="158"/>
        <v/>
      </c>
      <c r="D1223" s="10" t="s">
        <v>1526</v>
      </c>
      <c r="E1223" s="4" t="s">
        <v>1527</v>
      </c>
      <c r="F1223" s="4" t="str">
        <f t="shared" si="155"/>
        <v>ﾔﾏﾀﾞ ｸﾆｵ</v>
      </c>
      <c r="G1223" s="10" t="str">
        <f t="shared" si="159"/>
        <v>ﾔﾏﾀﾞ ｸﾆｵ</v>
      </c>
      <c r="H1223" s="11" t="s">
        <v>15</v>
      </c>
      <c r="I1223" s="12">
        <v>18123</v>
      </c>
      <c r="J1223" s="11">
        <v>67</v>
      </c>
      <c r="K1223" s="5" t="s">
        <v>16</v>
      </c>
      <c r="L1223" s="5">
        <v>5010</v>
      </c>
      <c r="M1223" s="5" t="s">
        <v>17</v>
      </c>
      <c r="N1223" s="11" t="str">
        <f t="shared" si="156"/>
        <v>醍05010</v>
      </c>
      <c r="O1223" s="11" t="str">
        <f t="shared" si="157"/>
        <v>本</v>
      </c>
      <c r="P1223" s="10" t="s">
        <v>2765</v>
      </c>
      <c r="Q1223" s="10" t="s">
        <v>1528</v>
      </c>
      <c r="R1223" s="10" t="s">
        <v>3230</v>
      </c>
      <c r="S1223" s="4">
        <v>8330310</v>
      </c>
      <c r="T1223" s="4" t="s">
        <v>19</v>
      </c>
      <c r="U1223" s="4">
        <v>830620801</v>
      </c>
      <c r="V1223" s="4" t="s">
        <v>20</v>
      </c>
      <c r="W1223" s="13"/>
      <c r="X1223" s="13" t="s">
        <v>2971</v>
      </c>
      <c r="Y1223" s="18" t="s">
        <v>3360</v>
      </c>
      <c r="Z1223" s="18" t="s">
        <v>2973</v>
      </c>
      <c r="AA1223" s="1" t="str">
        <f t="shared" si="160"/>
        <v>ヤ</v>
      </c>
    </row>
    <row r="1224" spans="1:29" ht="21" hidden="1" customHeight="1">
      <c r="A1224" s="1">
        <v>0</v>
      </c>
      <c r="B1224" s="2" t="str">
        <f>VLOOKUP(VALUE(MID(N1224,2,2)),Sheet1!$A$1:$B$6,2,FALSE)</f>
        <v>日野</v>
      </c>
      <c r="C1224" s="9" t="str">
        <f t="shared" si="158"/>
        <v/>
      </c>
      <c r="D1224" s="10" t="s">
        <v>526</v>
      </c>
      <c r="E1224" s="4" t="s">
        <v>527</v>
      </c>
      <c r="F1224" s="4" t="str">
        <f t="shared" si="155"/>
        <v>ﾔﾏﾀﾞ ﾀｹｼ</v>
      </c>
      <c r="G1224" s="10" t="str">
        <f t="shared" si="159"/>
        <v>ﾔﾏﾀﾞ ﾀｹｼ</v>
      </c>
      <c r="H1224" s="11" t="s">
        <v>15</v>
      </c>
      <c r="I1224" s="12">
        <v>25845</v>
      </c>
      <c r="J1224" s="11">
        <v>46</v>
      </c>
      <c r="K1224" s="5" t="s">
        <v>16</v>
      </c>
      <c r="L1224" s="5">
        <v>2182</v>
      </c>
      <c r="M1224" s="5" t="s">
        <v>17</v>
      </c>
      <c r="N1224" s="11" t="str">
        <f t="shared" si="156"/>
        <v>醍02182</v>
      </c>
      <c r="O1224" s="11" t="str">
        <f t="shared" si="157"/>
        <v>本</v>
      </c>
      <c r="P1224" s="10" t="s">
        <v>2513</v>
      </c>
      <c r="Q1224" s="10" t="s">
        <v>319</v>
      </c>
      <c r="R1224" s="10" t="s">
        <v>3063</v>
      </c>
      <c r="S1224" s="4">
        <v>710849</v>
      </c>
      <c r="T1224" s="4" t="s">
        <v>19</v>
      </c>
      <c r="U1224" s="4">
        <v>71181701</v>
      </c>
      <c r="V1224" s="4" t="s">
        <v>20</v>
      </c>
      <c r="W1224" s="13"/>
      <c r="X1224" s="13" t="s">
        <v>2971</v>
      </c>
      <c r="Y1224" s="18" t="s">
        <v>3360</v>
      </c>
      <c r="Z1224" s="18" t="s">
        <v>2973</v>
      </c>
      <c r="AA1224" s="1" t="str">
        <f t="shared" si="160"/>
        <v>ヤ</v>
      </c>
    </row>
    <row r="1225" spans="1:29" ht="21" hidden="1" customHeight="1">
      <c r="A1225" s="1">
        <v>0</v>
      </c>
      <c r="B1225" s="2" t="str">
        <f>VLOOKUP(VALUE(MID(N1225,2,2)),Sheet1!$A$1:$B$6,2,FALSE)</f>
        <v>日野</v>
      </c>
      <c r="C1225" s="9" t="str">
        <f t="shared" si="158"/>
        <v/>
      </c>
      <c r="D1225" s="10" t="s">
        <v>516</v>
      </c>
      <c r="E1225" s="4" t="s">
        <v>517</v>
      </c>
      <c r="F1225" s="4" t="str">
        <f t="shared" si="155"/>
        <v>ﾔﾏﾀﾞ ﾄｷﾉﾘ</v>
      </c>
      <c r="G1225" s="10" t="str">
        <f t="shared" si="159"/>
        <v>ﾔﾏﾀﾞ ﾄｷﾉﾘ</v>
      </c>
      <c r="H1225" s="11" t="s">
        <v>15</v>
      </c>
      <c r="I1225" s="12">
        <v>19112</v>
      </c>
      <c r="J1225" s="11">
        <v>64</v>
      </c>
      <c r="K1225" s="5" t="s">
        <v>16</v>
      </c>
      <c r="L1225" s="5">
        <v>2178</v>
      </c>
      <c r="M1225" s="5" t="s">
        <v>17</v>
      </c>
      <c r="N1225" s="11" t="str">
        <f t="shared" si="156"/>
        <v>醍02178</v>
      </c>
      <c r="O1225" s="11" t="str">
        <f t="shared" si="157"/>
        <v>本</v>
      </c>
      <c r="P1225" s="10" t="s">
        <v>2511</v>
      </c>
      <c r="Q1225" s="10" t="s">
        <v>518</v>
      </c>
      <c r="R1225" s="10" t="s">
        <v>3062</v>
      </c>
      <c r="S1225" s="4">
        <v>1112341</v>
      </c>
      <c r="T1225" s="4" t="s">
        <v>19</v>
      </c>
      <c r="U1225" s="4">
        <v>120401701</v>
      </c>
      <c r="V1225" s="4" t="s">
        <v>20</v>
      </c>
      <c r="W1225" s="13"/>
      <c r="X1225" s="13" t="s">
        <v>2971</v>
      </c>
      <c r="Y1225" s="18" t="s">
        <v>3360</v>
      </c>
      <c r="Z1225" s="18" t="s">
        <v>2973</v>
      </c>
      <c r="AA1225" s="1" t="str">
        <f t="shared" si="160"/>
        <v>ヤ</v>
      </c>
    </row>
    <row r="1226" spans="1:29" ht="21" hidden="1" customHeight="1">
      <c r="A1226" s="1">
        <v>0</v>
      </c>
      <c r="B1226" s="2" t="str">
        <f>VLOOKUP(VALUE(MID(N1226,2,2)),Sheet1!$A$1:$B$6,2,FALSE)</f>
        <v>日野</v>
      </c>
      <c r="C1226" s="9" t="str">
        <f t="shared" si="158"/>
        <v/>
      </c>
      <c r="D1226" s="10" t="s">
        <v>519</v>
      </c>
      <c r="E1226" s="4" t="s">
        <v>22</v>
      </c>
      <c r="F1226" s="4" t="str">
        <f t="shared" si="155"/>
        <v>ﾔﾏﾀﾞ ﾄｷﾉﾘ</v>
      </c>
      <c r="G1226" s="10" t="str">
        <f t="shared" si="159"/>
        <v xml:space="preserve">ﾔﾏﾀﾞ </v>
      </c>
      <c r="H1226" s="11" t="s">
        <v>23</v>
      </c>
      <c r="I1226" s="12">
        <v>22324</v>
      </c>
      <c r="J1226" s="11">
        <v>56</v>
      </c>
      <c r="K1226" s="5" t="s">
        <v>16</v>
      </c>
      <c r="L1226" s="5">
        <v>2178</v>
      </c>
      <c r="M1226" s="5" t="s">
        <v>24</v>
      </c>
      <c r="N1226" s="11" t="str">
        <f t="shared" si="156"/>
        <v>醍02178</v>
      </c>
      <c r="O1226" s="11" t="str">
        <f t="shared" si="157"/>
        <v>家</v>
      </c>
      <c r="P1226" s="10" t="s">
        <v>2511</v>
      </c>
      <c r="Q1226" s="10" t="s">
        <v>518</v>
      </c>
      <c r="R1226" s="10" t="s">
        <v>3062</v>
      </c>
      <c r="S1226" s="4">
        <v>1112341</v>
      </c>
      <c r="T1226" s="4" t="s">
        <v>25</v>
      </c>
      <c r="U1226" s="4">
        <v>120401702</v>
      </c>
      <c r="V1226" s="4" t="s">
        <v>20</v>
      </c>
      <c r="W1226" s="13"/>
      <c r="X1226" s="13" t="s">
        <v>2971</v>
      </c>
      <c r="Y1226" s="18" t="s">
        <v>3360</v>
      </c>
      <c r="Z1226" s="18" t="s">
        <v>2973</v>
      </c>
      <c r="AA1226" s="1" t="str">
        <f t="shared" si="160"/>
        <v>ヤ</v>
      </c>
    </row>
    <row r="1227" spans="1:29" ht="21" hidden="1" customHeight="1">
      <c r="A1227" s="1">
        <v>0</v>
      </c>
      <c r="B1227" s="2" t="str">
        <f>VLOOKUP(VALUE(MID(N1227,2,2)),Sheet1!$A$1:$B$6,2,FALSE)</f>
        <v>三宝院</v>
      </c>
      <c r="C1227" s="9" t="str">
        <f t="shared" si="158"/>
        <v/>
      </c>
      <c r="D1227" s="10" t="s">
        <v>1627</v>
      </c>
      <c r="E1227" s="4" t="s">
        <v>1628</v>
      </c>
      <c r="F1227" s="4" t="str">
        <f t="shared" si="155"/>
        <v>ﾔﾏﾀﾞ ﾋﾛﾕｷ</v>
      </c>
      <c r="G1227" s="10" t="str">
        <f t="shared" si="159"/>
        <v>ﾔﾏﾀﾞ ﾋﾛﾕｷ</v>
      </c>
      <c r="H1227" s="11" t="s">
        <v>15</v>
      </c>
      <c r="I1227" s="12">
        <v>28175</v>
      </c>
      <c r="J1227" s="11">
        <v>40</v>
      </c>
      <c r="K1227" s="5" t="s">
        <v>16</v>
      </c>
      <c r="L1227" s="5">
        <v>5158</v>
      </c>
      <c r="M1227" s="5" t="s">
        <v>17</v>
      </c>
      <c r="N1227" s="11" t="str">
        <f t="shared" si="156"/>
        <v>醍05158</v>
      </c>
      <c r="O1227" s="11" t="str">
        <f t="shared" si="157"/>
        <v>本</v>
      </c>
      <c r="P1227" s="10" t="s">
        <v>2794</v>
      </c>
      <c r="Q1227" s="10" t="s">
        <v>1629</v>
      </c>
      <c r="R1227" s="10" t="s">
        <v>3253</v>
      </c>
      <c r="S1227" s="4">
        <v>502430</v>
      </c>
      <c r="T1227" s="4" t="s">
        <v>19</v>
      </c>
      <c r="U1227" s="4">
        <v>50603801</v>
      </c>
      <c r="V1227" s="4" t="s">
        <v>20</v>
      </c>
      <c r="W1227" s="13"/>
      <c r="X1227" s="13" t="s">
        <v>2971</v>
      </c>
      <c r="Y1227" s="18" t="s">
        <v>3360</v>
      </c>
      <c r="Z1227" s="18" t="s">
        <v>2973</v>
      </c>
      <c r="AA1227" s="1" t="str">
        <f t="shared" si="160"/>
        <v>ヤ</v>
      </c>
    </row>
    <row r="1228" spans="1:29" ht="21" hidden="1" customHeight="1">
      <c r="A1228" s="1">
        <v>0</v>
      </c>
      <c r="B1228" s="2" t="str">
        <f>VLOOKUP(VALUE(MID(N1228,2,2)),Sheet1!$A$1:$B$6,2,FALSE)</f>
        <v>三宝院</v>
      </c>
      <c r="C1228" s="9" t="str">
        <f t="shared" si="158"/>
        <v/>
      </c>
      <c r="D1228" s="10" t="s">
        <v>1630</v>
      </c>
      <c r="E1228" s="4" t="s">
        <v>22</v>
      </c>
      <c r="F1228" s="4" t="str">
        <f t="shared" si="155"/>
        <v>ﾔﾏﾀﾞ ﾋﾛﾕｷ</v>
      </c>
      <c r="G1228" s="10" t="str">
        <f t="shared" si="159"/>
        <v xml:space="preserve">ﾔﾏﾀﾞ </v>
      </c>
      <c r="H1228" s="11" t="s">
        <v>23</v>
      </c>
      <c r="I1228" s="12">
        <v>18829</v>
      </c>
      <c r="J1228" s="11">
        <v>65</v>
      </c>
      <c r="K1228" s="5" t="s">
        <v>16</v>
      </c>
      <c r="L1228" s="5">
        <v>5158</v>
      </c>
      <c r="M1228" s="5" t="s">
        <v>24</v>
      </c>
      <c r="N1228" s="11" t="str">
        <f t="shared" si="156"/>
        <v>醍05158</v>
      </c>
      <c r="O1228" s="11" t="str">
        <f t="shared" si="157"/>
        <v>家</v>
      </c>
      <c r="P1228" s="10" t="s">
        <v>2794</v>
      </c>
      <c r="Q1228" s="10" t="s">
        <v>1629</v>
      </c>
      <c r="R1228" s="10" t="s">
        <v>3253</v>
      </c>
      <c r="S1228" s="4">
        <v>502430</v>
      </c>
      <c r="T1228" s="4" t="s">
        <v>25</v>
      </c>
      <c r="U1228" s="4">
        <v>50603802</v>
      </c>
      <c r="V1228" s="4" t="s">
        <v>20</v>
      </c>
      <c r="W1228" s="13"/>
      <c r="X1228" s="13" t="s">
        <v>2971</v>
      </c>
      <c r="Y1228" s="18" t="s">
        <v>3360</v>
      </c>
      <c r="Z1228" s="18" t="s">
        <v>2973</v>
      </c>
      <c r="AA1228" s="1" t="str">
        <f t="shared" si="160"/>
        <v>ヤ</v>
      </c>
    </row>
    <row r="1229" spans="1:29" ht="21" hidden="1" customHeight="1">
      <c r="A1229" s="1">
        <v>0</v>
      </c>
      <c r="B1229" s="2" t="str">
        <f>VLOOKUP(VALUE(MID(N1229,2,2)),Sheet1!$A$1:$B$6,2,FALSE)</f>
        <v>三宝院</v>
      </c>
      <c r="C1229" s="9" t="str">
        <f t="shared" si="158"/>
        <v/>
      </c>
      <c r="D1229" s="10" t="s">
        <v>1731</v>
      </c>
      <c r="E1229" s="4" t="s">
        <v>1732</v>
      </c>
      <c r="F1229" s="4" t="str">
        <f t="shared" si="155"/>
        <v>ﾔﾏﾀﾞ ﾖｼｱｷ</v>
      </c>
      <c r="G1229" s="10" t="str">
        <f t="shared" si="159"/>
        <v>ﾔﾏﾀﾞ ﾖｼｱｷ</v>
      </c>
      <c r="H1229" s="11" t="s">
        <v>15</v>
      </c>
      <c r="I1229" s="12">
        <v>31818</v>
      </c>
      <c r="J1229" s="11">
        <v>30</v>
      </c>
      <c r="K1229" s="5" t="s">
        <v>16</v>
      </c>
      <c r="L1229" s="5">
        <v>5259</v>
      </c>
      <c r="M1229" s="5" t="s">
        <v>17</v>
      </c>
      <c r="N1229" s="11" t="str">
        <f t="shared" si="156"/>
        <v>醍05259</v>
      </c>
      <c r="O1229" s="11" t="str">
        <f t="shared" si="157"/>
        <v>本</v>
      </c>
      <c r="P1229" s="10" t="s">
        <v>2819</v>
      </c>
      <c r="Q1229" s="10" t="s">
        <v>352</v>
      </c>
      <c r="R1229" s="10" t="s">
        <v>55</v>
      </c>
      <c r="S1229" s="4">
        <v>706221</v>
      </c>
      <c r="T1229" s="4" t="s">
        <v>25</v>
      </c>
      <c r="U1229" s="4">
        <v>100404501</v>
      </c>
      <c r="V1229" s="4" t="s">
        <v>20</v>
      </c>
      <c r="W1229" s="13"/>
      <c r="X1229" s="13" t="s">
        <v>2971</v>
      </c>
      <c r="Y1229" s="18" t="s">
        <v>3360</v>
      </c>
      <c r="Z1229" s="18" t="s">
        <v>2973</v>
      </c>
      <c r="AA1229" s="1" t="str">
        <f t="shared" si="160"/>
        <v>ヤ</v>
      </c>
    </row>
    <row r="1230" spans="1:29" ht="21" hidden="1" customHeight="1">
      <c r="A1230" s="1">
        <v>0</v>
      </c>
      <c r="B1230" s="2" t="str">
        <f>VLOOKUP(VALUE(MID(N1230,2,2)),Sheet1!$A$1:$B$6,2,FALSE)</f>
        <v>三宝院</v>
      </c>
      <c r="C1230" s="9" t="str">
        <f t="shared" si="158"/>
        <v/>
      </c>
      <c r="D1230" s="10" t="s">
        <v>1733</v>
      </c>
      <c r="E1230" s="4" t="s">
        <v>22</v>
      </c>
      <c r="F1230" s="4" t="str">
        <f t="shared" si="155"/>
        <v>ﾔﾏﾀﾞ ﾖｼｱｷ</v>
      </c>
      <c r="G1230" s="10" t="str">
        <f t="shared" si="159"/>
        <v xml:space="preserve">ﾔﾏﾀﾞ </v>
      </c>
      <c r="H1230" s="11" t="s">
        <v>23</v>
      </c>
      <c r="I1230" s="12">
        <v>31716</v>
      </c>
      <c r="J1230" s="11">
        <v>30</v>
      </c>
      <c r="K1230" s="5" t="s">
        <v>16</v>
      </c>
      <c r="L1230" s="5">
        <v>5259</v>
      </c>
      <c r="M1230" s="5" t="s">
        <v>24</v>
      </c>
      <c r="N1230" s="11" t="str">
        <f t="shared" si="156"/>
        <v>醍05259</v>
      </c>
      <c r="O1230" s="11" t="str">
        <f t="shared" si="157"/>
        <v>家</v>
      </c>
      <c r="P1230" s="10" t="s">
        <v>2819</v>
      </c>
      <c r="Q1230" s="10" t="s">
        <v>352</v>
      </c>
      <c r="R1230" s="10" t="s">
        <v>55</v>
      </c>
      <c r="S1230" s="4">
        <v>706221</v>
      </c>
      <c r="T1230" s="4" t="s">
        <v>25</v>
      </c>
      <c r="U1230" s="4">
        <v>100404502</v>
      </c>
      <c r="V1230" s="4" t="s">
        <v>20</v>
      </c>
      <c r="W1230" s="13"/>
      <c r="X1230" s="13" t="s">
        <v>2971</v>
      </c>
      <c r="Y1230" s="18" t="s">
        <v>3360</v>
      </c>
      <c r="Z1230" s="18" t="s">
        <v>2973</v>
      </c>
      <c r="AA1230" s="1" t="str">
        <f t="shared" si="160"/>
        <v>ヤ</v>
      </c>
    </row>
    <row r="1231" spans="1:29" ht="21" hidden="1" customHeight="1">
      <c r="A1231" s="1">
        <v>0</v>
      </c>
      <c r="B1231" s="1" t="str">
        <f>VLOOKUP(VALUE(MID(N1231,2,2)),Sheet1!$A$1:$B$6,2,FALSE)</f>
        <v>三宝院</v>
      </c>
      <c r="C1231" s="9" t="str">
        <f t="shared" si="158"/>
        <v/>
      </c>
      <c r="D1231" s="4" t="s">
        <v>1734</v>
      </c>
      <c r="E1231" s="4" t="s">
        <v>22</v>
      </c>
      <c r="F1231" s="4" t="str">
        <f t="shared" si="155"/>
        <v>ﾔﾏﾀﾞ ﾖｼｱｷ</v>
      </c>
      <c r="G1231" s="4" t="str">
        <f t="shared" si="159"/>
        <v xml:space="preserve">ﾔﾏﾀﾞ </v>
      </c>
      <c r="H1231" s="5" t="s">
        <v>15</v>
      </c>
      <c r="I1231" s="6">
        <v>38701</v>
      </c>
      <c r="J1231" s="5">
        <v>11</v>
      </c>
      <c r="K1231" s="5" t="s">
        <v>16</v>
      </c>
      <c r="L1231" s="5">
        <v>5259</v>
      </c>
      <c r="M1231" s="5" t="s">
        <v>24</v>
      </c>
      <c r="N1231" s="5" t="str">
        <f t="shared" si="156"/>
        <v>醍05259</v>
      </c>
      <c r="O1231" s="5" t="str">
        <f t="shared" si="157"/>
        <v>家</v>
      </c>
      <c r="P1231" s="4" t="s">
        <v>2819</v>
      </c>
      <c r="Q1231" s="4" t="s">
        <v>352</v>
      </c>
      <c r="R1231" s="4" t="s">
        <v>55</v>
      </c>
      <c r="S1231" s="4">
        <v>706221</v>
      </c>
      <c r="T1231" s="4" t="s">
        <v>25</v>
      </c>
      <c r="U1231" s="4">
        <v>100404503</v>
      </c>
      <c r="V1231" s="4" t="s">
        <v>20</v>
      </c>
      <c r="W1231" s="7" t="s">
        <v>2970</v>
      </c>
      <c r="X1231" s="7" t="s">
        <v>2971</v>
      </c>
      <c r="Y1231" s="8" t="s">
        <v>2972</v>
      </c>
      <c r="Z1231" s="8" t="s">
        <v>2973</v>
      </c>
      <c r="AA1231" s="1" t="str">
        <f t="shared" si="160"/>
        <v>ヤ</v>
      </c>
    </row>
    <row r="1232" spans="1:29" ht="21" hidden="1" customHeight="1">
      <c r="A1232" s="1">
        <v>0</v>
      </c>
      <c r="B1232" s="1" t="str">
        <f>VLOOKUP(VALUE(MID(N1232,2,2)),Sheet1!$A$1:$B$6,2,FALSE)</f>
        <v>三宝院</v>
      </c>
      <c r="C1232" s="9" t="str">
        <f t="shared" si="158"/>
        <v/>
      </c>
      <c r="D1232" s="4" t="s">
        <v>1735</v>
      </c>
      <c r="E1232" s="4" t="s">
        <v>22</v>
      </c>
      <c r="F1232" s="4" t="str">
        <f t="shared" si="155"/>
        <v>ﾔﾏﾀﾞ ﾖｼｱｷ</v>
      </c>
      <c r="G1232" s="4" t="str">
        <f t="shared" si="159"/>
        <v xml:space="preserve">ﾔﾏﾀﾞ </v>
      </c>
      <c r="H1232" s="5" t="s">
        <v>23</v>
      </c>
      <c r="I1232" s="6">
        <v>39370</v>
      </c>
      <c r="J1232" s="5">
        <v>9</v>
      </c>
      <c r="K1232" s="5" t="s">
        <v>16</v>
      </c>
      <c r="L1232" s="5">
        <v>5259</v>
      </c>
      <c r="M1232" s="5" t="s">
        <v>24</v>
      </c>
      <c r="N1232" s="5" t="str">
        <f t="shared" si="156"/>
        <v>醍05259</v>
      </c>
      <c r="O1232" s="5" t="str">
        <f t="shared" si="157"/>
        <v>家</v>
      </c>
      <c r="P1232" s="4" t="s">
        <v>2819</v>
      </c>
      <c r="Q1232" s="4" t="s">
        <v>352</v>
      </c>
      <c r="R1232" s="4" t="s">
        <v>55</v>
      </c>
      <c r="S1232" s="4">
        <v>706221</v>
      </c>
      <c r="T1232" s="4" t="s">
        <v>25</v>
      </c>
      <c r="U1232" s="4">
        <v>100404504</v>
      </c>
      <c r="V1232" s="4" t="s">
        <v>20</v>
      </c>
      <c r="W1232" s="7" t="s">
        <v>2970</v>
      </c>
      <c r="X1232" s="7" t="s">
        <v>2971</v>
      </c>
      <c r="Y1232" s="8" t="s">
        <v>2972</v>
      </c>
      <c r="Z1232" s="8" t="s">
        <v>2973</v>
      </c>
      <c r="AA1232" s="1" t="str">
        <f t="shared" si="160"/>
        <v>ヤ</v>
      </c>
    </row>
    <row r="1233" spans="1:29" ht="21" hidden="1" customHeight="1">
      <c r="A1233" s="1">
        <v>0</v>
      </c>
      <c r="B1233" s="2" t="str">
        <f>VLOOKUP(VALUE(MID(N1233,2,2)),Sheet1!$A$1:$B$6,2,FALSE)</f>
        <v>点在</v>
      </c>
      <c r="C1233" s="9" t="str">
        <f t="shared" si="158"/>
        <v/>
      </c>
      <c r="D1233" s="10" t="s">
        <v>2014</v>
      </c>
      <c r="E1233" s="4" t="s">
        <v>2015</v>
      </c>
      <c r="F1233" s="4" t="str">
        <f t="shared" si="155"/>
        <v>ﾔﾏﾅ ﾅｵﾄｼ</v>
      </c>
      <c r="G1233" s="10" t="str">
        <f t="shared" si="159"/>
        <v>ﾔﾏﾅ ﾅｵﾄｼ</v>
      </c>
      <c r="H1233" s="11" t="s">
        <v>15</v>
      </c>
      <c r="I1233" s="12">
        <v>17494</v>
      </c>
      <c r="J1233" s="11">
        <v>69</v>
      </c>
      <c r="K1233" s="5" t="s">
        <v>16</v>
      </c>
      <c r="L1233" s="5">
        <v>50089</v>
      </c>
      <c r="M1233" s="5" t="s">
        <v>17</v>
      </c>
      <c r="N1233" s="11" t="str">
        <f t="shared" si="156"/>
        <v>醍50089</v>
      </c>
      <c r="O1233" s="11" t="str">
        <f t="shared" si="157"/>
        <v>本</v>
      </c>
      <c r="P1233" s="10" t="s">
        <v>2886</v>
      </c>
      <c r="Q1233" s="10" t="s">
        <v>2016</v>
      </c>
      <c r="R1233" s="10" t="s">
        <v>2017</v>
      </c>
      <c r="S1233" s="4">
        <v>9717251</v>
      </c>
      <c r="T1233" s="4" t="s">
        <v>19</v>
      </c>
      <c r="U1233" s="4">
        <v>980306301</v>
      </c>
      <c r="V1233" s="4" t="s">
        <v>20</v>
      </c>
      <c r="W1233" s="13"/>
      <c r="X1233" s="13" t="s">
        <v>2971</v>
      </c>
      <c r="Y1233" s="18" t="s">
        <v>3360</v>
      </c>
      <c r="Z1233" s="18" t="s">
        <v>2973</v>
      </c>
      <c r="AA1233" s="1" t="str">
        <f t="shared" si="160"/>
        <v>ヤ</v>
      </c>
    </row>
    <row r="1234" spans="1:29" ht="21" hidden="1" customHeight="1">
      <c r="A1234" s="1">
        <v>0</v>
      </c>
      <c r="B1234" s="2" t="str">
        <f>VLOOKUP(VALUE(MID(N1234,2,2)),Sheet1!$A$1:$B$6,2,FALSE)</f>
        <v>石田</v>
      </c>
      <c r="C1234" s="9" t="str">
        <f t="shared" si="158"/>
        <v/>
      </c>
      <c r="D1234" s="10" t="s">
        <v>301</v>
      </c>
      <c r="E1234" s="4" t="s">
        <v>302</v>
      </c>
      <c r="F1234" s="4" t="str">
        <f t="shared" si="155"/>
        <v>ﾔﾏﾅｶ ﾋﾄｼ</v>
      </c>
      <c r="G1234" s="10" t="str">
        <f t="shared" si="159"/>
        <v>ﾔﾏﾅｶ ﾋﾄｼ</v>
      </c>
      <c r="H1234" s="11" t="s">
        <v>15</v>
      </c>
      <c r="I1234" s="12">
        <v>32209</v>
      </c>
      <c r="J1234" s="11">
        <v>29</v>
      </c>
      <c r="K1234" s="5" t="s">
        <v>16</v>
      </c>
      <c r="L1234" s="5">
        <v>1229</v>
      </c>
      <c r="M1234" s="5" t="s">
        <v>17</v>
      </c>
      <c r="N1234" s="11" t="str">
        <f t="shared" si="156"/>
        <v>醍01229</v>
      </c>
      <c r="O1234" s="11" t="str">
        <f t="shared" si="157"/>
        <v>本</v>
      </c>
      <c r="P1234" s="10" t="s">
        <v>2455</v>
      </c>
      <c r="Q1234" s="10" t="s">
        <v>40</v>
      </c>
      <c r="R1234" s="10" t="s">
        <v>303</v>
      </c>
      <c r="S1234" s="4">
        <v>1501836</v>
      </c>
      <c r="T1234" s="4" t="s">
        <v>25</v>
      </c>
      <c r="U1234" s="4">
        <v>150601101</v>
      </c>
      <c r="V1234" s="4" t="s">
        <v>20</v>
      </c>
      <c r="W1234" s="13"/>
      <c r="X1234" s="13" t="s">
        <v>2971</v>
      </c>
      <c r="Y1234" s="18" t="s">
        <v>3360</v>
      </c>
      <c r="Z1234" s="18" t="s">
        <v>2973</v>
      </c>
      <c r="AA1234" s="1" t="str">
        <f t="shared" si="160"/>
        <v>ヤ</v>
      </c>
    </row>
    <row r="1235" spans="1:29" ht="21" hidden="1" customHeight="1">
      <c r="A1235" s="1">
        <v>0</v>
      </c>
      <c r="B1235" s="2" t="str">
        <f>VLOOKUP(VALUE(MID(N1235,2,2)),Sheet1!$A$1:$B$6,2,FALSE)</f>
        <v>小栗栖</v>
      </c>
      <c r="C1235" s="9" t="str">
        <f t="shared" si="158"/>
        <v/>
      </c>
      <c r="D1235" s="10" t="s">
        <v>1032</v>
      </c>
      <c r="E1235" s="4" t="s">
        <v>1033</v>
      </c>
      <c r="F1235" s="4" t="str">
        <f t="shared" si="155"/>
        <v>ﾔﾏﾅｶ ﾋﾛﾋﾄ</v>
      </c>
      <c r="G1235" s="10" t="str">
        <f t="shared" si="159"/>
        <v>ﾔﾏﾅｶ ﾋﾛﾋﾄ</v>
      </c>
      <c r="H1235" s="11" t="s">
        <v>15</v>
      </c>
      <c r="I1235" s="12">
        <v>25836</v>
      </c>
      <c r="J1235" s="11">
        <v>46</v>
      </c>
      <c r="K1235" s="5" t="s">
        <v>16</v>
      </c>
      <c r="L1235" s="5">
        <v>3260</v>
      </c>
      <c r="M1235" s="5" t="s">
        <v>17</v>
      </c>
      <c r="N1235" s="11" t="str">
        <f t="shared" si="156"/>
        <v>醍03260</v>
      </c>
      <c r="O1235" s="11" t="str">
        <f t="shared" si="157"/>
        <v>本</v>
      </c>
      <c r="P1235" s="10" t="s">
        <v>2637</v>
      </c>
      <c r="Q1235" s="10" t="s">
        <v>62</v>
      </c>
      <c r="R1235" s="10" t="s">
        <v>1034</v>
      </c>
      <c r="S1235" s="4">
        <v>701238</v>
      </c>
      <c r="T1235" s="4" t="s">
        <v>19</v>
      </c>
      <c r="U1235" s="4">
        <v>70505701</v>
      </c>
      <c r="V1235" s="4" t="s">
        <v>20</v>
      </c>
      <c r="W1235" s="13"/>
      <c r="X1235" s="13" t="s">
        <v>2971</v>
      </c>
      <c r="Y1235" s="18" t="s">
        <v>3360</v>
      </c>
      <c r="Z1235" s="18" t="s">
        <v>2973</v>
      </c>
      <c r="AA1235" s="1" t="str">
        <f t="shared" si="160"/>
        <v>ヤ</v>
      </c>
    </row>
    <row r="1236" spans="1:29" ht="21" customHeight="1">
      <c r="A1236" s="1">
        <v>0</v>
      </c>
      <c r="B1236" s="2" t="str">
        <f>VLOOKUP(VALUE(MID(N1236,2,2)),Sheet1!$A$1:$B$6,2,FALSE)</f>
        <v>一言寺</v>
      </c>
      <c r="C1236" s="9" t="str">
        <f t="shared" si="158"/>
        <v/>
      </c>
      <c r="D1236" s="10" t="s">
        <v>1359</v>
      </c>
      <c r="E1236" s="4" t="s">
        <v>1360</v>
      </c>
      <c r="F1236" s="4" t="str">
        <f t="shared" si="155"/>
        <v>ﾔﾏﾌｼﾞ ﾃﾂｼﾞ</v>
      </c>
      <c r="G1236" s="10" t="str">
        <f t="shared" si="159"/>
        <v>ﾔﾏﾌｼﾞ ﾃﾂｼﾞ</v>
      </c>
      <c r="H1236" s="11" t="s">
        <v>15</v>
      </c>
      <c r="I1236" s="12">
        <v>18043</v>
      </c>
      <c r="J1236" s="11">
        <v>67</v>
      </c>
      <c r="K1236" s="5" t="s">
        <v>16</v>
      </c>
      <c r="L1236" s="5">
        <v>4172</v>
      </c>
      <c r="M1236" s="5" t="s">
        <v>17</v>
      </c>
      <c r="N1236" s="11" t="str">
        <f t="shared" si="156"/>
        <v>醍04172</v>
      </c>
      <c r="O1236" s="11" t="str">
        <f t="shared" si="157"/>
        <v>本</v>
      </c>
      <c r="P1236" s="10" t="s">
        <v>2719</v>
      </c>
      <c r="Q1236" s="10" t="s">
        <v>1149</v>
      </c>
      <c r="R1236" s="10" t="s">
        <v>3203</v>
      </c>
      <c r="S1236" s="4">
        <v>9506888</v>
      </c>
      <c r="T1236" s="4" t="s">
        <v>19</v>
      </c>
      <c r="U1236" s="4">
        <v>950811001</v>
      </c>
      <c r="V1236" s="4" t="s">
        <v>20</v>
      </c>
      <c r="W1236" s="15">
        <v>42477.375</v>
      </c>
      <c r="X1236" s="16">
        <v>42464</v>
      </c>
      <c r="Y1236" s="18">
        <v>4</v>
      </c>
      <c r="Z1236" s="18"/>
      <c r="AA1236" s="1" t="str">
        <f t="shared" si="160"/>
        <v>ヤ</v>
      </c>
      <c r="AB1236" s="1">
        <f t="shared" ref="AB1236:AB1237" si="161">J1236</f>
        <v>67</v>
      </c>
    </row>
    <row r="1237" spans="1:29" ht="21" customHeight="1">
      <c r="A1237" s="1">
        <v>0</v>
      </c>
      <c r="B1237" s="2" t="str">
        <f>VLOOKUP(VALUE(MID(N1237,2,2)),Sheet1!$A$1:$B$6,2,FALSE)</f>
        <v>石田</v>
      </c>
      <c r="C1237" s="9" t="str">
        <f t="shared" si="158"/>
        <v/>
      </c>
      <c r="D1237" s="10" t="s">
        <v>171</v>
      </c>
      <c r="E1237" s="4" t="s">
        <v>172</v>
      </c>
      <c r="F1237" s="4" t="str">
        <f t="shared" si="155"/>
        <v>ﾔﾏﾓﾄ ｱｽｶ</v>
      </c>
      <c r="G1237" s="10" t="str">
        <f t="shared" si="159"/>
        <v>ﾔﾏﾓﾄ ｱｽｶ</v>
      </c>
      <c r="H1237" s="11" t="s">
        <v>15</v>
      </c>
      <c r="I1237" s="12">
        <v>26265</v>
      </c>
      <c r="J1237" s="11">
        <v>45</v>
      </c>
      <c r="K1237" s="5" t="s">
        <v>16</v>
      </c>
      <c r="L1237" s="5">
        <v>1110</v>
      </c>
      <c r="M1237" s="5" t="s">
        <v>17</v>
      </c>
      <c r="N1237" s="11" t="str">
        <f t="shared" si="156"/>
        <v>醍01110</v>
      </c>
      <c r="O1237" s="11" t="str">
        <f t="shared" si="157"/>
        <v>本</v>
      </c>
      <c r="P1237" s="10" t="s">
        <v>2421</v>
      </c>
      <c r="Q1237" s="10" t="s">
        <v>40</v>
      </c>
      <c r="R1237" s="10" t="s">
        <v>3563</v>
      </c>
      <c r="S1237" s="4">
        <v>9807021</v>
      </c>
      <c r="T1237" s="4" t="s">
        <v>19</v>
      </c>
      <c r="U1237" s="4">
        <v>980907101</v>
      </c>
      <c r="V1237" s="4" t="s">
        <v>20</v>
      </c>
      <c r="W1237" s="15">
        <v>42501.364583333336</v>
      </c>
      <c r="X1237" s="16">
        <v>42471</v>
      </c>
      <c r="Y1237" s="18">
        <v>4</v>
      </c>
      <c r="Z1237" s="18">
        <v>11</v>
      </c>
      <c r="AA1237" s="1" t="str">
        <f t="shared" si="160"/>
        <v>ヤ</v>
      </c>
      <c r="AB1237" s="1">
        <f t="shared" si="161"/>
        <v>45</v>
      </c>
      <c r="AC1237" s="1">
        <v>4000</v>
      </c>
    </row>
    <row r="1238" spans="1:29" ht="21" hidden="1" customHeight="1">
      <c r="A1238" s="1">
        <v>0</v>
      </c>
      <c r="B1238" s="2" t="str">
        <f>VLOOKUP(VALUE(MID(N1238,2,2)),Sheet1!$A$1:$B$6,2,FALSE)</f>
        <v>一言寺</v>
      </c>
      <c r="C1238" s="9" t="str">
        <f t="shared" si="158"/>
        <v/>
      </c>
      <c r="D1238" s="10" t="s">
        <v>1489</v>
      </c>
      <c r="E1238" s="4" t="s">
        <v>1490</v>
      </c>
      <c r="F1238" s="4" t="str">
        <f t="shared" si="155"/>
        <v>ﾔﾏﾓﾄ ｺｳｲﾁ</v>
      </c>
      <c r="G1238" s="10" t="str">
        <f t="shared" si="159"/>
        <v>ﾔﾏﾓﾄ ｺｳｲﾁ</v>
      </c>
      <c r="H1238" s="11" t="s">
        <v>15</v>
      </c>
      <c r="I1238" s="12">
        <v>34836</v>
      </c>
      <c r="J1238" s="11">
        <v>21</v>
      </c>
      <c r="K1238" s="5" t="s">
        <v>16</v>
      </c>
      <c r="L1238" s="5">
        <v>4236</v>
      </c>
      <c r="M1238" s="5" t="s">
        <v>17</v>
      </c>
      <c r="N1238" s="11" t="str">
        <f t="shared" si="156"/>
        <v>醍04236</v>
      </c>
      <c r="O1238" s="11" t="str">
        <f t="shared" si="157"/>
        <v>本</v>
      </c>
      <c r="P1238" s="10" t="s">
        <v>2755</v>
      </c>
      <c r="Q1238" s="10" t="s">
        <v>161</v>
      </c>
      <c r="R1238" s="10" t="s">
        <v>1491</v>
      </c>
      <c r="S1238" s="4">
        <v>1402251</v>
      </c>
      <c r="T1238" s="4" t="s">
        <v>25</v>
      </c>
      <c r="U1238" s="4">
        <v>140603101</v>
      </c>
      <c r="V1238" s="4" t="s">
        <v>20</v>
      </c>
      <c r="W1238" s="13"/>
      <c r="X1238" s="13" t="s">
        <v>2971</v>
      </c>
      <c r="Y1238" s="18" t="s">
        <v>3360</v>
      </c>
      <c r="Z1238" s="18" t="s">
        <v>2973</v>
      </c>
      <c r="AA1238" s="1" t="str">
        <f t="shared" si="160"/>
        <v>ヤ</v>
      </c>
    </row>
    <row r="1239" spans="1:29" ht="21" customHeight="1">
      <c r="A1239" s="1">
        <v>0</v>
      </c>
      <c r="B1239" s="2" t="str">
        <f>VLOOKUP(VALUE(MID(N1239,2,2)),Sheet1!$A$1:$B$6,2,FALSE)</f>
        <v>石田</v>
      </c>
      <c r="C1239" s="9" t="str">
        <f t="shared" si="158"/>
        <v/>
      </c>
      <c r="D1239" s="10" t="s">
        <v>211</v>
      </c>
      <c r="E1239" s="4" t="s">
        <v>212</v>
      </c>
      <c r="F1239" s="4" t="str">
        <f t="shared" si="155"/>
        <v>ﾔﾏﾓﾄ ｺｳﾀﾛｳ</v>
      </c>
      <c r="G1239" s="10" t="str">
        <f t="shared" si="159"/>
        <v>ﾔﾏﾓﾄ ｺｳﾀﾛｳ</v>
      </c>
      <c r="H1239" s="11" t="s">
        <v>15</v>
      </c>
      <c r="I1239" s="12">
        <v>25705</v>
      </c>
      <c r="J1239" s="11">
        <v>46</v>
      </c>
      <c r="K1239" s="5" t="s">
        <v>16</v>
      </c>
      <c r="L1239" s="5">
        <v>1195</v>
      </c>
      <c r="M1239" s="5" t="s">
        <v>17</v>
      </c>
      <c r="N1239" s="11" t="str">
        <f t="shared" si="156"/>
        <v>醍01195</v>
      </c>
      <c r="O1239" s="11" t="str">
        <f t="shared" si="157"/>
        <v>本</v>
      </c>
      <c r="P1239" s="10" t="s">
        <v>2434</v>
      </c>
      <c r="Q1239" s="10" t="s">
        <v>40</v>
      </c>
      <c r="R1239" s="10" t="s">
        <v>3008</v>
      </c>
      <c r="S1239" s="4">
        <v>9812563</v>
      </c>
      <c r="T1239" s="4" t="s">
        <v>19</v>
      </c>
      <c r="U1239" s="4">
        <v>120201701</v>
      </c>
      <c r="V1239" s="4" t="s">
        <v>20</v>
      </c>
      <c r="W1239" s="15">
        <v>42477.416666666664</v>
      </c>
      <c r="X1239" s="16">
        <v>42466</v>
      </c>
      <c r="Y1239" s="18">
        <v>4</v>
      </c>
      <c r="Z1239" s="18"/>
      <c r="AA1239" s="1" t="str">
        <f t="shared" si="160"/>
        <v>ヤ</v>
      </c>
      <c r="AB1239" s="1">
        <f t="shared" ref="AB1239:AB1240" si="162">J1239</f>
        <v>46</v>
      </c>
    </row>
    <row r="1240" spans="1:29" ht="21" customHeight="1">
      <c r="A1240" s="1">
        <v>0</v>
      </c>
      <c r="B1240" s="2" t="str">
        <f>VLOOKUP(VALUE(MID(N1240,2,2)),Sheet1!$A$1:$B$6,2,FALSE)</f>
        <v>石田</v>
      </c>
      <c r="C1240" s="9" t="str">
        <f t="shared" si="158"/>
        <v/>
      </c>
      <c r="D1240" s="10" t="s">
        <v>213</v>
      </c>
      <c r="E1240" s="4" t="s">
        <v>22</v>
      </c>
      <c r="F1240" s="4" t="str">
        <f t="shared" si="155"/>
        <v>ﾔﾏﾓﾄ ｺｳﾀﾛｳ</v>
      </c>
      <c r="G1240" s="10" t="s">
        <v>3477</v>
      </c>
      <c r="H1240" s="11" t="s">
        <v>23</v>
      </c>
      <c r="I1240" s="12">
        <v>26137</v>
      </c>
      <c r="J1240" s="11">
        <v>45</v>
      </c>
      <c r="K1240" s="5" t="s">
        <v>16</v>
      </c>
      <c r="L1240" s="5">
        <v>1195</v>
      </c>
      <c r="M1240" s="5" t="s">
        <v>24</v>
      </c>
      <c r="N1240" s="11" t="str">
        <f t="shared" si="156"/>
        <v>醍01195</v>
      </c>
      <c r="O1240" s="11" t="str">
        <f t="shared" si="157"/>
        <v>家</v>
      </c>
      <c r="P1240" s="10" t="s">
        <v>2434</v>
      </c>
      <c r="Q1240" s="10" t="s">
        <v>40</v>
      </c>
      <c r="R1240" s="10" t="s">
        <v>3008</v>
      </c>
      <c r="S1240" s="4">
        <v>9812563</v>
      </c>
      <c r="T1240" s="4" t="s">
        <v>25</v>
      </c>
      <c r="U1240" s="4">
        <v>120201702</v>
      </c>
      <c r="V1240" s="4" t="s">
        <v>20</v>
      </c>
      <c r="W1240" s="15">
        <v>42477.416666666664</v>
      </c>
      <c r="X1240" s="16">
        <v>42466</v>
      </c>
      <c r="Y1240" s="18">
        <v>5</v>
      </c>
      <c r="Z1240" s="18"/>
      <c r="AA1240" s="1" t="str">
        <f t="shared" si="160"/>
        <v>ヤ</v>
      </c>
      <c r="AB1240" s="1">
        <f t="shared" si="162"/>
        <v>45</v>
      </c>
    </row>
    <row r="1241" spans="1:29" ht="21" hidden="1" customHeight="1">
      <c r="A1241" s="1">
        <v>0</v>
      </c>
      <c r="B1241" s="2" t="str">
        <f>VLOOKUP(VALUE(MID(N1241,2,2)),Sheet1!$A$1:$B$6,2,FALSE)</f>
        <v>石田</v>
      </c>
      <c r="C1241" s="9" t="str">
        <f t="shared" si="158"/>
        <v/>
      </c>
      <c r="D1241" s="10" t="s">
        <v>214</v>
      </c>
      <c r="E1241" s="4" t="s">
        <v>22</v>
      </c>
      <c r="F1241" s="4" t="str">
        <f t="shared" si="155"/>
        <v>ﾔﾏﾓﾄ ｺｳﾀﾛｳ</v>
      </c>
      <c r="G1241" s="10" t="str">
        <f t="shared" si="159"/>
        <v xml:space="preserve">ﾔﾏﾓﾄ </v>
      </c>
      <c r="H1241" s="11" t="s">
        <v>23</v>
      </c>
      <c r="I1241" s="12">
        <v>35272</v>
      </c>
      <c r="J1241" s="11">
        <v>20</v>
      </c>
      <c r="K1241" s="5" t="s">
        <v>16</v>
      </c>
      <c r="L1241" s="5">
        <v>1195</v>
      </c>
      <c r="M1241" s="5" t="s">
        <v>24</v>
      </c>
      <c r="N1241" s="11" t="str">
        <f t="shared" si="156"/>
        <v>醍01195</v>
      </c>
      <c r="O1241" s="11" t="str">
        <f t="shared" si="157"/>
        <v>家</v>
      </c>
      <c r="P1241" s="10" t="s">
        <v>2434</v>
      </c>
      <c r="Q1241" s="10" t="s">
        <v>40</v>
      </c>
      <c r="R1241" s="10" t="s">
        <v>3008</v>
      </c>
      <c r="S1241" s="4">
        <v>9812563</v>
      </c>
      <c r="T1241" s="4" t="s">
        <v>25</v>
      </c>
      <c r="U1241" s="4">
        <v>120201704</v>
      </c>
      <c r="V1241" s="4" t="s">
        <v>20</v>
      </c>
      <c r="W1241" s="13"/>
      <c r="X1241" s="13" t="s">
        <v>2971</v>
      </c>
      <c r="Y1241" s="18" t="s">
        <v>3360</v>
      </c>
      <c r="Z1241" s="18" t="s">
        <v>2973</v>
      </c>
      <c r="AA1241" s="1" t="str">
        <f t="shared" si="160"/>
        <v>ヤ</v>
      </c>
    </row>
    <row r="1242" spans="1:29" ht="21" hidden="1" customHeight="1">
      <c r="A1242" s="1">
        <v>0</v>
      </c>
      <c r="B1242" s="2" t="str">
        <f>VLOOKUP(VALUE(MID(N1242,2,2)),Sheet1!$A$1:$B$6,2,FALSE)</f>
        <v>石田</v>
      </c>
      <c r="C1242" s="9" t="str">
        <f t="shared" si="158"/>
        <v/>
      </c>
      <c r="D1242" s="10" t="s">
        <v>215</v>
      </c>
      <c r="E1242" s="4" t="s">
        <v>22</v>
      </c>
      <c r="F1242" s="4" t="str">
        <f t="shared" si="155"/>
        <v>ﾔﾏﾓﾄ ｺｳﾀﾛｳ</v>
      </c>
      <c r="G1242" s="10" t="str">
        <f t="shared" si="159"/>
        <v xml:space="preserve">ﾔﾏﾓﾄ </v>
      </c>
      <c r="H1242" s="11" t="s">
        <v>23</v>
      </c>
      <c r="I1242" s="12">
        <v>36448</v>
      </c>
      <c r="J1242" s="11">
        <v>17</v>
      </c>
      <c r="K1242" s="5" t="s">
        <v>16</v>
      </c>
      <c r="L1242" s="5">
        <v>1195</v>
      </c>
      <c r="M1242" s="5" t="s">
        <v>24</v>
      </c>
      <c r="N1242" s="11" t="str">
        <f t="shared" si="156"/>
        <v>醍01195</v>
      </c>
      <c r="O1242" s="11" t="str">
        <f t="shared" si="157"/>
        <v>家</v>
      </c>
      <c r="P1242" s="10" t="s">
        <v>2434</v>
      </c>
      <c r="Q1242" s="10" t="s">
        <v>40</v>
      </c>
      <c r="R1242" s="10" t="s">
        <v>3008</v>
      </c>
      <c r="S1242" s="4">
        <v>9812563</v>
      </c>
      <c r="T1242" s="4" t="s">
        <v>25</v>
      </c>
      <c r="U1242" s="4">
        <v>120201705</v>
      </c>
      <c r="V1242" s="4" t="s">
        <v>20</v>
      </c>
      <c r="W1242" s="13"/>
      <c r="X1242" s="13" t="s">
        <v>2971</v>
      </c>
      <c r="Y1242" s="18" t="s">
        <v>3360</v>
      </c>
      <c r="Z1242" s="18" t="s">
        <v>2973</v>
      </c>
      <c r="AA1242" s="1" t="str">
        <f t="shared" si="160"/>
        <v>ヤ</v>
      </c>
    </row>
    <row r="1243" spans="1:29" ht="21" customHeight="1">
      <c r="A1243" s="1">
        <v>0</v>
      </c>
      <c r="B1243" s="2" t="str">
        <f>VLOOKUP(VALUE(MID(N1243,2,2)),Sheet1!$A$1:$B$6,2,FALSE)</f>
        <v>石田</v>
      </c>
      <c r="C1243" s="9" t="str">
        <f t="shared" si="158"/>
        <v/>
      </c>
      <c r="D1243" s="10" t="s">
        <v>42</v>
      </c>
      <c r="E1243" s="4" t="s">
        <v>43</v>
      </c>
      <c r="F1243" s="4" t="str">
        <f t="shared" si="155"/>
        <v>ﾔﾏﾓﾄ ｼｹﾞﾙ</v>
      </c>
      <c r="G1243" s="10" t="str">
        <f t="shared" si="159"/>
        <v>ﾔﾏﾓﾄ ｼｹﾞﾙ</v>
      </c>
      <c r="H1243" s="11" t="s">
        <v>15</v>
      </c>
      <c r="I1243" s="12">
        <v>17954</v>
      </c>
      <c r="J1243" s="11">
        <v>68</v>
      </c>
      <c r="K1243" s="5" t="s">
        <v>16</v>
      </c>
      <c r="L1243" s="5">
        <v>1010</v>
      </c>
      <c r="M1243" s="5" t="s">
        <v>17</v>
      </c>
      <c r="N1243" s="11" t="str">
        <f t="shared" si="156"/>
        <v>醍01010</v>
      </c>
      <c r="O1243" s="11" t="str">
        <f t="shared" si="157"/>
        <v>本</v>
      </c>
      <c r="P1243" s="10" t="s">
        <v>2387</v>
      </c>
      <c r="Q1243" s="10" t="s">
        <v>44</v>
      </c>
      <c r="R1243" s="10" t="s">
        <v>3562</v>
      </c>
      <c r="S1243" s="4">
        <v>8355304</v>
      </c>
      <c r="T1243" s="4" t="s">
        <v>19</v>
      </c>
      <c r="U1243" s="4">
        <v>831111401</v>
      </c>
      <c r="V1243" s="4" t="s">
        <v>20</v>
      </c>
      <c r="W1243" s="15">
        <v>42477.354166666664</v>
      </c>
      <c r="X1243" s="16">
        <v>42471</v>
      </c>
      <c r="Y1243" s="18">
        <v>2</v>
      </c>
      <c r="Z1243" s="18"/>
      <c r="AA1243" s="1" t="str">
        <f t="shared" si="160"/>
        <v>ヤ</v>
      </c>
      <c r="AB1243" s="1">
        <f>J1243</f>
        <v>68</v>
      </c>
    </row>
    <row r="1244" spans="1:29" ht="21" hidden="1" customHeight="1">
      <c r="A1244" s="1">
        <v>0</v>
      </c>
      <c r="B1244" s="2" t="str">
        <f>VLOOKUP(VALUE(MID(N1244,2,2)),Sheet1!$A$1:$B$6,2,FALSE)</f>
        <v>一言寺</v>
      </c>
      <c r="C1244" s="9" t="str">
        <f t="shared" si="158"/>
        <v/>
      </c>
      <c r="D1244" s="10" t="s">
        <v>1505</v>
      </c>
      <c r="E1244" s="4" t="s">
        <v>1506</v>
      </c>
      <c r="F1244" s="4" t="str">
        <f t="shared" si="155"/>
        <v>ﾔﾏﾓﾄ ｼﾖｳ</v>
      </c>
      <c r="G1244" s="10" t="str">
        <f t="shared" si="159"/>
        <v>ﾔﾏﾓﾄ ｼﾖｳ</v>
      </c>
      <c r="H1244" s="11" t="s">
        <v>15</v>
      </c>
      <c r="I1244" s="12">
        <v>35314</v>
      </c>
      <c r="J1244" s="11">
        <v>20</v>
      </c>
      <c r="K1244" s="5" t="s">
        <v>16</v>
      </c>
      <c r="L1244" s="5">
        <v>4243</v>
      </c>
      <c r="M1244" s="5" t="s">
        <v>17</v>
      </c>
      <c r="N1244" s="11" t="str">
        <f t="shared" si="156"/>
        <v>醍04243</v>
      </c>
      <c r="O1244" s="11" t="str">
        <f t="shared" si="157"/>
        <v>本</v>
      </c>
      <c r="P1244" s="10" t="s">
        <v>2759</v>
      </c>
      <c r="Q1244" s="10" t="s">
        <v>1507</v>
      </c>
      <c r="R1244" s="10" t="s">
        <v>1508</v>
      </c>
      <c r="S1244" s="4">
        <v>1411527</v>
      </c>
      <c r="T1244" s="4" t="s">
        <v>25</v>
      </c>
      <c r="U1244" s="4">
        <v>150201401</v>
      </c>
      <c r="V1244" s="4" t="s">
        <v>20</v>
      </c>
      <c r="W1244" s="13"/>
      <c r="X1244" s="13" t="s">
        <v>2971</v>
      </c>
      <c r="Y1244" s="18" t="s">
        <v>3360</v>
      </c>
      <c r="Z1244" s="18" t="s">
        <v>2973</v>
      </c>
      <c r="AA1244" s="1" t="str">
        <f t="shared" si="160"/>
        <v>ヤ</v>
      </c>
    </row>
    <row r="1245" spans="1:29" ht="21" hidden="1" customHeight="1">
      <c r="A1245" s="1">
        <v>0</v>
      </c>
      <c r="B1245" s="2" t="str">
        <f>VLOOKUP(VALUE(MID(N1245,2,2)),Sheet1!$A$1:$B$6,2,FALSE)</f>
        <v>三宝院</v>
      </c>
      <c r="C1245" s="9" t="str">
        <f t="shared" si="158"/>
        <v/>
      </c>
      <c r="D1245" s="10" t="s">
        <v>1823</v>
      </c>
      <c r="E1245" s="4" t="s">
        <v>1824</v>
      </c>
      <c r="F1245" s="4" t="str">
        <f t="shared" si="155"/>
        <v>ﾔﾏﾓﾄ ｼﾝｼﾞ</v>
      </c>
      <c r="G1245" s="10" t="str">
        <f t="shared" si="159"/>
        <v>ﾔﾏﾓﾄ ｼﾝｼﾞ</v>
      </c>
      <c r="H1245" s="11" t="s">
        <v>15</v>
      </c>
      <c r="I1245" s="12">
        <v>26195</v>
      </c>
      <c r="J1245" s="11">
        <v>45</v>
      </c>
      <c r="K1245" s="5" t="s">
        <v>16</v>
      </c>
      <c r="L1245" s="5">
        <v>5312</v>
      </c>
      <c r="M1245" s="5" t="s">
        <v>17</v>
      </c>
      <c r="N1245" s="11" t="str">
        <f t="shared" si="156"/>
        <v>醍05312</v>
      </c>
      <c r="O1245" s="11" t="str">
        <f t="shared" si="157"/>
        <v>本</v>
      </c>
      <c r="P1245" s="10" t="s">
        <v>2842</v>
      </c>
      <c r="Q1245" s="10" t="s">
        <v>1825</v>
      </c>
      <c r="R1245" s="10" t="s">
        <v>3286</v>
      </c>
      <c r="S1245" s="4">
        <v>9714944</v>
      </c>
      <c r="T1245" s="4" t="s">
        <v>19</v>
      </c>
      <c r="U1245" s="4">
        <v>980108301</v>
      </c>
      <c r="V1245" s="4" t="s">
        <v>20</v>
      </c>
      <c r="W1245" s="13"/>
      <c r="X1245" s="13" t="s">
        <v>2971</v>
      </c>
      <c r="Y1245" s="18" t="s">
        <v>3360</v>
      </c>
      <c r="Z1245" s="18" t="s">
        <v>2973</v>
      </c>
      <c r="AA1245" s="1" t="str">
        <f t="shared" si="160"/>
        <v>ヤ</v>
      </c>
    </row>
    <row r="1246" spans="1:29" ht="21" hidden="1" customHeight="1">
      <c r="A1246" s="1">
        <v>0</v>
      </c>
      <c r="B1246" s="2" t="str">
        <f>VLOOKUP(VALUE(MID(N1246,2,2)),Sheet1!$A$1:$B$6,2,FALSE)</f>
        <v>三宝院</v>
      </c>
      <c r="C1246" s="9" t="str">
        <f t="shared" si="158"/>
        <v/>
      </c>
      <c r="D1246" s="10" t="s">
        <v>1826</v>
      </c>
      <c r="E1246" s="4" t="s">
        <v>22</v>
      </c>
      <c r="F1246" s="4" t="str">
        <f t="shared" si="155"/>
        <v>ﾔﾏﾓﾄ ｼﾝｼﾞ</v>
      </c>
      <c r="G1246" s="10" t="str">
        <f t="shared" si="159"/>
        <v xml:space="preserve">ﾔﾏﾓﾄ </v>
      </c>
      <c r="H1246" s="11" t="s">
        <v>23</v>
      </c>
      <c r="I1246" s="12">
        <v>26100</v>
      </c>
      <c r="J1246" s="11">
        <v>45</v>
      </c>
      <c r="K1246" s="5" t="s">
        <v>16</v>
      </c>
      <c r="L1246" s="5">
        <v>5312</v>
      </c>
      <c r="M1246" s="5" t="s">
        <v>24</v>
      </c>
      <c r="N1246" s="11" t="str">
        <f t="shared" si="156"/>
        <v>醍05312</v>
      </c>
      <c r="O1246" s="11" t="str">
        <f t="shared" si="157"/>
        <v>家</v>
      </c>
      <c r="P1246" s="10" t="s">
        <v>2842</v>
      </c>
      <c r="Q1246" s="10" t="s">
        <v>1825</v>
      </c>
      <c r="R1246" s="10" t="s">
        <v>3286</v>
      </c>
      <c r="S1246" s="4">
        <v>9714944</v>
      </c>
      <c r="T1246" s="4" t="s">
        <v>25</v>
      </c>
      <c r="U1246" s="4">
        <v>980108302</v>
      </c>
      <c r="V1246" s="4" t="s">
        <v>20</v>
      </c>
      <c r="W1246" s="13"/>
      <c r="X1246" s="13" t="s">
        <v>2971</v>
      </c>
      <c r="Y1246" s="18" t="s">
        <v>3360</v>
      </c>
      <c r="Z1246" s="18" t="s">
        <v>2973</v>
      </c>
      <c r="AA1246" s="1" t="str">
        <f t="shared" si="160"/>
        <v>ヤ</v>
      </c>
    </row>
    <row r="1247" spans="1:29" ht="21" hidden="1" customHeight="1">
      <c r="A1247" s="1">
        <v>0</v>
      </c>
      <c r="B1247" s="2" t="str">
        <f>VLOOKUP(VALUE(MID(N1247,2,2)),Sheet1!$A$1:$B$6,2,FALSE)</f>
        <v>三宝院</v>
      </c>
      <c r="C1247" s="9" t="str">
        <f t="shared" si="158"/>
        <v/>
      </c>
      <c r="D1247" s="10" t="s">
        <v>1827</v>
      </c>
      <c r="E1247" s="4" t="s">
        <v>22</v>
      </c>
      <c r="F1247" s="4" t="str">
        <f t="shared" si="155"/>
        <v>ﾔﾏﾓﾄ ｼﾝｼﾞ</v>
      </c>
      <c r="G1247" s="10" t="str">
        <f t="shared" si="159"/>
        <v xml:space="preserve">ﾔﾏﾓﾄ </v>
      </c>
      <c r="H1247" s="11" t="s">
        <v>15</v>
      </c>
      <c r="I1247" s="12">
        <v>35049</v>
      </c>
      <c r="J1247" s="11">
        <v>21</v>
      </c>
      <c r="K1247" s="5" t="s">
        <v>16</v>
      </c>
      <c r="L1247" s="5">
        <v>5312</v>
      </c>
      <c r="M1247" s="5" t="s">
        <v>24</v>
      </c>
      <c r="N1247" s="11" t="str">
        <f t="shared" si="156"/>
        <v>醍05312</v>
      </c>
      <c r="O1247" s="11" t="str">
        <f t="shared" si="157"/>
        <v>家</v>
      </c>
      <c r="P1247" s="10" t="s">
        <v>2842</v>
      </c>
      <c r="Q1247" s="10" t="s">
        <v>1825</v>
      </c>
      <c r="R1247" s="10" t="s">
        <v>3286</v>
      </c>
      <c r="S1247" s="4">
        <v>9714944</v>
      </c>
      <c r="T1247" s="4" t="s">
        <v>25</v>
      </c>
      <c r="U1247" s="4">
        <v>980108304</v>
      </c>
      <c r="V1247" s="4" t="s">
        <v>20</v>
      </c>
      <c r="W1247" s="13"/>
      <c r="X1247" s="13" t="s">
        <v>2971</v>
      </c>
      <c r="Y1247" s="18" t="s">
        <v>3360</v>
      </c>
      <c r="Z1247" s="18" t="s">
        <v>2973</v>
      </c>
      <c r="AA1247" s="1" t="str">
        <f t="shared" si="160"/>
        <v>ヤ</v>
      </c>
    </row>
    <row r="1248" spans="1:29" ht="21" hidden="1" customHeight="1">
      <c r="A1248" s="1">
        <v>0</v>
      </c>
      <c r="B1248" s="2" t="str">
        <f>VLOOKUP(VALUE(MID(N1248,2,2)),Sheet1!$A$1:$B$6,2,FALSE)</f>
        <v>三宝院</v>
      </c>
      <c r="C1248" s="9" t="str">
        <f t="shared" si="158"/>
        <v/>
      </c>
      <c r="D1248" s="10" t="s">
        <v>1828</v>
      </c>
      <c r="E1248" s="4" t="s">
        <v>22</v>
      </c>
      <c r="F1248" s="4" t="str">
        <f t="shared" si="155"/>
        <v>ﾔﾏﾓﾄ ｼﾝｼﾞ</v>
      </c>
      <c r="G1248" s="10" t="str">
        <f t="shared" si="159"/>
        <v xml:space="preserve">ﾔﾏﾓﾄ </v>
      </c>
      <c r="H1248" s="11" t="s">
        <v>15</v>
      </c>
      <c r="I1248" s="12">
        <v>35834</v>
      </c>
      <c r="J1248" s="11">
        <v>19</v>
      </c>
      <c r="K1248" s="5" t="s">
        <v>16</v>
      </c>
      <c r="L1248" s="5">
        <v>5312</v>
      </c>
      <c r="M1248" s="5" t="s">
        <v>24</v>
      </c>
      <c r="N1248" s="11" t="str">
        <f t="shared" si="156"/>
        <v>醍05312</v>
      </c>
      <c r="O1248" s="11" t="str">
        <f t="shared" si="157"/>
        <v>家</v>
      </c>
      <c r="P1248" s="10" t="s">
        <v>2842</v>
      </c>
      <c r="Q1248" s="10" t="s">
        <v>1825</v>
      </c>
      <c r="R1248" s="10" t="s">
        <v>3286</v>
      </c>
      <c r="S1248" s="4">
        <v>9714944</v>
      </c>
      <c r="T1248" s="4" t="s">
        <v>25</v>
      </c>
      <c r="U1248" s="4">
        <v>980108305</v>
      </c>
      <c r="V1248" s="4" t="s">
        <v>20</v>
      </c>
      <c r="W1248" s="13"/>
      <c r="X1248" s="13" t="s">
        <v>2971</v>
      </c>
      <c r="Y1248" s="18" t="s">
        <v>3360</v>
      </c>
      <c r="Z1248" s="18" t="s">
        <v>2973</v>
      </c>
      <c r="AA1248" s="1" t="str">
        <f t="shared" si="160"/>
        <v>ヤ</v>
      </c>
    </row>
    <row r="1249" spans="1:27" ht="21" hidden="1" customHeight="1">
      <c r="A1249" s="1">
        <v>0</v>
      </c>
      <c r="B1249" s="2" t="str">
        <f>VLOOKUP(VALUE(MID(N1249,2,2)),Sheet1!$A$1:$B$6,2,FALSE)</f>
        <v>一言寺</v>
      </c>
      <c r="C1249" s="9" t="str">
        <f t="shared" si="158"/>
        <v/>
      </c>
      <c r="D1249" s="10" t="s">
        <v>1350</v>
      </c>
      <c r="E1249" s="4" t="s">
        <v>1351</v>
      </c>
      <c r="F1249" s="4" t="str">
        <f t="shared" si="155"/>
        <v>ﾔﾏﾓﾄ ｼﾝｿﾞｳ</v>
      </c>
      <c r="G1249" s="10" t="str">
        <f t="shared" si="159"/>
        <v>ﾔﾏﾓﾄ ｼﾝｿﾞｳ</v>
      </c>
      <c r="H1249" s="11" t="s">
        <v>15</v>
      </c>
      <c r="I1249" s="12">
        <v>15095</v>
      </c>
      <c r="J1249" s="11">
        <v>75</v>
      </c>
      <c r="K1249" s="5" t="s">
        <v>16</v>
      </c>
      <c r="L1249" s="5">
        <v>4162</v>
      </c>
      <c r="M1249" s="5" t="s">
        <v>17</v>
      </c>
      <c r="N1249" s="11" t="str">
        <f t="shared" si="156"/>
        <v>醍04162</v>
      </c>
      <c r="O1249" s="11" t="str">
        <f t="shared" si="157"/>
        <v>本</v>
      </c>
      <c r="P1249" s="10" t="s">
        <v>2716</v>
      </c>
      <c r="Q1249" s="10" t="s">
        <v>1153</v>
      </c>
      <c r="R1249" s="10" t="s">
        <v>3200</v>
      </c>
      <c r="S1249" s="4">
        <v>513342</v>
      </c>
      <c r="T1249" s="4" t="s">
        <v>19</v>
      </c>
      <c r="U1249" s="4">
        <v>60180901</v>
      </c>
      <c r="V1249" s="4" t="s">
        <v>20</v>
      </c>
      <c r="W1249" s="13"/>
      <c r="X1249" s="13" t="s">
        <v>2971</v>
      </c>
      <c r="Y1249" s="18" t="s">
        <v>3360</v>
      </c>
      <c r="Z1249" s="18" t="s">
        <v>2973</v>
      </c>
      <c r="AA1249" s="1" t="str">
        <f t="shared" si="160"/>
        <v>ヤ</v>
      </c>
    </row>
    <row r="1250" spans="1:27" ht="21" hidden="1" customHeight="1">
      <c r="A1250" s="1">
        <v>0</v>
      </c>
      <c r="B1250" s="2" t="str">
        <f>VLOOKUP(VALUE(MID(N1250,2,2)),Sheet1!$A$1:$B$6,2,FALSE)</f>
        <v>一言寺</v>
      </c>
      <c r="C1250" s="9" t="str">
        <f t="shared" si="158"/>
        <v/>
      </c>
      <c r="D1250" s="10" t="s">
        <v>1352</v>
      </c>
      <c r="E1250" s="4" t="s">
        <v>22</v>
      </c>
      <c r="F1250" s="4" t="str">
        <f t="shared" si="155"/>
        <v>ﾔﾏﾓﾄ ｼﾝｿﾞｳ</v>
      </c>
      <c r="G1250" s="10" t="str">
        <f t="shared" si="159"/>
        <v xml:space="preserve">ﾔﾏﾓﾄ </v>
      </c>
      <c r="H1250" s="11" t="s">
        <v>23</v>
      </c>
      <c r="I1250" s="12">
        <v>17455</v>
      </c>
      <c r="J1250" s="11">
        <v>69</v>
      </c>
      <c r="K1250" s="5" t="s">
        <v>16</v>
      </c>
      <c r="L1250" s="5">
        <v>4162</v>
      </c>
      <c r="M1250" s="5" t="s">
        <v>24</v>
      </c>
      <c r="N1250" s="11" t="str">
        <f t="shared" si="156"/>
        <v>醍04162</v>
      </c>
      <c r="O1250" s="11" t="str">
        <f t="shared" si="157"/>
        <v>家</v>
      </c>
      <c r="P1250" s="10" t="s">
        <v>2716</v>
      </c>
      <c r="Q1250" s="10" t="s">
        <v>1153</v>
      </c>
      <c r="R1250" s="10" t="s">
        <v>3200</v>
      </c>
      <c r="S1250" s="4">
        <v>513342</v>
      </c>
      <c r="T1250" s="4" t="s">
        <v>25</v>
      </c>
      <c r="U1250" s="4">
        <v>60180902</v>
      </c>
      <c r="V1250" s="4" t="s">
        <v>20</v>
      </c>
      <c r="W1250" s="13"/>
      <c r="X1250" s="13" t="s">
        <v>2971</v>
      </c>
      <c r="Y1250" s="18" t="s">
        <v>3360</v>
      </c>
      <c r="Z1250" s="18" t="s">
        <v>2973</v>
      </c>
      <c r="AA1250" s="1" t="str">
        <f t="shared" si="160"/>
        <v>ヤ</v>
      </c>
    </row>
    <row r="1251" spans="1:27" ht="21" hidden="1" customHeight="1">
      <c r="A1251" s="1">
        <v>0</v>
      </c>
      <c r="B1251" s="2" t="str">
        <f>VLOOKUP(VALUE(MID(N1251,2,2)),Sheet1!$A$1:$B$6,2,FALSE)</f>
        <v>三宝院</v>
      </c>
      <c r="C1251" s="9" t="str">
        <f t="shared" si="158"/>
        <v/>
      </c>
      <c r="D1251" s="10" t="s">
        <v>1565</v>
      </c>
      <c r="E1251" s="4" t="s">
        <v>1566</v>
      </c>
      <c r="F1251" s="4" t="str">
        <f t="shared" si="155"/>
        <v>ﾔﾏﾓﾄ ﾉﾎﾞﾙ</v>
      </c>
      <c r="G1251" s="10" t="str">
        <f t="shared" si="159"/>
        <v>ﾔﾏﾓﾄ ﾉﾎﾞﾙ</v>
      </c>
      <c r="H1251" s="11" t="s">
        <v>15</v>
      </c>
      <c r="I1251" s="12">
        <v>17602</v>
      </c>
      <c r="J1251" s="11">
        <v>69</v>
      </c>
      <c r="K1251" s="5" t="s">
        <v>16</v>
      </c>
      <c r="L1251" s="5">
        <v>5036</v>
      </c>
      <c r="M1251" s="5" t="s">
        <v>17</v>
      </c>
      <c r="N1251" s="11" t="str">
        <f t="shared" si="156"/>
        <v>醍05036</v>
      </c>
      <c r="O1251" s="11" t="str">
        <f t="shared" si="157"/>
        <v>本</v>
      </c>
      <c r="P1251" s="10" t="s">
        <v>2775</v>
      </c>
      <c r="Q1251" s="10" t="s">
        <v>1567</v>
      </c>
      <c r="R1251" s="10" t="s">
        <v>3237</v>
      </c>
      <c r="S1251" s="4">
        <v>8329893</v>
      </c>
      <c r="T1251" s="4" t="s">
        <v>19</v>
      </c>
      <c r="U1251" s="4">
        <v>830613601</v>
      </c>
      <c r="V1251" s="4" t="s">
        <v>20</v>
      </c>
      <c r="W1251" s="13"/>
      <c r="X1251" s="13" t="s">
        <v>2971</v>
      </c>
      <c r="Y1251" s="18" t="s">
        <v>3360</v>
      </c>
      <c r="Z1251" s="18" t="s">
        <v>2973</v>
      </c>
      <c r="AA1251" s="1" t="str">
        <f t="shared" si="160"/>
        <v>ヤ</v>
      </c>
    </row>
    <row r="1252" spans="1:27" ht="21" hidden="1" customHeight="1">
      <c r="A1252" s="1">
        <v>0</v>
      </c>
      <c r="B1252" s="2" t="str">
        <f>VLOOKUP(VALUE(MID(N1252,2,2)),Sheet1!$A$1:$B$6,2,FALSE)</f>
        <v>三宝院</v>
      </c>
      <c r="C1252" s="9" t="str">
        <f t="shared" si="158"/>
        <v/>
      </c>
      <c r="D1252" s="10" t="s">
        <v>1568</v>
      </c>
      <c r="E1252" s="4" t="s">
        <v>22</v>
      </c>
      <c r="F1252" s="4" t="str">
        <f t="shared" si="155"/>
        <v>ﾔﾏﾓﾄ ﾉﾎﾞﾙ</v>
      </c>
      <c r="G1252" s="10" t="str">
        <f t="shared" si="159"/>
        <v xml:space="preserve">ﾔﾏﾓﾄ </v>
      </c>
      <c r="H1252" s="11" t="s">
        <v>23</v>
      </c>
      <c r="I1252" s="12">
        <v>18297</v>
      </c>
      <c r="J1252" s="11">
        <v>67</v>
      </c>
      <c r="K1252" s="5" t="s">
        <v>16</v>
      </c>
      <c r="L1252" s="5">
        <v>5036</v>
      </c>
      <c r="M1252" s="5" t="s">
        <v>24</v>
      </c>
      <c r="N1252" s="11" t="str">
        <f t="shared" si="156"/>
        <v>醍05036</v>
      </c>
      <c r="O1252" s="11" t="str">
        <f t="shared" si="157"/>
        <v>家</v>
      </c>
      <c r="P1252" s="10" t="s">
        <v>2775</v>
      </c>
      <c r="Q1252" s="10" t="s">
        <v>1567</v>
      </c>
      <c r="R1252" s="10" t="s">
        <v>3237</v>
      </c>
      <c r="S1252" s="4">
        <v>8329893</v>
      </c>
      <c r="T1252" s="4" t="s">
        <v>25</v>
      </c>
      <c r="U1252" s="4">
        <v>830613602</v>
      </c>
      <c r="V1252" s="4" t="s">
        <v>20</v>
      </c>
      <c r="W1252" s="13"/>
      <c r="X1252" s="13" t="s">
        <v>2971</v>
      </c>
      <c r="Y1252" s="18" t="s">
        <v>3360</v>
      </c>
      <c r="Z1252" s="18" t="s">
        <v>2973</v>
      </c>
      <c r="AA1252" s="1" t="str">
        <f t="shared" si="160"/>
        <v>ヤ</v>
      </c>
    </row>
    <row r="1253" spans="1:27" ht="21" hidden="1" customHeight="1">
      <c r="A1253" s="1">
        <v>0</v>
      </c>
      <c r="B1253" s="2" t="str">
        <f>VLOOKUP(VALUE(MID(N1253,2,2)),Sheet1!$A$1:$B$6,2,FALSE)</f>
        <v>一言寺</v>
      </c>
      <c r="C1253" s="9" t="str">
        <f t="shared" si="158"/>
        <v/>
      </c>
      <c r="D1253" s="10" t="s">
        <v>1410</v>
      </c>
      <c r="E1253" s="4" t="s">
        <v>1411</v>
      </c>
      <c r="F1253" s="4" t="str">
        <f t="shared" si="155"/>
        <v>ﾔﾏﾓﾄ ﾋﾛﾌﾐ</v>
      </c>
      <c r="G1253" s="10" t="str">
        <f t="shared" si="159"/>
        <v>ﾔﾏﾓﾄ ﾋﾛﾌﾐ</v>
      </c>
      <c r="H1253" s="11" t="s">
        <v>15</v>
      </c>
      <c r="I1253" s="12">
        <v>25470</v>
      </c>
      <c r="J1253" s="11">
        <v>47</v>
      </c>
      <c r="K1253" s="5" t="s">
        <v>16</v>
      </c>
      <c r="L1253" s="5">
        <v>4210</v>
      </c>
      <c r="M1253" s="5" t="s">
        <v>17</v>
      </c>
      <c r="N1253" s="11" t="str">
        <f t="shared" si="156"/>
        <v>醍04210</v>
      </c>
      <c r="O1253" s="11" t="str">
        <f t="shared" si="157"/>
        <v>本</v>
      </c>
      <c r="P1253" s="10" t="s">
        <v>2734</v>
      </c>
      <c r="Q1253" s="10" t="s">
        <v>1149</v>
      </c>
      <c r="R1253" s="10" t="s">
        <v>3212</v>
      </c>
      <c r="S1253" s="4">
        <v>9714898</v>
      </c>
      <c r="T1253" s="4" t="s">
        <v>19</v>
      </c>
      <c r="U1253" s="4">
        <v>980107501</v>
      </c>
      <c r="V1253" s="4" t="s">
        <v>20</v>
      </c>
      <c r="W1253" s="13"/>
      <c r="X1253" s="13" t="s">
        <v>2971</v>
      </c>
      <c r="Y1253" s="18" t="s">
        <v>3360</v>
      </c>
      <c r="Z1253" s="18" t="s">
        <v>2973</v>
      </c>
      <c r="AA1253" s="1" t="str">
        <f t="shared" si="160"/>
        <v>ヤ</v>
      </c>
    </row>
    <row r="1254" spans="1:27" ht="21" hidden="1" customHeight="1">
      <c r="A1254" s="1">
        <v>0</v>
      </c>
      <c r="B1254" s="2" t="str">
        <f>VLOOKUP(VALUE(MID(N1254,2,2)),Sheet1!$A$1:$B$6,2,FALSE)</f>
        <v>三宝院</v>
      </c>
      <c r="C1254" s="9" t="str">
        <f t="shared" si="158"/>
        <v/>
      </c>
      <c r="D1254" s="10" t="s">
        <v>1575</v>
      </c>
      <c r="E1254" s="4" t="s">
        <v>1576</v>
      </c>
      <c r="F1254" s="4" t="str">
        <f t="shared" si="155"/>
        <v>ﾔﾏﾓﾄ ﾋﾛﾕｷ</v>
      </c>
      <c r="G1254" s="10" t="str">
        <f t="shared" si="159"/>
        <v>ﾔﾏﾓﾄ ﾋﾛﾕｷ</v>
      </c>
      <c r="H1254" s="11" t="s">
        <v>15</v>
      </c>
      <c r="I1254" s="12">
        <v>27073</v>
      </c>
      <c r="J1254" s="11">
        <v>43</v>
      </c>
      <c r="K1254" s="5" t="s">
        <v>16</v>
      </c>
      <c r="L1254" s="5">
        <v>5049</v>
      </c>
      <c r="M1254" s="5" t="s">
        <v>17</v>
      </c>
      <c r="N1254" s="11" t="str">
        <f t="shared" si="156"/>
        <v>醍05049</v>
      </c>
      <c r="O1254" s="11" t="str">
        <f t="shared" si="157"/>
        <v>本</v>
      </c>
      <c r="P1254" s="10" t="s">
        <v>2778</v>
      </c>
      <c r="Q1254" s="10" t="s">
        <v>1214</v>
      </c>
      <c r="R1254" s="10" t="s">
        <v>3240</v>
      </c>
      <c r="S1254" s="4">
        <v>9706062</v>
      </c>
      <c r="T1254" s="4" t="s">
        <v>19</v>
      </c>
      <c r="U1254" s="4">
        <v>970809001</v>
      </c>
      <c r="V1254" s="4" t="s">
        <v>20</v>
      </c>
      <c r="W1254" s="13"/>
      <c r="X1254" s="13" t="s">
        <v>2971</v>
      </c>
      <c r="Y1254" s="18" t="s">
        <v>3360</v>
      </c>
      <c r="Z1254" s="18" t="s">
        <v>2973</v>
      </c>
      <c r="AA1254" s="1" t="str">
        <f t="shared" si="160"/>
        <v>ヤ</v>
      </c>
    </row>
    <row r="1255" spans="1:27" ht="21" hidden="1" customHeight="1">
      <c r="A1255" s="1">
        <v>0</v>
      </c>
      <c r="B1255" s="2" t="str">
        <f>VLOOKUP(VALUE(MID(N1255,2,2)),Sheet1!$A$1:$B$6,2,FALSE)</f>
        <v>三宝院</v>
      </c>
      <c r="C1255" s="9" t="str">
        <f t="shared" si="158"/>
        <v/>
      </c>
      <c r="D1255" s="10" t="s">
        <v>1577</v>
      </c>
      <c r="E1255" s="4" t="s">
        <v>22</v>
      </c>
      <c r="F1255" s="4" t="str">
        <f t="shared" si="155"/>
        <v>ﾔﾏﾓﾄ ﾋﾛﾕｷ</v>
      </c>
      <c r="G1255" s="10" t="str">
        <f t="shared" si="159"/>
        <v xml:space="preserve">ﾔﾏﾓﾄ </v>
      </c>
      <c r="H1255" s="11" t="s">
        <v>23</v>
      </c>
      <c r="I1255" s="12">
        <v>27310</v>
      </c>
      <c r="J1255" s="11">
        <v>42</v>
      </c>
      <c r="K1255" s="5" t="s">
        <v>16</v>
      </c>
      <c r="L1255" s="5">
        <v>5049</v>
      </c>
      <c r="M1255" s="5" t="s">
        <v>24</v>
      </c>
      <c r="N1255" s="11" t="str">
        <f t="shared" si="156"/>
        <v>醍05049</v>
      </c>
      <c r="O1255" s="11" t="str">
        <f t="shared" si="157"/>
        <v>家</v>
      </c>
      <c r="P1255" s="10" t="s">
        <v>2778</v>
      </c>
      <c r="Q1255" s="10" t="s">
        <v>1214</v>
      </c>
      <c r="R1255" s="10" t="s">
        <v>3240</v>
      </c>
      <c r="S1255" s="4">
        <v>9706062</v>
      </c>
      <c r="T1255" s="4" t="s">
        <v>25</v>
      </c>
      <c r="U1255" s="4">
        <v>970809002</v>
      </c>
      <c r="V1255" s="4" t="s">
        <v>20</v>
      </c>
      <c r="W1255" s="13"/>
      <c r="X1255" s="13" t="s">
        <v>2971</v>
      </c>
      <c r="Y1255" s="18" t="s">
        <v>3360</v>
      </c>
      <c r="Z1255" s="18" t="s">
        <v>2973</v>
      </c>
      <c r="AA1255" s="1" t="str">
        <f t="shared" si="160"/>
        <v>ヤ</v>
      </c>
    </row>
    <row r="1256" spans="1:27" ht="21" hidden="1" customHeight="1">
      <c r="A1256" s="1">
        <v>0</v>
      </c>
      <c r="B1256" s="1" t="str">
        <f>VLOOKUP(VALUE(MID(N1256,2,2)),Sheet1!$A$1:$B$6,2,FALSE)</f>
        <v>三宝院</v>
      </c>
      <c r="C1256" s="9" t="str">
        <f t="shared" si="158"/>
        <v/>
      </c>
      <c r="D1256" s="4" t="s">
        <v>1578</v>
      </c>
      <c r="E1256" s="4" t="s">
        <v>22</v>
      </c>
      <c r="F1256" s="4" t="str">
        <f t="shared" si="155"/>
        <v>ﾔﾏﾓﾄ ﾋﾛﾕｷ</v>
      </c>
      <c r="G1256" s="4" t="str">
        <f t="shared" si="159"/>
        <v xml:space="preserve">ﾔﾏﾓﾄ </v>
      </c>
      <c r="H1256" s="5" t="s">
        <v>23</v>
      </c>
      <c r="I1256" s="6">
        <v>40039</v>
      </c>
      <c r="J1256" s="5">
        <v>7</v>
      </c>
      <c r="K1256" s="5" t="s">
        <v>16</v>
      </c>
      <c r="L1256" s="5">
        <v>5049</v>
      </c>
      <c r="M1256" s="5" t="s">
        <v>24</v>
      </c>
      <c r="N1256" s="5" t="str">
        <f t="shared" si="156"/>
        <v>醍05049</v>
      </c>
      <c r="O1256" s="5" t="str">
        <f t="shared" si="157"/>
        <v>家</v>
      </c>
      <c r="P1256" s="4" t="s">
        <v>2778</v>
      </c>
      <c r="Q1256" s="4" t="s">
        <v>1214</v>
      </c>
      <c r="R1256" s="4" t="s">
        <v>3240</v>
      </c>
      <c r="S1256" s="4">
        <v>9706062</v>
      </c>
      <c r="T1256" s="4" t="s">
        <v>25</v>
      </c>
      <c r="U1256" s="4">
        <v>970809003</v>
      </c>
      <c r="V1256" s="4" t="s">
        <v>20</v>
      </c>
      <c r="W1256" s="7" t="s">
        <v>2970</v>
      </c>
      <c r="X1256" s="7" t="s">
        <v>2971</v>
      </c>
      <c r="Y1256" s="8" t="s">
        <v>2972</v>
      </c>
      <c r="Z1256" s="8" t="s">
        <v>2973</v>
      </c>
      <c r="AA1256" s="1" t="str">
        <f t="shared" si="160"/>
        <v>ヤ</v>
      </c>
    </row>
    <row r="1257" spans="1:27" ht="21" hidden="1" customHeight="1">
      <c r="A1257" s="1">
        <v>0</v>
      </c>
      <c r="B1257" s="2" t="str">
        <f>VLOOKUP(VALUE(MID(N1257,2,2)),Sheet1!$A$1:$B$6,2,FALSE)</f>
        <v>一言寺</v>
      </c>
      <c r="C1257" s="9" t="str">
        <f t="shared" si="158"/>
        <v/>
      </c>
      <c r="D1257" s="10" t="s">
        <v>1502</v>
      </c>
      <c r="E1257" s="4" t="s">
        <v>1503</v>
      </c>
      <c r="F1257" s="4" t="str">
        <f t="shared" si="155"/>
        <v>ﾔﾏﾓﾄ ﾏｻｸﾆ</v>
      </c>
      <c r="G1257" s="10" t="str">
        <f t="shared" si="159"/>
        <v>ﾔﾏﾓﾄ ﾏｻｸﾆ</v>
      </c>
      <c r="H1257" s="11" t="s">
        <v>15</v>
      </c>
      <c r="I1257" s="12">
        <v>26200</v>
      </c>
      <c r="J1257" s="11">
        <v>45</v>
      </c>
      <c r="K1257" s="5" t="s">
        <v>16</v>
      </c>
      <c r="L1257" s="5">
        <v>4239</v>
      </c>
      <c r="M1257" s="5" t="s">
        <v>17</v>
      </c>
      <c r="N1257" s="11" t="str">
        <f t="shared" si="156"/>
        <v>醍04239</v>
      </c>
      <c r="O1257" s="11" t="str">
        <f t="shared" si="157"/>
        <v>本</v>
      </c>
      <c r="P1257" s="10" t="s">
        <v>2758</v>
      </c>
      <c r="Q1257" s="10" t="s">
        <v>1504</v>
      </c>
      <c r="R1257" s="10" t="s">
        <v>3228</v>
      </c>
      <c r="S1257" s="4">
        <v>1405438</v>
      </c>
      <c r="T1257" s="4" t="s">
        <v>19</v>
      </c>
      <c r="U1257" s="4">
        <v>141002401</v>
      </c>
      <c r="V1257" s="4" t="s">
        <v>20</v>
      </c>
      <c r="W1257" s="13"/>
      <c r="X1257" s="13" t="s">
        <v>2971</v>
      </c>
      <c r="Y1257" s="18" t="s">
        <v>3360</v>
      </c>
      <c r="Z1257" s="18" t="s">
        <v>2973</v>
      </c>
      <c r="AA1257" s="1" t="str">
        <f t="shared" si="160"/>
        <v>ヤ</v>
      </c>
    </row>
    <row r="1258" spans="1:27" ht="21" hidden="1" customHeight="1">
      <c r="A1258" s="1">
        <v>0</v>
      </c>
      <c r="B1258" s="2" t="str">
        <f>VLOOKUP(VALUE(MID(N1258,2,2)),Sheet1!$A$1:$B$6,2,FALSE)</f>
        <v>日野</v>
      </c>
      <c r="C1258" s="9" t="str">
        <f t="shared" si="158"/>
        <v/>
      </c>
      <c r="D1258" s="10" t="s">
        <v>665</v>
      </c>
      <c r="E1258" s="4" t="s">
        <v>666</v>
      </c>
      <c r="F1258" s="4" t="str">
        <f t="shared" si="155"/>
        <v>ﾔﾏﾓﾄ ﾏｻﾂｸﾞ</v>
      </c>
      <c r="G1258" s="10" t="str">
        <f t="shared" si="159"/>
        <v>ﾔﾏﾓﾄ ﾏｻﾂｸﾞ</v>
      </c>
      <c r="H1258" s="11" t="s">
        <v>15</v>
      </c>
      <c r="I1258" s="12">
        <v>26994</v>
      </c>
      <c r="J1258" s="11">
        <v>43</v>
      </c>
      <c r="K1258" s="5" t="s">
        <v>16</v>
      </c>
      <c r="L1258" s="5">
        <v>2242</v>
      </c>
      <c r="M1258" s="5" t="s">
        <v>17</v>
      </c>
      <c r="N1258" s="11" t="str">
        <f t="shared" si="156"/>
        <v>醍02242</v>
      </c>
      <c r="O1258" s="11" t="str">
        <f t="shared" si="157"/>
        <v>本</v>
      </c>
      <c r="P1258" s="10" t="s">
        <v>2546</v>
      </c>
      <c r="Q1258" s="10" t="s">
        <v>667</v>
      </c>
      <c r="R1258" s="10" t="s">
        <v>3085</v>
      </c>
      <c r="S1258" s="4">
        <v>1503871</v>
      </c>
      <c r="T1258" s="4" t="s">
        <v>19</v>
      </c>
      <c r="U1258" s="4">
        <v>150801801</v>
      </c>
      <c r="V1258" s="4" t="s">
        <v>20</v>
      </c>
      <c r="W1258" s="13"/>
      <c r="X1258" s="13" t="s">
        <v>2971</v>
      </c>
      <c r="Y1258" s="18" t="s">
        <v>3360</v>
      </c>
      <c r="Z1258" s="18" t="s">
        <v>2973</v>
      </c>
      <c r="AA1258" s="1" t="str">
        <f t="shared" si="160"/>
        <v>ヤ</v>
      </c>
    </row>
    <row r="1259" spans="1:27" ht="21" hidden="1" customHeight="1">
      <c r="A1259" s="1">
        <v>0</v>
      </c>
      <c r="B1259" s="2" t="str">
        <f>VLOOKUP(VALUE(MID(N1259,2,2)),Sheet1!$A$1:$B$6,2,FALSE)</f>
        <v>日野</v>
      </c>
      <c r="C1259" s="9" t="str">
        <f t="shared" si="158"/>
        <v/>
      </c>
      <c r="D1259" s="10" t="s">
        <v>668</v>
      </c>
      <c r="E1259" s="4" t="s">
        <v>22</v>
      </c>
      <c r="F1259" s="4" t="str">
        <f t="shared" si="155"/>
        <v>ﾔﾏﾓﾄ ﾏｻﾂｸﾞ</v>
      </c>
      <c r="G1259" s="10" t="str">
        <f t="shared" si="159"/>
        <v xml:space="preserve">ﾔﾏﾓﾄ </v>
      </c>
      <c r="H1259" s="11" t="s">
        <v>15</v>
      </c>
      <c r="I1259" s="12">
        <v>35563</v>
      </c>
      <c r="J1259" s="11">
        <v>19</v>
      </c>
      <c r="K1259" s="5" t="s">
        <v>16</v>
      </c>
      <c r="L1259" s="5">
        <v>2242</v>
      </c>
      <c r="M1259" s="5" t="s">
        <v>24</v>
      </c>
      <c r="N1259" s="11" t="str">
        <f t="shared" si="156"/>
        <v>醍02242</v>
      </c>
      <c r="O1259" s="11" t="str">
        <f t="shared" si="157"/>
        <v>家</v>
      </c>
      <c r="P1259" s="10" t="s">
        <v>2546</v>
      </c>
      <c r="Q1259" s="10" t="s">
        <v>667</v>
      </c>
      <c r="R1259" s="10" t="s">
        <v>3085</v>
      </c>
      <c r="S1259" s="4">
        <v>1503871</v>
      </c>
      <c r="T1259" s="4" t="s">
        <v>25</v>
      </c>
      <c r="U1259" s="4">
        <v>150801802</v>
      </c>
      <c r="V1259" s="4" t="s">
        <v>20</v>
      </c>
      <c r="W1259" s="13"/>
      <c r="X1259" s="13" t="s">
        <v>2971</v>
      </c>
      <c r="Y1259" s="18" t="s">
        <v>3360</v>
      </c>
      <c r="Z1259" s="18" t="s">
        <v>2973</v>
      </c>
      <c r="AA1259" s="1" t="str">
        <f t="shared" si="160"/>
        <v>ヤ</v>
      </c>
    </row>
    <row r="1260" spans="1:27" ht="21" hidden="1" customHeight="1">
      <c r="A1260" s="1">
        <v>0</v>
      </c>
      <c r="B1260" s="2" t="str">
        <f>VLOOKUP(VALUE(MID(N1260,2,2)),Sheet1!$A$1:$B$6,2,FALSE)</f>
        <v>石田</v>
      </c>
      <c r="C1260" s="9" t="str">
        <f t="shared" si="158"/>
        <v/>
      </c>
      <c r="D1260" s="10" t="s">
        <v>138</v>
      </c>
      <c r="E1260" s="4" t="s">
        <v>139</v>
      </c>
      <c r="F1260" s="4" t="str">
        <f t="shared" si="155"/>
        <v>ﾔﾏﾓﾄ ﾔｽﾋｻ</v>
      </c>
      <c r="G1260" s="10" t="str">
        <f t="shared" si="159"/>
        <v>ﾔﾏﾓﾄ ﾔｽﾋｻ</v>
      </c>
      <c r="H1260" s="11" t="s">
        <v>15</v>
      </c>
      <c r="I1260" s="12">
        <v>22838</v>
      </c>
      <c r="J1260" s="11">
        <v>54</v>
      </c>
      <c r="K1260" s="5" t="s">
        <v>16</v>
      </c>
      <c r="L1260" s="5">
        <v>1077</v>
      </c>
      <c r="M1260" s="5" t="s">
        <v>17</v>
      </c>
      <c r="N1260" s="11" t="str">
        <f t="shared" si="156"/>
        <v>醍01077</v>
      </c>
      <c r="O1260" s="11" t="str">
        <f t="shared" si="157"/>
        <v>本</v>
      </c>
      <c r="P1260" s="10" t="s">
        <v>2411</v>
      </c>
      <c r="Q1260" s="10" t="s">
        <v>62</v>
      </c>
      <c r="R1260" s="10" t="s">
        <v>2991</v>
      </c>
      <c r="S1260" s="4">
        <v>108189</v>
      </c>
      <c r="T1260" s="4" t="s">
        <v>19</v>
      </c>
      <c r="U1260" s="4">
        <v>11105001</v>
      </c>
      <c r="V1260" s="4" t="s">
        <v>20</v>
      </c>
      <c r="W1260" s="13"/>
      <c r="X1260" s="13" t="s">
        <v>2971</v>
      </c>
      <c r="Y1260" s="18" t="s">
        <v>3360</v>
      </c>
      <c r="Z1260" s="18" t="s">
        <v>2973</v>
      </c>
      <c r="AA1260" s="1" t="str">
        <f t="shared" si="160"/>
        <v>ヤ</v>
      </c>
    </row>
    <row r="1261" spans="1:27" ht="21" hidden="1" customHeight="1">
      <c r="A1261" s="1">
        <v>0</v>
      </c>
      <c r="B1261" s="2" t="str">
        <f>VLOOKUP(VALUE(MID(N1261,2,2)),Sheet1!$A$1:$B$6,2,FALSE)</f>
        <v>三宝院</v>
      </c>
      <c r="C1261" s="9" t="str">
        <f t="shared" si="158"/>
        <v/>
      </c>
      <c r="D1261" s="10" t="s">
        <v>1758</v>
      </c>
      <c r="E1261" s="4" t="s">
        <v>1759</v>
      </c>
      <c r="F1261" s="4" t="str">
        <f t="shared" si="155"/>
        <v>ﾔﾏﾓﾄ ﾕｳﾀﾞｲ</v>
      </c>
      <c r="G1261" s="10" t="str">
        <f t="shared" si="159"/>
        <v>ﾔﾏﾓﾄ ﾕｳﾀﾞｲ</v>
      </c>
      <c r="H1261" s="11" t="s">
        <v>15</v>
      </c>
      <c r="I1261" s="12">
        <v>33399</v>
      </c>
      <c r="J1261" s="11">
        <v>25</v>
      </c>
      <c r="K1261" s="5" t="s">
        <v>16</v>
      </c>
      <c r="L1261" s="5">
        <v>5277</v>
      </c>
      <c r="M1261" s="5" t="s">
        <v>17</v>
      </c>
      <c r="N1261" s="11" t="str">
        <f t="shared" si="156"/>
        <v>醍05277</v>
      </c>
      <c r="O1261" s="11" t="str">
        <f t="shared" si="157"/>
        <v>本</v>
      </c>
      <c r="P1261" s="10" t="s">
        <v>2827</v>
      </c>
      <c r="Q1261" s="10" t="s">
        <v>1629</v>
      </c>
      <c r="R1261" s="10" t="s">
        <v>1760</v>
      </c>
      <c r="S1261" s="4">
        <v>1102982</v>
      </c>
      <c r="T1261" s="4" t="s">
        <v>25</v>
      </c>
      <c r="U1261" s="4">
        <v>110802101</v>
      </c>
      <c r="V1261" s="4" t="s">
        <v>20</v>
      </c>
      <c r="W1261" s="13"/>
      <c r="X1261" s="13" t="s">
        <v>2971</v>
      </c>
      <c r="Y1261" s="18" t="s">
        <v>3360</v>
      </c>
      <c r="Z1261" s="18" t="s">
        <v>2973</v>
      </c>
      <c r="AA1261" s="1" t="str">
        <f t="shared" si="160"/>
        <v>ヤ</v>
      </c>
    </row>
    <row r="1262" spans="1:27" ht="21" hidden="1" customHeight="1">
      <c r="A1262" s="1">
        <v>0</v>
      </c>
      <c r="B1262" s="2" t="str">
        <f>VLOOKUP(VALUE(MID(N1262,2,2)),Sheet1!$A$1:$B$6,2,FALSE)</f>
        <v>三宝院</v>
      </c>
      <c r="C1262" s="9" t="str">
        <f t="shared" si="158"/>
        <v/>
      </c>
      <c r="D1262" s="10" t="s">
        <v>1761</v>
      </c>
      <c r="E1262" s="4" t="s">
        <v>22</v>
      </c>
      <c r="F1262" s="4" t="str">
        <f t="shared" si="155"/>
        <v>ﾔﾏﾓﾄ ﾕｳﾀﾞｲ</v>
      </c>
      <c r="G1262" s="10" t="str">
        <f t="shared" si="159"/>
        <v xml:space="preserve">ﾔﾏﾓﾄ </v>
      </c>
      <c r="H1262" s="11" t="s">
        <v>23</v>
      </c>
      <c r="I1262" s="12">
        <v>33532</v>
      </c>
      <c r="J1262" s="11">
        <v>25</v>
      </c>
      <c r="K1262" s="5" t="s">
        <v>16</v>
      </c>
      <c r="L1262" s="5">
        <v>5277</v>
      </c>
      <c r="M1262" s="5" t="s">
        <v>24</v>
      </c>
      <c r="N1262" s="11" t="str">
        <f t="shared" si="156"/>
        <v>醍05277</v>
      </c>
      <c r="O1262" s="11" t="str">
        <f t="shared" si="157"/>
        <v>家</v>
      </c>
      <c r="P1262" s="10" t="s">
        <v>2827</v>
      </c>
      <c r="Q1262" s="10" t="s">
        <v>1629</v>
      </c>
      <c r="R1262" s="10" t="s">
        <v>1760</v>
      </c>
      <c r="S1262" s="4">
        <v>1102982</v>
      </c>
      <c r="T1262" s="4" t="s">
        <v>25</v>
      </c>
      <c r="U1262" s="4">
        <v>110802102</v>
      </c>
      <c r="V1262" s="4" t="s">
        <v>20</v>
      </c>
      <c r="W1262" s="13"/>
      <c r="X1262" s="13" t="s">
        <v>2971</v>
      </c>
      <c r="Y1262" s="18" t="s">
        <v>3360</v>
      </c>
      <c r="Z1262" s="18" t="s">
        <v>2973</v>
      </c>
      <c r="AA1262" s="1" t="str">
        <f t="shared" si="160"/>
        <v>ヤ</v>
      </c>
    </row>
    <row r="1263" spans="1:27" ht="21" hidden="1" customHeight="1">
      <c r="A1263" s="1">
        <v>0</v>
      </c>
      <c r="B1263" s="1" t="str">
        <f>VLOOKUP(VALUE(MID(N1263,2,2)),Sheet1!$A$1:$B$6,2,FALSE)</f>
        <v>三宝院</v>
      </c>
      <c r="C1263" s="9" t="str">
        <f t="shared" si="158"/>
        <v/>
      </c>
      <c r="D1263" s="4" t="s">
        <v>1762</v>
      </c>
      <c r="E1263" s="4" t="s">
        <v>22</v>
      </c>
      <c r="F1263" s="4" t="str">
        <f t="shared" si="155"/>
        <v>ﾔﾏﾓﾄ ﾕｳﾀﾞｲ</v>
      </c>
      <c r="G1263" s="4" t="str">
        <f t="shared" si="159"/>
        <v xml:space="preserve">ﾔﾏﾓﾄ </v>
      </c>
      <c r="H1263" s="5" t="s">
        <v>23</v>
      </c>
      <c r="I1263" s="6">
        <v>41177</v>
      </c>
      <c r="J1263" s="5">
        <v>4</v>
      </c>
      <c r="K1263" s="5" t="s">
        <v>16</v>
      </c>
      <c r="L1263" s="5">
        <v>5277</v>
      </c>
      <c r="M1263" s="5" t="s">
        <v>24</v>
      </c>
      <c r="N1263" s="5" t="str">
        <f t="shared" si="156"/>
        <v>醍05277</v>
      </c>
      <c r="O1263" s="5" t="str">
        <f t="shared" si="157"/>
        <v>家</v>
      </c>
      <c r="P1263" s="4" t="s">
        <v>2827</v>
      </c>
      <c r="Q1263" s="4" t="s">
        <v>1629</v>
      </c>
      <c r="R1263" s="4" t="s">
        <v>1760</v>
      </c>
      <c r="S1263" s="4">
        <v>1102982</v>
      </c>
      <c r="T1263" s="4" t="s">
        <v>25</v>
      </c>
      <c r="U1263" s="4">
        <v>110802103</v>
      </c>
      <c r="V1263" s="4" t="s">
        <v>20</v>
      </c>
      <c r="W1263" s="7" t="s">
        <v>2970</v>
      </c>
      <c r="X1263" s="7" t="s">
        <v>2971</v>
      </c>
      <c r="Y1263" s="8" t="s">
        <v>2972</v>
      </c>
      <c r="Z1263" s="8" t="s">
        <v>2973</v>
      </c>
      <c r="AA1263" s="1" t="str">
        <f t="shared" si="160"/>
        <v>ヤ</v>
      </c>
    </row>
    <row r="1264" spans="1:27" ht="21" hidden="1" customHeight="1">
      <c r="A1264" s="1">
        <v>0</v>
      </c>
      <c r="B1264" s="2" t="str">
        <f>VLOOKUP(VALUE(MID(N1264,2,2)),Sheet1!$A$1:$B$6,2,FALSE)</f>
        <v>点在</v>
      </c>
      <c r="C1264" s="9" t="str">
        <f t="shared" si="158"/>
        <v/>
      </c>
      <c r="D1264" s="10" t="s">
        <v>2166</v>
      </c>
      <c r="E1264" s="4" t="s">
        <v>2167</v>
      </c>
      <c r="F1264" s="4" t="str">
        <f t="shared" si="155"/>
        <v>ﾔﾏﾓﾄ ﾖｳﾍｲ</v>
      </c>
      <c r="G1264" s="10" t="str">
        <f t="shared" si="159"/>
        <v>ﾔﾏﾓﾄ ﾖｳﾍｲ</v>
      </c>
      <c r="H1264" s="11" t="s">
        <v>15</v>
      </c>
      <c r="I1264" s="12">
        <v>32066</v>
      </c>
      <c r="J1264" s="11">
        <v>29</v>
      </c>
      <c r="K1264" s="5" t="s">
        <v>256</v>
      </c>
      <c r="L1264" s="5">
        <v>50144</v>
      </c>
      <c r="M1264" s="5" t="s">
        <v>17</v>
      </c>
      <c r="N1264" s="11" t="str">
        <f t="shared" si="156"/>
        <v>法50144</v>
      </c>
      <c r="O1264" s="11" t="str">
        <f t="shared" si="157"/>
        <v>本</v>
      </c>
      <c r="P1264" s="10" t="s">
        <v>2920</v>
      </c>
      <c r="Q1264" s="10" t="s">
        <v>2168</v>
      </c>
      <c r="R1264" s="10" t="s">
        <v>2169</v>
      </c>
      <c r="S1264" s="4">
        <v>1302167</v>
      </c>
      <c r="T1264" s="4" t="s">
        <v>25</v>
      </c>
      <c r="U1264" s="4">
        <v>130681001</v>
      </c>
      <c r="V1264" s="4" t="s">
        <v>20</v>
      </c>
      <c r="W1264" s="13"/>
      <c r="X1264" s="13" t="s">
        <v>2971</v>
      </c>
      <c r="Y1264" s="18" t="s">
        <v>3360</v>
      </c>
      <c r="Z1264" s="18" t="s">
        <v>2973</v>
      </c>
      <c r="AA1264" s="1" t="str">
        <f t="shared" si="160"/>
        <v>ヤ</v>
      </c>
    </row>
    <row r="1265" spans="1:29" ht="21" hidden="1" customHeight="1">
      <c r="A1265" s="1">
        <v>0</v>
      </c>
      <c r="B1265" s="2" t="str">
        <f>VLOOKUP(VALUE(MID(N1265,2,2)),Sheet1!$A$1:$B$6,2,FALSE)</f>
        <v>日野</v>
      </c>
      <c r="C1265" s="9" t="str">
        <f t="shared" si="158"/>
        <v>ヨ</v>
      </c>
      <c r="D1265" s="10" t="s">
        <v>408</v>
      </c>
      <c r="E1265" s="4" t="s">
        <v>409</v>
      </c>
      <c r="F1265" s="4" t="str">
        <f t="shared" si="155"/>
        <v>ﾖｺｲｶﾞﾜ ﾃﾙﾕｷ</v>
      </c>
      <c r="G1265" s="10" t="str">
        <f t="shared" si="159"/>
        <v>ﾖｺｲｶﾞﾜ ﾃﾙﾕｷ</v>
      </c>
      <c r="H1265" s="11" t="s">
        <v>15</v>
      </c>
      <c r="I1265" s="12">
        <v>18259</v>
      </c>
      <c r="J1265" s="11">
        <v>67</v>
      </c>
      <c r="K1265" s="5" t="s">
        <v>16</v>
      </c>
      <c r="L1265" s="5">
        <v>2060</v>
      </c>
      <c r="M1265" s="5" t="s">
        <v>17</v>
      </c>
      <c r="N1265" s="11" t="str">
        <f t="shared" si="156"/>
        <v>醍02060</v>
      </c>
      <c r="O1265" s="11" t="str">
        <f t="shared" si="157"/>
        <v>本</v>
      </c>
      <c r="P1265" s="10" t="s">
        <v>2486</v>
      </c>
      <c r="Q1265" s="10" t="s">
        <v>410</v>
      </c>
      <c r="R1265" s="10" t="s">
        <v>3042</v>
      </c>
      <c r="S1265" s="4">
        <v>106755</v>
      </c>
      <c r="T1265" s="4" t="s">
        <v>19</v>
      </c>
      <c r="U1265" s="4">
        <v>10904401</v>
      </c>
      <c r="V1265" s="4" t="s">
        <v>20</v>
      </c>
      <c r="W1265" s="13"/>
      <c r="X1265" s="13" t="s">
        <v>2971</v>
      </c>
      <c r="Y1265" s="18" t="s">
        <v>3360</v>
      </c>
      <c r="Z1265" s="18" t="s">
        <v>2973</v>
      </c>
      <c r="AA1265" s="1" t="str">
        <f t="shared" si="160"/>
        <v>ヨ</v>
      </c>
    </row>
    <row r="1266" spans="1:29" ht="21" hidden="1" customHeight="1">
      <c r="A1266" s="1">
        <v>0</v>
      </c>
      <c r="B1266" s="2" t="str">
        <f>VLOOKUP(VALUE(MID(N1266,2,2)),Sheet1!$A$1:$B$6,2,FALSE)</f>
        <v>日野</v>
      </c>
      <c r="C1266" s="9" t="str">
        <f t="shared" si="158"/>
        <v/>
      </c>
      <c r="D1266" s="10" t="s">
        <v>411</v>
      </c>
      <c r="E1266" s="4" t="s">
        <v>22</v>
      </c>
      <c r="F1266" s="4" t="str">
        <f t="shared" si="155"/>
        <v>ﾖｺｲｶﾞﾜ ﾃﾙﾕｷ</v>
      </c>
      <c r="G1266" s="10" t="str">
        <f t="shared" si="159"/>
        <v xml:space="preserve">ﾖｺｲｶﾞﾜ </v>
      </c>
      <c r="H1266" s="11" t="s">
        <v>23</v>
      </c>
      <c r="I1266" s="12">
        <v>18524</v>
      </c>
      <c r="J1266" s="11">
        <v>66</v>
      </c>
      <c r="K1266" s="5" t="s">
        <v>16</v>
      </c>
      <c r="L1266" s="5">
        <v>2060</v>
      </c>
      <c r="M1266" s="5" t="s">
        <v>24</v>
      </c>
      <c r="N1266" s="11" t="str">
        <f t="shared" si="156"/>
        <v>醍02060</v>
      </c>
      <c r="O1266" s="11" t="str">
        <f t="shared" si="157"/>
        <v>家</v>
      </c>
      <c r="P1266" s="10" t="s">
        <v>2486</v>
      </c>
      <c r="Q1266" s="10" t="s">
        <v>410</v>
      </c>
      <c r="R1266" s="10" t="s">
        <v>3042</v>
      </c>
      <c r="S1266" s="4">
        <v>106755</v>
      </c>
      <c r="T1266" s="4" t="s">
        <v>25</v>
      </c>
      <c r="U1266" s="4">
        <v>10904402</v>
      </c>
      <c r="V1266" s="4" t="s">
        <v>20</v>
      </c>
      <c r="W1266" s="13"/>
      <c r="X1266" s="13" t="s">
        <v>2971</v>
      </c>
      <c r="Y1266" s="18" t="s">
        <v>3360</v>
      </c>
      <c r="Z1266" s="18" t="s">
        <v>2973</v>
      </c>
      <c r="AA1266" s="1" t="str">
        <f t="shared" si="160"/>
        <v>ヨ</v>
      </c>
    </row>
    <row r="1267" spans="1:29" ht="21" hidden="1" customHeight="1">
      <c r="A1267" s="1">
        <v>0</v>
      </c>
      <c r="B1267" s="2" t="str">
        <f>VLOOKUP(VALUE(MID(N1267,2,2)),Sheet1!$A$1:$B$6,2,FALSE)</f>
        <v>一言寺</v>
      </c>
      <c r="C1267" s="9" t="str">
        <f t="shared" si="158"/>
        <v/>
      </c>
      <c r="D1267" s="10" t="s">
        <v>1441</v>
      </c>
      <c r="E1267" s="4" t="s">
        <v>1442</v>
      </c>
      <c r="F1267" s="4" t="str">
        <f t="shared" si="155"/>
        <v>ﾖｺﾀ ｶｽﾞﾔ</v>
      </c>
      <c r="G1267" s="10" t="str">
        <f t="shared" si="159"/>
        <v>ﾖｺﾀ ｶｽﾞﾔ</v>
      </c>
      <c r="H1267" s="11" t="s">
        <v>15</v>
      </c>
      <c r="I1267" s="12">
        <v>24538</v>
      </c>
      <c r="J1267" s="11">
        <v>50</v>
      </c>
      <c r="K1267" s="5" t="s">
        <v>16</v>
      </c>
      <c r="L1267" s="5">
        <v>4221</v>
      </c>
      <c r="M1267" s="5" t="s">
        <v>17</v>
      </c>
      <c r="N1267" s="11" t="str">
        <f t="shared" si="156"/>
        <v>醍04221</v>
      </c>
      <c r="O1267" s="11" t="str">
        <f t="shared" si="157"/>
        <v>本</v>
      </c>
      <c r="P1267" s="10" t="s">
        <v>2743</v>
      </c>
      <c r="Q1267" s="10" t="s">
        <v>1443</v>
      </c>
      <c r="R1267" s="10" t="s">
        <v>3218</v>
      </c>
      <c r="S1267" s="4">
        <v>1306324</v>
      </c>
      <c r="T1267" s="4" t="s">
        <v>19</v>
      </c>
      <c r="U1267" s="4">
        <v>131103101</v>
      </c>
      <c r="V1267" s="4" t="s">
        <v>20</v>
      </c>
      <c r="W1267" s="13"/>
      <c r="X1267" s="13" t="s">
        <v>2971</v>
      </c>
      <c r="Y1267" s="18" t="s">
        <v>3360</v>
      </c>
      <c r="Z1267" s="18" t="s">
        <v>2973</v>
      </c>
      <c r="AA1267" s="1" t="str">
        <f t="shared" si="160"/>
        <v>ヨ</v>
      </c>
    </row>
    <row r="1268" spans="1:29" ht="21" hidden="1" customHeight="1">
      <c r="A1268" s="1">
        <v>0</v>
      </c>
      <c r="B1268" s="2" t="str">
        <f>VLOOKUP(VALUE(MID(N1268,2,2)),Sheet1!$A$1:$B$6,2,FALSE)</f>
        <v>小栗栖</v>
      </c>
      <c r="C1268" s="9" t="str">
        <f t="shared" si="158"/>
        <v/>
      </c>
      <c r="D1268" s="10" t="s">
        <v>996</v>
      </c>
      <c r="E1268" s="4" t="s">
        <v>997</v>
      </c>
      <c r="F1268" s="4" t="str">
        <f t="shared" si="155"/>
        <v>ﾖｺﾀ ﾃﾙﾐ</v>
      </c>
      <c r="G1268" s="10" t="str">
        <f t="shared" si="159"/>
        <v>ﾖｺﾀ ﾃﾙﾐ</v>
      </c>
      <c r="H1268" s="11" t="s">
        <v>15</v>
      </c>
      <c r="I1268" s="12">
        <v>20757</v>
      </c>
      <c r="J1268" s="11">
        <v>60</v>
      </c>
      <c r="K1268" s="5" t="s">
        <v>16</v>
      </c>
      <c r="L1268" s="5">
        <v>3244</v>
      </c>
      <c r="M1268" s="5" t="s">
        <v>17</v>
      </c>
      <c r="N1268" s="11" t="str">
        <f t="shared" si="156"/>
        <v>醍03244</v>
      </c>
      <c r="O1268" s="11" t="str">
        <f t="shared" si="157"/>
        <v>本</v>
      </c>
      <c r="P1268" s="10" t="s">
        <v>2628</v>
      </c>
      <c r="Q1268" s="10" t="s">
        <v>768</v>
      </c>
      <c r="R1268" s="10" t="s">
        <v>3143</v>
      </c>
      <c r="S1268" s="4">
        <v>9809953</v>
      </c>
      <c r="T1268" s="4" t="s">
        <v>19</v>
      </c>
      <c r="U1268" s="4">
        <v>981208201</v>
      </c>
      <c r="V1268" s="4" t="s">
        <v>20</v>
      </c>
      <c r="W1268" s="13"/>
      <c r="X1268" s="13" t="s">
        <v>2971</v>
      </c>
      <c r="Y1268" s="18" t="s">
        <v>3360</v>
      </c>
      <c r="Z1268" s="18" t="s">
        <v>2973</v>
      </c>
      <c r="AA1268" s="1" t="str">
        <f t="shared" si="160"/>
        <v>ヨ</v>
      </c>
    </row>
    <row r="1269" spans="1:29" ht="21" hidden="1" customHeight="1">
      <c r="A1269" s="1">
        <v>0</v>
      </c>
      <c r="B1269" s="2" t="str">
        <f>VLOOKUP(VALUE(MID(N1269,2,2)),Sheet1!$A$1:$B$6,2,FALSE)</f>
        <v>点在</v>
      </c>
      <c r="C1269" s="9" t="str">
        <f t="shared" si="158"/>
        <v/>
      </c>
      <c r="D1269" s="10" t="s">
        <v>2022</v>
      </c>
      <c r="E1269" s="4" t="s">
        <v>2023</v>
      </c>
      <c r="F1269" s="4" t="str">
        <f t="shared" si="155"/>
        <v>ﾖｼﾀﾞ ﾏﾅﾌﾞ</v>
      </c>
      <c r="G1269" s="10" t="str">
        <f t="shared" si="159"/>
        <v>ﾖｼﾀﾞ ﾏﾅﾌﾞ</v>
      </c>
      <c r="H1269" s="11" t="s">
        <v>15</v>
      </c>
      <c r="I1269" s="12">
        <v>25700</v>
      </c>
      <c r="J1269" s="11">
        <v>46</v>
      </c>
      <c r="K1269" s="5" t="s">
        <v>16</v>
      </c>
      <c r="L1269" s="5">
        <v>50099</v>
      </c>
      <c r="M1269" s="5" t="s">
        <v>17</v>
      </c>
      <c r="N1269" s="11" t="str">
        <f t="shared" si="156"/>
        <v>醍50099</v>
      </c>
      <c r="O1269" s="11" t="str">
        <f t="shared" si="157"/>
        <v>本</v>
      </c>
      <c r="P1269" s="10" t="s">
        <v>2888</v>
      </c>
      <c r="Q1269" s="10" t="s">
        <v>2024</v>
      </c>
      <c r="R1269" s="10" t="s">
        <v>2025</v>
      </c>
      <c r="S1269" s="4">
        <v>9709428</v>
      </c>
      <c r="T1269" s="4" t="s">
        <v>19</v>
      </c>
      <c r="U1269" s="4">
        <v>10204801</v>
      </c>
      <c r="V1269" s="4" t="s">
        <v>20</v>
      </c>
      <c r="W1269" s="13"/>
      <c r="X1269" s="13" t="s">
        <v>2971</v>
      </c>
      <c r="Y1269" s="18" t="s">
        <v>3360</v>
      </c>
      <c r="Z1269" s="18" t="s">
        <v>2973</v>
      </c>
      <c r="AA1269" s="1" t="str">
        <f t="shared" si="160"/>
        <v>ヨ</v>
      </c>
    </row>
    <row r="1270" spans="1:29" ht="21" hidden="1" customHeight="1">
      <c r="A1270" s="1">
        <v>0</v>
      </c>
      <c r="B1270" s="2" t="str">
        <f>VLOOKUP(VALUE(MID(N1270,2,2)),Sheet1!$A$1:$B$6,2,FALSE)</f>
        <v>日野</v>
      </c>
      <c r="C1270" s="9" t="str">
        <f t="shared" si="158"/>
        <v/>
      </c>
      <c r="D1270" s="10" t="s">
        <v>324</v>
      </c>
      <c r="E1270" s="4" t="s">
        <v>325</v>
      </c>
      <c r="F1270" s="4" t="str">
        <f t="shared" si="155"/>
        <v>ﾖｼﾀﾞ ﾖｼｵ</v>
      </c>
      <c r="G1270" s="10" t="str">
        <f t="shared" si="159"/>
        <v>ﾖｼﾀﾞ ﾖｼｵ</v>
      </c>
      <c r="H1270" s="11" t="s">
        <v>15</v>
      </c>
      <c r="I1270" s="12">
        <v>18029</v>
      </c>
      <c r="J1270" s="11">
        <v>67</v>
      </c>
      <c r="K1270" s="5" t="s">
        <v>16</v>
      </c>
      <c r="L1270" s="5">
        <v>2010</v>
      </c>
      <c r="M1270" s="5" t="s">
        <v>17</v>
      </c>
      <c r="N1270" s="11" t="str">
        <f t="shared" si="156"/>
        <v>醍02010</v>
      </c>
      <c r="O1270" s="11" t="str">
        <f t="shared" si="157"/>
        <v>本</v>
      </c>
      <c r="P1270" s="10" t="s">
        <v>2462</v>
      </c>
      <c r="Q1270" s="10" t="s">
        <v>326</v>
      </c>
      <c r="R1270" s="10" t="s">
        <v>3021</v>
      </c>
      <c r="S1270" s="4">
        <v>8504342</v>
      </c>
      <c r="T1270" s="4" t="s">
        <v>19</v>
      </c>
      <c r="U1270" s="4">
        <v>850903201</v>
      </c>
      <c r="V1270" s="4" t="s">
        <v>20</v>
      </c>
      <c r="W1270" s="13"/>
      <c r="X1270" s="13" t="s">
        <v>2971</v>
      </c>
      <c r="Y1270" s="18" t="s">
        <v>3360</v>
      </c>
      <c r="Z1270" s="18" t="s">
        <v>2973</v>
      </c>
      <c r="AA1270" s="1" t="str">
        <f t="shared" si="160"/>
        <v>ヨ</v>
      </c>
    </row>
    <row r="1271" spans="1:29" ht="21" hidden="1" customHeight="1">
      <c r="A1271" s="1">
        <v>0</v>
      </c>
      <c r="B1271" s="2" t="str">
        <f>VLOOKUP(VALUE(MID(N1271,2,2)),Sheet1!$A$1:$B$6,2,FALSE)</f>
        <v>日野</v>
      </c>
      <c r="C1271" s="9" t="str">
        <f t="shared" si="158"/>
        <v/>
      </c>
      <c r="D1271" s="10" t="s">
        <v>327</v>
      </c>
      <c r="E1271" s="4" t="s">
        <v>22</v>
      </c>
      <c r="F1271" s="4" t="str">
        <f t="shared" si="155"/>
        <v>ﾖｼﾀﾞ ﾖｼｵ</v>
      </c>
      <c r="G1271" s="10" t="str">
        <f t="shared" si="159"/>
        <v xml:space="preserve">ﾖｼﾀﾞ </v>
      </c>
      <c r="H1271" s="11" t="s">
        <v>15</v>
      </c>
      <c r="I1271" s="12">
        <v>31221</v>
      </c>
      <c r="J1271" s="11">
        <v>31</v>
      </c>
      <c r="K1271" s="5" t="s">
        <v>16</v>
      </c>
      <c r="L1271" s="5">
        <v>2010</v>
      </c>
      <c r="M1271" s="5" t="s">
        <v>24</v>
      </c>
      <c r="N1271" s="11" t="str">
        <f t="shared" si="156"/>
        <v>醍02010</v>
      </c>
      <c r="O1271" s="11" t="str">
        <f t="shared" si="157"/>
        <v>家</v>
      </c>
      <c r="P1271" s="10" t="s">
        <v>2462</v>
      </c>
      <c r="Q1271" s="10" t="s">
        <v>326</v>
      </c>
      <c r="R1271" s="10" t="s">
        <v>3021</v>
      </c>
      <c r="S1271" s="4">
        <v>8504342</v>
      </c>
      <c r="T1271" s="4" t="s">
        <v>25</v>
      </c>
      <c r="U1271" s="4">
        <v>850903205</v>
      </c>
      <c r="V1271" s="4" t="s">
        <v>20</v>
      </c>
      <c r="W1271" s="13"/>
      <c r="X1271" s="13" t="s">
        <v>2971</v>
      </c>
      <c r="Y1271" s="18" t="s">
        <v>3360</v>
      </c>
      <c r="Z1271" s="18" t="s">
        <v>2973</v>
      </c>
      <c r="AA1271" s="1" t="str">
        <f t="shared" si="160"/>
        <v>ヨ</v>
      </c>
    </row>
    <row r="1272" spans="1:29" ht="21" customHeight="1">
      <c r="A1272" s="1">
        <v>0</v>
      </c>
      <c r="B1272" s="2" t="str">
        <f>VLOOKUP(VALUE(MID(N1272,2,2)),Sheet1!$A$1:$B$6,2,FALSE)</f>
        <v>日野</v>
      </c>
      <c r="C1272" s="9" t="str">
        <f t="shared" si="158"/>
        <v/>
      </c>
      <c r="D1272" s="10" t="s">
        <v>589</v>
      </c>
      <c r="E1272" s="4" t="s">
        <v>590</v>
      </c>
      <c r="F1272" s="4" t="str">
        <f t="shared" si="155"/>
        <v>ﾖｼﾀﾞ ﾘﾖｳｽｹ</v>
      </c>
      <c r="G1272" s="10" t="str">
        <f t="shared" si="159"/>
        <v>ﾖｼﾀﾞ ﾘﾖｳｽｹ</v>
      </c>
      <c r="H1272" s="11" t="s">
        <v>15</v>
      </c>
      <c r="I1272" s="12">
        <v>27838</v>
      </c>
      <c r="J1272" s="11">
        <v>41</v>
      </c>
      <c r="K1272" s="5" t="s">
        <v>256</v>
      </c>
      <c r="L1272" s="5">
        <v>2215</v>
      </c>
      <c r="M1272" s="5" t="s">
        <v>17</v>
      </c>
      <c r="N1272" s="11" t="str">
        <f t="shared" si="156"/>
        <v>法02215</v>
      </c>
      <c r="O1272" s="11" t="str">
        <f t="shared" si="157"/>
        <v>本</v>
      </c>
      <c r="P1272" s="10" t="s">
        <v>2528</v>
      </c>
      <c r="Q1272" s="10" t="s">
        <v>591</v>
      </c>
      <c r="R1272" s="10" t="s">
        <v>3077</v>
      </c>
      <c r="S1272" s="4">
        <v>9903704</v>
      </c>
      <c r="T1272" s="4" t="s">
        <v>19</v>
      </c>
      <c r="U1272" s="4">
        <v>990708001</v>
      </c>
      <c r="V1272" s="4" t="s">
        <v>20</v>
      </c>
      <c r="W1272" s="15">
        <v>42503.364583333336</v>
      </c>
      <c r="X1272" s="16">
        <v>42464</v>
      </c>
      <c r="Y1272" s="18">
        <v>4</v>
      </c>
      <c r="Z1272" s="18"/>
      <c r="AA1272" s="1" t="str">
        <f t="shared" si="160"/>
        <v>ヨ</v>
      </c>
      <c r="AB1272" s="1">
        <f t="shared" ref="AB1272:AB1273" si="163">J1272</f>
        <v>41</v>
      </c>
    </row>
    <row r="1273" spans="1:29" ht="21" customHeight="1">
      <c r="A1273" s="1">
        <v>0</v>
      </c>
      <c r="B1273" s="2" t="str">
        <f>VLOOKUP(VALUE(MID(N1273,2,2)),Sheet1!$A$1:$B$6,2,FALSE)</f>
        <v>日野</v>
      </c>
      <c r="C1273" s="9" t="str">
        <f t="shared" si="158"/>
        <v/>
      </c>
      <c r="D1273" s="10" t="s">
        <v>592</v>
      </c>
      <c r="E1273" s="4" t="s">
        <v>22</v>
      </c>
      <c r="F1273" s="4" t="str">
        <f t="shared" si="155"/>
        <v>ﾖｼﾀﾞ ﾘﾖｳｽｹ</v>
      </c>
      <c r="G1273" s="10" t="s">
        <v>3441</v>
      </c>
      <c r="H1273" s="11" t="s">
        <v>23</v>
      </c>
      <c r="I1273" s="12">
        <v>27364</v>
      </c>
      <c r="J1273" s="11">
        <v>42</v>
      </c>
      <c r="K1273" s="5" t="s">
        <v>256</v>
      </c>
      <c r="L1273" s="5">
        <v>2215</v>
      </c>
      <c r="M1273" s="5" t="s">
        <v>24</v>
      </c>
      <c r="N1273" s="11" t="str">
        <f t="shared" si="156"/>
        <v>法02215</v>
      </c>
      <c r="O1273" s="11" t="str">
        <f t="shared" si="157"/>
        <v>家</v>
      </c>
      <c r="P1273" s="10" t="s">
        <v>2528</v>
      </c>
      <c r="Q1273" s="10" t="s">
        <v>591</v>
      </c>
      <c r="R1273" s="10" t="s">
        <v>3077</v>
      </c>
      <c r="S1273" s="4">
        <v>9903704</v>
      </c>
      <c r="T1273" s="4" t="s">
        <v>25</v>
      </c>
      <c r="U1273" s="4">
        <v>990708002</v>
      </c>
      <c r="V1273" s="4" t="s">
        <v>20</v>
      </c>
      <c r="W1273" s="15">
        <v>42487.364583333336</v>
      </c>
      <c r="X1273" s="16">
        <v>42464</v>
      </c>
      <c r="Y1273" s="18">
        <v>7</v>
      </c>
      <c r="Z1273" s="18">
        <v>5</v>
      </c>
      <c r="AA1273" s="1" t="str">
        <f t="shared" si="160"/>
        <v>ヨ</v>
      </c>
      <c r="AB1273" s="1">
        <f t="shared" si="163"/>
        <v>42</v>
      </c>
      <c r="AC1273" s="1">
        <v>500</v>
      </c>
    </row>
    <row r="1274" spans="1:29" ht="21" hidden="1" customHeight="1">
      <c r="A1274" s="1">
        <v>0</v>
      </c>
      <c r="B1274" s="2" t="str">
        <f>VLOOKUP(VALUE(MID(N1274,2,2)),Sheet1!$A$1:$B$6,2,FALSE)</f>
        <v>日野</v>
      </c>
      <c r="C1274" s="9" t="str">
        <f t="shared" si="158"/>
        <v/>
      </c>
      <c r="D1274" s="10" t="s">
        <v>593</v>
      </c>
      <c r="E1274" s="4" t="s">
        <v>22</v>
      </c>
      <c r="F1274" s="4" t="str">
        <f t="shared" si="155"/>
        <v>ﾖｼﾀﾞ ﾘﾖｳｽｹ</v>
      </c>
      <c r="G1274" s="10" t="str">
        <f t="shared" si="159"/>
        <v xml:space="preserve">ﾖｼﾀﾞ </v>
      </c>
      <c r="H1274" s="11" t="s">
        <v>15</v>
      </c>
      <c r="I1274" s="12">
        <v>36844</v>
      </c>
      <c r="J1274" s="11">
        <v>16</v>
      </c>
      <c r="K1274" s="5" t="s">
        <v>256</v>
      </c>
      <c r="L1274" s="5">
        <v>2215</v>
      </c>
      <c r="M1274" s="5" t="s">
        <v>24</v>
      </c>
      <c r="N1274" s="11" t="str">
        <f t="shared" si="156"/>
        <v>法02215</v>
      </c>
      <c r="O1274" s="11" t="str">
        <f t="shared" si="157"/>
        <v>家</v>
      </c>
      <c r="P1274" s="10" t="s">
        <v>2528</v>
      </c>
      <c r="Q1274" s="10" t="s">
        <v>591</v>
      </c>
      <c r="R1274" s="10" t="s">
        <v>3077</v>
      </c>
      <c r="S1274" s="4">
        <v>9903704</v>
      </c>
      <c r="T1274" s="4" t="s">
        <v>25</v>
      </c>
      <c r="U1274" s="4">
        <v>990708003</v>
      </c>
      <c r="V1274" s="4" t="s">
        <v>20</v>
      </c>
      <c r="W1274" s="13"/>
      <c r="X1274" s="13" t="s">
        <v>2971</v>
      </c>
      <c r="Y1274" s="18" t="s">
        <v>3360</v>
      </c>
      <c r="Z1274" s="18" t="s">
        <v>2973</v>
      </c>
      <c r="AA1274" s="1" t="str">
        <f t="shared" si="160"/>
        <v>ヨ</v>
      </c>
    </row>
    <row r="1275" spans="1:29" ht="21" hidden="1" customHeight="1">
      <c r="A1275" s="1">
        <v>0</v>
      </c>
      <c r="B1275" s="1" t="str">
        <f>VLOOKUP(VALUE(MID(N1275,2,2)),Sheet1!$A$1:$B$6,2,FALSE)</f>
        <v>日野</v>
      </c>
      <c r="C1275" s="9" t="str">
        <f t="shared" si="158"/>
        <v/>
      </c>
      <c r="D1275" s="4" t="s">
        <v>594</v>
      </c>
      <c r="E1275" s="4" t="s">
        <v>22</v>
      </c>
      <c r="F1275" s="4" t="str">
        <f t="shared" si="155"/>
        <v>ﾖｼﾀﾞ ﾘﾖｳｽｹ</v>
      </c>
      <c r="G1275" s="4" t="str">
        <f t="shared" si="159"/>
        <v xml:space="preserve">ﾖｼﾀﾞ </v>
      </c>
      <c r="H1275" s="5" t="s">
        <v>23</v>
      </c>
      <c r="I1275" s="6">
        <v>39004</v>
      </c>
      <c r="J1275" s="5">
        <v>10</v>
      </c>
      <c r="K1275" s="5" t="s">
        <v>256</v>
      </c>
      <c r="L1275" s="5">
        <v>2215</v>
      </c>
      <c r="M1275" s="5" t="s">
        <v>24</v>
      </c>
      <c r="N1275" s="5" t="str">
        <f t="shared" si="156"/>
        <v>法02215</v>
      </c>
      <c r="O1275" s="5" t="str">
        <f t="shared" si="157"/>
        <v>家</v>
      </c>
      <c r="P1275" s="4" t="s">
        <v>2528</v>
      </c>
      <c r="Q1275" s="4" t="s">
        <v>591</v>
      </c>
      <c r="R1275" s="4" t="s">
        <v>3077</v>
      </c>
      <c r="S1275" s="4">
        <v>9903704</v>
      </c>
      <c r="T1275" s="4" t="s">
        <v>25</v>
      </c>
      <c r="U1275" s="4">
        <v>990708004</v>
      </c>
      <c r="V1275" s="4" t="s">
        <v>20</v>
      </c>
      <c r="W1275" s="7" t="s">
        <v>2970</v>
      </c>
      <c r="X1275" s="7" t="s">
        <v>2971</v>
      </c>
      <c r="Y1275" s="8" t="s">
        <v>2972</v>
      </c>
      <c r="Z1275" s="8" t="s">
        <v>2973</v>
      </c>
      <c r="AA1275" s="1" t="str">
        <f t="shared" si="160"/>
        <v>ヨ</v>
      </c>
    </row>
    <row r="1276" spans="1:29" ht="21" customHeight="1">
      <c r="A1276" s="1">
        <v>0</v>
      </c>
      <c r="B1276" s="2" t="str">
        <f>VLOOKUP(VALUE(MID(N1276,2,2)),Sheet1!$A$1:$B$6,2,FALSE)</f>
        <v>三宝院</v>
      </c>
      <c r="C1276" s="9" t="str">
        <f t="shared" si="158"/>
        <v/>
      </c>
      <c r="D1276" s="10" t="s">
        <v>1710</v>
      </c>
      <c r="E1276" s="4" t="s">
        <v>1711</v>
      </c>
      <c r="F1276" s="4" t="str">
        <f t="shared" si="155"/>
        <v>ﾖｼﾅｶﾞ ｹｲﾀ</v>
      </c>
      <c r="G1276" s="10" t="str">
        <f t="shared" si="159"/>
        <v>ﾖｼﾅｶﾞ ｹｲﾀ</v>
      </c>
      <c r="H1276" s="11" t="s">
        <v>15</v>
      </c>
      <c r="I1276" s="12">
        <v>28415</v>
      </c>
      <c r="J1276" s="11">
        <v>39</v>
      </c>
      <c r="K1276" s="5" t="s">
        <v>16</v>
      </c>
      <c r="L1276" s="5">
        <v>5248</v>
      </c>
      <c r="M1276" s="5" t="s">
        <v>17</v>
      </c>
      <c r="N1276" s="11" t="str">
        <f t="shared" si="156"/>
        <v>醍05248</v>
      </c>
      <c r="O1276" s="11" t="str">
        <f t="shared" si="157"/>
        <v>本</v>
      </c>
      <c r="P1276" s="10" t="s">
        <v>2814</v>
      </c>
      <c r="Q1276" s="10" t="s">
        <v>934</v>
      </c>
      <c r="R1276" s="10" t="s">
        <v>3270</v>
      </c>
      <c r="S1276" s="4">
        <v>214345</v>
      </c>
      <c r="T1276" s="4" t="s">
        <v>25</v>
      </c>
      <c r="U1276" s="4">
        <v>30408601</v>
      </c>
      <c r="V1276" s="4" t="s">
        <v>20</v>
      </c>
      <c r="W1276" s="15">
        <v>42477.375</v>
      </c>
      <c r="X1276" s="16">
        <v>42465</v>
      </c>
      <c r="Y1276" s="18">
        <v>1</v>
      </c>
      <c r="Z1276" s="18"/>
      <c r="AA1276" s="1" t="str">
        <f t="shared" si="160"/>
        <v>ヨ</v>
      </c>
      <c r="AB1276" s="1">
        <f t="shared" ref="AB1276:AB1277" si="164">J1276</f>
        <v>39</v>
      </c>
    </row>
    <row r="1277" spans="1:29" ht="21" customHeight="1">
      <c r="A1277" s="1">
        <v>0</v>
      </c>
      <c r="B1277" s="2" t="str">
        <f>VLOOKUP(VALUE(MID(N1277,2,2)),Sheet1!$A$1:$B$6,2,FALSE)</f>
        <v>三宝院</v>
      </c>
      <c r="C1277" s="9" t="str">
        <f t="shared" si="158"/>
        <v/>
      </c>
      <c r="D1277" s="10" t="s">
        <v>1712</v>
      </c>
      <c r="E1277" s="4" t="s">
        <v>22</v>
      </c>
      <c r="F1277" s="4" t="str">
        <f t="shared" si="155"/>
        <v>ﾖｼﾅｶﾞ ｹｲﾀ</v>
      </c>
      <c r="G1277" s="10" t="str">
        <f t="shared" si="159"/>
        <v xml:space="preserve">ﾖｼﾅｶﾞ </v>
      </c>
      <c r="H1277" s="11" t="s">
        <v>23</v>
      </c>
      <c r="I1277" s="12">
        <v>28307</v>
      </c>
      <c r="J1277" s="11">
        <v>39</v>
      </c>
      <c r="K1277" s="5" t="s">
        <v>16</v>
      </c>
      <c r="L1277" s="5">
        <v>5248</v>
      </c>
      <c r="M1277" s="5" t="s">
        <v>24</v>
      </c>
      <c r="N1277" s="11" t="str">
        <f t="shared" si="156"/>
        <v>醍05248</v>
      </c>
      <c r="O1277" s="11" t="str">
        <f t="shared" si="157"/>
        <v>家</v>
      </c>
      <c r="P1277" s="10" t="s">
        <v>2814</v>
      </c>
      <c r="Q1277" s="10" t="s">
        <v>934</v>
      </c>
      <c r="R1277" s="10" t="s">
        <v>3270</v>
      </c>
      <c r="S1277" s="4">
        <v>214345</v>
      </c>
      <c r="T1277" s="4" t="s">
        <v>25</v>
      </c>
      <c r="U1277" s="4">
        <v>30408602</v>
      </c>
      <c r="V1277" s="4" t="s">
        <v>20</v>
      </c>
      <c r="W1277" s="15">
        <v>42477.375</v>
      </c>
      <c r="X1277" s="16">
        <v>42465</v>
      </c>
      <c r="Y1277" s="18">
        <v>1</v>
      </c>
      <c r="Z1277" s="18"/>
      <c r="AA1277" s="1" t="str">
        <f t="shared" si="160"/>
        <v>ヨ</v>
      </c>
      <c r="AB1277" s="1">
        <f t="shared" si="164"/>
        <v>39</v>
      </c>
    </row>
    <row r="1278" spans="1:29" ht="21" hidden="1" customHeight="1">
      <c r="A1278" s="1">
        <v>0</v>
      </c>
      <c r="B1278" s="1" t="str">
        <f>VLOOKUP(VALUE(MID(N1278,2,2)),Sheet1!$A$1:$B$6,2,FALSE)</f>
        <v>三宝院</v>
      </c>
      <c r="C1278" s="9" t="str">
        <f t="shared" si="158"/>
        <v/>
      </c>
      <c r="D1278" s="4" t="s">
        <v>1713</v>
      </c>
      <c r="E1278" s="4" t="s">
        <v>22</v>
      </c>
      <c r="F1278" s="4" t="str">
        <f t="shared" si="155"/>
        <v>ﾖｼﾅｶﾞ ｹｲﾀ</v>
      </c>
      <c r="G1278" s="4" t="str">
        <f t="shared" si="159"/>
        <v xml:space="preserve">ﾖｼﾅｶﾞ </v>
      </c>
      <c r="H1278" s="5" t="s">
        <v>23</v>
      </c>
      <c r="I1278" s="6">
        <v>40144</v>
      </c>
      <c r="J1278" s="5">
        <v>7</v>
      </c>
      <c r="K1278" s="5" t="s">
        <v>16</v>
      </c>
      <c r="L1278" s="5">
        <v>5248</v>
      </c>
      <c r="M1278" s="5" t="s">
        <v>24</v>
      </c>
      <c r="N1278" s="5" t="str">
        <f t="shared" si="156"/>
        <v>醍05248</v>
      </c>
      <c r="O1278" s="5" t="str">
        <f t="shared" si="157"/>
        <v>家</v>
      </c>
      <c r="P1278" s="4" t="s">
        <v>2814</v>
      </c>
      <c r="Q1278" s="4" t="s">
        <v>934</v>
      </c>
      <c r="R1278" s="4" t="s">
        <v>3270</v>
      </c>
      <c r="S1278" s="4">
        <v>214345</v>
      </c>
      <c r="T1278" s="4" t="s">
        <v>25</v>
      </c>
      <c r="U1278" s="4">
        <v>30408603</v>
      </c>
      <c r="V1278" s="4" t="s">
        <v>20</v>
      </c>
      <c r="W1278" s="7" t="s">
        <v>2970</v>
      </c>
      <c r="X1278" s="7" t="s">
        <v>2971</v>
      </c>
      <c r="Y1278" s="8" t="s">
        <v>2972</v>
      </c>
      <c r="Z1278" s="8" t="s">
        <v>2973</v>
      </c>
      <c r="AA1278" s="1" t="str">
        <f t="shared" si="160"/>
        <v>ヨ</v>
      </c>
    </row>
    <row r="1279" spans="1:29" ht="21" hidden="1" customHeight="1">
      <c r="A1279" s="1">
        <v>0</v>
      </c>
      <c r="B1279" s="1" t="str">
        <f>VLOOKUP(VALUE(MID(N1279,2,2)),Sheet1!$A$1:$B$6,2,FALSE)</f>
        <v>三宝院</v>
      </c>
      <c r="C1279" s="9" t="str">
        <f t="shared" si="158"/>
        <v/>
      </c>
      <c r="D1279" s="4" t="s">
        <v>1714</v>
      </c>
      <c r="E1279" s="4" t="s">
        <v>22</v>
      </c>
      <c r="F1279" s="4" t="str">
        <f t="shared" si="155"/>
        <v>ﾖｼﾅｶﾞ ｹｲﾀ</v>
      </c>
      <c r="G1279" s="4" t="str">
        <f t="shared" si="159"/>
        <v xml:space="preserve">ﾖｼﾅｶﾞ </v>
      </c>
      <c r="H1279" s="5" t="s">
        <v>23</v>
      </c>
      <c r="I1279" s="6">
        <v>40908</v>
      </c>
      <c r="J1279" s="5">
        <v>5</v>
      </c>
      <c r="K1279" s="5" t="s">
        <v>16</v>
      </c>
      <c r="L1279" s="5">
        <v>5248</v>
      </c>
      <c r="M1279" s="5" t="s">
        <v>24</v>
      </c>
      <c r="N1279" s="5" t="str">
        <f t="shared" si="156"/>
        <v>醍05248</v>
      </c>
      <c r="O1279" s="5" t="str">
        <f t="shared" si="157"/>
        <v>家</v>
      </c>
      <c r="P1279" s="4" t="s">
        <v>2814</v>
      </c>
      <c r="Q1279" s="4" t="s">
        <v>934</v>
      </c>
      <c r="R1279" s="4" t="s">
        <v>3270</v>
      </c>
      <c r="S1279" s="4">
        <v>214345</v>
      </c>
      <c r="T1279" s="4" t="s">
        <v>25</v>
      </c>
      <c r="U1279" s="4">
        <v>30408604</v>
      </c>
      <c r="V1279" s="4" t="s">
        <v>20</v>
      </c>
      <c r="W1279" s="7" t="s">
        <v>2970</v>
      </c>
      <c r="X1279" s="7" t="s">
        <v>2971</v>
      </c>
      <c r="Y1279" s="8" t="s">
        <v>2972</v>
      </c>
      <c r="Z1279" s="8" t="s">
        <v>2973</v>
      </c>
      <c r="AA1279" s="1" t="str">
        <f t="shared" si="160"/>
        <v>ヨ</v>
      </c>
    </row>
    <row r="1280" spans="1:29" ht="21" customHeight="1">
      <c r="A1280" s="1">
        <v>0</v>
      </c>
      <c r="B1280" s="2" t="str">
        <f>VLOOKUP(VALUE(MID(N1280,2,2)),Sheet1!$A$1:$B$6,2,FALSE)</f>
        <v>小栗栖</v>
      </c>
      <c r="C1280" s="9" t="str">
        <f t="shared" si="158"/>
        <v/>
      </c>
      <c r="D1280" s="10" t="s">
        <v>806</v>
      </c>
      <c r="E1280" s="4" t="s">
        <v>807</v>
      </c>
      <c r="F1280" s="4" t="str">
        <f t="shared" si="155"/>
        <v>ﾖｼﾅｶ ﾏｺﾄ</v>
      </c>
      <c r="G1280" s="10" t="str">
        <f t="shared" si="159"/>
        <v>ﾖｼﾅｶ ﾏｺﾄ</v>
      </c>
      <c r="H1280" s="11" t="s">
        <v>15</v>
      </c>
      <c r="I1280" s="12">
        <v>25538</v>
      </c>
      <c r="J1280" s="11">
        <v>47</v>
      </c>
      <c r="K1280" s="5" t="s">
        <v>16</v>
      </c>
      <c r="L1280" s="5">
        <v>3087</v>
      </c>
      <c r="M1280" s="5" t="s">
        <v>17</v>
      </c>
      <c r="N1280" s="11" t="str">
        <f t="shared" si="156"/>
        <v>醍03087</v>
      </c>
      <c r="O1280" s="11" t="str">
        <f t="shared" si="157"/>
        <v>本</v>
      </c>
      <c r="P1280" s="10" t="s">
        <v>2583</v>
      </c>
      <c r="Q1280" s="10" t="s">
        <v>333</v>
      </c>
      <c r="R1280" s="10" t="s">
        <v>3113</v>
      </c>
      <c r="S1280" s="4">
        <v>9001409</v>
      </c>
      <c r="T1280" s="4" t="s">
        <v>19</v>
      </c>
      <c r="U1280" s="4">
        <v>900204801</v>
      </c>
      <c r="V1280" s="4" t="s">
        <v>20</v>
      </c>
      <c r="W1280" s="15">
        <v>42477.333333333336</v>
      </c>
      <c r="X1280" s="16">
        <v>42464</v>
      </c>
      <c r="Y1280" s="18">
        <v>4</v>
      </c>
      <c r="Z1280" s="18">
        <v>2</v>
      </c>
      <c r="AA1280" s="1" t="str">
        <f t="shared" si="160"/>
        <v>ヨ</v>
      </c>
      <c r="AB1280" s="1">
        <f t="shared" ref="AB1280:AB1281" si="165">J1280</f>
        <v>47</v>
      </c>
      <c r="AC1280" s="1">
        <v>2500</v>
      </c>
    </row>
    <row r="1281" spans="1:28" ht="21" customHeight="1">
      <c r="A1281" s="1">
        <v>0</v>
      </c>
      <c r="B1281" s="2" t="str">
        <f>VLOOKUP(VALUE(MID(N1281,2,2)),Sheet1!$A$1:$B$6,2,FALSE)</f>
        <v>小栗栖</v>
      </c>
      <c r="C1281" s="9" t="str">
        <f t="shared" si="158"/>
        <v/>
      </c>
      <c r="D1281" s="10" t="s">
        <v>808</v>
      </c>
      <c r="E1281" s="4" t="s">
        <v>22</v>
      </c>
      <c r="F1281" s="4" t="str">
        <f t="shared" si="155"/>
        <v>ﾖｼﾅｶ ﾏｺﾄ</v>
      </c>
      <c r="G1281" s="10" t="s">
        <v>3442</v>
      </c>
      <c r="H1281" s="11" t="s">
        <v>23</v>
      </c>
      <c r="I1281" s="12">
        <v>26067</v>
      </c>
      <c r="J1281" s="11">
        <v>45</v>
      </c>
      <c r="K1281" s="5" t="s">
        <v>16</v>
      </c>
      <c r="L1281" s="5">
        <v>3087</v>
      </c>
      <c r="M1281" s="5" t="s">
        <v>24</v>
      </c>
      <c r="N1281" s="11" t="str">
        <f t="shared" si="156"/>
        <v>醍03087</v>
      </c>
      <c r="O1281" s="11" t="str">
        <f t="shared" si="157"/>
        <v>家</v>
      </c>
      <c r="P1281" s="10" t="s">
        <v>2583</v>
      </c>
      <c r="Q1281" s="10" t="s">
        <v>333</v>
      </c>
      <c r="R1281" s="10" t="s">
        <v>3113</v>
      </c>
      <c r="S1281" s="4">
        <v>9001409</v>
      </c>
      <c r="T1281" s="4" t="s">
        <v>25</v>
      </c>
      <c r="U1281" s="4">
        <v>900204804</v>
      </c>
      <c r="V1281" s="4" t="s">
        <v>20</v>
      </c>
      <c r="W1281" s="15">
        <v>42477.333333333336</v>
      </c>
      <c r="X1281" s="16">
        <v>42464</v>
      </c>
      <c r="Y1281" s="18">
        <v>5</v>
      </c>
      <c r="Z1281" s="18"/>
      <c r="AA1281" s="1" t="str">
        <f t="shared" si="160"/>
        <v>ヨ</v>
      </c>
      <c r="AB1281" s="1">
        <f t="shared" si="165"/>
        <v>45</v>
      </c>
    </row>
    <row r="1282" spans="1:28" ht="21" hidden="1" customHeight="1">
      <c r="A1282" s="1">
        <v>0</v>
      </c>
      <c r="B1282" s="2" t="str">
        <f>VLOOKUP(VALUE(MID(N1282,2,2)),Sheet1!$A$1:$B$6,2,FALSE)</f>
        <v>小栗栖</v>
      </c>
      <c r="C1282" s="9" t="str">
        <f t="shared" si="158"/>
        <v/>
      </c>
      <c r="D1282" s="10" t="s">
        <v>809</v>
      </c>
      <c r="E1282" s="4" t="s">
        <v>22</v>
      </c>
      <c r="F1282" s="4" t="str">
        <f t="shared" ref="F1282:F1304" si="166">IF(L1282=L1281,F1281,E1282)</f>
        <v>ﾖｼﾅｶ ﾏｺﾄ</v>
      </c>
      <c r="G1282" s="10" t="str">
        <f t="shared" ref="G1282:G1304" si="167">IF(L1282=L1281,LEFT(G1281,FIND(" ",G1281)),E1282)</f>
        <v xml:space="preserve">ﾖｼﾅｶ </v>
      </c>
      <c r="H1282" s="11" t="s">
        <v>23</v>
      </c>
      <c r="I1282" s="12">
        <v>34534</v>
      </c>
      <c r="J1282" s="11">
        <v>22</v>
      </c>
      <c r="K1282" s="5" t="s">
        <v>16</v>
      </c>
      <c r="L1282" s="5">
        <v>3087</v>
      </c>
      <c r="M1282" s="5" t="s">
        <v>24</v>
      </c>
      <c r="N1282" s="11" t="str">
        <f t="shared" ref="N1282:N1304" si="168">MID(K1282,4,1)&amp;TEXT(L1282,"00000")</f>
        <v>醍03087</v>
      </c>
      <c r="O1282" s="11" t="str">
        <f t="shared" ref="O1282:O1304" si="169">LEFT(M1282,1)</f>
        <v>家</v>
      </c>
      <c r="P1282" s="10" t="s">
        <v>2583</v>
      </c>
      <c r="Q1282" s="10" t="s">
        <v>333</v>
      </c>
      <c r="R1282" s="10" t="s">
        <v>3113</v>
      </c>
      <c r="S1282" s="4">
        <v>9001409</v>
      </c>
      <c r="T1282" s="4" t="s">
        <v>25</v>
      </c>
      <c r="U1282" s="4">
        <v>900204805</v>
      </c>
      <c r="V1282" s="4" t="s">
        <v>20</v>
      </c>
      <c r="W1282" s="13"/>
      <c r="X1282" s="13" t="s">
        <v>2971</v>
      </c>
      <c r="Y1282" s="18" t="s">
        <v>2972</v>
      </c>
      <c r="Z1282" s="18" t="s">
        <v>2973</v>
      </c>
      <c r="AA1282" s="1" t="str">
        <f t="shared" si="160"/>
        <v>ヨ</v>
      </c>
    </row>
    <row r="1283" spans="1:28" ht="21" hidden="1" customHeight="1">
      <c r="A1283" s="1">
        <v>0</v>
      </c>
      <c r="B1283" s="2" t="str">
        <f>VLOOKUP(VALUE(MID(N1283,2,2)),Sheet1!$A$1:$B$6,2,FALSE)</f>
        <v>小栗栖</v>
      </c>
      <c r="C1283" s="9" t="str">
        <f t="shared" ref="C1283:C1304" si="170">IF(AA1283=AA1282,"",AA1283)</f>
        <v/>
      </c>
      <c r="D1283" s="10" t="s">
        <v>810</v>
      </c>
      <c r="E1283" s="4" t="s">
        <v>22</v>
      </c>
      <c r="F1283" s="4" t="str">
        <f t="shared" si="166"/>
        <v>ﾖｼﾅｶ ﾏｺﾄ</v>
      </c>
      <c r="G1283" s="10" t="str">
        <f t="shared" si="167"/>
        <v xml:space="preserve">ﾖｼﾅｶ </v>
      </c>
      <c r="H1283" s="11" t="s">
        <v>15</v>
      </c>
      <c r="I1283" s="12">
        <v>35658</v>
      </c>
      <c r="J1283" s="11">
        <v>19</v>
      </c>
      <c r="K1283" s="5" t="s">
        <v>16</v>
      </c>
      <c r="L1283" s="5">
        <v>3087</v>
      </c>
      <c r="M1283" s="5" t="s">
        <v>24</v>
      </c>
      <c r="N1283" s="11" t="str">
        <f t="shared" si="168"/>
        <v>醍03087</v>
      </c>
      <c r="O1283" s="11" t="str">
        <f t="shared" si="169"/>
        <v>家</v>
      </c>
      <c r="P1283" s="10" t="s">
        <v>2583</v>
      </c>
      <c r="Q1283" s="10" t="s">
        <v>333</v>
      </c>
      <c r="R1283" s="10" t="s">
        <v>3113</v>
      </c>
      <c r="S1283" s="4">
        <v>9001409</v>
      </c>
      <c r="T1283" s="4" t="s">
        <v>25</v>
      </c>
      <c r="U1283" s="4">
        <v>900204806</v>
      </c>
      <c r="V1283" s="4" t="s">
        <v>20</v>
      </c>
      <c r="W1283" s="13"/>
      <c r="X1283" s="13" t="s">
        <v>2971</v>
      </c>
      <c r="Y1283" s="18" t="s">
        <v>2972</v>
      </c>
      <c r="Z1283" s="18" t="s">
        <v>2973</v>
      </c>
      <c r="AA1283" s="1" t="str">
        <f t="shared" ref="AA1283:AA1304" si="171">DBCS(LEFT(G1283,1))</f>
        <v>ヨ</v>
      </c>
    </row>
    <row r="1284" spans="1:28" ht="21" hidden="1" customHeight="1">
      <c r="A1284" s="1">
        <v>0</v>
      </c>
      <c r="B1284" s="2" t="str">
        <f>VLOOKUP(VALUE(MID(N1284,2,2)),Sheet1!$A$1:$B$6,2,FALSE)</f>
        <v>一言寺</v>
      </c>
      <c r="C1284" s="9" t="str">
        <f t="shared" si="170"/>
        <v/>
      </c>
      <c r="D1284" s="10" t="s">
        <v>1523</v>
      </c>
      <c r="E1284" s="4" t="s">
        <v>1524</v>
      </c>
      <c r="F1284" s="4" t="str">
        <f t="shared" si="166"/>
        <v>ﾖｼﾅｶ ﾔｽﾉﾌﾞ</v>
      </c>
      <c r="G1284" s="10" t="str">
        <f t="shared" si="167"/>
        <v>ﾖｼﾅｶ ﾔｽﾉﾌﾞ</v>
      </c>
      <c r="H1284" s="11" t="s">
        <v>15</v>
      </c>
      <c r="I1284" s="12">
        <v>26484</v>
      </c>
      <c r="J1284" s="11">
        <v>44</v>
      </c>
      <c r="K1284" s="5" t="s">
        <v>16</v>
      </c>
      <c r="L1284" s="5">
        <v>4251</v>
      </c>
      <c r="M1284" s="5" t="s">
        <v>17</v>
      </c>
      <c r="N1284" s="11" t="str">
        <f t="shared" si="168"/>
        <v>醍04251</v>
      </c>
      <c r="O1284" s="11" t="str">
        <f t="shared" si="169"/>
        <v>本</v>
      </c>
      <c r="P1284" s="10" t="s">
        <v>2764</v>
      </c>
      <c r="Q1284" s="10" t="s">
        <v>1525</v>
      </c>
      <c r="R1284" s="10" t="s">
        <v>3229</v>
      </c>
      <c r="S1284" s="4">
        <v>506974</v>
      </c>
      <c r="T1284" s="4" t="s">
        <v>19</v>
      </c>
      <c r="U1284" s="4">
        <v>160408301</v>
      </c>
      <c r="V1284" s="4" t="s">
        <v>20</v>
      </c>
      <c r="W1284" s="13"/>
      <c r="X1284" s="13" t="s">
        <v>2971</v>
      </c>
      <c r="Y1284" s="18" t="s">
        <v>2972</v>
      </c>
      <c r="Z1284" s="18" t="s">
        <v>2973</v>
      </c>
      <c r="AA1284" s="1" t="str">
        <f t="shared" si="171"/>
        <v>ヨ</v>
      </c>
    </row>
    <row r="1285" spans="1:28" ht="21" customHeight="1">
      <c r="A1285" s="1">
        <v>0</v>
      </c>
      <c r="B1285" s="2" t="str">
        <f>VLOOKUP(VALUE(MID(N1285,2,2)),Sheet1!$A$1:$B$6,2,FALSE)</f>
        <v>石田</v>
      </c>
      <c r="C1285" s="9" t="str">
        <f t="shared" si="170"/>
        <v/>
      </c>
      <c r="D1285" s="10" t="s">
        <v>31</v>
      </c>
      <c r="E1285" s="4" t="s">
        <v>32</v>
      </c>
      <c r="F1285" s="4" t="str">
        <f t="shared" si="166"/>
        <v>ﾖｼﾉ ﾊﾙﾕｷ</v>
      </c>
      <c r="G1285" s="10" t="str">
        <f t="shared" si="167"/>
        <v>ﾖｼﾉ ﾊﾙﾕｷ</v>
      </c>
      <c r="H1285" s="11" t="s">
        <v>15</v>
      </c>
      <c r="I1285" s="12">
        <v>16126</v>
      </c>
      <c r="J1285" s="11">
        <v>73</v>
      </c>
      <c r="K1285" s="5" t="s">
        <v>16</v>
      </c>
      <c r="L1285" s="5">
        <v>1007</v>
      </c>
      <c r="M1285" s="5" t="s">
        <v>17</v>
      </c>
      <c r="N1285" s="11" t="str">
        <f t="shared" si="168"/>
        <v>醍01007</v>
      </c>
      <c r="O1285" s="11" t="str">
        <f t="shared" si="169"/>
        <v>本</v>
      </c>
      <c r="P1285" s="10" t="s">
        <v>2384</v>
      </c>
      <c r="Q1285" s="10" t="s">
        <v>18</v>
      </c>
      <c r="R1285" s="10" t="s">
        <v>2975</v>
      </c>
      <c r="S1285" s="4">
        <v>8329729</v>
      </c>
      <c r="T1285" s="4" t="s">
        <v>19</v>
      </c>
      <c r="U1285" s="4">
        <v>830608701</v>
      </c>
      <c r="V1285" s="4" t="s">
        <v>20</v>
      </c>
      <c r="W1285" s="15">
        <v>42485.364583333336</v>
      </c>
      <c r="X1285" s="16">
        <v>42466</v>
      </c>
      <c r="Y1285" s="18">
        <v>2</v>
      </c>
      <c r="Z1285" s="18"/>
      <c r="AA1285" s="1" t="str">
        <f t="shared" si="171"/>
        <v>ヨ</v>
      </c>
      <c r="AB1285" s="1">
        <f t="shared" ref="AB1285:AB1286" si="172">J1285</f>
        <v>73</v>
      </c>
    </row>
    <row r="1286" spans="1:28" ht="21" customHeight="1">
      <c r="A1286" s="1">
        <v>0</v>
      </c>
      <c r="B1286" s="2" t="str">
        <f>VLOOKUP(VALUE(MID(N1286,2,2)),Sheet1!$A$1:$B$6,2,FALSE)</f>
        <v>石田</v>
      </c>
      <c r="C1286" s="9" t="str">
        <f t="shared" si="170"/>
        <v/>
      </c>
      <c r="D1286" s="10" t="s">
        <v>33</v>
      </c>
      <c r="E1286" s="4" t="s">
        <v>22</v>
      </c>
      <c r="F1286" s="4" t="str">
        <f t="shared" si="166"/>
        <v>ﾖｼﾉ ﾊﾙﾕｷ</v>
      </c>
      <c r="G1286" s="10" t="s">
        <v>3478</v>
      </c>
      <c r="H1286" s="11" t="s">
        <v>23</v>
      </c>
      <c r="I1286" s="12">
        <v>18631</v>
      </c>
      <c r="J1286" s="11">
        <v>66</v>
      </c>
      <c r="K1286" s="5" t="s">
        <v>16</v>
      </c>
      <c r="L1286" s="5">
        <v>1007</v>
      </c>
      <c r="M1286" s="5" t="s">
        <v>24</v>
      </c>
      <c r="N1286" s="11" t="str">
        <f t="shared" si="168"/>
        <v>醍01007</v>
      </c>
      <c r="O1286" s="11" t="str">
        <f t="shared" si="169"/>
        <v>家</v>
      </c>
      <c r="P1286" s="10" t="s">
        <v>2384</v>
      </c>
      <c r="Q1286" s="10" t="s">
        <v>18</v>
      </c>
      <c r="R1286" s="10" t="s">
        <v>2975</v>
      </c>
      <c r="S1286" s="4">
        <v>8329729</v>
      </c>
      <c r="T1286" s="4" t="s">
        <v>25</v>
      </c>
      <c r="U1286" s="4">
        <v>830608702</v>
      </c>
      <c r="V1286" s="4" t="s">
        <v>20</v>
      </c>
      <c r="W1286" s="15">
        <v>42485.364583333336</v>
      </c>
      <c r="X1286" s="16">
        <v>42466</v>
      </c>
      <c r="Y1286" s="18">
        <v>2</v>
      </c>
      <c r="Z1286" s="18"/>
      <c r="AA1286" s="1" t="str">
        <f t="shared" si="171"/>
        <v>ヨ</v>
      </c>
      <c r="AB1286" s="1">
        <f t="shared" si="172"/>
        <v>66</v>
      </c>
    </row>
    <row r="1287" spans="1:28" ht="21" hidden="1" customHeight="1">
      <c r="A1287" s="1">
        <v>0</v>
      </c>
      <c r="B1287" s="2" t="str">
        <f>VLOOKUP(VALUE(MID(N1287,2,2)),Sheet1!$A$1:$B$6,2,FALSE)</f>
        <v>三宝院</v>
      </c>
      <c r="C1287" s="9" t="str">
        <f t="shared" si="170"/>
        <v/>
      </c>
      <c r="D1287" s="10" t="s">
        <v>1778</v>
      </c>
      <c r="E1287" s="4" t="s">
        <v>1779</v>
      </c>
      <c r="F1287" s="4" t="str">
        <f t="shared" si="166"/>
        <v>ﾖｼﾑﾗ ﾀｶﾋﾛ</v>
      </c>
      <c r="G1287" s="10" t="str">
        <f t="shared" si="167"/>
        <v>ﾖｼﾑﾗ ﾀｶﾋﾛ</v>
      </c>
      <c r="H1287" s="11" t="s">
        <v>15</v>
      </c>
      <c r="I1287" s="12">
        <v>27528</v>
      </c>
      <c r="J1287" s="11">
        <v>41</v>
      </c>
      <c r="K1287" s="5" t="s">
        <v>16</v>
      </c>
      <c r="L1287" s="5">
        <v>5300</v>
      </c>
      <c r="M1287" s="5" t="s">
        <v>17</v>
      </c>
      <c r="N1287" s="11" t="str">
        <f t="shared" si="168"/>
        <v>醍05300</v>
      </c>
      <c r="O1287" s="11" t="str">
        <f t="shared" si="169"/>
        <v>本</v>
      </c>
      <c r="P1287" s="10" t="s">
        <v>2831</v>
      </c>
      <c r="Q1287" s="10" t="s">
        <v>1780</v>
      </c>
      <c r="R1287" s="10" t="s">
        <v>1781</v>
      </c>
      <c r="S1287" s="4">
        <v>911976</v>
      </c>
      <c r="T1287" s="4" t="s">
        <v>19</v>
      </c>
      <c r="U1287" s="4">
        <v>100304401</v>
      </c>
      <c r="V1287" s="4" t="s">
        <v>20</v>
      </c>
      <c r="W1287" s="13"/>
      <c r="X1287" s="13" t="s">
        <v>2971</v>
      </c>
      <c r="Y1287" s="18" t="s">
        <v>2972</v>
      </c>
      <c r="Z1287" s="18" t="s">
        <v>2973</v>
      </c>
      <c r="AA1287" s="1" t="str">
        <f t="shared" si="171"/>
        <v>ヨ</v>
      </c>
    </row>
    <row r="1288" spans="1:28" ht="21" hidden="1" customHeight="1">
      <c r="A1288" s="1">
        <v>0</v>
      </c>
      <c r="B1288" s="2" t="str">
        <f>VLOOKUP(VALUE(MID(N1288,2,2)),Sheet1!$A$1:$B$6,2,FALSE)</f>
        <v>点在</v>
      </c>
      <c r="C1288" s="9" t="str">
        <f t="shared" si="170"/>
        <v/>
      </c>
      <c r="D1288" s="10" t="s">
        <v>2362</v>
      </c>
      <c r="E1288" s="4" t="s">
        <v>2363</v>
      </c>
      <c r="F1288" s="4" t="str">
        <f t="shared" si="166"/>
        <v>ﾖｼﾓﾄ ﾅｵｷ</v>
      </c>
      <c r="G1288" s="10" t="str">
        <f t="shared" si="167"/>
        <v>ﾖｼﾓﾄ ﾅｵｷ</v>
      </c>
      <c r="H1288" s="11" t="s">
        <v>15</v>
      </c>
      <c r="I1288" s="12">
        <v>31904</v>
      </c>
      <c r="J1288" s="11">
        <v>29</v>
      </c>
      <c r="K1288" s="5" t="s">
        <v>256</v>
      </c>
      <c r="L1288" s="5">
        <v>50207</v>
      </c>
      <c r="M1288" s="5" t="s">
        <v>17</v>
      </c>
      <c r="N1288" s="11" t="str">
        <f t="shared" si="168"/>
        <v>法50207</v>
      </c>
      <c r="O1288" s="11" t="str">
        <f t="shared" si="169"/>
        <v>本</v>
      </c>
      <c r="P1288" s="10" t="s">
        <v>2966</v>
      </c>
      <c r="Q1288" s="10" t="s">
        <v>2364</v>
      </c>
      <c r="R1288" s="10" t="s">
        <v>3348</v>
      </c>
      <c r="S1288" s="4">
        <v>1511637</v>
      </c>
      <c r="T1288" s="4" t="s">
        <v>25</v>
      </c>
      <c r="U1288" s="4">
        <v>160284701</v>
      </c>
      <c r="V1288" s="4" t="s">
        <v>20</v>
      </c>
      <c r="W1288" s="13"/>
      <c r="X1288" s="13" t="s">
        <v>2971</v>
      </c>
      <c r="Y1288" s="18" t="s">
        <v>2972</v>
      </c>
      <c r="Z1288" s="18" t="s">
        <v>2973</v>
      </c>
      <c r="AA1288" s="1" t="str">
        <f t="shared" si="171"/>
        <v>ヨ</v>
      </c>
    </row>
    <row r="1289" spans="1:28" ht="21" hidden="1" customHeight="1">
      <c r="A1289" s="1">
        <v>0</v>
      </c>
      <c r="B1289" s="2" t="str">
        <f>VLOOKUP(VALUE(MID(N1289,2,2)),Sheet1!$A$1:$B$6,2,FALSE)</f>
        <v>一言寺</v>
      </c>
      <c r="C1289" s="9" t="str">
        <f t="shared" si="170"/>
        <v/>
      </c>
      <c r="D1289" s="10" t="s">
        <v>1173</v>
      </c>
      <c r="E1289" s="4" t="s">
        <v>1174</v>
      </c>
      <c r="F1289" s="4" t="str">
        <f t="shared" si="166"/>
        <v>ﾖﾀﾞ ｺｳｲﾁ</v>
      </c>
      <c r="G1289" s="10" t="str">
        <f t="shared" si="167"/>
        <v>ﾖﾀﾞ ｺｳｲﾁ</v>
      </c>
      <c r="H1289" s="11" t="s">
        <v>15</v>
      </c>
      <c r="I1289" s="12">
        <v>24537</v>
      </c>
      <c r="J1289" s="11">
        <v>50</v>
      </c>
      <c r="K1289" s="5" t="s">
        <v>16</v>
      </c>
      <c r="L1289" s="5">
        <v>4019</v>
      </c>
      <c r="M1289" s="5" t="s">
        <v>17</v>
      </c>
      <c r="N1289" s="11" t="str">
        <f t="shared" si="168"/>
        <v>醍04019</v>
      </c>
      <c r="O1289" s="11" t="str">
        <f t="shared" si="169"/>
        <v>本</v>
      </c>
      <c r="P1289" s="10" t="s">
        <v>2674</v>
      </c>
      <c r="Q1289" s="10" t="s">
        <v>1175</v>
      </c>
      <c r="R1289" s="10" t="s">
        <v>3170</v>
      </c>
      <c r="S1289" s="4">
        <v>8902160</v>
      </c>
      <c r="T1289" s="4" t="s">
        <v>19</v>
      </c>
      <c r="U1289" s="4">
        <v>890307301</v>
      </c>
      <c r="V1289" s="4" t="s">
        <v>20</v>
      </c>
      <c r="W1289" s="13"/>
      <c r="X1289" s="13" t="s">
        <v>2971</v>
      </c>
      <c r="Y1289" s="18" t="s">
        <v>2972</v>
      </c>
      <c r="Z1289" s="18" t="s">
        <v>2973</v>
      </c>
      <c r="AA1289" s="1" t="str">
        <f t="shared" si="171"/>
        <v>ヨ</v>
      </c>
    </row>
    <row r="1290" spans="1:28" ht="21" hidden="1" customHeight="1">
      <c r="A1290" s="1">
        <v>0</v>
      </c>
      <c r="B1290" s="2" t="str">
        <f>VLOOKUP(VALUE(MID(N1290,2,2)),Sheet1!$A$1:$B$6,2,FALSE)</f>
        <v>一言寺</v>
      </c>
      <c r="C1290" s="9" t="str">
        <f t="shared" si="170"/>
        <v/>
      </c>
      <c r="D1290" s="10" t="s">
        <v>1176</v>
      </c>
      <c r="E1290" s="4" t="s">
        <v>22</v>
      </c>
      <c r="F1290" s="4" t="str">
        <f t="shared" si="166"/>
        <v>ﾖﾀﾞ ｺｳｲﾁ</v>
      </c>
      <c r="G1290" s="10" t="str">
        <f t="shared" si="167"/>
        <v xml:space="preserve">ﾖﾀﾞ </v>
      </c>
      <c r="H1290" s="11" t="s">
        <v>23</v>
      </c>
      <c r="I1290" s="12">
        <v>26135</v>
      </c>
      <c r="J1290" s="11">
        <v>45</v>
      </c>
      <c r="K1290" s="5" t="s">
        <v>16</v>
      </c>
      <c r="L1290" s="5">
        <v>4019</v>
      </c>
      <c r="M1290" s="5" t="s">
        <v>24</v>
      </c>
      <c r="N1290" s="11" t="str">
        <f t="shared" si="168"/>
        <v>醍04019</v>
      </c>
      <c r="O1290" s="11" t="str">
        <f t="shared" si="169"/>
        <v>家</v>
      </c>
      <c r="P1290" s="10" t="s">
        <v>2674</v>
      </c>
      <c r="Q1290" s="10" t="s">
        <v>1175</v>
      </c>
      <c r="R1290" s="10" t="s">
        <v>3170</v>
      </c>
      <c r="S1290" s="4">
        <v>8902160</v>
      </c>
      <c r="T1290" s="4" t="s">
        <v>25</v>
      </c>
      <c r="U1290" s="4">
        <v>890307302</v>
      </c>
      <c r="V1290" s="4" t="s">
        <v>20</v>
      </c>
      <c r="W1290" s="13"/>
      <c r="X1290" s="13" t="s">
        <v>2971</v>
      </c>
      <c r="Y1290" s="18" t="s">
        <v>2972</v>
      </c>
      <c r="Z1290" s="18" t="s">
        <v>2973</v>
      </c>
      <c r="AA1290" s="1" t="str">
        <f t="shared" si="171"/>
        <v>ヨ</v>
      </c>
    </row>
    <row r="1291" spans="1:28" ht="21" hidden="1" customHeight="1">
      <c r="A1291" s="1">
        <v>0</v>
      </c>
      <c r="B1291" s="2" t="str">
        <f>VLOOKUP(VALUE(MID(N1291,2,2)),Sheet1!$A$1:$B$6,2,FALSE)</f>
        <v>一言寺</v>
      </c>
      <c r="C1291" s="9" t="str">
        <f t="shared" si="170"/>
        <v/>
      </c>
      <c r="D1291" s="10" t="s">
        <v>1177</v>
      </c>
      <c r="E1291" s="4" t="s">
        <v>22</v>
      </c>
      <c r="F1291" s="4" t="str">
        <f t="shared" si="166"/>
        <v>ﾖﾀﾞ ｺｳｲﾁ</v>
      </c>
      <c r="G1291" s="10" t="str">
        <f t="shared" si="167"/>
        <v xml:space="preserve">ﾖﾀﾞ </v>
      </c>
      <c r="H1291" s="11" t="s">
        <v>23</v>
      </c>
      <c r="I1291" s="12">
        <v>35501</v>
      </c>
      <c r="J1291" s="11">
        <v>20</v>
      </c>
      <c r="K1291" s="5" t="s">
        <v>16</v>
      </c>
      <c r="L1291" s="5">
        <v>4019</v>
      </c>
      <c r="M1291" s="5" t="s">
        <v>24</v>
      </c>
      <c r="N1291" s="11" t="str">
        <f t="shared" si="168"/>
        <v>醍04019</v>
      </c>
      <c r="O1291" s="11" t="str">
        <f t="shared" si="169"/>
        <v>家</v>
      </c>
      <c r="P1291" s="10" t="s">
        <v>2674</v>
      </c>
      <c r="Q1291" s="10" t="s">
        <v>1175</v>
      </c>
      <c r="R1291" s="10" t="s">
        <v>3170</v>
      </c>
      <c r="S1291" s="4">
        <v>8902160</v>
      </c>
      <c r="T1291" s="4" t="s">
        <v>25</v>
      </c>
      <c r="U1291" s="4">
        <v>890307303</v>
      </c>
      <c r="V1291" s="4" t="s">
        <v>20</v>
      </c>
      <c r="W1291" s="13"/>
      <c r="X1291" s="13" t="s">
        <v>2971</v>
      </c>
      <c r="Y1291" s="18" t="s">
        <v>2972</v>
      </c>
      <c r="Z1291" s="18" t="s">
        <v>2973</v>
      </c>
      <c r="AA1291" s="1" t="str">
        <f t="shared" si="171"/>
        <v>ヨ</v>
      </c>
    </row>
    <row r="1292" spans="1:28" ht="21" hidden="1" customHeight="1">
      <c r="A1292" s="1">
        <v>0</v>
      </c>
      <c r="B1292" s="2" t="str">
        <f>VLOOKUP(VALUE(MID(N1292,2,2)),Sheet1!$A$1:$B$6,2,FALSE)</f>
        <v>一言寺</v>
      </c>
      <c r="C1292" s="9" t="str">
        <f t="shared" si="170"/>
        <v/>
      </c>
      <c r="D1292" s="10" t="s">
        <v>1178</v>
      </c>
      <c r="E1292" s="4" t="s">
        <v>22</v>
      </c>
      <c r="F1292" s="4" t="str">
        <f t="shared" si="166"/>
        <v>ﾖﾀﾞ ｺｳｲﾁ</v>
      </c>
      <c r="G1292" s="10" t="str">
        <f t="shared" si="167"/>
        <v xml:space="preserve">ﾖﾀﾞ </v>
      </c>
      <c r="H1292" s="11" t="s">
        <v>23</v>
      </c>
      <c r="I1292" s="12">
        <v>36575</v>
      </c>
      <c r="J1292" s="11">
        <v>17</v>
      </c>
      <c r="K1292" s="5" t="s">
        <v>16</v>
      </c>
      <c r="L1292" s="5">
        <v>4019</v>
      </c>
      <c r="M1292" s="5" t="s">
        <v>24</v>
      </c>
      <c r="N1292" s="11" t="str">
        <f t="shared" si="168"/>
        <v>醍04019</v>
      </c>
      <c r="O1292" s="11" t="str">
        <f t="shared" si="169"/>
        <v>家</v>
      </c>
      <c r="P1292" s="10" t="s">
        <v>2674</v>
      </c>
      <c r="Q1292" s="10" t="s">
        <v>1175</v>
      </c>
      <c r="R1292" s="10" t="s">
        <v>3170</v>
      </c>
      <c r="S1292" s="4">
        <v>8902160</v>
      </c>
      <c r="T1292" s="4" t="s">
        <v>25</v>
      </c>
      <c r="U1292" s="4">
        <v>890307304</v>
      </c>
      <c r="V1292" s="4" t="s">
        <v>20</v>
      </c>
      <c r="W1292" s="13"/>
      <c r="X1292" s="13" t="s">
        <v>2971</v>
      </c>
      <c r="Y1292" s="18" t="s">
        <v>2972</v>
      </c>
      <c r="Z1292" s="18" t="s">
        <v>2973</v>
      </c>
      <c r="AA1292" s="1" t="str">
        <f t="shared" si="171"/>
        <v>ヨ</v>
      </c>
    </row>
    <row r="1293" spans="1:28" ht="21" hidden="1" customHeight="1">
      <c r="A1293" s="1">
        <v>0</v>
      </c>
      <c r="B1293" s="1" t="str">
        <f>VLOOKUP(VALUE(MID(N1293,2,2)),Sheet1!$A$1:$B$6,2,FALSE)</f>
        <v>一言寺</v>
      </c>
      <c r="C1293" s="9" t="str">
        <f t="shared" si="170"/>
        <v/>
      </c>
      <c r="D1293" s="4" t="s">
        <v>1179</v>
      </c>
      <c r="E1293" s="4" t="s">
        <v>22</v>
      </c>
      <c r="F1293" s="4" t="str">
        <f t="shared" si="166"/>
        <v>ﾖﾀﾞ ｺｳｲﾁ</v>
      </c>
      <c r="G1293" s="4" t="str">
        <f t="shared" si="167"/>
        <v xml:space="preserve">ﾖﾀﾞ </v>
      </c>
      <c r="H1293" s="5" t="s">
        <v>15</v>
      </c>
      <c r="I1293" s="6">
        <v>37337</v>
      </c>
      <c r="J1293" s="5">
        <v>15</v>
      </c>
      <c r="K1293" s="5" t="s">
        <v>16</v>
      </c>
      <c r="L1293" s="5">
        <v>4019</v>
      </c>
      <c r="M1293" s="5" t="s">
        <v>24</v>
      </c>
      <c r="N1293" s="5" t="str">
        <f t="shared" si="168"/>
        <v>醍04019</v>
      </c>
      <c r="O1293" s="5" t="str">
        <f t="shared" si="169"/>
        <v>家</v>
      </c>
      <c r="P1293" s="4" t="s">
        <v>2674</v>
      </c>
      <c r="Q1293" s="4" t="s">
        <v>1175</v>
      </c>
      <c r="R1293" s="4" t="s">
        <v>3170</v>
      </c>
      <c r="S1293" s="4">
        <v>8902160</v>
      </c>
      <c r="T1293" s="4" t="s">
        <v>25</v>
      </c>
      <c r="U1293" s="4">
        <v>890307306</v>
      </c>
      <c r="V1293" s="4" t="s">
        <v>20</v>
      </c>
      <c r="W1293" s="7" t="s">
        <v>2970</v>
      </c>
      <c r="X1293" s="7" t="s">
        <v>2971</v>
      </c>
      <c r="Y1293" s="8" t="s">
        <v>2972</v>
      </c>
      <c r="Z1293" s="8" t="s">
        <v>2973</v>
      </c>
      <c r="AA1293" s="1" t="str">
        <f t="shared" si="171"/>
        <v>ヨ</v>
      </c>
    </row>
    <row r="1294" spans="1:28" ht="21" hidden="1" customHeight="1">
      <c r="A1294" s="1">
        <v>0</v>
      </c>
      <c r="B1294" s="2" t="str">
        <f>VLOOKUP(VALUE(MID(N1294,2,2)),Sheet1!$A$1:$B$6,2,FALSE)</f>
        <v>一言寺</v>
      </c>
      <c r="C1294" s="9" t="str">
        <f t="shared" si="170"/>
        <v/>
      </c>
      <c r="D1294" s="10" t="s">
        <v>1202</v>
      </c>
      <c r="E1294" s="4" t="s">
        <v>1203</v>
      </c>
      <c r="F1294" s="4" t="str">
        <f t="shared" si="166"/>
        <v>ﾖﾀﾞ ﾋﾛﾐﾁ</v>
      </c>
      <c r="G1294" s="10" t="str">
        <f t="shared" si="167"/>
        <v>ﾖﾀﾞ ﾋﾛﾐﾁ</v>
      </c>
      <c r="H1294" s="11" t="s">
        <v>15</v>
      </c>
      <c r="I1294" s="12">
        <v>23941</v>
      </c>
      <c r="J1294" s="11">
        <v>51</v>
      </c>
      <c r="K1294" s="5" t="s">
        <v>16</v>
      </c>
      <c r="L1294" s="5">
        <v>4032</v>
      </c>
      <c r="M1294" s="5" t="s">
        <v>17</v>
      </c>
      <c r="N1294" s="11" t="str">
        <f t="shared" si="168"/>
        <v>醍04032</v>
      </c>
      <c r="O1294" s="11" t="str">
        <f t="shared" si="169"/>
        <v>本</v>
      </c>
      <c r="P1294" s="10" t="s">
        <v>2680</v>
      </c>
      <c r="Q1294" s="10" t="s">
        <v>1204</v>
      </c>
      <c r="R1294" s="10" t="s">
        <v>3176</v>
      </c>
      <c r="S1294" s="4">
        <v>9218645</v>
      </c>
      <c r="T1294" s="4" t="s">
        <v>19</v>
      </c>
      <c r="U1294" s="4">
        <v>921233401</v>
      </c>
      <c r="V1294" s="4" t="s">
        <v>20</v>
      </c>
      <c r="W1294" s="13"/>
      <c r="X1294" s="13" t="s">
        <v>2971</v>
      </c>
      <c r="Y1294" s="18" t="s">
        <v>2972</v>
      </c>
      <c r="Z1294" s="18" t="s">
        <v>2973</v>
      </c>
      <c r="AA1294" s="1" t="str">
        <f t="shared" si="171"/>
        <v>ヨ</v>
      </c>
    </row>
    <row r="1295" spans="1:28" ht="21" hidden="1" customHeight="1">
      <c r="A1295" s="1">
        <v>0</v>
      </c>
      <c r="B1295" s="2" t="str">
        <f>VLOOKUP(VALUE(MID(N1295,2,2)),Sheet1!$A$1:$B$6,2,FALSE)</f>
        <v>日野</v>
      </c>
      <c r="C1295" s="9" t="str">
        <f t="shared" si="170"/>
        <v>ワ</v>
      </c>
      <c r="D1295" s="10" t="s">
        <v>562</v>
      </c>
      <c r="E1295" s="4" t="s">
        <v>563</v>
      </c>
      <c r="F1295" s="4" t="str">
        <f t="shared" si="166"/>
        <v>ﾜｷ ﾋﾛｼ</v>
      </c>
      <c r="G1295" s="10" t="str">
        <f t="shared" si="167"/>
        <v>ﾜｷ ﾋﾛｼ</v>
      </c>
      <c r="H1295" s="11" t="s">
        <v>15</v>
      </c>
      <c r="I1295" s="12">
        <v>22983</v>
      </c>
      <c r="J1295" s="11">
        <v>54</v>
      </c>
      <c r="K1295" s="5" t="s">
        <v>16</v>
      </c>
      <c r="L1295" s="5">
        <v>2198</v>
      </c>
      <c r="M1295" s="5" t="s">
        <v>17</v>
      </c>
      <c r="N1295" s="11" t="str">
        <f t="shared" si="168"/>
        <v>醍02198</v>
      </c>
      <c r="O1295" s="11" t="str">
        <f t="shared" si="169"/>
        <v>本</v>
      </c>
      <c r="P1295" s="10" t="s">
        <v>2522</v>
      </c>
      <c r="Q1295" s="10" t="s">
        <v>365</v>
      </c>
      <c r="R1295" s="10" t="s">
        <v>3071</v>
      </c>
      <c r="S1295" s="4">
        <v>8809500</v>
      </c>
      <c r="T1295" s="4" t="s">
        <v>19</v>
      </c>
      <c r="U1295" s="4">
        <v>981210201</v>
      </c>
      <c r="V1295" s="4" t="s">
        <v>20</v>
      </c>
      <c r="W1295" s="13"/>
      <c r="X1295" s="13" t="s">
        <v>2971</v>
      </c>
      <c r="Y1295" s="18" t="s">
        <v>2972</v>
      </c>
      <c r="Z1295" s="18" t="s">
        <v>3417</v>
      </c>
      <c r="AA1295" s="1" t="str">
        <f t="shared" si="171"/>
        <v>ワ</v>
      </c>
    </row>
    <row r="1296" spans="1:28" ht="21" hidden="1" customHeight="1">
      <c r="A1296" s="1">
        <v>0</v>
      </c>
      <c r="B1296" s="2" t="str">
        <f>VLOOKUP(VALUE(MID(N1296,2,2)),Sheet1!$A$1:$B$6,2,FALSE)</f>
        <v>日野</v>
      </c>
      <c r="C1296" s="9" t="str">
        <f t="shared" si="170"/>
        <v/>
      </c>
      <c r="D1296" s="10" t="s">
        <v>564</v>
      </c>
      <c r="E1296" s="4" t="s">
        <v>22</v>
      </c>
      <c r="F1296" s="4" t="str">
        <f t="shared" si="166"/>
        <v>ﾜｷ ﾋﾛｼ</v>
      </c>
      <c r="G1296" s="10" t="str">
        <f t="shared" si="167"/>
        <v xml:space="preserve">ﾜｷ </v>
      </c>
      <c r="H1296" s="11" t="s">
        <v>23</v>
      </c>
      <c r="I1296" s="12">
        <v>26317</v>
      </c>
      <c r="J1296" s="11">
        <v>45</v>
      </c>
      <c r="K1296" s="5" t="s">
        <v>16</v>
      </c>
      <c r="L1296" s="5">
        <v>2198</v>
      </c>
      <c r="M1296" s="5" t="s">
        <v>24</v>
      </c>
      <c r="N1296" s="11" t="str">
        <f t="shared" si="168"/>
        <v>醍02198</v>
      </c>
      <c r="O1296" s="11" t="str">
        <f t="shared" si="169"/>
        <v>家</v>
      </c>
      <c r="P1296" s="10" t="s">
        <v>2522</v>
      </c>
      <c r="Q1296" s="10" t="s">
        <v>365</v>
      </c>
      <c r="R1296" s="10" t="s">
        <v>3071</v>
      </c>
      <c r="S1296" s="4">
        <v>8809500</v>
      </c>
      <c r="T1296" s="4" t="s">
        <v>25</v>
      </c>
      <c r="U1296" s="4">
        <v>981210202</v>
      </c>
      <c r="V1296" s="4" t="s">
        <v>20</v>
      </c>
      <c r="W1296" s="13"/>
      <c r="X1296" s="13" t="s">
        <v>2971</v>
      </c>
      <c r="Y1296" s="18" t="s">
        <v>2972</v>
      </c>
      <c r="Z1296" s="18" t="s">
        <v>2973</v>
      </c>
      <c r="AA1296" s="1" t="str">
        <f t="shared" si="171"/>
        <v>ワ</v>
      </c>
    </row>
    <row r="1297" spans="1:27" ht="21" hidden="1" customHeight="1">
      <c r="A1297" s="1">
        <v>0</v>
      </c>
      <c r="B1297" s="2" t="str">
        <f>VLOOKUP(VALUE(MID(N1297,2,2)),Sheet1!$A$1:$B$6,2,FALSE)</f>
        <v>点在</v>
      </c>
      <c r="C1297" s="9" t="str">
        <f t="shared" si="170"/>
        <v/>
      </c>
      <c r="D1297" s="10" t="s">
        <v>2286</v>
      </c>
      <c r="E1297" s="4" t="s">
        <v>2287</v>
      </c>
      <c r="F1297" s="4" t="str">
        <f t="shared" si="166"/>
        <v>ﾜﾀﾞ ﾄｼｱｷ</v>
      </c>
      <c r="G1297" s="10" t="str">
        <f t="shared" si="167"/>
        <v>ﾜﾀﾞ ﾄｼｱｷ</v>
      </c>
      <c r="H1297" s="11" t="s">
        <v>15</v>
      </c>
      <c r="I1297" s="12">
        <v>20159</v>
      </c>
      <c r="J1297" s="11">
        <v>62</v>
      </c>
      <c r="K1297" s="5" t="s">
        <v>16</v>
      </c>
      <c r="L1297" s="5">
        <v>50188</v>
      </c>
      <c r="M1297" s="5" t="s">
        <v>17</v>
      </c>
      <c r="N1297" s="11" t="str">
        <f t="shared" si="168"/>
        <v>醍50188</v>
      </c>
      <c r="O1297" s="11" t="str">
        <f t="shared" si="169"/>
        <v>本</v>
      </c>
      <c r="P1297" s="10" t="s">
        <v>2949</v>
      </c>
      <c r="Q1297" s="10" t="s">
        <v>2288</v>
      </c>
      <c r="R1297" s="10" t="s">
        <v>2289</v>
      </c>
      <c r="S1297" s="4">
        <v>8506485</v>
      </c>
      <c r="T1297" s="4" t="s">
        <v>19</v>
      </c>
      <c r="U1297" s="4">
        <v>851208201</v>
      </c>
      <c r="V1297" s="4" t="s">
        <v>20</v>
      </c>
      <c r="W1297" s="13"/>
      <c r="X1297" s="13" t="s">
        <v>2971</v>
      </c>
      <c r="Y1297" s="18" t="s">
        <v>2972</v>
      </c>
      <c r="Z1297" s="18" t="s">
        <v>2973</v>
      </c>
      <c r="AA1297" s="1" t="str">
        <f t="shared" si="171"/>
        <v>ワ</v>
      </c>
    </row>
    <row r="1298" spans="1:27" ht="21" hidden="1" customHeight="1">
      <c r="A1298" s="1">
        <v>0</v>
      </c>
      <c r="B1298" s="2" t="str">
        <f>VLOOKUP(VALUE(MID(N1298,2,2)),Sheet1!$A$1:$B$6,2,FALSE)</f>
        <v>石田</v>
      </c>
      <c r="C1298" s="9" t="str">
        <f t="shared" si="170"/>
        <v/>
      </c>
      <c r="D1298" s="10" t="s">
        <v>75</v>
      </c>
      <c r="E1298" s="4" t="s">
        <v>76</v>
      </c>
      <c r="F1298" s="4" t="str">
        <f t="shared" si="166"/>
        <v>ﾜﾀﾀﾞ ｼﾝｼﾞ</v>
      </c>
      <c r="G1298" s="10" t="str">
        <f t="shared" si="167"/>
        <v>ﾜﾀﾀﾞ ｼﾝｼﾞ</v>
      </c>
      <c r="H1298" s="11" t="s">
        <v>15</v>
      </c>
      <c r="I1298" s="12">
        <v>20452</v>
      </c>
      <c r="J1298" s="11">
        <v>61</v>
      </c>
      <c r="K1298" s="5" t="s">
        <v>16</v>
      </c>
      <c r="L1298" s="5">
        <v>1024</v>
      </c>
      <c r="M1298" s="5" t="s">
        <v>17</v>
      </c>
      <c r="N1298" s="11" t="str">
        <f t="shared" si="168"/>
        <v>醍01024</v>
      </c>
      <c r="O1298" s="11" t="str">
        <f t="shared" si="169"/>
        <v>本</v>
      </c>
      <c r="P1298" s="10" t="s">
        <v>2396</v>
      </c>
      <c r="Q1298" s="10" t="s">
        <v>40</v>
      </c>
      <c r="R1298" s="10" t="s">
        <v>2984</v>
      </c>
      <c r="S1298" s="4">
        <v>8902780</v>
      </c>
      <c r="T1298" s="4" t="s">
        <v>19</v>
      </c>
      <c r="U1298" s="4">
        <v>890404301</v>
      </c>
      <c r="V1298" s="4" t="s">
        <v>20</v>
      </c>
      <c r="W1298" s="13"/>
      <c r="X1298" s="13" t="s">
        <v>2971</v>
      </c>
      <c r="Y1298" s="18" t="s">
        <v>2972</v>
      </c>
      <c r="Z1298" s="18" t="s">
        <v>2973</v>
      </c>
      <c r="AA1298" s="1" t="str">
        <f t="shared" si="171"/>
        <v>ワ</v>
      </c>
    </row>
    <row r="1299" spans="1:27" ht="21" hidden="1" customHeight="1">
      <c r="A1299" s="1">
        <v>0</v>
      </c>
      <c r="B1299" s="2" t="str">
        <f>VLOOKUP(VALUE(MID(N1299,2,2)),Sheet1!$A$1:$B$6,2,FALSE)</f>
        <v>石田</v>
      </c>
      <c r="C1299" s="9" t="str">
        <f t="shared" si="170"/>
        <v/>
      </c>
      <c r="D1299" s="10" t="s">
        <v>77</v>
      </c>
      <c r="E1299" s="4" t="s">
        <v>22</v>
      </c>
      <c r="F1299" s="4" t="str">
        <f t="shared" si="166"/>
        <v>ﾜﾀﾀﾞ ｼﾝｼﾞ</v>
      </c>
      <c r="G1299" s="10" t="str">
        <f t="shared" si="167"/>
        <v xml:space="preserve">ﾜﾀﾀﾞ </v>
      </c>
      <c r="H1299" s="11" t="s">
        <v>23</v>
      </c>
      <c r="I1299" s="12">
        <v>20391</v>
      </c>
      <c r="J1299" s="11">
        <v>61</v>
      </c>
      <c r="K1299" s="5" t="s">
        <v>16</v>
      </c>
      <c r="L1299" s="5">
        <v>1024</v>
      </c>
      <c r="M1299" s="5" t="s">
        <v>24</v>
      </c>
      <c r="N1299" s="11" t="str">
        <f t="shared" si="168"/>
        <v>醍01024</v>
      </c>
      <c r="O1299" s="11" t="str">
        <f t="shared" si="169"/>
        <v>家</v>
      </c>
      <c r="P1299" s="10" t="s">
        <v>2396</v>
      </c>
      <c r="Q1299" s="10" t="s">
        <v>40</v>
      </c>
      <c r="R1299" s="10" t="s">
        <v>2984</v>
      </c>
      <c r="S1299" s="4">
        <v>8902780</v>
      </c>
      <c r="T1299" s="4" t="s">
        <v>25</v>
      </c>
      <c r="U1299" s="4">
        <v>890404302</v>
      </c>
      <c r="V1299" s="4" t="s">
        <v>20</v>
      </c>
      <c r="W1299" s="13"/>
      <c r="X1299" s="13" t="s">
        <v>2971</v>
      </c>
      <c r="Y1299" s="18" t="s">
        <v>2972</v>
      </c>
      <c r="Z1299" s="18" t="s">
        <v>2973</v>
      </c>
      <c r="AA1299" s="1" t="str">
        <f t="shared" si="171"/>
        <v>ワ</v>
      </c>
    </row>
    <row r="1300" spans="1:27" ht="21" hidden="1" customHeight="1">
      <c r="A1300" s="1">
        <v>0</v>
      </c>
      <c r="B1300" s="2" t="str">
        <f>VLOOKUP(VALUE(MID(N1300,2,2)),Sheet1!$A$1:$B$6,2,FALSE)</f>
        <v>三宝院</v>
      </c>
      <c r="C1300" s="9" t="str">
        <f t="shared" si="170"/>
        <v/>
      </c>
      <c r="D1300" s="10" t="s">
        <v>1599</v>
      </c>
      <c r="E1300" s="4" t="s">
        <v>1600</v>
      </c>
      <c r="F1300" s="4" t="str">
        <f t="shared" si="166"/>
        <v>ﾜﾀﾅﾍﾞ ｶｽﾞｵ</v>
      </c>
      <c r="G1300" s="10" t="str">
        <f t="shared" si="167"/>
        <v>ﾜﾀﾅﾍﾞ ｶｽﾞｵ</v>
      </c>
      <c r="H1300" s="11" t="s">
        <v>15</v>
      </c>
      <c r="I1300" s="12">
        <v>24436</v>
      </c>
      <c r="J1300" s="11">
        <v>50</v>
      </c>
      <c r="K1300" s="5" t="s">
        <v>16</v>
      </c>
      <c r="L1300" s="5">
        <v>5076</v>
      </c>
      <c r="M1300" s="5" t="s">
        <v>17</v>
      </c>
      <c r="N1300" s="11" t="str">
        <f t="shared" si="168"/>
        <v>醍05076</v>
      </c>
      <c r="O1300" s="11" t="str">
        <f t="shared" si="169"/>
        <v>本</v>
      </c>
      <c r="P1300" s="10" t="s">
        <v>2785</v>
      </c>
      <c r="Q1300" s="10" t="s">
        <v>1543</v>
      </c>
      <c r="R1300" s="10" t="s">
        <v>3246</v>
      </c>
      <c r="S1300" s="4">
        <v>9700218</v>
      </c>
      <c r="T1300" s="4" t="s">
        <v>19</v>
      </c>
      <c r="U1300" s="4">
        <v>970516901</v>
      </c>
      <c r="V1300" s="4" t="s">
        <v>20</v>
      </c>
      <c r="W1300" s="13"/>
      <c r="X1300" s="13" t="s">
        <v>2971</v>
      </c>
      <c r="Y1300" s="18" t="s">
        <v>2972</v>
      </c>
      <c r="Z1300" s="18" t="s">
        <v>2973</v>
      </c>
      <c r="AA1300" s="1" t="str">
        <f t="shared" si="171"/>
        <v>ワ</v>
      </c>
    </row>
    <row r="1301" spans="1:27" ht="21" hidden="1" customHeight="1">
      <c r="A1301" s="1">
        <v>0</v>
      </c>
      <c r="B1301" s="2" t="str">
        <f>VLOOKUP(VALUE(MID(N1301,2,2)),Sheet1!$A$1:$B$6,2,FALSE)</f>
        <v>一言寺</v>
      </c>
      <c r="C1301" s="9" t="str">
        <f t="shared" si="170"/>
        <v/>
      </c>
      <c r="D1301" s="10" t="s">
        <v>1423</v>
      </c>
      <c r="E1301" s="4" t="s">
        <v>1424</v>
      </c>
      <c r="F1301" s="4" t="str">
        <f t="shared" si="166"/>
        <v>ﾜﾀﾅﾍﾞ ｾｲｼﾞ</v>
      </c>
      <c r="G1301" s="10" t="str">
        <f t="shared" si="167"/>
        <v>ﾜﾀﾅﾍﾞ ｾｲｼﾞ</v>
      </c>
      <c r="H1301" s="11" t="s">
        <v>15</v>
      </c>
      <c r="I1301" s="12">
        <v>18107</v>
      </c>
      <c r="J1301" s="11">
        <v>67</v>
      </c>
      <c r="K1301" s="5" t="s">
        <v>16</v>
      </c>
      <c r="L1301" s="5">
        <v>4216</v>
      </c>
      <c r="M1301" s="5" t="s">
        <v>17</v>
      </c>
      <c r="N1301" s="11" t="str">
        <f t="shared" si="168"/>
        <v>醍04216</v>
      </c>
      <c r="O1301" s="11" t="str">
        <f t="shared" si="169"/>
        <v>本</v>
      </c>
      <c r="P1301" s="10" t="s">
        <v>2739</v>
      </c>
      <c r="Q1301" s="10" t="s">
        <v>1425</v>
      </c>
      <c r="R1301" s="10" t="s">
        <v>1426</v>
      </c>
      <c r="S1301" s="4">
        <v>312258</v>
      </c>
      <c r="T1301" s="4" t="s">
        <v>19</v>
      </c>
      <c r="U1301" s="4">
        <v>40303801</v>
      </c>
      <c r="V1301" s="4" t="s">
        <v>20</v>
      </c>
      <c r="W1301" s="13"/>
      <c r="X1301" s="13" t="s">
        <v>2971</v>
      </c>
      <c r="Y1301" s="18" t="s">
        <v>2972</v>
      </c>
      <c r="Z1301" s="18" t="s">
        <v>2973</v>
      </c>
      <c r="AA1301" s="1" t="str">
        <f t="shared" si="171"/>
        <v>ワ</v>
      </c>
    </row>
    <row r="1302" spans="1:27" ht="21" hidden="1" customHeight="1">
      <c r="A1302" s="1">
        <v>0</v>
      </c>
      <c r="B1302" s="2" t="str">
        <f>VLOOKUP(VALUE(MID(N1302,2,2)),Sheet1!$A$1:$B$6,2,FALSE)</f>
        <v>点在</v>
      </c>
      <c r="C1302" s="9" t="str">
        <f t="shared" si="170"/>
        <v/>
      </c>
      <c r="D1302" s="10" t="s">
        <v>2238</v>
      </c>
      <c r="E1302" s="4" t="s">
        <v>2239</v>
      </c>
      <c r="F1302" s="4" t="str">
        <f t="shared" si="166"/>
        <v>ﾜﾀﾅﾍﾞ ﾁｻ</v>
      </c>
      <c r="G1302" s="10" t="str">
        <f t="shared" si="167"/>
        <v>ﾜﾀﾅﾍﾞ ﾁｻ</v>
      </c>
      <c r="H1302" s="11" t="s">
        <v>23</v>
      </c>
      <c r="I1302" s="12">
        <v>28868</v>
      </c>
      <c r="J1302" s="11">
        <v>38</v>
      </c>
      <c r="K1302" s="5" t="s">
        <v>256</v>
      </c>
      <c r="L1302" s="5">
        <v>50170</v>
      </c>
      <c r="M1302" s="5" t="s">
        <v>17</v>
      </c>
      <c r="N1302" s="11" t="str">
        <f t="shared" si="168"/>
        <v>法50170</v>
      </c>
      <c r="O1302" s="11" t="str">
        <f t="shared" si="169"/>
        <v>本</v>
      </c>
      <c r="P1302" s="10" t="s">
        <v>2937</v>
      </c>
      <c r="Q1302" s="10" t="s">
        <v>2240</v>
      </c>
      <c r="R1302" s="10" t="s">
        <v>2241</v>
      </c>
      <c r="S1302" s="4">
        <v>1406451</v>
      </c>
      <c r="T1302" s="4" t="s">
        <v>25</v>
      </c>
      <c r="U1302" s="4">
        <v>141084701</v>
      </c>
      <c r="V1302" s="4" t="s">
        <v>20</v>
      </c>
      <c r="W1302" s="13"/>
      <c r="X1302" s="13" t="s">
        <v>2971</v>
      </c>
      <c r="Y1302" s="18" t="s">
        <v>2972</v>
      </c>
      <c r="Z1302" s="18" t="s">
        <v>2973</v>
      </c>
      <c r="AA1302" s="1" t="str">
        <f t="shared" si="171"/>
        <v>ワ</v>
      </c>
    </row>
    <row r="1303" spans="1:27" ht="21" customHeight="1">
      <c r="A1303" s="1">
        <v>0</v>
      </c>
      <c r="B1303" s="2" t="str">
        <f>VLOOKUP(VALUE(MID(N1303,2,2)),Sheet1!$A$1:$B$6,2,FALSE)</f>
        <v>石田</v>
      </c>
      <c r="C1303" s="9" t="str">
        <f t="shared" si="170"/>
        <v/>
      </c>
      <c r="D1303" s="10" t="s">
        <v>218</v>
      </c>
      <c r="E1303" s="4" t="s">
        <v>219</v>
      </c>
      <c r="F1303" s="4" t="str">
        <f t="shared" si="166"/>
        <v>ﾜﾀﾅﾍﾞ ﾅｵﾊﾙ</v>
      </c>
      <c r="G1303" s="10" t="str">
        <f t="shared" si="167"/>
        <v>ﾜﾀﾅﾍﾞ ﾅｵﾊﾙ</v>
      </c>
      <c r="H1303" s="11" t="s">
        <v>15</v>
      </c>
      <c r="I1303" s="12">
        <v>31978</v>
      </c>
      <c r="J1303" s="11">
        <v>29</v>
      </c>
      <c r="K1303" s="5" t="s">
        <v>16</v>
      </c>
      <c r="L1303" s="5">
        <v>1197</v>
      </c>
      <c r="M1303" s="5" t="s">
        <v>17</v>
      </c>
      <c r="N1303" s="11" t="str">
        <f t="shared" si="168"/>
        <v>醍01197</v>
      </c>
      <c r="O1303" s="11" t="str">
        <f t="shared" si="169"/>
        <v>本</v>
      </c>
      <c r="P1303" s="10" t="s">
        <v>2436</v>
      </c>
      <c r="Q1303" s="10" t="s">
        <v>220</v>
      </c>
      <c r="R1303" s="10" t="s">
        <v>3009</v>
      </c>
      <c r="S1303" s="4">
        <v>1112635</v>
      </c>
      <c r="T1303" s="4" t="s">
        <v>25</v>
      </c>
      <c r="U1303" s="4">
        <v>120407801</v>
      </c>
      <c r="V1303" s="4" t="s">
        <v>20</v>
      </c>
      <c r="W1303" s="15">
        <v>42517.729166666664</v>
      </c>
      <c r="X1303" s="16">
        <v>42479</v>
      </c>
      <c r="Y1303" s="18">
        <v>1</v>
      </c>
      <c r="Z1303" s="18"/>
      <c r="AA1303" s="1" t="str">
        <f t="shared" si="171"/>
        <v>ワ</v>
      </c>
    </row>
    <row r="1304" spans="1:27" ht="21" hidden="1" customHeight="1">
      <c r="A1304" s="1">
        <v>0</v>
      </c>
      <c r="B1304" s="2" t="str">
        <f>VLOOKUP(VALUE(MID(N1304,2,2)),Sheet1!$A$1:$B$6,2,FALSE)</f>
        <v>点在</v>
      </c>
      <c r="C1304" s="9" t="str">
        <f t="shared" si="170"/>
        <v/>
      </c>
      <c r="D1304" s="10" t="s">
        <v>2213</v>
      </c>
      <c r="E1304" s="4" t="s">
        <v>2214</v>
      </c>
      <c r="F1304" s="4" t="str">
        <f t="shared" si="166"/>
        <v>ﾜﾀﾘ ｼﾝｻｸ</v>
      </c>
      <c r="G1304" s="10" t="str">
        <f t="shared" si="167"/>
        <v>ﾜﾀﾘ ｼﾝｻｸ</v>
      </c>
      <c r="H1304" s="11" t="s">
        <v>15</v>
      </c>
      <c r="I1304" s="12">
        <v>30367</v>
      </c>
      <c r="J1304" s="11">
        <v>34</v>
      </c>
      <c r="K1304" s="5" t="s">
        <v>16</v>
      </c>
      <c r="L1304" s="5">
        <v>50161</v>
      </c>
      <c r="M1304" s="5" t="s">
        <v>17</v>
      </c>
      <c r="N1304" s="11" t="str">
        <f t="shared" si="168"/>
        <v>醍50161</v>
      </c>
      <c r="O1304" s="11" t="str">
        <f t="shared" si="169"/>
        <v>本</v>
      </c>
      <c r="P1304" s="10" t="s">
        <v>2931</v>
      </c>
      <c r="Q1304" s="10" t="s">
        <v>2215</v>
      </c>
      <c r="R1304" s="10" t="s">
        <v>3335</v>
      </c>
      <c r="S1304" s="4">
        <v>609358</v>
      </c>
      <c r="T1304" s="4" t="s">
        <v>25</v>
      </c>
      <c r="U1304" s="4">
        <v>61113301</v>
      </c>
      <c r="V1304" s="4" t="s">
        <v>20</v>
      </c>
      <c r="W1304" s="13"/>
      <c r="X1304" s="13" t="s">
        <v>2971</v>
      </c>
      <c r="Y1304" s="18" t="s">
        <v>2972</v>
      </c>
      <c r="Z1304" s="18" t="s">
        <v>2973</v>
      </c>
      <c r="AA1304" s="1" t="str">
        <f t="shared" si="171"/>
        <v>ワ</v>
      </c>
    </row>
  </sheetData>
  <autoFilter ref="D1:Z1304">
    <filterColumn colId="6">
      <customFilters>
        <customFilter operator="greaterThanOrEqual" val="16"/>
      </customFilters>
    </filterColumn>
    <filterColumn colId="19">
      <customFilters>
        <customFilter operator="notEqual" val=" "/>
      </customFilters>
    </filterColumn>
    <filterColumn colId="20"/>
    <filterColumn colId="22"/>
  </autoFilter>
  <sortState ref="D2:Z1304">
    <sortCondition ref="F2:F1304"/>
    <sortCondition ref="N2:N1304"/>
  </sortState>
  <phoneticPr fontId="18"/>
  <conditionalFormatting sqref="D2:Z1304">
    <cfRule type="expression" dxfId="47" priority="1">
      <formula>(AND($W2&lt;&gt;"",$Z2="1・2・3・4・5・6・7・8・9・10・11・12・13・14"))</formula>
    </cfRule>
    <cfRule type="expression" dxfId="46" priority="2">
      <formula>(AND($W2&lt;&gt;"",Y2="1・2・3・4・5・6・7・8・9"))</formula>
    </cfRule>
    <cfRule type="expression" dxfId="45" priority="3">
      <formula>(AND($W2&lt;&gt;"",$X2="　月　　　日"))</formula>
    </cfRule>
    <cfRule type="expression" dxfId="44" priority="4">
      <formula>($W2&lt;&gt;"")</formula>
    </cfRule>
  </conditionalFormatting>
  <pageMargins left="1.0236220472440944" right="0.23622047244094491" top="0.74803149606299213" bottom="0.74803149606299213" header="0.31496062992125984" footer="0.31496062992125984"/>
  <pageSetup paperSize="12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rgb="FFFF0000"/>
    <pageSetUpPr fitToPage="1"/>
  </sheetPr>
  <dimension ref="A1:Z107"/>
  <sheetViews>
    <sheetView tabSelected="1" workbookViewId="0">
      <selection activeCell="B10" sqref="B10"/>
    </sheetView>
  </sheetViews>
  <sheetFormatPr defaultRowHeight="13.5"/>
  <cols>
    <col min="2" max="3" width="9.125" customWidth="1"/>
    <col min="4" max="4" width="14.25" customWidth="1"/>
    <col min="5" max="6" width="0" hidden="1" customWidth="1"/>
    <col min="7" max="7" width="11.25" bestFit="1" customWidth="1"/>
    <col min="8" max="8" width="3.75" bestFit="1" customWidth="1"/>
    <col min="9" max="9" width="10.125" bestFit="1" customWidth="1"/>
    <col min="10" max="10" width="3.75" bestFit="1" customWidth="1"/>
    <col min="11" max="11" width="11.875" hidden="1" customWidth="1"/>
    <col min="12" max="13" width="0" hidden="1" customWidth="1"/>
    <col min="14" max="14" width="8.875" customWidth="1"/>
    <col min="15" max="15" width="3.75" bestFit="1" customWidth="1"/>
    <col min="16" max="16" width="34.125" customWidth="1"/>
    <col min="18" max="18" width="13.875" bestFit="1" customWidth="1"/>
    <col min="19" max="22" width="0" hidden="1" customWidth="1"/>
    <col min="23" max="23" width="15.5" bestFit="1" customWidth="1"/>
    <col min="25" max="25" width="19.375" bestFit="1" customWidth="1"/>
    <col min="26" max="26" width="36.125" bestFit="1" customWidth="1"/>
  </cols>
  <sheetData>
    <row r="1" spans="1:26">
      <c r="A1" s="2" t="s">
        <v>0</v>
      </c>
      <c r="B1" s="17">
        <v>42825</v>
      </c>
      <c r="C1" s="17"/>
      <c r="D1" s="3" t="s">
        <v>1</v>
      </c>
      <c r="E1" s="3" t="s">
        <v>2379</v>
      </c>
      <c r="F1" s="3" t="s">
        <v>2380</v>
      </c>
      <c r="G1" s="3" t="s">
        <v>2381</v>
      </c>
      <c r="H1" s="3" t="s">
        <v>2378</v>
      </c>
      <c r="I1" s="3" t="s">
        <v>2</v>
      </c>
      <c r="J1" s="3" t="s">
        <v>2377</v>
      </c>
      <c r="K1" s="3" t="s">
        <v>3</v>
      </c>
      <c r="L1" s="3" t="s">
        <v>4</v>
      </c>
      <c r="M1" s="3" t="s">
        <v>5</v>
      </c>
      <c r="N1" s="3" t="s">
        <v>3350</v>
      </c>
      <c r="O1" s="3" t="s">
        <v>3351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3352</v>
      </c>
      <c r="X1" s="3" t="s">
        <v>3353</v>
      </c>
      <c r="Y1" s="3" t="s">
        <v>3354</v>
      </c>
      <c r="Z1" s="3" t="s">
        <v>3355</v>
      </c>
    </row>
    <row r="2" spans="1:26">
      <c r="A2" s="1">
        <v>0</v>
      </c>
      <c r="B2" s="19" t="s">
        <v>3500</v>
      </c>
      <c r="C2" s="19"/>
      <c r="D2" s="10" t="s">
        <v>3361</v>
      </c>
      <c r="E2" s="10"/>
      <c r="F2" s="10"/>
      <c r="G2" s="10" t="s">
        <v>3362</v>
      </c>
      <c r="H2" s="11" t="s">
        <v>3363</v>
      </c>
      <c r="I2" s="12">
        <v>26380</v>
      </c>
      <c r="J2" s="11">
        <v>44</v>
      </c>
      <c r="K2" s="11"/>
      <c r="L2" s="11"/>
      <c r="M2" s="11"/>
      <c r="N2" s="11"/>
      <c r="O2" s="11"/>
      <c r="P2" s="10" t="s">
        <v>3364</v>
      </c>
      <c r="Q2" s="10" t="s">
        <v>3374</v>
      </c>
      <c r="R2" s="10" t="s">
        <v>3373</v>
      </c>
      <c r="S2" s="10"/>
      <c r="T2" s="10"/>
      <c r="U2" s="10"/>
      <c r="V2" s="10"/>
      <c r="W2" s="15">
        <v>42500.364583333336</v>
      </c>
      <c r="X2" s="16">
        <v>42464</v>
      </c>
      <c r="Y2" s="14">
        <v>4</v>
      </c>
      <c r="Z2" s="14">
        <v>11</v>
      </c>
    </row>
    <row r="3" spans="1:26">
      <c r="A3" s="1">
        <v>0</v>
      </c>
      <c r="B3" s="19" t="s">
        <v>3500</v>
      </c>
      <c r="C3" s="19"/>
      <c r="D3" s="10" t="s">
        <v>3365</v>
      </c>
      <c r="E3" s="10"/>
      <c r="F3" s="10"/>
      <c r="G3" s="10" t="s">
        <v>3366</v>
      </c>
      <c r="H3" s="11" t="s">
        <v>3363</v>
      </c>
      <c r="I3" s="12">
        <v>23606</v>
      </c>
      <c r="J3" s="11">
        <v>52</v>
      </c>
      <c r="K3" s="11"/>
      <c r="L3" s="11"/>
      <c r="M3" s="11"/>
      <c r="N3" s="11"/>
      <c r="O3" s="11"/>
      <c r="P3" s="10" t="s">
        <v>3367</v>
      </c>
      <c r="Q3" s="10" t="s">
        <v>3375</v>
      </c>
      <c r="R3" s="10" t="s">
        <v>3368</v>
      </c>
      <c r="S3" s="10"/>
      <c r="T3" s="10"/>
      <c r="U3" s="10"/>
      <c r="V3" s="10"/>
      <c r="W3" s="15">
        <v>42500.364583333336</v>
      </c>
      <c r="X3" s="16">
        <v>42464</v>
      </c>
      <c r="Y3" s="14">
        <v>4</v>
      </c>
      <c r="Z3" s="14"/>
    </row>
    <row r="4" spans="1:26">
      <c r="A4" s="1">
        <v>0</v>
      </c>
      <c r="B4" s="19" t="s">
        <v>3501</v>
      </c>
      <c r="C4" s="19"/>
      <c r="D4" s="10" t="s">
        <v>3369</v>
      </c>
      <c r="E4" s="10"/>
      <c r="F4" s="10"/>
      <c r="G4" s="10" t="s">
        <v>3370</v>
      </c>
      <c r="H4" s="11" t="s">
        <v>3363</v>
      </c>
      <c r="I4" s="12">
        <v>22277</v>
      </c>
      <c r="J4" s="11">
        <v>56</v>
      </c>
      <c r="K4" s="11"/>
      <c r="L4" s="11"/>
      <c r="M4" s="11"/>
      <c r="N4" s="11"/>
      <c r="O4" s="11"/>
      <c r="P4" s="10" t="s">
        <v>3371</v>
      </c>
      <c r="Q4" s="10" t="s">
        <v>3376</v>
      </c>
      <c r="R4" s="10" t="s">
        <v>3372</v>
      </c>
      <c r="S4" s="10"/>
      <c r="T4" s="10"/>
      <c r="U4" s="10"/>
      <c r="V4" s="10"/>
      <c r="W4" s="15">
        <v>42477.333333333336</v>
      </c>
      <c r="X4" s="16">
        <v>42464</v>
      </c>
      <c r="Y4" s="14">
        <v>4</v>
      </c>
      <c r="Z4" s="14"/>
    </row>
    <row r="5" spans="1:26">
      <c r="A5" s="1">
        <v>0</v>
      </c>
      <c r="B5" s="19" t="s">
        <v>3501</v>
      </c>
      <c r="C5" s="19"/>
      <c r="D5" s="10" t="s">
        <v>3377</v>
      </c>
      <c r="E5" s="10"/>
      <c r="F5" s="10"/>
      <c r="G5" s="10" t="s">
        <v>3383</v>
      </c>
      <c r="H5" s="11" t="s">
        <v>3389</v>
      </c>
      <c r="I5" s="12">
        <v>15195</v>
      </c>
      <c r="J5" s="11">
        <f>DATEDIF(I5,$B$1,"Y")</f>
        <v>75</v>
      </c>
      <c r="K5" s="11"/>
      <c r="L5" s="11"/>
      <c r="M5" s="11"/>
      <c r="N5" s="11"/>
      <c r="O5" s="11"/>
      <c r="P5" s="10" t="s">
        <v>3391</v>
      </c>
      <c r="Q5" s="10" t="s">
        <v>3392</v>
      </c>
      <c r="R5" s="10" t="s">
        <v>3393</v>
      </c>
      <c r="S5" s="10"/>
      <c r="T5" s="10"/>
      <c r="U5" s="10"/>
      <c r="V5" s="10"/>
      <c r="W5" s="15">
        <v>42488.364583333336</v>
      </c>
      <c r="X5" s="16">
        <v>42464</v>
      </c>
      <c r="Y5" s="14">
        <v>4</v>
      </c>
      <c r="Z5" s="14"/>
    </row>
    <row r="6" spans="1:26">
      <c r="A6" s="1">
        <v>0</v>
      </c>
      <c r="B6" s="19" t="s">
        <v>3501</v>
      </c>
      <c r="C6" s="19"/>
      <c r="D6" s="10" t="s">
        <v>3378</v>
      </c>
      <c r="E6" s="10"/>
      <c r="F6" s="10"/>
      <c r="G6" s="10" t="s">
        <v>3384</v>
      </c>
      <c r="H6" s="11" t="s">
        <v>3390</v>
      </c>
      <c r="I6" s="12">
        <v>16047</v>
      </c>
      <c r="J6" s="11">
        <f t="shared" ref="J6:J28" si="0">DATEDIF(I6,$B$1,"Y")</f>
        <v>73</v>
      </c>
      <c r="K6" s="11"/>
      <c r="L6" s="11"/>
      <c r="M6" s="11"/>
      <c r="N6" s="11"/>
      <c r="O6" s="11"/>
      <c r="P6" s="10" t="s">
        <v>3391</v>
      </c>
      <c r="Q6" s="10" t="s">
        <v>3392</v>
      </c>
      <c r="R6" s="10" t="s">
        <v>3393</v>
      </c>
      <c r="S6" s="10"/>
      <c r="T6" s="10"/>
      <c r="U6" s="10"/>
      <c r="V6" s="10"/>
      <c r="W6" s="15">
        <v>42488.364583333336</v>
      </c>
      <c r="X6" s="16">
        <v>42464</v>
      </c>
      <c r="Y6" s="14">
        <v>2</v>
      </c>
      <c r="Z6" s="14"/>
    </row>
    <row r="7" spans="1:26">
      <c r="A7" s="1">
        <v>0</v>
      </c>
      <c r="B7" s="19" t="s">
        <v>3500</v>
      </c>
      <c r="C7" s="19"/>
      <c r="D7" s="10" t="s">
        <v>3379</v>
      </c>
      <c r="E7" s="10"/>
      <c r="F7" s="10"/>
      <c r="G7" s="10" t="s">
        <v>3385</v>
      </c>
      <c r="H7" s="11" t="s">
        <v>3390</v>
      </c>
      <c r="I7" s="12">
        <v>25170</v>
      </c>
      <c r="J7" s="11">
        <f t="shared" si="0"/>
        <v>48</v>
      </c>
      <c r="K7" s="11"/>
      <c r="L7" s="11"/>
      <c r="M7" s="11"/>
      <c r="N7" s="11"/>
      <c r="O7" s="11"/>
      <c r="P7" s="10" t="s">
        <v>3394</v>
      </c>
      <c r="Q7" s="10" t="s">
        <v>3397</v>
      </c>
      <c r="R7" s="10" t="s">
        <v>3400</v>
      </c>
      <c r="S7" s="10"/>
      <c r="T7" s="10"/>
      <c r="U7" s="10"/>
      <c r="V7" s="10"/>
      <c r="W7" s="15">
        <v>42487.364583333336</v>
      </c>
      <c r="X7" s="16">
        <v>42464</v>
      </c>
      <c r="Y7" s="14">
        <v>9</v>
      </c>
      <c r="Z7" s="14"/>
    </row>
    <row r="8" spans="1:26">
      <c r="A8" s="1">
        <v>0</v>
      </c>
      <c r="B8" s="19" t="s">
        <v>3500</v>
      </c>
      <c r="C8" s="19"/>
      <c r="D8" s="10" t="s">
        <v>3380</v>
      </c>
      <c r="E8" s="10"/>
      <c r="F8" s="10"/>
      <c r="G8" s="10" t="s">
        <v>3386</v>
      </c>
      <c r="H8" s="11" t="s">
        <v>3390</v>
      </c>
      <c r="I8" s="12">
        <v>34781</v>
      </c>
      <c r="J8" s="11">
        <f t="shared" si="0"/>
        <v>22</v>
      </c>
      <c r="K8" s="11"/>
      <c r="L8" s="11"/>
      <c r="M8" s="11"/>
      <c r="N8" s="11"/>
      <c r="O8" s="11"/>
      <c r="P8" s="10" t="s">
        <v>3394</v>
      </c>
      <c r="Q8" s="10" t="s">
        <v>3397</v>
      </c>
      <c r="R8" s="10" t="s">
        <v>3400</v>
      </c>
      <c r="S8" s="10"/>
      <c r="T8" s="10"/>
      <c r="U8" s="10"/>
      <c r="V8" s="10"/>
      <c r="W8" s="15">
        <v>42477.333333333336</v>
      </c>
      <c r="X8" s="16">
        <v>42464</v>
      </c>
      <c r="Y8" s="14">
        <v>1</v>
      </c>
      <c r="Z8" s="14"/>
    </row>
    <row r="9" spans="1:26">
      <c r="A9" s="1">
        <v>0</v>
      </c>
      <c r="B9" s="19" t="s">
        <v>3502</v>
      </c>
      <c r="C9" s="19"/>
      <c r="D9" s="10" t="s">
        <v>3381</v>
      </c>
      <c r="E9" s="10"/>
      <c r="F9" s="10"/>
      <c r="G9" s="10" t="s">
        <v>3387</v>
      </c>
      <c r="H9" s="11" t="s">
        <v>3389</v>
      </c>
      <c r="I9" s="12">
        <v>24785</v>
      </c>
      <c r="J9" s="11">
        <f t="shared" si="0"/>
        <v>49</v>
      </c>
      <c r="K9" s="11"/>
      <c r="L9" s="11"/>
      <c r="M9" s="11"/>
      <c r="N9" s="11"/>
      <c r="O9" s="11"/>
      <c r="P9" s="10" t="s">
        <v>3395</v>
      </c>
      <c r="Q9" s="10" t="s">
        <v>3398</v>
      </c>
      <c r="R9" s="10" t="s">
        <v>3401</v>
      </c>
      <c r="S9" s="10"/>
      <c r="T9" s="10"/>
      <c r="U9" s="10"/>
      <c r="V9" s="10"/>
      <c r="W9" s="15">
        <v>42477.333333333336</v>
      </c>
      <c r="X9" s="16">
        <v>42464</v>
      </c>
      <c r="Y9" s="14">
        <v>2</v>
      </c>
      <c r="Z9" s="14"/>
    </row>
    <row r="10" spans="1:26">
      <c r="A10" s="1">
        <v>0</v>
      </c>
      <c r="B10" s="19" t="s">
        <v>3501</v>
      </c>
      <c r="C10" s="19"/>
      <c r="D10" s="10" t="s">
        <v>3382</v>
      </c>
      <c r="E10" s="10"/>
      <c r="F10" s="10"/>
      <c r="G10" s="10" t="s">
        <v>3388</v>
      </c>
      <c r="H10" s="11" t="s">
        <v>3389</v>
      </c>
      <c r="I10" s="12">
        <v>30365</v>
      </c>
      <c r="J10" s="11">
        <f t="shared" si="0"/>
        <v>34</v>
      </c>
      <c r="K10" s="11"/>
      <c r="L10" s="11"/>
      <c r="M10" s="11"/>
      <c r="N10" s="11"/>
      <c r="O10" s="11"/>
      <c r="P10" s="10" t="s">
        <v>3396</v>
      </c>
      <c r="Q10" s="10" t="s">
        <v>3399</v>
      </c>
      <c r="R10" s="10" t="s">
        <v>3402</v>
      </c>
      <c r="S10" s="10"/>
      <c r="T10" s="10"/>
      <c r="U10" s="10"/>
      <c r="V10" s="10"/>
      <c r="W10" s="15">
        <v>42477.333333333336</v>
      </c>
      <c r="X10" s="16">
        <v>42464</v>
      </c>
      <c r="Y10" s="14">
        <v>1</v>
      </c>
      <c r="Z10" s="14"/>
    </row>
    <row r="11" spans="1:26">
      <c r="A11" s="1">
        <v>0</v>
      </c>
      <c r="B11" s="19" t="s">
        <v>3502</v>
      </c>
      <c r="C11" s="19"/>
      <c r="D11" s="10" t="s">
        <v>3450</v>
      </c>
      <c r="E11" s="10"/>
      <c r="F11" s="10"/>
      <c r="G11" s="10" t="s">
        <v>3451</v>
      </c>
      <c r="H11" s="11" t="s">
        <v>3363</v>
      </c>
      <c r="I11" s="12">
        <v>14035</v>
      </c>
      <c r="J11" s="11">
        <f t="shared" si="0"/>
        <v>78</v>
      </c>
      <c r="K11" s="11"/>
      <c r="L11" s="11"/>
      <c r="M11" s="11"/>
      <c r="N11" s="11"/>
      <c r="O11" s="11"/>
      <c r="P11" s="10" t="s">
        <v>3452</v>
      </c>
      <c r="Q11" s="10" t="s">
        <v>3453</v>
      </c>
      <c r="R11" s="10" t="s">
        <v>3454</v>
      </c>
      <c r="S11" s="10"/>
      <c r="T11" s="10"/>
      <c r="U11" s="10"/>
      <c r="V11" s="10"/>
      <c r="W11" s="15">
        <v>42477.375</v>
      </c>
      <c r="X11" s="16">
        <v>42466</v>
      </c>
      <c r="Y11" s="14">
        <v>3</v>
      </c>
      <c r="Z11" s="14">
        <v>2</v>
      </c>
    </row>
    <row r="12" spans="1:26">
      <c r="A12" s="1">
        <v>0</v>
      </c>
      <c r="B12" s="19" t="s">
        <v>3502</v>
      </c>
      <c r="C12" s="19"/>
      <c r="D12" s="10" t="s">
        <v>3455</v>
      </c>
      <c r="E12" s="10"/>
      <c r="F12" s="10"/>
      <c r="G12" s="10" t="s">
        <v>3456</v>
      </c>
      <c r="H12" s="11" t="s">
        <v>3363</v>
      </c>
      <c r="I12" s="12">
        <v>31107</v>
      </c>
      <c r="J12" s="11">
        <f t="shared" si="0"/>
        <v>32</v>
      </c>
      <c r="K12" s="11"/>
      <c r="L12" s="11"/>
      <c r="M12" s="11"/>
      <c r="N12" s="11"/>
      <c r="O12" s="11"/>
      <c r="P12" s="10" t="s">
        <v>3457</v>
      </c>
      <c r="Q12" s="10" t="s">
        <v>3458</v>
      </c>
      <c r="R12" s="10" t="s">
        <v>3459</v>
      </c>
      <c r="S12" s="10"/>
      <c r="T12" s="10"/>
      <c r="U12" s="10"/>
      <c r="V12" s="10"/>
      <c r="W12" s="15">
        <v>42477.416666666664</v>
      </c>
      <c r="X12" s="16">
        <v>42466</v>
      </c>
      <c r="Y12" s="14">
        <v>1</v>
      </c>
      <c r="Z12" s="14"/>
    </row>
    <row r="13" spans="1:26">
      <c r="A13" s="1">
        <v>0</v>
      </c>
      <c r="B13" s="19" t="s">
        <v>3503</v>
      </c>
      <c r="C13" s="19"/>
      <c r="D13" s="10" t="s">
        <v>3460</v>
      </c>
      <c r="E13" s="10"/>
      <c r="F13" s="10"/>
      <c r="G13" s="10" t="s">
        <v>3461</v>
      </c>
      <c r="H13" s="11" t="s">
        <v>3462</v>
      </c>
      <c r="I13" s="12">
        <v>26710</v>
      </c>
      <c r="J13" s="11">
        <f t="shared" si="0"/>
        <v>44</v>
      </c>
      <c r="K13" s="11"/>
      <c r="L13" s="11"/>
      <c r="M13" s="11"/>
      <c r="N13" s="11"/>
      <c r="O13" s="11"/>
      <c r="P13" s="10" t="s">
        <v>3463</v>
      </c>
      <c r="Q13" s="10" t="s">
        <v>3464</v>
      </c>
      <c r="R13" s="10" t="s">
        <v>3465</v>
      </c>
      <c r="S13" s="10"/>
      <c r="T13" s="10"/>
      <c r="U13" s="10"/>
      <c r="V13" s="10"/>
      <c r="W13" s="15">
        <v>42487.364583333336</v>
      </c>
      <c r="X13" s="16">
        <v>42466</v>
      </c>
      <c r="Y13" s="14">
        <v>9</v>
      </c>
      <c r="Z13" s="14">
        <v>6</v>
      </c>
    </row>
    <row r="14" spans="1:26">
      <c r="A14" s="1">
        <v>0</v>
      </c>
      <c r="B14" s="19" t="s">
        <v>3500</v>
      </c>
      <c r="C14" s="19"/>
      <c r="D14" s="10" t="s">
        <v>3479</v>
      </c>
      <c r="E14" s="10"/>
      <c r="F14" s="10"/>
      <c r="G14" s="10" t="s">
        <v>3480</v>
      </c>
      <c r="H14" s="11" t="s">
        <v>3481</v>
      </c>
      <c r="I14" s="12">
        <v>24695</v>
      </c>
      <c r="J14" s="11">
        <f t="shared" si="0"/>
        <v>49</v>
      </c>
      <c r="K14" s="11"/>
      <c r="L14" s="11"/>
      <c r="M14" s="11"/>
      <c r="N14" s="11"/>
      <c r="O14" s="11"/>
      <c r="P14" s="10" t="s">
        <v>3483</v>
      </c>
      <c r="Q14" s="10" t="s">
        <v>3484</v>
      </c>
      <c r="R14" s="10" t="s">
        <v>3485</v>
      </c>
      <c r="S14" s="10"/>
      <c r="T14" s="10"/>
      <c r="U14" s="10"/>
      <c r="V14" s="10"/>
      <c r="W14" s="15">
        <v>42477.395833333336</v>
      </c>
      <c r="X14" s="16">
        <v>42467</v>
      </c>
      <c r="Y14" s="14">
        <v>2</v>
      </c>
      <c r="Z14" s="14"/>
    </row>
    <row r="15" spans="1:26">
      <c r="A15" s="1">
        <v>0</v>
      </c>
      <c r="B15" s="19" t="s">
        <v>3500</v>
      </c>
      <c r="C15" s="19"/>
      <c r="D15" s="10" t="s">
        <v>3486</v>
      </c>
      <c r="E15" s="10"/>
      <c r="F15" s="10"/>
      <c r="G15" s="10" t="s">
        <v>3480</v>
      </c>
      <c r="H15" s="11" t="s">
        <v>3482</v>
      </c>
      <c r="I15" s="12">
        <v>24817</v>
      </c>
      <c r="J15" s="11">
        <f t="shared" si="0"/>
        <v>49</v>
      </c>
      <c r="K15" s="11"/>
      <c r="L15" s="11"/>
      <c r="M15" s="11"/>
      <c r="N15" s="11"/>
      <c r="O15" s="11"/>
      <c r="P15" s="10" t="s">
        <v>3483</v>
      </c>
      <c r="Q15" s="10" t="s">
        <v>3484</v>
      </c>
      <c r="R15" s="10" t="s">
        <v>3485</v>
      </c>
      <c r="S15" s="10"/>
      <c r="T15" s="10"/>
      <c r="U15" s="10"/>
      <c r="V15" s="10"/>
      <c r="W15" s="15">
        <v>42477.395833333336</v>
      </c>
      <c r="X15" s="16">
        <v>42467</v>
      </c>
      <c r="Y15" s="14">
        <v>5</v>
      </c>
      <c r="Z15" s="14"/>
    </row>
    <row r="16" spans="1:26">
      <c r="A16" s="1">
        <v>0</v>
      </c>
      <c r="B16" s="19" t="s">
        <v>3500</v>
      </c>
      <c r="C16" s="19"/>
      <c r="D16" s="10" t="s">
        <v>3487</v>
      </c>
      <c r="E16" s="10"/>
      <c r="F16" s="10"/>
      <c r="G16" s="10" t="s">
        <v>3480</v>
      </c>
      <c r="H16" s="11" t="s">
        <v>3482</v>
      </c>
      <c r="I16" s="12">
        <v>33950</v>
      </c>
      <c r="J16" s="11">
        <f t="shared" si="0"/>
        <v>24</v>
      </c>
      <c r="K16" s="11"/>
      <c r="L16" s="11"/>
      <c r="M16" s="11"/>
      <c r="N16" s="11"/>
      <c r="O16" s="11"/>
      <c r="P16" s="10" t="s">
        <v>3483</v>
      </c>
      <c r="Q16" s="10" t="s">
        <v>3484</v>
      </c>
      <c r="R16" s="10" t="s">
        <v>3485</v>
      </c>
      <c r="S16" s="10"/>
      <c r="T16" s="10"/>
      <c r="U16" s="10"/>
      <c r="V16" s="10"/>
      <c r="W16" s="15">
        <v>42477.395833333336</v>
      </c>
      <c r="X16" s="16">
        <v>42467</v>
      </c>
      <c r="Y16" s="14">
        <v>1</v>
      </c>
      <c r="Z16" s="14"/>
    </row>
    <row r="17" spans="1:26">
      <c r="A17" s="1">
        <v>0</v>
      </c>
      <c r="B17" s="19" t="s">
        <v>3500</v>
      </c>
      <c r="C17" s="19"/>
      <c r="D17" s="10" t="s">
        <v>3488</v>
      </c>
      <c r="E17" s="10"/>
      <c r="F17" s="10"/>
      <c r="G17" s="10" t="s">
        <v>3480</v>
      </c>
      <c r="H17" s="11" t="s">
        <v>3482</v>
      </c>
      <c r="I17" s="12">
        <v>34999</v>
      </c>
      <c r="J17" s="11">
        <f t="shared" si="0"/>
        <v>21</v>
      </c>
      <c r="K17" s="11"/>
      <c r="L17" s="11"/>
      <c r="M17" s="11"/>
      <c r="N17" s="11"/>
      <c r="O17" s="11"/>
      <c r="P17" s="10" t="s">
        <v>3483</v>
      </c>
      <c r="Q17" s="10" t="s">
        <v>3484</v>
      </c>
      <c r="R17" s="10" t="s">
        <v>3485</v>
      </c>
      <c r="S17" s="10"/>
      <c r="T17" s="10"/>
      <c r="U17" s="10"/>
      <c r="V17" s="10"/>
      <c r="W17" s="15">
        <v>42477.395833333336</v>
      </c>
      <c r="X17" s="16">
        <v>42467</v>
      </c>
      <c r="Y17" s="14">
        <v>1</v>
      </c>
      <c r="Z17" s="14"/>
    </row>
    <row r="18" spans="1:26">
      <c r="A18" s="1">
        <v>0</v>
      </c>
      <c r="B18" s="19" t="s">
        <v>3511</v>
      </c>
      <c r="C18" s="19"/>
      <c r="D18" s="10" t="s">
        <v>3512</v>
      </c>
      <c r="E18" s="10"/>
      <c r="F18" s="10"/>
      <c r="G18" s="10" t="s">
        <v>3513</v>
      </c>
      <c r="H18" s="11" t="s">
        <v>3514</v>
      </c>
      <c r="I18" s="12">
        <v>27194</v>
      </c>
      <c r="J18" s="11">
        <f t="shared" si="0"/>
        <v>42</v>
      </c>
      <c r="K18" s="11"/>
      <c r="L18" s="11"/>
      <c r="M18" s="11"/>
      <c r="N18" s="11"/>
      <c r="O18" s="11"/>
      <c r="P18" s="10" t="s">
        <v>3515</v>
      </c>
      <c r="Q18" s="10" t="s">
        <v>3516</v>
      </c>
      <c r="R18" s="10" t="s">
        <v>3517</v>
      </c>
      <c r="S18" s="10"/>
      <c r="T18" s="10"/>
      <c r="U18" s="10"/>
      <c r="V18" s="10"/>
      <c r="W18" s="15">
        <v>42477.354166666664</v>
      </c>
      <c r="X18" s="16">
        <v>42468</v>
      </c>
      <c r="Y18" s="14">
        <v>4</v>
      </c>
      <c r="Z18" s="14"/>
    </row>
    <row r="19" spans="1:26">
      <c r="A19" s="1">
        <v>0</v>
      </c>
      <c r="B19" s="19" t="s">
        <v>3552</v>
      </c>
      <c r="C19" s="19"/>
      <c r="D19" s="10" t="s">
        <v>3523</v>
      </c>
      <c r="E19" s="10"/>
      <c r="F19" s="10"/>
      <c r="G19" s="10" t="s">
        <v>3524</v>
      </c>
      <c r="H19" s="11" t="s">
        <v>3525</v>
      </c>
      <c r="I19" s="12">
        <v>30720</v>
      </c>
      <c r="J19" s="11">
        <f t="shared" si="0"/>
        <v>33</v>
      </c>
      <c r="K19" s="11"/>
      <c r="L19" s="11"/>
      <c r="M19" s="11"/>
      <c r="N19" s="11"/>
      <c r="O19" s="11"/>
      <c r="P19" s="10" t="s">
        <v>3526</v>
      </c>
      <c r="Q19" s="10" t="s">
        <v>3527</v>
      </c>
      <c r="R19" s="10" t="s">
        <v>3528</v>
      </c>
      <c r="S19" s="10"/>
      <c r="T19" s="10"/>
      <c r="U19" s="10"/>
      <c r="V19" s="10"/>
      <c r="W19" s="15">
        <v>42477.354166666664</v>
      </c>
      <c r="X19" s="16">
        <v>42471</v>
      </c>
      <c r="Y19" s="14">
        <v>1</v>
      </c>
      <c r="Z19" s="14"/>
    </row>
    <row r="20" spans="1:26">
      <c r="A20" s="1">
        <v>0</v>
      </c>
      <c r="B20" s="19" t="s">
        <v>3553</v>
      </c>
      <c r="C20" s="19"/>
      <c r="D20" s="10" t="s">
        <v>3529</v>
      </c>
      <c r="E20" s="10"/>
      <c r="F20" s="10"/>
      <c r="G20" s="10" t="s">
        <v>3530</v>
      </c>
      <c r="H20" s="11" t="s">
        <v>3525</v>
      </c>
      <c r="I20" s="12">
        <v>28344</v>
      </c>
      <c r="J20" s="11">
        <f t="shared" si="0"/>
        <v>39</v>
      </c>
      <c r="K20" s="11"/>
      <c r="L20" s="11"/>
      <c r="M20" s="11"/>
      <c r="N20" s="11"/>
      <c r="O20" s="11"/>
      <c r="P20" s="10" t="s">
        <v>3531</v>
      </c>
      <c r="Q20" s="10" t="s">
        <v>3532</v>
      </c>
      <c r="R20" s="10" t="s">
        <v>3533</v>
      </c>
      <c r="S20" s="10"/>
      <c r="T20" s="10"/>
      <c r="U20" s="10"/>
      <c r="V20" s="10"/>
      <c r="W20" s="15">
        <v>42486.364583333336</v>
      </c>
      <c r="X20" s="16">
        <v>42471</v>
      </c>
      <c r="Y20" s="14">
        <v>1</v>
      </c>
      <c r="Z20" s="14"/>
    </row>
    <row r="21" spans="1:26">
      <c r="A21" s="1">
        <v>0</v>
      </c>
      <c r="B21" s="19" t="s">
        <v>3553</v>
      </c>
      <c r="C21" s="19"/>
      <c r="D21" s="10" t="s">
        <v>3534</v>
      </c>
      <c r="E21" s="10"/>
      <c r="F21" s="10"/>
      <c r="G21" s="10" t="s">
        <v>3535</v>
      </c>
      <c r="H21" s="11" t="s">
        <v>3525</v>
      </c>
      <c r="I21" s="12">
        <v>26923</v>
      </c>
      <c r="J21" s="11">
        <f t="shared" si="0"/>
        <v>43</v>
      </c>
      <c r="K21" s="11"/>
      <c r="L21" s="11"/>
      <c r="M21" s="11"/>
      <c r="N21" s="11"/>
      <c r="O21" s="11"/>
      <c r="P21" s="10" t="s">
        <v>3536</v>
      </c>
      <c r="Q21" s="10" t="s">
        <v>3537</v>
      </c>
      <c r="R21" s="10" t="s">
        <v>3538</v>
      </c>
      <c r="S21" s="10"/>
      <c r="T21" s="10"/>
      <c r="U21" s="10"/>
      <c r="V21" s="10"/>
      <c r="W21" s="15">
        <v>42503.364583333336</v>
      </c>
      <c r="X21" s="16">
        <v>42471</v>
      </c>
      <c r="Y21" s="14">
        <v>4</v>
      </c>
      <c r="Z21" s="14"/>
    </row>
    <row r="22" spans="1:26">
      <c r="A22" s="1">
        <v>0</v>
      </c>
      <c r="B22" s="19" t="s">
        <v>3553</v>
      </c>
      <c r="C22" s="19"/>
      <c r="D22" s="10" t="s">
        <v>3539</v>
      </c>
      <c r="E22" s="10"/>
      <c r="F22" s="10"/>
      <c r="G22" s="10" t="s">
        <v>3540</v>
      </c>
      <c r="H22" s="11" t="s">
        <v>3541</v>
      </c>
      <c r="I22" s="12">
        <v>27061</v>
      </c>
      <c r="J22" s="11">
        <f t="shared" si="0"/>
        <v>43</v>
      </c>
      <c r="K22" s="11"/>
      <c r="L22" s="11"/>
      <c r="M22" s="11"/>
      <c r="N22" s="11"/>
      <c r="O22" s="11"/>
      <c r="P22" s="10" t="s">
        <v>3536</v>
      </c>
      <c r="Q22" s="10" t="s">
        <v>3537</v>
      </c>
      <c r="R22" s="10" t="s">
        <v>3538</v>
      </c>
      <c r="S22" s="10"/>
      <c r="T22" s="10"/>
      <c r="U22" s="10"/>
      <c r="V22" s="10"/>
      <c r="W22" s="15">
        <v>42502.364583333336</v>
      </c>
      <c r="X22" s="16">
        <v>42471</v>
      </c>
      <c r="Y22" s="14">
        <v>5</v>
      </c>
      <c r="Z22" s="14"/>
    </row>
    <row r="23" spans="1:26">
      <c r="A23" s="1">
        <v>0</v>
      </c>
      <c r="B23" s="19" t="s">
        <v>3554</v>
      </c>
      <c r="C23" s="19"/>
      <c r="D23" s="10" t="s">
        <v>3542</v>
      </c>
      <c r="E23" s="10"/>
      <c r="F23" s="10"/>
      <c r="G23" s="10" t="s">
        <v>3543</v>
      </c>
      <c r="H23" s="11" t="s">
        <v>3541</v>
      </c>
      <c r="I23" s="12">
        <v>22458</v>
      </c>
      <c r="J23" s="11">
        <f t="shared" si="0"/>
        <v>55</v>
      </c>
      <c r="K23" s="11"/>
      <c r="L23" s="11"/>
      <c r="M23" s="11"/>
      <c r="N23" s="11"/>
      <c r="O23" s="11"/>
      <c r="P23" s="10" t="s">
        <v>3544</v>
      </c>
      <c r="Q23" s="10" t="s">
        <v>3545</v>
      </c>
      <c r="R23" s="10" t="s">
        <v>3546</v>
      </c>
      <c r="S23" s="10"/>
      <c r="T23" s="10"/>
      <c r="U23" s="10"/>
      <c r="V23" s="10"/>
      <c r="W23" s="15">
        <v>42477.354166666664</v>
      </c>
      <c r="X23" s="16">
        <v>42471</v>
      </c>
      <c r="Y23" s="14">
        <v>2</v>
      </c>
      <c r="Z23" s="14"/>
    </row>
    <row r="24" spans="1:26">
      <c r="A24" s="1">
        <v>0</v>
      </c>
      <c r="B24" s="19" t="s">
        <v>3555</v>
      </c>
      <c r="C24" s="19"/>
      <c r="D24" s="10" t="s">
        <v>3547</v>
      </c>
      <c r="E24" s="10"/>
      <c r="F24" s="10"/>
      <c r="G24" s="10" t="s">
        <v>3548</v>
      </c>
      <c r="H24" s="11" t="s">
        <v>3525</v>
      </c>
      <c r="I24" s="12">
        <v>27102</v>
      </c>
      <c r="J24" s="11">
        <f t="shared" si="0"/>
        <v>43</v>
      </c>
      <c r="K24" s="11"/>
      <c r="L24" s="11"/>
      <c r="M24" s="11"/>
      <c r="N24" s="11"/>
      <c r="O24" s="11"/>
      <c r="P24" s="10" t="s">
        <v>3549</v>
      </c>
      <c r="Q24" s="10" t="s">
        <v>3550</v>
      </c>
      <c r="R24" s="10" t="s">
        <v>3551</v>
      </c>
      <c r="S24" s="10"/>
      <c r="T24" s="10"/>
      <c r="U24" s="10"/>
      <c r="V24" s="10"/>
      <c r="W24" s="15">
        <v>42499.364583333336</v>
      </c>
      <c r="X24" s="16">
        <v>42471</v>
      </c>
      <c r="Y24" s="14">
        <v>2</v>
      </c>
      <c r="Z24" s="14"/>
    </row>
    <row r="25" spans="1:26">
      <c r="A25" s="1">
        <v>0</v>
      </c>
      <c r="B25" s="19" t="s">
        <v>3579</v>
      </c>
      <c r="C25" s="19"/>
      <c r="D25" s="10" t="s">
        <v>3565</v>
      </c>
      <c r="E25" s="10"/>
      <c r="F25" s="10"/>
      <c r="G25" s="10" t="s">
        <v>3566</v>
      </c>
      <c r="H25" s="11" t="s">
        <v>3567</v>
      </c>
      <c r="I25" s="12">
        <v>31634</v>
      </c>
      <c r="J25" s="11">
        <f t="shared" si="0"/>
        <v>30</v>
      </c>
      <c r="K25" s="11"/>
      <c r="L25" s="11"/>
      <c r="M25" s="11"/>
      <c r="N25" s="11"/>
      <c r="O25" s="11"/>
      <c r="P25" s="10" t="s">
        <v>3568</v>
      </c>
      <c r="Q25" s="10" t="s">
        <v>3569</v>
      </c>
      <c r="R25" s="10" t="s">
        <v>3570</v>
      </c>
      <c r="S25" s="10"/>
      <c r="T25" s="10"/>
      <c r="U25" s="10"/>
      <c r="V25" s="10"/>
      <c r="W25" s="15">
        <v>42488.364583333336</v>
      </c>
      <c r="X25" s="16">
        <v>42472</v>
      </c>
      <c r="Y25" s="14">
        <v>1</v>
      </c>
      <c r="Z25" s="14"/>
    </row>
    <row r="26" spans="1:26">
      <c r="A26" s="1">
        <v>0</v>
      </c>
      <c r="B26" s="19" t="s">
        <v>3580</v>
      </c>
      <c r="C26" s="19"/>
      <c r="D26" s="10" t="s">
        <v>3571</v>
      </c>
      <c r="E26" s="10"/>
      <c r="F26" s="10"/>
      <c r="G26" s="10" t="s">
        <v>3572</v>
      </c>
      <c r="H26" s="11" t="s">
        <v>3573</v>
      </c>
      <c r="I26" s="12">
        <v>26269</v>
      </c>
      <c r="J26" s="11">
        <f t="shared" si="0"/>
        <v>45</v>
      </c>
      <c r="K26" s="11"/>
      <c r="L26" s="11"/>
      <c r="M26" s="11"/>
      <c r="N26" s="11"/>
      <c r="O26" s="11"/>
      <c r="P26" s="10" t="s">
        <v>3574</v>
      </c>
      <c r="Q26" s="10" t="s">
        <v>3575</v>
      </c>
      <c r="R26" s="10" t="s">
        <v>3576</v>
      </c>
      <c r="S26" s="10"/>
      <c r="T26" s="10"/>
      <c r="U26" s="10"/>
      <c r="V26" s="10"/>
      <c r="W26" s="15">
        <v>42488.364583333336</v>
      </c>
      <c r="X26" s="16">
        <v>42472</v>
      </c>
      <c r="Y26" s="14">
        <v>2</v>
      </c>
      <c r="Z26" s="14"/>
    </row>
    <row r="27" spans="1:26">
      <c r="A27" s="1">
        <v>0</v>
      </c>
      <c r="B27" s="19" t="s">
        <v>3580</v>
      </c>
      <c r="C27" s="19"/>
      <c r="D27" s="10" t="s">
        <v>3577</v>
      </c>
      <c r="E27" s="10"/>
      <c r="F27" s="10"/>
      <c r="G27" s="10" t="s">
        <v>3578</v>
      </c>
      <c r="H27" s="11" t="s">
        <v>3567</v>
      </c>
      <c r="I27" s="12">
        <v>25927</v>
      </c>
      <c r="J27" s="11">
        <f t="shared" si="0"/>
        <v>46</v>
      </c>
      <c r="K27" s="11"/>
      <c r="L27" s="11"/>
      <c r="M27" s="11"/>
      <c r="N27" s="11"/>
      <c r="O27" s="11"/>
      <c r="P27" s="10" t="s">
        <v>3574</v>
      </c>
      <c r="Q27" s="10" t="s">
        <v>3575</v>
      </c>
      <c r="R27" s="10" t="s">
        <v>3576</v>
      </c>
      <c r="S27" s="10"/>
      <c r="T27" s="10"/>
      <c r="U27" s="10"/>
      <c r="V27" s="10"/>
      <c r="W27" s="15">
        <v>42488.364583333336</v>
      </c>
      <c r="X27" s="16">
        <v>42472</v>
      </c>
      <c r="Y27" s="14">
        <v>2</v>
      </c>
      <c r="Z27" s="14"/>
    </row>
    <row r="28" spans="1:26">
      <c r="A28" s="1">
        <v>0</v>
      </c>
      <c r="B28" s="19" t="str">
        <f t="shared" ref="B28:B66" si="1">IF(AA28=AA27,"",AA28)</f>
        <v/>
      </c>
      <c r="C28" s="19"/>
      <c r="D28" s="10" t="s">
        <v>3582</v>
      </c>
      <c r="E28" s="10"/>
      <c r="F28" s="10"/>
      <c r="G28" s="10" t="s">
        <v>3583</v>
      </c>
      <c r="H28" s="11" t="s">
        <v>3462</v>
      </c>
      <c r="I28" s="12">
        <v>28228</v>
      </c>
      <c r="J28" s="11">
        <f t="shared" si="0"/>
        <v>39</v>
      </c>
      <c r="K28" s="11"/>
      <c r="L28" s="11"/>
      <c r="M28" s="11"/>
      <c r="N28" s="11"/>
      <c r="O28" s="11"/>
      <c r="P28" s="10" t="s">
        <v>2763</v>
      </c>
      <c r="Q28" s="10" t="s">
        <v>3584</v>
      </c>
      <c r="R28" s="10" t="s">
        <v>3585</v>
      </c>
      <c r="S28" s="10"/>
      <c r="T28" s="10"/>
      <c r="U28" s="10"/>
      <c r="V28" s="10"/>
      <c r="W28" s="15">
        <v>42499.5625</v>
      </c>
      <c r="X28" s="16">
        <v>42474</v>
      </c>
      <c r="Y28" s="14">
        <v>1</v>
      </c>
      <c r="Z28" s="14"/>
    </row>
    <row r="29" spans="1:26" hidden="1">
      <c r="A29" s="1">
        <v>0</v>
      </c>
      <c r="B29" s="19" t="str">
        <f t="shared" si="1"/>
        <v/>
      </c>
      <c r="C29" s="19"/>
      <c r="D29" s="10"/>
      <c r="E29" s="10"/>
      <c r="F29" s="10"/>
      <c r="G29" s="10"/>
      <c r="H29" s="11"/>
      <c r="I29" s="12"/>
      <c r="J29" s="11"/>
      <c r="K29" s="11"/>
      <c r="L29" s="11"/>
      <c r="M29" s="11"/>
      <c r="N29" s="11"/>
      <c r="O29" s="11"/>
      <c r="P29" s="10"/>
      <c r="Q29" s="10"/>
      <c r="R29" s="10"/>
      <c r="S29" s="10"/>
      <c r="T29" s="10"/>
      <c r="U29" s="10"/>
      <c r="V29" s="10"/>
      <c r="W29" s="13"/>
      <c r="X29" s="13" t="s">
        <v>2971</v>
      </c>
      <c r="Y29" s="14" t="s">
        <v>2972</v>
      </c>
      <c r="Z29" s="14" t="s">
        <v>2973</v>
      </c>
    </row>
    <row r="30" spans="1:26" hidden="1">
      <c r="A30" s="1">
        <v>0</v>
      </c>
      <c r="B30" s="19" t="str">
        <f t="shared" si="1"/>
        <v/>
      </c>
      <c r="C30" s="19"/>
      <c r="D30" s="10"/>
      <c r="E30" s="10"/>
      <c r="F30" s="10"/>
      <c r="G30" s="10"/>
      <c r="H30" s="11"/>
      <c r="I30" s="12"/>
      <c r="J30" s="11"/>
      <c r="K30" s="11"/>
      <c r="L30" s="11"/>
      <c r="M30" s="11"/>
      <c r="N30" s="11"/>
      <c r="O30" s="11"/>
      <c r="P30" s="10"/>
      <c r="Q30" s="10"/>
      <c r="R30" s="10"/>
      <c r="S30" s="10"/>
      <c r="T30" s="10"/>
      <c r="U30" s="10"/>
      <c r="V30" s="10"/>
      <c r="W30" s="13"/>
      <c r="X30" s="13" t="s">
        <v>2971</v>
      </c>
      <c r="Y30" s="14" t="s">
        <v>2972</v>
      </c>
      <c r="Z30" s="14" t="s">
        <v>2973</v>
      </c>
    </row>
    <row r="31" spans="1:26" hidden="1">
      <c r="A31" s="1">
        <v>0</v>
      </c>
      <c r="B31" s="19" t="str">
        <f t="shared" si="1"/>
        <v/>
      </c>
      <c r="C31" s="19"/>
      <c r="D31" s="10"/>
      <c r="E31" s="10"/>
      <c r="F31" s="10"/>
      <c r="G31" s="10"/>
      <c r="H31" s="11"/>
      <c r="I31" s="12"/>
      <c r="J31" s="11"/>
      <c r="K31" s="11"/>
      <c r="L31" s="11"/>
      <c r="M31" s="11"/>
      <c r="N31" s="11"/>
      <c r="O31" s="11"/>
      <c r="P31" s="10"/>
      <c r="Q31" s="10"/>
      <c r="R31" s="10"/>
      <c r="S31" s="10"/>
      <c r="T31" s="10"/>
      <c r="U31" s="10"/>
      <c r="V31" s="10"/>
      <c r="W31" s="13"/>
      <c r="X31" s="13" t="s">
        <v>2971</v>
      </c>
      <c r="Y31" s="14" t="s">
        <v>2972</v>
      </c>
      <c r="Z31" s="14" t="s">
        <v>2973</v>
      </c>
    </row>
    <row r="32" spans="1:26" hidden="1">
      <c r="A32" s="1">
        <v>0</v>
      </c>
      <c r="B32" s="19" t="str">
        <f t="shared" si="1"/>
        <v/>
      </c>
      <c r="C32" s="19"/>
      <c r="D32" s="10"/>
      <c r="E32" s="10"/>
      <c r="F32" s="10"/>
      <c r="G32" s="10"/>
      <c r="H32" s="11"/>
      <c r="I32" s="12"/>
      <c r="J32" s="11"/>
      <c r="K32" s="11"/>
      <c r="L32" s="11"/>
      <c r="M32" s="11"/>
      <c r="N32" s="11"/>
      <c r="O32" s="11"/>
      <c r="P32" s="10"/>
      <c r="Q32" s="10"/>
      <c r="R32" s="10"/>
      <c r="S32" s="10"/>
      <c r="T32" s="10"/>
      <c r="U32" s="10"/>
      <c r="V32" s="10"/>
      <c r="W32" s="13"/>
      <c r="X32" s="13" t="s">
        <v>2971</v>
      </c>
      <c r="Y32" s="14" t="s">
        <v>2972</v>
      </c>
      <c r="Z32" s="14" t="s">
        <v>2973</v>
      </c>
    </row>
    <row r="33" spans="1:26" hidden="1">
      <c r="A33" s="1">
        <v>0</v>
      </c>
      <c r="B33" s="19" t="str">
        <f t="shared" si="1"/>
        <v/>
      </c>
      <c r="C33" s="19"/>
      <c r="D33" s="10"/>
      <c r="E33" s="10"/>
      <c r="F33" s="10"/>
      <c r="G33" s="10"/>
      <c r="H33" s="11"/>
      <c r="I33" s="12"/>
      <c r="J33" s="11"/>
      <c r="K33" s="11"/>
      <c r="L33" s="11"/>
      <c r="M33" s="11"/>
      <c r="N33" s="11"/>
      <c r="O33" s="11"/>
      <c r="P33" s="10"/>
      <c r="Q33" s="10"/>
      <c r="R33" s="10"/>
      <c r="S33" s="10"/>
      <c r="T33" s="10"/>
      <c r="U33" s="10"/>
      <c r="V33" s="10"/>
      <c r="W33" s="13"/>
      <c r="X33" s="13" t="s">
        <v>2971</v>
      </c>
      <c r="Y33" s="14" t="s">
        <v>2972</v>
      </c>
      <c r="Z33" s="14" t="s">
        <v>2973</v>
      </c>
    </row>
    <row r="34" spans="1:26" hidden="1">
      <c r="A34" s="1">
        <v>0</v>
      </c>
      <c r="B34" s="19" t="str">
        <f t="shared" si="1"/>
        <v/>
      </c>
      <c r="C34" s="19"/>
      <c r="D34" s="10"/>
      <c r="E34" s="10"/>
      <c r="F34" s="10"/>
      <c r="G34" s="10"/>
      <c r="H34" s="11"/>
      <c r="I34" s="12"/>
      <c r="J34" s="11"/>
      <c r="K34" s="11"/>
      <c r="L34" s="11"/>
      <c r="M34" s="11"/>
      <c r="N34" s="11"/>
      <c r="O34" s="11"/>
      <c r="P34" s="10"/>
      <c r="Q34" s="10"/>
      <c r="R34" s="10"/>
      <c r="S34" s="10"/>
      <c r="T34" s="10"/>
      <c r="U34" s="10"/>
      <c r="V34" s="10"/>
      <c r="W34" s="13"/>
      <c r="X34" s="13" t="s">
        <v>2971</v>
      </c>
      <c r="Y34" s="14" t="s">
        <v>2972</v>
      </c>
      <c r="Z34" s="14" t="s">
        <v>2973</v>
      </c>
    </row>
    <row r="35" spans="1:26" hidden="1">
      <c r="A35" s="1">
        <v>0</v>
      </c>
      <c r="B35" s="19" t="str">
        <f t="shared" si="1"/>
        <v/>
      </c>
      <c r="C35" s="19"/>
      <c r="D35" s="10"/>
      <c r="E35" s="10"/>
      <c r="F35" s="10"/>
      <c r="G35" s="10"/>
      <c r="H35" s="11"/>
      <c r="I35" s="12"/>
      <c r="J35" s="11"/>
      <c r="K35" s="11"/>
      <c r="L35" s="11"/>
      <c r="M35" s="11"/>
      <c r="N35" s="11"/>
      <c r="O35" s="11"/>
      <c r="P35" s="10"/>
      <c r="Q35" s="10"/>
      <c r="R35" s="10"/>
      <c r="S35" s="10"/>
      <c r="T35" s="10"/>
      <c r="U35" s="10"/>
      <c r="V35" s="10"/>
      <c r="W35" s="13"/>
      <c r="X35" s="13" t="s">
        <v>2971</v>
      </c>
      <c r="Y35" s="14" t="s">
        <v>2972</v>
      </c>
      <c r="Z35" s="14" t="s">
        <v>2973</v>
      </c>
    </row>
    <row r="36" spans="1:26" hidden="1">
      <c r="A36" s="1">
        <v>0</v>
      </c>
      <c r="B36" s="19" t="str">
        <f t="shared" si="1"/>
        <v/>
      </c>
      <c r="C36" s="19"/>
      <c r="D36" s="10"/>
      <c r="E36" s="10"/>
      <c r="F36" s="10"/>
      <c r="G36" s="10"/>
      <c r="H36" s="11"/>
      <c r="I36" s="12"/>
      <c r="J36" s="11"/>
      <c r="K36" s="11"/>
      <c r="L36" s="11"/>
      <c r="M36" s="11"/>
      <c r="N36" s="11"/>
      <c r="O36" s="11"/>
      <c r="P36" s="10"/>
      <c r="Q36" s="10"/>
      <c r="R36" s="10"/>
      <c r="S36" s="10"/>
      <c r="T36" s="10"/>
      <c r="U36" s="10"/>
      <c r="V36" s="10"/>
      <c r="W36" s="13"/>
      <c r="X36" s="13" t="s">
        <v>2971</v>
      </c>
      <c r="Y36" s="14" t="s">
        <v>2972</v>
      </c>
      <c r="Z36" s="14" t="s">
        <v>2973</v>
      </c>
    </row>
    <row r="37" spans="1:26" hidden="1">
      <c r="A37" s="1">
        <v>0</v>
      </c>
      <c r="B37" s="19" t="str">
        <f t="shared" si="1"/>
        <v/>
      </c>
      <c r="C37" s="19"/>
      <c r="D37" s="10"/>
      <c r="E37" s="10"/>
      <c r="F37" s="10"/>
      <c r="G37" s="10"/>
      <c r="H37" s="11"/>
      <c r="I37" s="12"/>
      <c r="J37" s="11"/>
      <c r="K37" s="11"/>
      <c r="L37" s="11"/>
      <c r="M37" s="11"/>
      <c r="N37" s="11"/>
      <c r="O37" s="11"/>
      <c r="P37" s="10"/>
      <c r="Q37" s="10"/>
      <c r="R37" s="10"/>
      <c r="S37" s="10"/>
      <c r="T37" s="10"/>
      <c r="U37" s="10"/>
      <c r="V37" s="10"/>
      <c r="W37" s="13"/>
      <c r="X37" s="13" t="s">
        <v>2971</v>
      </c>
      <c r="Y37" s="14" t="s">
        <v>2972</v>
      </c>
      <c r="Z37" s="14" t="s">
        <v>2973</v>
      </c>
    </row>
    <row r="38" spans="1:26" hidden="1">
      <c r="A38" s="1">
        <v>0</v>
      </c>
      <c r="B38" s="19" t="str">
        <f t="shared" si="1"/>
        <v/>
      </c>
      <c r="C38" s="19"/>
      <c r="D38" s="10"/>
      <c r="E38" s="10"/>
      <c r="F38" s="10"/>
      <c r="G38" s="10"/>
      <c r="H38" s="11"/>
      <c r="I38" s="12"/>
      <c r="J38" s="11"/>
      <c r="K38" s="11"/>
      <c r="L38" s="11"/>
      <c r="M38" s="11"/>
      <c r="N38" s="11"/>
      <c r="O38" s="11"/>
      <c r="P38" s="10"/>
      <c r="Q38" s="10"/>
      <c r="R38" s="10"/>
      <c r="S38" s="10"/>
      <c r="T38" s="10"/>
      <c r="U38" s="10"/>
      <c r="V38" s="10"/>
      <c r="W38" s="13"/>
      <c r="X38" s="13" t="s">
        <v>2971</v>
      </c>
      <c r="Y38" s="14" t="s">
        <v>2972</v>
      </c>
      <c r="Z38" s="14" t="s">
        <v>2973</v>
      </c>
    </row>
    <row r="39" spans="1:26" hidden="1">
      <c r="A39" s="1">
        <v>0</v>
      </c>
      <c r="B39" s="19" t="str">
        <f t="shared" si="1"/>
        <v/>
      </c>
      <c r="C39" s="19"/>
      <c r="D39" s="10"/>
      <c r="E39" s="10"/>
      <c r="F39" s="10"/>
      <c r="G39" s="10"/>
      <c r="H39" s="11"/>
      <c r="I39" s="12"/>
      <c r="J39" s="11"/>
      <c r="K39" s="11"/>
      <c r="L39" s="11"/>
      <c r="M39" s="11"/>
      <c r="N39" s="11"/>
      <c r="O39" s="11"/>
      <c r="P39" s="10"/>
      <c r="Q39" s="10"/>
      <c r="R39" s="10"/>
      <c r="S39" s="10"/>
      <c r="T39" s="10"/>
      <c r="U39" s="10"/>
      <c r="V39" s="10"/>
      <c r="W39" s="13"/>
      <c r="X39" s="13" t="s">
        <v>2971</v>
      </c>
      <c r="Y39" s="14" t="s">
        <v>2972</v>
      </c>
      <c r="Z39" s="14" t="s">
        <v>2973</v>
      </c>
    </row>
    <row r="40" spans="1:26" hidden="1">
      <c r="A40" s="1">
        <v>0</v>
      </c>
      <c r="B40" s="19" t="str">
        <f t="shared" si="1"/>
        <v/>
      </c>
      <c r="C40" s="19"/>
      <c r="D40" s="10"/>
      <c r="E40" s="10"/>
      <c r="F40" s="10"/>
      <c r="G40" s="10"/>
      <c r="H40" s="11"/>
      <c r="I40" s="12"/>
      <c r="J40" s="11"/>
      <c r="K40" s="11"/>
      <c r="L40" s="11"/>
      <c r="M40" s="11"/>
      <c r="N40" s="11"/>
      <c r="O40" s="11"/>
      <c r="P40" s="10"/>
      <c r="Q40" s="10"/>
      <c r="R40" s="10"/>
      <c r="S40" s="10"/>
      <c r="T40" s="10"/>
      <c r="U40" s="10"/>
      <c r="V40" s="10"/>
      <c r="W40" s="13"/>
      <c r="X40" s="13" t="s">
        <v>2971</v>
      </c>
      <c r="Y40" s="14" t="s">
        <v>2972</v>
      </c>
      <c r="Z40" s="14" t="s">
        <v>2973</v>
      </c>
    </row>
    <row r="41" spans="1:26" hidden="1">
      <c r="A41" s="1">
        <v>0</v>
      </c>
      <c r="B41" s="19" t="str">
        <f t="shared" si="1"/>
        <v/>
      </c>
      <c r="C41" s="19"/>
      <c r="D41" s="10"/>
      <c r="E41" s="10"/>
      <c r="F41" s="10"/>
      <c r="G41" s="10"/>
      <c r="H41" s="11"/>
      <c r="I41" s="12"/>
      <c r="J41" s="11"/>
      <c r="K41" s="11"/>
      <c r="L41" s="11"/>
      <c r="M41" s="11"/>
      <c r="N41" s="11"/>
      <c r="O41" s="11"/>
      <c r="P41" s="10"/>
      <c r="Q41" s="10"/>
      <c r="R41" s="10"/>
      <c r="S41" s="10"/>
      <c r="T41" s="10"/>
      <c r="U41" s="10"/>
      <c r="V41" s="10"/>
      <c r="W41" s="13"/>
      <c r="X41" s="13" t="s">
        <v>2971</v>
      </c>
      <c r="Y41" s="14" t="s">
        <v>2972</v>
      </c>
      <c r="Z41" s="14" t="s">
        <v>2973</v>
      </c>
    </row>
    <row r="42" spans="1:26" hidden="1">
      <c r="A42" s="1">
        <v>0</v>
      </c>
      <c r="B42" s="19" t="str">
        <f t="shared" si="1"/>
        <v/>
      </c>
      <c r="C42" s="19"/>
      <c r="D42" s="10"/>
      <c r="E42" s="10"/>
      <c r="F42" s="10"/>
      <c r="G42" s="10"/>
      <c r="H42" s="11"/>
      <c r="I42" s="12"/>
      <c r="J42" s="11"/>
      <c r="K42" s="11"/>
      <c r="L42" s="11"/>
      <c r="M42" s="11"/>
      <c r="N42" s="11"/>
      <c r="O42" s="11"/>
      <c r="P42" s="10"/>
      <c r="Q42" s="10"/>
      <c r="R42" s="10"/>
      <c r="S42" s="10"/>
      <c r="T42" s="10"/>
      <c r="U42" s="10"/>
      <c r="V42" s="10"/>
      <c r="W42" s="13"/>
      <c r="X42" s="13" t="s">
        <v>2971</v>
      </c>
      <c r="Y42" s="14" t="s">
        <v>2972</v>
      </c>
      <c r="Z42" s="14" t="s">
        <v>2973</v>
      </c>
    </row>
    <row r="43" spans="1:26" hidden="1">
      <c r="A43" s="1">
        <v>0</v>
      </c>
      <c r="B43" s="19" t="str">
        <f t="shared" si="1"/>
        <v/>
      </c>
      <c r="C43" s="19"/>
      <c r="D43" s="10"/>
      <c r="E43" s="10"/>
      <c r="F43" s="10"/>
      <c r="G43" s="10"/>
      <c r="H43" s="11"/>
      <c r="I43" s="12"/>
      <c r="J43" s="11"/>
      <c r="K43" s="11"/>
      <c r="L43" s="11"/>
      <c r="M43" s="11"/>
      <c r="N43" s="11"/>
      <c r="O43" s="11"/>
      <c r="P43" s="10"/>
      <c r="Q43" s="10"/>
      <c r="R43" s="10"/>
      <c r="S43" s="10"/>
      <c r="T43" s="10"/>
      <c r="U43" s="10"/>
      <c r="V43" s="10"/>
      <c r="W43" s="13"/>
      <c r="X43" s="13" t="s">
        <v>2971</v>
      </c>
      <c r="Y43" s="14" t="s">
        <v>2972</v>
      </c>
      <c r="Z43" s="14" t="s">
        <v>2973</v>
      </c>
    </row>
    <row r="44" spans="1:26" hidden="1">
      <c r="A44" s="1">
        <v>0</v>
      </c>
      <c r="B44" s="19" t="str">
        <f t="shared" si="1"/>
        <v/>
      </c>
      <c r="C44" s="19"/>
      <c r="D44" s="10"/>
      <c r="E44" s="10"/>
      <c r="F44" s="10"/>
      <c r="G44" s="10"/>
      <c r="H44" s="11"/>
      <c r="I44" s="12"/>
      <c r="J44" s="11"/>
      <c r="K44" s="11"/>
      <c r="L44" s="11"/>
      <c r="M44" s="11"/>
      <c r="N44" s="11"/>
      <c r="O44" s="11"/>
      <c r="P44" s="10"/>
      <c r="Q44" s="10"/>
      <c r="R44" s="10"/>
      <c r="S44" s="10"/>
      <c r="T44" s="10"/>
      <c r="U44" s="10"/>
      <c r="V44" s="10"/>
      <c r="W44" s="13"/>
      <c r="X44" s="13" t="s">
        <v>2971</v>
      </c>
      <c r="Y44" s="14" t="s">
        <v>2972</v>
      </c>
      <c r="Z44" s="14" t="s">
        <v>2973</v>
      </c>
    </row>
    <row r="45" spans="1:26" hidden="1">
      <c r="A45" s="1">
        <v>0</v>
      </c>
      <c r="B45" s="19" t="str">
        <f t="shared" si="1"/>
        <v/>
      </c>
      <c r="C45" s="19"/>
      <c r="D45" s="10"/>
      <c r="E45" s="10"/>
      <c r="F45" s="10"/>
      <c r="G45" s="10"/>
      <c r="H45" s="11"/>
      <c r="I45" s="12"/>
      <c r="J45" s="11"/>
      <c r="K45" s="11"/>
      <c r="L45" s="11"/>
      <c r="M45" s="11"/>
      <c r="N45" s="11"/>
      <c r="O45" s="11"/>
      <c r="P45" s="10"/>
      <c r="Q45" s="10"/>
      <c r="R45" s="10"/>
      <c r="S45" s="10"/>
      <c r="T45" s="10"/>
      <c r="U45" s="10"/>
      <c r="V45" s="10"/>
      <c r="W45" s="13"/>
      <c r="X45" s="13" t="s">
        <v>2971</v>
      </c>
      <c r="Y45" s="14" t="s">
        <v>2972</v>
      </c>
      <c r="Z45" s="14" t="s">
        <v>2973</v>
      </c>
    </row>
    <row r="46" spans="1:26" hidden="1">
      <c r="A46" s="1">
        <v>0</v>
      </c>
      <c r="B46" s="19" t="str">
        <f t="shared" si="1"/>
        <v/>
      </c>
      <c r="C46" s="19"/>
      <c r="D46" s="10"/>
      <c r="E46" s="10"/>
      <c r="F46" s="10"/>
      <c r="G46" s="10"/>
      <c r="H46" s="11"/>
      <c r="I46" s="12"/>
      <c r="J46" s="11"/>
      <c r="K46" s="11"/>
      <c r="L46" s="11"/>
      <c r="M46" s="11"/>
      <c r="N46" s="11"/>
      <c r="O46" s="11"/>
      <c r="P46" s="10"/>
      <c r="Q46" s="10"/>
      <c r="R46" s="10"/>
      <c r="S46" s="10"/>
      <c r="T46" s="10"/>
      <c r="U46" s="10"/>
      <c r="V46" s="10"/>
      <c r="W46" s="13"/>
      <c r="X46" s="13" t="s">
        <v>2971</v>
      </c>
      <c r="Y46" s="14" t="s">
        <v>2972</v>
      </c>
      <c r="Z46" s="14" t="s">
        <v>2973</v>
      </c>
    </row>
    <row r="47" spans="1:26" hidden="1">
      <c r="A47" s="1">
        <v>0</v>
      </c>
      <c r="B47" s="19" t="str">
        <f t="shared" si="1"/>
        <v/>
      </c>
      <c r="C47" s="19"/>
      <c r="D47" s="10"/>
      <c r="E47" s="10"/>
      <c r="F47" s="10"/>
      <c r="G47" s="10"/>
      <c r="H47" s="11"/>
      <c r="I47" s="12"/>
      <c r="J47" s="11"/>
      <c r="K47" s="11"/>
      <c r="L47" s="11"/>
      <c r="M47" s="11"/>
      <c r="N47" s="11"/>
      <c r="O47" s="11"/>
      <c r="P47" s="10"/>
      <c r="Q47" s="10"/>
      <c r="R47" s="10"/>
      <c r="S47" s="10"/>
      <c r="T47" s="10"/>
      <c r="U47" s="10"/>
      <c r="V47" s="10"/>
      <c r="W47" s="13"/>
      <c r="X47" s="13" t="s">
        <v>2971</v>
      </c>
      <c r="Y47" s="14" t="s">
        <v>2972</v>
      </c>
      <c r="Z47" s="14" t="s">
        <v>2973</v>
      </c>
    </row>
    <row r="48" spans="1:26" hidden="1">
      <c r="A48" s="1">
        <v>0</v>
      </c>
      <c r="B48" s="19" t="str">
        <f t="shared" si="1"/>
        <v/>
      </c>
      <c r="C48" s="19"/>
      <c r="D48" s="10"/>
      <c r="E48" s="10"/>
      <c r="F48" s="10"/>
      <c r="G48" s="10"/>
      <c r="H48" s="11"/>
      <c r="I48" s="12"/>
      <c r="J48" s="11"/>
      <c r="K48" s="11"/>
      <c r="L48" s="11"/>
      <c r="M48" s="11"/>
      <c r="N48" s="11"/>
      <c r="O48" s="11"/>
      <c r="P48" s="10"/>
      <c r="Q48" s="10"/>
      <c r="R48" s="10"/>
      <c r="S48" s="10"/>
      <c r="T48" s="10"/>
      <c r="U48" s="10"/>
      <c r="V48" s="10"/>
      <c r="W48" s="13"/>
      <c r="X48" s="13" t="s">
        <v>2971</v>
      </c>
      <c r="Y48" s="14" t="s">
        <v>2972</v>
      </c>
      <c r="Z48" s="14" t="s">
        <v>2973</v>
      </c>
    </row>
    <row r="49" spans="1:26" hidden="1">
      <c r="A49" s="1">
        <v>0</v>
      </c>
      <c r="B49" s="19" t="str">
        <f t="shared" si="1"/>
        <v/>
      </c>
      <c r="C49" s="19"/>
      <c r="D49" s="10"/>
      <c r="E49" s="10"/>
      <c r="F49" s="10"/>
      <c r="G49" s="10"/>
      <c r="H49" s="11"/>
      <c r="I49" s="12"/>
      <c r="J49" s="11"/>
      <c r="K49" s="11"/>
      <c r="L49" s="11"/>
      <c r="M49" s="11"/>
      <c r="N49" s="11"/>
      <c r="O49" s="11"/>
      <c r="P49" s="10"/>
      <c r="Q49" s="10"/>
      <c r="R49" s="10"/>
      <c r="S49" s="10"/>
      <c r="T49" s="10"/>
      <c r="U49" s="10"/>
      <c r="V49" s="10"/>
      <c r="W49" s="13"/>
      <c r="X49" s="13" t="s">
        <v>2971</v>
      </c>
      <c r="Y49" s="14" t="s">
        <v>2972</v>
      </c>
      <c r="Z49" s="14" t="s">
        <v>2973</v>
      </c>
    </row>
    <row r="50" spans="1:26" hidden="1">
      <c r="A50" s="1">
        <v>0</v>
      </c>
      <c r="B50" s="19" t="str">
        <f t="shared" si="1"/>
        <v/>
      </c>
      <c r="C50" s="19"/>
      <c r="D50" s="10"/>
      <c r="E50" s="10"/>
      <c r="F50" s="10"/>
      <c r="G50" s="10"/>
      <c r="H50" s="11"/>
      <c r="I50" s="12"/>
      <c r="J50" s="11"/>
      <c r="K50" s="11"/>
      <c r="L50" s="11"/>
      <c r="M50" s="11"/>
      <c r="N50" s="11"/>
      <c r="O50" s="11"/>
      <c r="P50" s="10"/>
      <c r="Q50" s="10"/>
      <c r="R50" s="10"/>
      <c r="S50" s="10"/>
      <c r="T50" s="10"/>
      <c r="U50" s="10"/>
      <c r="V50" s="10"/>
      <c r="W50" s="13"/>
      <c r="X50" s="13" t="s">
        <v>2971</v>
      </c>
      <c r="Y50" s="14" t="s">
        <v>2972</v>
      </c>
      <c r="Z50" s="14" t="s">
        <v>2973</v>
      </c>
    </row>
    <row r="51" spans="1:26" hidden="1">
      <c r="A51" s="1">
        <v>0</v>
      </c>
      <c r="B51" s="19" t="str">
        <f t="shared" si="1"/>
        <v/>
      </c>
      <c r="C51" s="19"/>
      <c r="D51" s="10"/>
      <c r="E51" s="10"/>
      <c r="F51" s="10"/>
      <c r="G51" s="10"/>
      <c r="H51" s="11"/>
      <c r="I51" s="12"/>
      <c r="J51" s="11"/>
      <c r="K51" s="11"/>
      <c r="L51" s="11"/>
      <c r="M51" s="11"/>
      <c r="N51" s="11"/>
      <c r="O51" s="11"/>
      <c r="P51" s="10"/>
      <c r="Q51" s="10"/>
      <c r="R51" s="10"/>
      <c r="S51" s="10"/>
      <c r="T51" s="10"/>
      <c r="U51" s="10"/>
      <c r="V51" s="10"/>
      <c r="W51" s="13"/>
      <c r="X51" s="13" t="s">
        <v>2971</v>
      </c>
      <c r="Y51" s="14" t="s">
        <v>2972</v>
      </c>
      <c r="Z51" s="14" t="s">
        <v>2973</v>
      </c>
    </row>
    <row r="52" spans="1:26" hidden="1">
      <c r="A52" s="1">
        <v>0</v>
      </c>
      <c r="B52" s="19" t="str">
        <f t="shared" si="1"/>
        <v/>
      </c>
      <c r="C52" s="19"/>
      <c r="D52" s="10"/>
      <c r="E52" s="10"/>
      <c r="F52" s="10"/>
      <c r="G52" s="10"/>
      <c r="H52" s="11"/>
      <c r="I52" s="12"/>
      <c r="J52" s="11"/>
      <c r="K52" s="11"/>
      <c r="L52" s="11"/>
      <c r="M52" s="11"/>
      <c r="N52" s="11"/>
      <c r="O52" s="11"/>
      <c r="P52" s="10"/>
      <c r="Q52" s="10"/>
      <c r="R52" s="10"/>
      <c r="S52" s="10"/>
      <c r="T52" s="10"/>
      <c r="U52" s="10"/>
      <c r="V52" s="10"/>
      <c r="W52" s="13"/>
      <c r="X52" s="13" t="s">
        <v>2971</v>
      </c>
      <c r="Y52" s="14" t="s">
        <v>2972</v>
      </c>
      <c r="Z52" s="14" t="s">
        <v>2973</v>
      </c>
    </row>
    <row r="53" spans="1:26" hidden="1">
      <c r="A53" s="1">
        <v>0</v>
      </c>
      <c r="B53" s="19" t="str">
        <f t="shared" si="1"/>
        <v/>
      </c>
      <c r="C53" s="19"/>
      <c r="D53" s="10"/>
      <c r="E53" s="10"/>
      <c r="F53" s="10"/>
      <c r="G53" s="10"/>
      <c r="H53" s="11"/>
      <c r="I53" s="12"/>
      <c r="J53" s="11"/>
      <c r="K53" s="11"/>
      <c r="L53" s="11"/>
      <c r="M53" s="11"/>
      <c r="N53" s="11"/>
      <c r="O53" s="11"/>
      <c r="P53" s="10"/>
      <c r="Q53" s="10"/>
      <c r="R53" s="10"/>
      <c r="S53" s="10"/>
      <c r="T53" s="10"/>
      <c r="U53" s="10"/>
      <c r="V53" s="10"/>
      <c r="W53" s="13"/>
      <c r="X53" s="13" t="s">
        <v>2971</v>
      </c>
      <c r="Y53" s="14" t="s">
        <v>2972</v>
      </c>
      <c r="Z53" s="14" t="s">
        <v>2973</v>
      </c>
    </row>
    <row r="54" spans="1:26" hidden="1">
      <c r="A54" s="1">
        <v>0</v>
      </c>
      <c r="B54" s="19" t="str">
        <f t="shared" si="1"/>
        <v/>
      </c>
      <c r="C54" s="19"/>
      <c r="D54" s="10"/>
      <c r="E54" s="10"/>
      <c r="F54" s="10"/>
      <c r="G54" s="10"/>
      <c r="H54" s="11"/>
      <c r="I54" s="12"/>
      <c r="J54" s="11"/>
      <c r="K54" s="11"/>
      <c r="L54" s="11"/>
      <c r="M54" s="11"/>
      <c r="N54" s="11"/>
      <c r="O54" s="11"/>
      <c r="P54" s="10"/>
      <c r="Q54" s="10"/>
      <c r="R54" s="10"/>
      <c r="S54" s="10"/>
      <c r="T54" s="10"/>
      <c r="U54" s="10"/>
      <c r="V54" s="10"/>
      <c r="W54" s="13"/>
      <c r="X54" s="13" t="s">
        <v>2971</v>
      </c>
      <c r="Y54" s="14" t="s">
        <v>2972</v>
      </c>
      <c r="Z54" s="14" t="s">
        <v>2973</v>
      </c>
    </row>
    <row r="55" spans="1:26" hidden="1">
      <c r="A55" s="1">
        <v>0</v>
      </c>
      <c r="B55" s="19" t="str">
        <f t="shared" si="1"/>
        <v/>
      </c>
      <c r="C55" s="19"/>
      <c r="D55" s="10"/>
      <c r="E55" s="10"/>
      <c r="F55" s="10"/>
      <c r="G55" s="10"/>
      <c r="H55" s="11"/>
      <c r="I55" s="12"/>
      <c r="J55" s="11"/>
      <c r="K55" s="11"/>
      <c r="L55" s="11"/>
      <c r="M55" s="11"/>
      <c r="N55" s="11"/>
      <c r="O55" s="11"/>
      <c r="P55" s="10"/>
      <c r="Q55" s="10"/>
      <c r="R55" s="10"/>
      <c r="S55" s="10"/>
      <c r="T55" s="10"/>
      <c r="U55" s="10"/>
      <c r="V55" s="10"/>
      <c r="W55" s="13"/>
      <c r="X55" s="13" t="s">
        <v>2971</v>
      </c>
      <c r="Y55" s="14" t="s">
        <v>2972</v>
      </c>
      <c r="Z55" s="14" t="s">
        <v>2973</v>
      </c>
    </row>
    <row r="56" spans="1:26" hidden="1">
      <c r="A56" s="1">
        <v>0</v>
      </c>
      <c r="B56" s="19" t="str">
        <f t="shared" si="1"/>
        <v/>
      </c>
      <c r="C56" s="19"/>
      <c r="D56" s="10"/>
      <c r="E56" s="10"/>
      <c r="F56" s="10"/>
      <c r="G56" s="10"/>
      <c r="H56" s="11"/>
      <c r="I56" s="12"/>
      <c r="J56" s="11"/>
      <c r="K56" s="11"/>
      <c r="L56" s="11"/>
      <c r="M56" s="11"/>
      <c r="N56" s="11"/>
      <c r="O56" s="11"/>
      <c r="P56" s="10"/>
      <c r="Q56" s="10"/>
      <c r="R56" s="10"/>
      <c r="S56" s="10"/>
      <c r="T56" s="10"/>
      <c r="U56" s="10"/>
      <c r="V56" s="10"/>
      <c r="W56" s="13"/>
      <c r="X56" s="13" t="s">
        <v>2971</v>
      </c>
      <c r="Y56" s="14" t="s">
        <v>2972</v>
      </c>
      <c r="Z56" s="14" t="s">
        <v>2973</v>
      </c>
    </row>
    <row r="57" spans="1:26" hidden="1">
      <c r="A57" s="1">
        <v>0</v>
      </c>
      <c r="B57" s="19" t="str">
        <f t="shared" si="1"/>
        <v/>
      </c>
      <c r="C57" s="19"/>
      <c r="D57" s="10"/>
      <c r="E57" s="10"/>
      <c r="F57" s="10"/>
      <c r="G57" s="10"/>
      <c r="H57" s="11"/>
      <c r="I57" s="12"/>
      <c r="J57" s="11"/>
      <c r="K57" s="11"/>
      <c r="L57" s="11"/>
      <c r="M57" s="11"/>
      <c r="N57" s="11"/>
      <c r="O57" s="11"/>
      <c r="P57" s="10"/>
      <c r="Q57" s="10"/>
      <c r="R57" s="10"/>
      <c r="S57" s="10"/>
      <c r="T57" s="10"/>
      <c r="U57" s="10"/>
      <c r="V57" s="10"/>
      <c r="W57" s="13"/>
      <c r="X57" s="13" t="s">
        <v>2971</v>
      </c>
      <c r="Y57" s="14" t="s">
        <v>2972</v>
      </c>
      <c r="Z57" s="14" t="s">
        <v>2973</v>
      </c>
    </row>
    <row r="58" spans="1:26" hidden="1">
      <c r="A58" s="1">
        <v>0</v>
      </c>
      <c r="B58" s="19" t="str">
        <f t="shared" si="1"/>
        <v/>
      </c>
      <c r="C58" s="19"/>
      <c r="D58" s="10"/>
      <c r="E58" s="10"/>
      <c r="F58" s="10"/>
      <c r="G58" s="10"/>
      <c r="H58" s="11"/>
      <c r="I58" s="12"/>
      <c r="J58" s="11"/>
      <c r="K58" s="11"/>
      <c r="L58" s="11"/>
      <c r="M58" s="11"/>
      <c r="N58" s="11"/>
      <c r="O58" s="11"/>
      <c r="P58" s="10"/>
      <c r="Q58" s="10"/>
      <c r="R58" s="10"/>
      <c r="S58" s="10"/>
      <c r="T58" s="10"/>
      <c r="U58" s="10"/>
      <c r="V58" s="10"/>
      <c r="W58" s="13"/>
      <c r="X58" s="13" t="s">
        <v>2971</v>
      </c>
      <c r="Y58" s="14" t="s">
        <v>2972</v>
      </c>
      <c r="Z58" s="14" t="s">
        <v>2973</v>
      </c>
    </row>
    <row r="59" spans="1:26" hidden="1">
      <c r="A59" s="1">
        <v>0</v>
      </c>
      <c r="B59" s="19" t="str">
        <f t="shared" si="1"/>
        <v/>
      </c>
      <c r="C59" s="19"/>
      <c r="D59" s="10"/>
      <c r="E59" s="10"/>
      <c r="F59" s="10"/>
      <c r="G59" s="10"/>
      <c r="H59" s="11"/>
      <c r="I59" s="12"/>
      <c r="J59" s="11"/>
      <c r="K59" s="11"/>
      <c r="L59" s="11"/>
      <c r="M59" s="11"/>
      <c r="N59" s="11"/>
      <c r="O59" s="11"/>
      <c r="P59" s="10"/>
      <c r="Q59" s="10"/>
      <c r="R59" s="10"/>
      <c r="S59" s="10"/>
      <c r="T59" s="10"/>
      <c r="U59" s="10"/>
      <c r="V59" s="10"/>
      <c r="W59" s="13"/>
      <c r="X59" s="13" t="s">
        <v>2971</v>
      </c>
      <c r="Y59" s="14" t="s">
        <v>2972</v>
      </c>
      <c r="Z59" s="14" t="s">
        <v>2973</v>
      </c>
    </row>
    <row r="60" spans="1:26" hidden="1">
      <c r="A60" s="1">
        <v>0</v>
      </c>
      <c r="B60" s="19" t="str">
        <f t="shared" si="1"/>
        <v/>
      </c>
      <c r="C60" s="19"/>
      <c r="D60" s="10"/>
      <c r="E60" s="10"/>
      <c r="F60" s="10"/>
      <c r="G60" s="10"/>
      <c r="H60" s="11"/>
      <c r="I60" s="12"/>
      <c r="J60" s="11"/>
      <c r="K60" s="11"/>
      <c r="L60" s="11"/>
      <c r="M60" s="11"/>
      <c r="N60" s="11"/>
      <c r="O60" s="11"/>
      <c r="P60" s="10"/>
      <c r="Q60" s="10"/>
      <c r="R60" s="10"/>
      <c r="S60" s="10"/>
      <c r="T60" s="10"/>
      <c r="U60" s="10"/>
      <c r="V60" s="10"/>
      <c r="W60" s="13"/>
      <c r="X60" s="13" t="s">
        <v>2971</v>
      </c>
      <c r="Y60" s="14" t="s">
        <v>2972</v>
      </c>
      <c r="Z60" s="14" t="s">
        <v>2973</v>
      </c>
    </row>
    <row r="61" spans="1:26" hidden="1">
      <c r="A61" s="1">
        <v>0</v>
      </c>
      <c r="B61" s="19" t="str">
        <f t="shared" si="1"/>
        <v/>
      </c>
      <c r="C61" s="19"/>
      <c r="D61" s="10"/>
      <c r="E61" s="10"/>
      <c r="F61" s="10"/>
      <c r="G61" s="10"/>
      <c r="H61" s="11"/>
      <c r="I61" s="12"/>
      <c r="J61" s="11"/>
      <c r="K61" s="11"/>
      <c r="L61" s="11"/>
      <c r="M61" s="11"/>
      <c r="N61" s="11"/>
      <c r="O61" s="11"/>
      <c r="P61" s="10"/>
      <c r="Q61" s="10"/>
      <c r="R61" s="10"/>
      <c r="S61" s="10"/>
      <c r="T61" s="10"/>
      <c r="U61" s="10"/>
      <c r="V61" s="10"/>
      <c r="W61" s="13"/>
      <c r="X61" s="13" t="s">
        <v>2971</v>
      </c>
      <c r="Y61" s="14" t="s">
        <v>2972</v>
      </c>
      <c r="Z61" s="14" t="s">
        <v>2973</v>
      </c>
    </row>
    <row r="62" spans="1:26" hidden="1">
      <c r="A62" s="1">
        <v>0</v>
      </c>
      <c r="B62" s="19" t="str">
        <f t="shared" si="1"/>
        <v/>
      </c>
      <c r="C62" s="19"/>
      <c r="D62" s="10"/>
      <c r="E62" s="10"/>
      <c r="F62" s="10"/>
      <c r="G62" s="10"/>
      <c r="H62" s="11"/>
      <c r="I62" s="12"/>
      <c r="J62" s="11"/>
      <c r="K62" s="11"/>
      <c r="L62" s="11"/>
      <c r="M62" s="11"/>
      <c r="N62" s="11"/>
      <c r="O62" s="11"/>
      <c r="P62" s="10"/>
      <c r="Q62" s="10"/>
      <c r="R62" s="10"/>
      <c r="S62" s="10"/>
      <c r="T62" s="10"/>
      <c r="U62" s="10"/>
      <c r="V62" s="10"/>
      <c r="W62" s="13"/>
      <c r="X62" s="13" t="s">
        <v>2971</v>
      </c>
      <c r="Y62" s="14" t="s">
        <v>2972</v>
      </c>
      <c r="Z62" s="14" t="s">
        <v>2973</v>
      </c>
    </row>
    <row r="63" spans="1:26" hidden="1">
      <c r="A63" s="1">
        <v>0</v>
      </c>
      <c r="B63" s="19" t="str">
        <f t="shared" si="1"/>
        <v/>
      </c>
      <c r="C63" s="19"/>
      <c r="D63" s="10"/>
      <c r="E63" s="10"/>
      <c r="F63" s="10"/>
      <c r="G63" s="10"/>
      <c r="H63" s="11"/>
      <c r="I63" s="12"/>
      <c r="J63" s="11"/>
      <c r="K63" s="11"/>
      <c r="L63" s="11"/>
      <c r="M63" s="11"/>
      <c r="N63" s="11"/>
      <c r="O63" s="11"/>
      <c r="P63" s="10"/>
      <c r="Q63" s="10"/>
      <c r="R63" s="10"/>
      <c r="S63" s="10"/>
      <c r="T63" s="10"/>
      <c r="U63" s="10"/>
      <c r="V63" s="10"/>
      <c r="W63" s="13"/>
      <c r="X63" s="13" t="s">
        <v>2971</v>
      </c>
      <c r="Y63" s="14" t="s">
        <v>2972</v>
      </c>
      <c r="Z63" s="14" t="s">
        <v>2973</v>
      </c>
    </row>
    <row r="64" spans="1:26" hidden="1">
      <c r="A64" s="1">
        <v>0</v>
      </c>
      <c r="B64" s="19" t="str">
        <f t="shared" si="1"/>
        <v/>
      </c>
      <c r="C64" s="19"/>
      <c r="D64" s="10"/>
      <c r="E64" s="10"/>
      <c r="F64" s="10"/>
      <c r="G64" s="10"/>
      <c r="H64" s="11"/>
      <c r="I64" s="12"/>
      <c r="J64" s="11"/>
      <c r="K64" s="11"/>
      <c r="L64" s="11"/>
      <c r="M64" s="11"/>
      <c r="N64" s="11"/>
      <c r="O64" s="11"/>
      <c r="P64" s="10"/>
      <c r="Q64" s="10"/>
      <c r="R64" s="10"/>
      <c r="S64" s="10"/>
      <c r="T64" s="10"/>
      <c r="U64" s="10"/>
      <c r="V64" s="10"/>
      <c r="W64" s="13"/>
      <c r="X64" s="13" t="s">
        <v>2971</v>
      </c>
      <c r="Y64" s="14" t="s">
        <v>2972</v>
      </c>
      <c r="Z64" s="14" t="s">
        <v>2973</v>
      </c>
    </row>
    <row r="65" spans="1:26" hidden="1">
      <c r="A65" s="1">
        <v>0</v>
      </c>
      <c r="B65" s="19" t="str">
        <f t="shared" si="1"/>
        <v/>
      </c>
      <c r="C65" s="19"/>
      <c r="D65" s="10"/>
      <c r="E65" s="10"/>
      <c r="F65" s="10"/>
      <c r="G65" s="10"/>
      <c r="H65" s="11"/>
      <c r="I65" s="12"/>
      <c r="J65" s="11"/>
      <c r="K65" s="11"/>
      <c r="L65" s="11"/>
      <c r="M65" s="11"/>
      <c r="N65" s="11"/>
      <c r="O65" s="11"/>
      <c r="P65" s="10"/>
      <c r="Q65" s="10"/>
      <c r="R65" s="10"/>
      <c r="S65" s="10"/>
      <c r="T65" s="10"/>
      <c r="U65" s="10"/>
      <c r="V65" s="10"/>
      <c r="W65" s="13"/>
      <c r="X65" s="13" t="s">
        <v>2971</v>
      </c>
      <c r="Y65" s="14" t="s">
        <v>2972</v>
      </c>
      <c r="Z65" s="14" t="s">
        <v>2973</v>
      </c>
    </row>
    <row r="66" spans="1:26" hidden="1">
      <c r="A66" s="1">
        <v>0</v>
      </c>
      <c r="B66" s="19" t="str">
        <f t="shared" si="1"/>
        <v/>
      </c>
      <c r="C66" s="19"/>
      <c r="D66" s="10"/>
      <c r="E66" s="10"/>
      <c r="F66" s="10"/>
      <c r="G66" s="10"/>
      <c r="H66" s="11"/>
      <c r="I66" s="12"/>
      <c r="J66" s="11"/>
      <c r="K66" s="11"/>
      <c r="L66" s="11"/>
      <c r="M66" s="11"/>
      <c r="N66" s="11"/>
      <c r="O66" s="11"/>
      <c r="P66" s="10"/>
      <c r="Q66" s="10"/>
      <c r="R66" s="10"/>
      <c r="S66" s="10"/>
      <c r="T66" s="10"/>
      <c r="U66" s="10"/>
      <c r="V66" s="10"/>
      <c r="W66" s="13"/>
      <c r="X66" s="13" t="s">
        <v>2971</v>
      </c>
      <c r="Y66" s="14" t="s">
        <v>2972</v>
      </c>
      <c r="Z66" s="14" t="s">
        <v>2973</v>
      </c>
    </row>
    <row r="67" spans="1:26" hidden="1">
      <c r="A67" s="1">
        <v>0</v>
      </c>
      <c r="B67" s="19" t="str">
        <f t="shared" ref="B67:B107" si="2">IF(AA67=AA66,"",AA67)</f>
        <v/>
      </c>
      <c r="C67" s="19"/>
      <c r="D67" s="10"/>
      <c r="E67" s="10"/>
      <c r="F67" s="10"/>
      <c r="G67" s="10"/>
      <c r="H67" s="11"/>
      <c r="I67" s="12"/>
      <c r="J67" s="11"/>
      <c r="K67" s="11"/>
      <c r="L67" s="11"/>
      <c r="M67" s="11"/>
      <c r="N67" s="11"/>
      <c r="O67" s="11"/>
      <c r="P67" s="10"/>
      <c r="Q67" s="10"/>
      <c r="R67" s="10"/>
      <c r="S67" s="10"/>
      <c r="T67" s="10"/>
      <c r="U67" s="10"/>
      <c r="V67" s="10"/>
      <c r="W67" s="13"/>
      <c r="X67" s="13" t="s">
        <v>2971</v>
      </c>
      <c r="Y67" s="14" t="s">
        <v>2972</v>
      </c>
      <c r="Z67" s="14" t="s">
        <v>2973</v>
      </c>
    </row>
    <row r="68" spans="1:26" hidden="1">
      <c r="A68" s="1">
        <v>0</v>
      </c>
      <c r="B68" s="19" t="str">
        <f t="shared" si="2"/>
        <v/>
      </c>
      <c r="C68" s="19"/>
      <c r="D68" s="10"/>
      <c r="E68" s="10"/>
      <c r="F68" s="10"/>
      <c r="G68" s="10"/>
      <c r="H68" s="11"/>
      <c r="I68" s="12"/>
      <c r="J68" s="11"/>
      <c r="K68" s="11"/>
      <c r="L68" s="11"/>
      <c r="M68" s="11"/>
      <c r="N68" s="11"/>
      <c r="O68" s="11"/>
      <c r="P68" s="10"/>
      <c r="Q68" s="10"/>
      <c r="R68" s="10"/>
      <c r="S68" s="10"/>
      <c r="T68" s="10"/>
      <c r="U68" s="10"/>
      <c r="V68" s="10"/>
      <c r="W68" s="13"/>
      <c r="X68" s="13" t="s">
        <v>2971</v>
      </c>
      <c r="Y68" s="14" t="s">
        <v>2972</v>
      </c>
      <c r="Z68" s="14" t="s">
        <v>2973</v>
      </c>
    </row>
    <row r="69" spans="1:26" hidden="1">
      <c r="A69" s="1">
        <v>0</v>
      </c>
      <c r="B69" s="19" t="str">
        <f t="shared" si="2"/>
        <v/>
      </c>
      <c r="C69" s="19"/>
      <c r="D69" s="10"/>
      <c r="E69" s="10"/>
      <c r="F69" s="10"/>
      <c r="G69" s="10"/>
      <c r="H69" s="11"/>
      <c r="I69" s="12"/>
      <c r="J69" s="11"/>
      <c r="K69" s="11"/>
      <c r="L69" s="11"/>
      <c r="M69" s="11"/>
      <c r="N69" s="11"/>
      <c r="O69" s="11"/>
      <c r="P69" s="10"/>
      <c r="Q69" s="10"/>
      <c r="R69" s="10"/>
      <c r="S69" s="10"/>
      <c r="T69" s="10"/>
      <c r="U69" s="10"/>
      <c r="V69" s="10"/>
      <c r="W69" s="13"/>
      <c r="X69" s="13" t="s">
        <v>2971</v>
      </c>
      <c r="Y69" s="14" t="s">
        <v>2972</v>
      </c>
      <c r="Z69" s="14" t="s">
        <v>2973</v>
      </c>
    </row>
    <row r="70" spans="1:26" hidden="1">
      <c r="A70" s="1">
        <v>0</v>
      </c>
      <c r="B70" s="19" t="str">
        <f t="shared" si="2"/>
        <v/>
      </c>
      <c r="C70" s="19"/>
      <c r="D70" s="10"/>
      <c r="E70" s="10"/>
      <c r="F70" s="10"/>
      <c r="G70" s="10"/>
      <c r="H70" s="11"/>
      <c r="I70" s="12"/>
      <c r="J70" s="11"/>
      <c r="K70" s="11"/>
      <c r="L70" s="11"/>
      <c r="M70" s="11"/>
      <c r="N70" s="11"/>
      <c r="O70" s="11"/>
      <c r="P70" s="10"/>
      <c r="Q70" s="10"/>
      <c r="R70" s="10"/>
      <c r="S70" s="10"/>
      <c r="T70" s="10"/>
      <c r="U70" s="10"/>
      <c r="V70" s="10"/>
      <c r="W70" s="13"/>
      <c r="X70" s="13" t="s">
        <v>2971</v>
      </c>
      <c r="Y70" s="14" t="s">
        <v>2972</v>
      </c>
      <c r="Z70" s="14" t="s">
        <v>2973</v>
      </c>
    </row>
    <row r="71" spans="1:26" hidden="1">
      <c r="A71" s="1">
        <v>0</v>
      </c>
      <c r="B71" s="19" t="str">
        <f t="shared" si="2"/>
        <v/>
      </c>
      <c r="C71" s="19"/>
      <c r="D71" s="10"/>
      <c r="E71" s="10"/>
      <c r="F71" s="10"/>
      <c r="G71" s="10"/>
      <c r="H71" s="11"/>
      <c r="I71" s="12"/>
      <c r="J71" s="11"/>
      <c r="K71" s="11"/>
      <c r="L71" s="11"/>
      <c r="M71" s="11"/>
      <c r="N71" s="11"/>
      <c r="O71" s="11"/>
      <c r="P71" s="10"/>
      <c r="Q71" s="10"/>
      <c r="R71" s="10"/>
      <c r="S71" s="10"/>
      <c r="T71" s="10"/>
      <c r="U71" s="10"/>
      <c r="V71" s="10"/>
      <c r="W71" s="13"/>
      <c r="X71" s="13" t="s">
        <v>2971</v>
      </c>
      <c r="Y71" s="14" t="s">
        <v>2972</v>
      </c>
      <c r="Z71" s="14" t="s">
        <v>2973</v>
      </c>
    </row>
    <row r="72" spans="1:26" hidden="1">
      <c r="A72" s="1">
        <v>0</v>
      </c>
      <c r="B72" s="19" t="str">
        <f t="shared" si="2"/>
        <v/>
      </c>
      <c r="C72" s="19"/>
      <c r="D72" s="10"/>
      <c r="E72" s="10"/>
      <c r="F72" s="10"/>
      <c r="G72" s="10"/>
      <c r="H72" s="11"/>
      <c r="I72" s="12"/>
      <c r="J72" s="11"/>
      <c r="K72" s="11"/>
      <c r="L72" s="11"/>
      <c r="M72" s="11"/>
      <c r="N72" s="11"/>
      <c r="O72" s="11"/>
      <c r="P72" s="10"/>
      <c r="Q72" s="10"/>
      <c r="R72" s="10"/>
      <c r="S72" s="10"/>
      <c r="T72" s="10"/>
      <c r="U72" s="10"/>
      <c r="V72" s="10"/>
      <c r="W72" s="13"/>
      <c r="X72" s="13" t="s">
        <v>2971</v>
      </c>
      <c r="Y72" s="14" t="s">
        <v>2972</v>
      </c>
      <c r="Z72" s="14" t="s">
        <v>2973</v>
      </c>
    </row>
    <row r="73" spans="1:26" hidden="1">
      <c r="A73" s="1">
        <v>0</v>
      </c>
      <c r="B73" s="19" t="str">
        <f t="shared" si="2"/>
        <v/>
      </c>
      <c r="C73" s="19"/>
      <c r="D73" s="10"/>
      <c r="E73" s="10"/>
      <c r="F73" s="10"/>
      <c r="G73" s="10"/>
      <c r="H73" s="11"/>
      <c r="I73" s="12"/>
      <c r="J73" s="11"/>
      <c r="K73" s="11"/>
      <c r="L73" s="11"/>
      <c r="M73" s="11"/>
      <c r="N73" s="11"/>
      <c r="O73" s="11"/>
      <c r="P73" s="10"/>
      <c r="Q73" s="10"/>
      <c r="R73" s="10"/>
      <c r="S73" s="10"/>
      <c r="T73" s="10"/>
      <c r="U73" s="10"/>
      <c r="V73" s="10"/>
      <c r="W73" s="13"/>
      <c r="X73" s="13" t="s">
        <v>2971</v>
      </c>
      <c r="Y73" s="14" t="s">
        <v>2972</v>
      </c>
      <c r="Z73" s="14" t="s">
        <v>2973</v>
      </c>
    </row>
    <row r="74" spans="1:26" hidden="1">
      <c r="A74" s="1">
        <v>0</v>
      </c>
      <c r="B74" s="19" t="str">
        <f t="shared" si="2"/>
        <v/>
      </c>
      <c r="C74" s="19"/>
      <c r="D74" s="10"/>
      <c r="E74" s="10"/>
      <c r="F74" s="10"/>
      <c r="G74" s="10"/>
      <c r="H74" s="11"/>
      <c r="I74" s="12"/>
      <c r="J74" s="11"/>
      <c r="K74" s="11"/>
      <c r="L74" s="11"/>
      <c r="M74" s="11"/>
      <c r="N74" s="11"/>
      <c r="O74" s="11"/>
      <c r="P74" s="10"/>
      <c r="Q74" s="10"/>
      <c r="R74" s="10"/>
      <c r="S74" s="10"/>
      <c r="T74" s="10"/>
      <c r="U74" s="10"/>
      <c r="V74" s="10"/>
      <c r="W74" s="13"/>
      <c r="X74" s="13" t="s">
        <v>2971</v>
      </c>
      <c r="Y74" s="14" t="s">
        <v>2972</v>
      </c>
      <c r="Z74" s="14" t="s">
        <v>2973</v>
      </c>
    </row>
    <row r="75" spans="1:26" hidden="1">
      <c r="A75" s="1">
        <v>0</v>
      </c>
      <c r="B75" s="19" t="str">
        <f t="shared" si="2"/>
        <v/>
      </c>
      <c r="C75" s="19"/>
      <c r="D75" s="10"/>
      <c r="E75" s="10"/>
      <c r="F75" s="10"/>
      <c r="G75" s="10"/>
      <c r="H75" s="11"/>
      <c r="I75" s="12"/>
      <c r="J75" s="11"/>
      <c r="K75" s="11"/>
      <c r="L75" s="11"/>
      <c r="M75" s="11"/>
      <c r="N75" s="11"/>
      <c r="O75" s="11"/>
      <c r="P75" s="10"/>
      <c r="Q75" s="10"/>
      <c r="R75" s="10"/>
      <c r="S75" s="10"/>
      <c r="T75" s="10"/>
      <c r="U75" s="10"/>
      <c r="V75" s="10"/>
      <c r="W75" s="13"/>
      <c r="X75" s="13" t="s">
        <v>2971</v>
      </c>
      <c r="Y75" s="14" t="s">
        <v>2972</v>
      </c>
      <c r="Z75" s="14" t="s">
        <v>2973</v>
      </c>
    </row>
    <row r="76" spans="1:26" hidden="1">
      <c r="A76" s="1">
        <v>0</v>
      </c>
      <c r="B76" s="19" t="str">
        <f t="shared" si="2"/>
        <v/>
      </c>
      <c r="C76" s="19"/>
      <c r="D76" s="10"/>
      <c r="E76" s="10"/>
      <c r="F76" s="10"/>
      <c r="G76" s="10"/>
      <c r="H76" s="11"/>
      <c r="I76" s="12"/>
      <c r="J76" s="11"/>
      <c r="K76" s="11"/>
      <c r="L76" s="11"/>
      <c r="M76" s="11"/>
      <c r="N76" s="11"/>
      <c r="O76" s="11"/>
      <c r="P76" s="10"/>
      <c r="Q76" s="10"/>
      <c r="R76" s="10"/>
      <c r="S76" s="10"/>
      <c r="T76" s="10"/>
      <c r="U76" s="10"/>
      <c r="V76" s="10"/>
      <c r="W76" s="13"/>
      <c r="X76" s="13" t="s">
        <v>2971</v>
      </c>
      <c r="Y76" s="14" t="s">
        <v>2972</v>
      </c>
      <c r="Z76" s="14" t="s">
        <v>2973</v>
      </c>
    </row>
    <row r="77" spans="1:26" hidden="1">
      <c r="A77" s="1">
        <v>0</v>
      </c>
      <c r="B77" s="19" t="str">
        <f t="shared" si="2"/>
        <v/>
      </c>
      <c r="C77" s="19"/>
      <c r="D77" s="10"/>
      <c r="E77" s="10"/>
      <c r="F77" s="10"/>
      <c r="G77" s="10"/>
      <c r="H77" s="11"/>
      <c r="I77" s="12"/>
      <c r="J77" s="11"/>
      <c r="K77" s="11"/>
      <c r="L77" s="11"/>
      <c r="M77" s="11"/>
      <c r="N77" s="11"/>
      <c r="O77" s="11"/>
      <c r="P77" s="10"/>
      <c r="Q77" s="10"/>
      <c r="R77" s="10"/>
      <c r="S77" s="10"/>
      <c r="T77" s="10"/>
      <c r="U77" s="10"/>
      <c r="V77" s="10"/>
      <c r="W77" s="13"/>
      <c r="X77" s="13" t="s">
        <v>2971</v>
      </c>
      <c r="Y77" s="14" t="s">
        <v>2972</v>
      </c>
      <c r="Z77" s="14" t="s">
        <v>2973</v>
      </c>
    </row>
    <row r="78" spans="1:26" hidden="1">
      <c r="A78" s="1">
        <v>0</v>
      </c>
      <c r="B78" s="19" t="str">
        <f t="shared" si="2"/>
        <v/>
      </c>
      <c r="C78" s="19"/>
      <c r="D78" s="10"/>
      <c r="E78" s="10"/>
      <c r="F78" s="10"/>
      <c r="G78" s="10"/>
      <c r="H78" s="11"/>
      <c r="I78" s="12"/>
      <c r="J78" s="11"/>
      <c r="K78" s="11"/>
      <c r="L78" s="11"/>
      <c r="M78" s="11"/>
      <c r="N78" s="11"/>
      <c r="O78" s="11"/>
      <c r="P78" s="10"/>
      <c r="Q78" s="10"/>
      <c r="R78" s="10"/>
      <c r="S78" s="10"/>
      <c r="T78" s="10"/>
      <c r="U78" s="10"/>
      <c r="V78" s="10"/>
      <c r="W78" s="13"/>
      <c r="X78" s="13" t="s">
        <v>2971</v>
      </c>
      <c r="Y78" s="14" t="s">
        <v>2972</v>
      </c>
      <c r="Z78" s="14" t="s">
        <v>2973</v>
      </c>
    </row>
    <row r="79" spans="1:26" hidden="1">
      <c r="A79" s="1">
        <v>0</v>
      </c>
      <c r="B79" s="19" t="str">
        <f t="shared" si="2"/>
        <v/>
      </c>
      <c r="C79" s="19"/>
      <c r="D79" s="10"/>
      <c r="E79" s="10"/>
      <c r="F79" s="10"/>
      <c r="G79" s="10"/>
      <c r="H79" s="11"/>
      <c r="I79" s="12"/>
      <c r="J79" s="11"/>
      <c r="K79" s="11"/>
      <c r="L79" s="11"/>
      <c r="M79" s="11"/>
      <c r="N79" s="11"/>
      <c r="O79" s="11"/>
      <c r="P79" s="10"/>
      <c r="Q79" s="10"/>
      <c r="R79" s="10"/>
      <c r="S79" s="10"/>
      <c r="T79" s="10"/>
      <c r="U79" s="10"/>
      <c r="V79" s="10"/>
      <c r="W79" s="13"/>
      <c r="X79" s="13" t="s">
        <v>2971</v>
      </c>
      <c r="Y79" s="14" t="s">
        <v>2972</v>
      </c>
      <c r="Z79" s="14" t="s">
        <v>2973</v>
      </c>
    </row>
    <row r="80" spans="1:26" hidden="1">
      <c r="A80" s="1">
        <v>0</v>
      </c>
      <c r="B80" s="19" t="str">
        <f t="shared" si="2"/>
        <v/>
      </c>
      <c r="C80" s="19"/>
      <c r="D80" s="10"/>
      <c r="E80" s="10"/>
      <c r="F80" s="10"/>
      <c r="G80" s="10"/>
      <c r="H80" s="11"/>
      <c r="I80" s="12"/>
      <c r="J80" s="11"/>
      <c r="K80" s="11"/>
      <c r="L80" s="11"/>
      <c r="M80" s="11"/>
      <c r="N80" s="11"/>
      <c r="O80" s="11"/>
      <c r="P80" s="10"/>
      <c r="Q80" s="10"/>
      <c r="R80" s="10"/>
      <c r="S80" s="10"/>
      <c r="T80" s="10"/>
      <c r="U80" s="10"/>
      <c r="V80" s="10"/>
      <c r="W80" s="13"/>
      <c r="X80" s="13" t="s">
        <v>2971</v>
      </c>
      <c r="Y80" s="14" t="s">
        <v>2972</v>
      </c>
      <c r="Z80" s="14" t="s">
        <v>2973</v>
      </c>
    </row>
    <row r="81" spans="1:26" hidden="1">
      <c r="A81" s="1">
        <v>0</v>
      </c>
      <c r="B81" s="19" t="str">
        <f t="shared" si="2"/>
        <v/>
      </c>
      <c r="C81" s="19"/>
      <c r="D81" s="10"/>
      <c r="E81" s="10"/>
      <c r="F81" s="10"/>
      <c r="G81" s="10"/>
      <c r="H81" s="11"/>
      <c r="I81" s="12"/>
      <c r="J81" s="11"/>
      <c r="K81" s="11"/>
      <c r="L81" s="11"/>
      <c r="M81" s="11"/>
      <c r="N81" s="11"/>
      <c r="O81" s="11"/>
      <c r="P81" s="10"/>
      <c r="Q81" s="10"/>
      <c r="R81" s="10"/>
      <c r="S81" s="10"/>
      <c r="T81" s="10"/>
      <c r="U81" s="10"/>
      <c r="V81" s="10"/>
      <c r="W81" s="13"/>
      <c r="X81" s="13" t="s">
        <v>2971</v>
      </c>
      <c r="Y81" s="14" t="s">
        <v>2972</v>
      </c>
      <c r="Z81" s="14" t="s">
        <v>2973</v>
      </c>
    </row>
    <row r="82" spans="1:26" hidden="1">
      <c r="A82" s="1">
        <v>0</v>
      </c>
      <c r="B82" s="19" t="str">
        <f t="shared" si="2"/>
        <v/>
      </c>
      <c r="C82" s="19"/>
      <c r="D82" s="10"/>
      <c r="E82" s="10"/>
      <c r="F82" s="10"/>
      <c r="G82" s="10"/>
      <c r="H82" s="11"/>
      <c r="I82" s="12"/>
      <c r="J82" s="11"/>
      <c r="K82" s="11"/>
      <c r="L82" s="11"/>
      <c r="M82" s="11"/>
      <c r="N82" s="11"/>
      <c r="O82" s="11"/>
      <c r="P82" s="10"/>
      <c r="Q82" s="10"/>
      <c r="R82" s="10"/>
      <c r="S82" s="10"/>
      <c r="T82" s="10"/>
      <c r="U82" s="10"/>
      <c r="V82" s="10"/>
      <c r="W82" s="13"/>
      <c r="X82" s="13" t="s">
        <v>2971</v>
      </c>
      <c r="Y82" s="14" t="s">
        <v>2972</v>
      </c>
      <c r="Z82" s="14" t="s">
        <v>2973</v>
      </c>
    </row>
    <row r="83" spans="1:26" hidden="1">
      <c r="A83" s="1">
        <v>0</v>
      </c>
      <c r="B83" s="19" t="str">
        <f t="shared" si="2"/>
        <v/>
      </c>
      <c r="C83" s="19"/>
      <c r="D83" s="10"/>
      <c r="E83" s="10"/>
      <c r="F83" s="10"/>
      <c r="G83" s="10"/>
      <c r="H83" s="11"/>
      <c r="I83" s="12"/>
      <c r="J83" s="11"/>
      <c r="K83" s="11"/>
      <c r="L83" s="11"/>
      <c r="M83" s="11"/>
      <c r="N83" s="11"/>
      <c r="O83" s="11"/>
      <c r="P83" s="10"/>
      <c r="Q83" s="10"/>
      <c r="R83" s="10"/>
      <c r="S83" s="10"/>
      <c r="T83" s="10"/>
      <c r="U83" s="10"/>
      <c r="V83" s="10"/>
      <c r="W83" s="13"/>
      <c r="X83" s="13" t="s">
        <v>2971</v>
      </c>
      <c r="Y83" s="14" t="s">
        <v>2972</v>
      </c>
      <c r="Z83" s="14" t="s">
        <v>2973</v>
      </c>
    </row>
    <row r="84" spans="1:26" hidden="1">
      <c r="A84" s="1">
        <v>0</v>
      </c>
      <c r="B84" s="19" t="str">
        <f t="shared" si="2"/>
        <v/>
      </c>
      <c r="C84" s="19"/>
      <c r="D84" s="10"/>
      <c r="E84" s="10"/>
      <c r="F84" s="10"/>
      <c r="G84" s="10"/>
      <c r="H84" s="11"/>
      <c r="I84" s="12"/>
      <c r="J84" s="11"/>
      <c r="K84" s="11"/>
      <c r="L84" s="11"/>
      <c r="M84" s="11"/>
      <c r="N84" s="11"/>
      <c r="O84" s="11"/>
      <c r="P84" s="10"/>
      <c r="Q84" s="10"/>
      <c r="R84" s="10"/>
      <c r="S84" s="10"/>
      <c r="T84" s="10"/>
      <c r="U84" s="10"/>
      <c r="V84" s="10"/>
      <c r="W84" s="13"/>
      <c r="X84" s="13" t="s">
        <v>2971</v>
      </c>
      <c r="Y84" s="14" t="s">
        <v>2972</v>
      </c>
      <c r="Z84" s="14" t="s">
        <v>2973</v>
      </c>
    </row>
    <row r="85" spans="1:26" hidden="1">
      <c r="A85" s="1">
        <v>0</v>
      </c>
      <c r="B85" s="19" t="str">
        <f t="shared" si="2"/>
        <v/>
      </c>
      <c r="C85" s="19"/>
      <c r="D85" s="10"/>
      <c r="E85" s="10"/>
      <c r="F85" s="10"/>
      <c r="G85" s="10"/>
      <c r="H85" s="11"/>
      <c r="I85" s="12"/>
      <c r="J85" s="11"/>
      <c r="K85" s="11"/>
      <c r="L85" s="11"/>
      <c r="M85" s="11"/>
      <c r="N85" s="11"/>
      <c r="O85" s="11"/>
      <c r="P85" s="10"/>
      <c r="Q85" s="10"/>
      <c r="R85" s="10"/>
      <c r="S85" s="10"/>
      <c r="T85" s="10"/>
      <c r="U85" s="10"/>
      <c r="V85" s="10"/>
      <c r="W85" s="13"/>
      <c r="X85" s="13" t="s">
        <v>2971</v>
      </c>
      <c r="Y85" s="14" t="s">
        <v>2972</v>
      </c>
      <c r="Z85" s="14" t="s">
        <v>2973</v>
      </c>
    </row>
    <row r="86" spans="1:26" hidden="1">
      <c r="A86" s="1">
        <v>0</v>
      </c>
      <c r="B86" s="19" t="str">
        <f t="shared" si="2"/>
        <v/>
      </c>
      <c r="C86" s="19"/>
      <c r="D86" s="10"/>
      <c r="E86" s="10"/>
      <c r="F86" s="10"/>
      <c r="G86" s="10"/>
      <c r="H86" s="11"/>
      <c r="I86" s="12"/>
      <c r="J86" s="11"/>
      <c r="K86" s="11"/>
      <c r="L86" s="11"/>
      <c r="M86" s="11"/>
      <c r="N86" s="11"/>
      <c r="O86" s="11"/>
      <c r="P86" s="10"/>
      <c r="Q86" s="10"/>
      <c r="R86" s="10"/>
      <c r="S86" s="10"/>
      <c r="T86" s="10"/>
      <c r="U86" s="10"/>
      <c r="V86" s="10"/>
      <c r="W86" s="13"/>
      <c r="X86" s="13" t="s">
        <v>2971</v>
      </c>
      <c r="Y86" s="14" t="s">
        <v>2972</v>
      </c>
      <c r="Z86" s="14" t="s">
        <v>2973</v>
      </c>
    </row>
    <row r="87" spans="1:26" hidden="1">
      <c r="A87" s="1">
        <v>0</v>
      </c>
      <c r="B87" s="19" t="str">
        <f t="shared" si="2"/>
        <v/>
      </c>
      <c r="C87" s="19"/>
      <c r="D87" s="10"/>
      <c r="E87" s="10"/>
      <c r="F87" s="10"/>
      <c r="G87" s="10"/>
      <c r="H87" s="11"/>
      <c r="I87" s="12"/>
      <c r="J87" s="11"/>
      <c r="K87" s="11"/>
      <c r="L87" s="11"/>
      <c r="M87" s="11"/>
      <c r="N87" s="11"/>
      <c r="O87" s="11"/>
      <c r="P87" s="10"/>
      <c r="Q87" s="10"/>
      <c r="R87" s="10"/>
      <c r="S87" s="10"/>
      <c r="T87" s="10"/>
      <c r="U87" s="10"/>
      <c r="V87" s="10"/>
      <c r="W87" s="13"/>
      <c r="X87" s="13" t="s">
        <v>2971</v>
      </c>
      <c r="Y87" s="14" t="s">
        <v>2972</v>
      </c>
      <c r="Z87" s="14" t="s">
        <v>2973</v>
      </c>
    </row>
    <row r="88" spans="1:26" hidden="1">
      <c r="A88" s="1">
        <v>0</v>
      </c>
      <c r="B88" s="19" t="str">
        <f t="shared" si="2"/>
        <v/>
      </c>
      <c r="C88" s="19"/>
      <c r="D88" s="10"/>
      <c r="E88" s="10"/>
      <c r="F88" s="10"/>
      <c r="G88" s="10"/>
      <c r="H88" s="11"/>
      <c r="I88" s="12"/>
      <c r="J88" s="11"/>
      <c r="K88" s="11"/>
      <c r="L88" s="11"/>
      <c r="M88" s="11"/>
      <c r="N88" s="11"/>
      <c r="O88" s="11"/>
      <c r="P88" s="10"/>
      <c r="Q88" s="10"/>
      <c r="R88" s="10"/>
      <c r="S88" s="10"/>
      <c r="T88" s="10"/>
      <c r="U88" s="10"/>
      <c r="V88" s="10"/>
      <c r="W88" s="13"/>
      <c r="X88" s="13" t="s">
        <v>2971</v>
      </c>
      <c r="Y88" s="14" t="s">
        <v>2972</v>
      </c>
      <c r="Z88" s="14" t="s">
        <v>2973</v>
      </c>
    </row>
    <row r="89" spans="1:26" hidden="1">
      <c r="A89" s="1">
        <v>0</v>
      </c>
      <c r="B89" s="19" t="str">
        <f t="shared" si="2"/>
        <v/>
      </c>
      <c r="C89" s="19"/>
      <c r="D89" s="10"/>
      <c r="E89" s="10"/>
      <c r="F89" s="10"/>
      <c r="G89" s="10"/>
      <c r="H89" s="11"/>
      <c r="I89" s="12"/>
      <c r="J89" s="11"/>
      <c r="K89" s="11"/>
      <c r="L89" s="11"/>
      <c r="M89" s="11"/>
      <c r="N89" s="11"/>
      <c r="O89" s="11"/>
      <c r="P89" s="10"/>
      <c r="Q89" s="10"/>
      <c r="R89" s="10"/>
      <c r="S89" s="10"/>
      <c r="T89" s="10"/>
      <c r="U89" s="10"/>
      <c r="V89" s="10"/>
      <c r="W89" s="13"/>
      <c r="X89" s="13" t="s">
        <v>2971</v>
      </c>
      <c r="Y89" s="14" t="s">
        <v>2972</v>
      </c>
      <c r="Z89" s="14" t="s">
        <v>2973</v>
      </c>
    </row>
    <row r="90" spans="1:26" hidden="1">
      <c r="A90" s="1">
        <v>0</v>
      </c>
      <c r="B90" s="19" t="str">
        <f t="shared" si="2"/>
        <v/>
      </c>
      <c r="C90" s="19"/>
      <c r="D90" s="10"/>
      <c r="E90" s="10"/>
      <c r="F90" s="10"/>
      <c r="G90" s="10"/>
      <c r="H90" s="11"/>
      <c r="I90" s="12"/>
      <c r="J90" s="11"/>
      <c r="K90" s="11"/>
      <c r="L90" s="11"/>
      <c r="M90" s="11"/>
      <c r="N90" s="11"/>
      <c r="O90" s="11"/>
      <c r="P90" s="10"/>
      <c r="Q90" s="10"/>
      <c r="R90" s="10"/>
      <c r="S90" s="10"/>
      <c r="T90" s="10"/>
      <c r="U90" s="10"/>
      <c r="V90" s="10"/>
      <c r="W90" s="13"/>
      <c r="X90" s="13" t="s">
        <v>2971</v>
      </c>
      <c r="Y90" s="14" t="s">
        <v>2972</v>
      </c>
      <c r="Z90" s="14" t="s">
        <v>2973</v>
      </c>
    </row>
    <row r="91" spans="1:26" hidden="1">
      <c r="A91" s="1">
        <v>0</v>
      </c>
      <c r="B91" s="19" t="str">
        <f t="shared" si="2"/>
        <v/>
      </c>
      <c r="C91" s="19"/>
      <c r="D91" s="10"/>
      <c r="E91" s="10"/>
      <c r="F91" s="10"/>
      <c r="G91" s="10"/>
      <c r="H91" s="11"/>
      <c r="I91" s="12"/>
      <c r="J91" s="11"/>
      <c r="K91" s="11"/>
      <c r="L91" s="11"/>
      <c r="M91" s="11"/>
      <c r="N91" s="11"/>
      <c r="O91" s="11"/>
      <c r="P91" s="10"/>
      <c r="Q91" s="10"/>
      <c r="R91" s="10"/>
      <c r="S91" s="10"/>
      <c r="T91" s="10"/>
      <c r="U91" s="10"/>
      <c r="V91" s="10"/>
      <c r="W91" s="13"/>
      <c r="X91" s="13" t="s">
        <v>2971</v>
      </c>
      <c r="Y91" s="14" t="s">
        <v>2972</v>
      </c>
      <c r="Z91" s="14" t="s">
        <v>2973</v>
      </c>
    </row>
    <row r="92" spans="1:26" hidden="1">
      <c r="A92" s="1">
        <v>0</v>
      </c>
      <c r="B92" s="19" t="str">
        <f t="shared" si="2"/>
        <v/>
      </c>
      <c r="C92" s="19"/>
      <c r="D92" s="10"/>
      <c r="E92" s="10"/>
      <c r="F92" s="10"/>
      <c r="G92" s="10"/>
      <c r="H92" s="11"/>
      <c r="I92" s="12"/>
      <c r="J92" s="11"/>
      <c r="K92" s="11"/>
      <c r="L92" s="11"/>
      <c r="M92" s="11"/>
      <c r="N92" s="11"/>
      <c r="O92" s="11"/>
      <c r="P92" s="10"/>
      <c r="Q92" s="10"/>
      <c r="R92" s="10"/>
      <c r="S92" s="10"/>
      <c r="T92" s="10"/>
      <c r="U92" s="10"/>
      <c r="V92" s="10"/>
      <c r="W92" s="13"/>
      <c r="X92" s="13" t="s">
        <v>2971</v>
      </c>
      <c r="Y92" s="14" t="s">
        <v>2972</v>
      </c>
      <c r="Z92" s="14" t="s">
        <v>2973</v>
      </c>
    </row>
    <row r="93" spans="1:26" hidden="1">
      <c r="A93" s="1">
        <v>0</v>
      </c>
      <c r="B93" s="19" t="str">
        <f t="shared" si="2"/>
        <v/>
      </c>
      <c r="C93" s="19"/>
      <c r="D93" s="10"/>
      <c r="E93" s="10"/>
      <c r="F93" s="10"/>
      <c r="G93" s="10"/>
      <c r="H93" s="11"/>
      <c r="I93" s="12"/>
      <c r="J93" s="11"/>
      <c r="K93" s="11"/>
      <c r="L93" s="11"/>
      <c r="M93" s="11"/>
      <c r="N93" s="11"/>
      <c r="O93" s="11"/>
      <c r="P93" s="10"/>
      <c r="Q93" s="10"/>
      <c r="R93" s="10"/>
      <c r="S93" s="10"/>
      <c r="T93" s="10"/>
      <c r="U93" s="10"/>
      <c r="V93" s="10"/>
      <c r="W93" s="13"/>
      <c r="X93" s="13" t="s">
        <v>2971</v>
      </c>
      <c r="Y93" s="14" t="s">
        <v>2972</v>
      </c>
      <c r="Z93" s="14" t="s">
        <v>2973</v>
      </c>
    </row>
    <row r="94" spans="1:26" hidden="1">
      <c r="A94" s="1">
        <v>0</v>
      </c>
      <c r="B94" s="19" t="str">
        <f t="shared" si="2"/>
        <v/>
      </c>
      <c r="C94" s="19"/>
      <c r="D94" s="10"/>
      <c r="E94" s="10"/>
      <c r="F94" s="10"/>
      <c r="G94" s="10"/>
      <c r="H94" s="11"/>
      <c r="I94" s="12"/>
      <c r="J94" s="11"/>
      <c r="K94" s="11"/>
      <c r="L94" s="11"/>
      <c r="M94" s="11"/>
      <c r="N94" s="11"/>
      <c r="O94" s="11"/>
      <c r="P94" s="10"/>
      <c r="Q94" s="10"/>
      <c r="R94" s="10"/>
      <c r="S94" s="10"/>
      <c r="T94" s="10"/>
      <c r="U94" s="10"/>
      <c r="V94" s="10"/>
      <c r="W94" s="13"/>
      <c r="X94" s="13" t="s">
        <v>2971</v>
      </c>
      <c r="Y94" s="14" t="s">
        <v>2972</v>
      </c>
      <c r="Z94" s="14" t="s">
        <v>2973</v>
      </c>
    </row>
    <row r="95" spans="1:26" hidden="1">
      <c r="A95" s="1">
        <v>0</v>
      </c>
      <c r="B95" s="19" t="str">
        <f t="shared" si="2"/>
        <v/>
      </c>
      <c r="C95" s="19"/>
      <c r="D95" s="10"/>
      <c r="E95" s="10"/>
      <c r="F95" s="10"/>
      <c r="G95" s="10"/>
      <c r="H95" s="11"/>
      <c r="I95" s="12"/>
      <c r="J95" s="11"/>
      <c r="K95" s="11"/>
      <c r="L95" s="11"/>
      <c r="M95" s="11"/>
      <c r="N95" s="11"/>
      <c r="O95" s="11"/>
      <c r="P95" s="10"/>
      <c r="Q95" s="10"/>
      <c r="R95" s="10"/>
      <c r="S95" s="10"/>
      <c r="T95" s="10"/>
      <c r="U95" s="10"/>
      <c r="V95" s="10"/>
      <c r="W95" s="13"/>
      <c r="X95" s="13" t="s">
        <v>2971</v>
      </c>
      <c r="Y95" s="14" t="s">
        <v>2972</v>
      </c>
      <c r="Z95" s="14" t="s">
        <v>2973</v>
      </c>
    </row>
    <row r="96" spans="1:26" hidden="1">
      <c r="A96" s="1">
        <v>0</v>
      </c>
      <c r="B96" s="19" t="str">
        <f t="shared" si="2"/>
        <v/>
      </c>
      <c r="C96" s="19"/>
      <c r="D96" s="10"/>
      <c r="E96" s="10"/>
      <c r="F96" s="10"/>
      <c r="G96" s="10"/>
      <c r="H96" s="11"/>
      <c r="I96" s="12"/>
      <c r="J96" s="11"/>
      <c r="K96" s="11"/>
      <c r="L96" s="11"/>
      <c r="M96" s="11"/>
      <c r="N96" s="11"/>
      <c r="O96" s="11"/>
      <c r="P96" s="10"/>
      <c r="Q96" s="10"/>
      <c r="R96" s="10"/>
      <c r="S96" s="10"/>
      <c r="T96" s="10"/>
      <c r="U96" s="10"/>
      <c r="V96" s="10"/>
      <c r="W96" s="13"/>
      <c r="X96" s="13" t="s">
        <v>2971</v>
      </c>
      <c r="Y96" s="14" t="s">
        <v>2972</v>
      </c>
      <c r="Z96" s="14" t="s">
        <v>2973</v>
      </c>
    </row>
    <row r="97" spans="1:26" hidden="1">
      <c r="A97" s="1">
        <v>0</v>
      </c>
      <c r="B97" s="19" t="str">
        <f t="shared" si="2"/>
        <v/>
      </c>
      <c r="C97" s="19"/>
      <c r="D97" s="10"/>
      <c r="E97" s="10"/>
      <c r="F97" s="10"/>
      <c r="G97" s="10"/>
      <c r="H97" s="11"/>
      <c r="I97" s="12"/>
      <c r="J97" s="11"/>
      <c r="K97" s="11"/>
      <c r="L97" s="11"/>
      <c r="M97" s="11"/>
      <c r="N97" s="11"/>
      <c r="O97" s="11"/>
      <c r="P97" s="10"/>
      <c r="Q97" s="10"/>
      <c r="R97" s="10"/>
      <c r="S97" s="10"/>
      <c r="T97" s="10"/>
      <c r="U97" s="10"/>
      <c r="V97" s="10"/>
      <c r="W97" s="13"/>
      <c r="X97" s="13" t="s">
        <v>2971</v>
      </c>
      <c r="Y97" s="14" t="s">
        <v>2972</v>
      </c>
      <c r="Z97" s="14" t="s">
        <v>2973</v>
      </c>
    </row>
    <row r="98" spans="1:26" hidden="1">
      <c r="A98" s="1">
        <v>0</v>
      </c>
      <c r="B98" s="19" t="str">
        <f t="shared" si="2"/>
        <v/>
      </c>
      <c r="C98" s="19"/>
      <c r="D98" s="10"/>
      <c r="E98" s="10"/>
      <c r="F98" s="10"/>
      <c r="G98" s="10"/>
      <c r="H98" s="11"/>
      <c r="I98" s="12"/>
      <c r="J98" s="11"/>
      <c r="K98" s="11"/>
      <c r="L98" s="11"/>
      <c r="M98" s="11"/>
      <c r="N98" s="11"/>
      <c r="O98" s="11"/>
      <c r="P98" s="10"/>
      <c r="Q98" s="10"/>
      <c r="R98" s="10"/>
      <c r="S98" s="10"/>
      <c r="T98" s="10"/>
      <c r="U98" s="10"/>
      <c r="V98" s="10"/>
      <c r="W98" s="13"/>
      <c r="X98" s="13" t="s">
        <v>2971</v>
      </c>
      <c r="Y98" s="14" t="s">
        <v>2972</v>
      </c>
      <c r="Z98" s="14" t="s">
        <v>2973</v>
      </c>
    </row>
    <row r="99" spans="1:26" hidden="1">
      <c r="A99" s="1">
        <v>0</v>
      </c>
      <c r="B99" s="19" t="str">
        <f t="shared" si="2"/>
        <v/>
      </c>
      <c r="C99" s="19"/>
      <c r="D99" s="10"/>
      <c r="E99" s="10"/>
      <c r="F99" s="10"/>
      <c r="G99" s="10"/>
      <c r="H99" s="11"/>
      <c r="I99" s="12"/>
      <c r="J99" s="11"/>
      <c r="K99" s="11"/>
      <c r="L99" s="11"/>
      <c r="M99" s="11"/>
      <c r="N99" s="11"/>
      <c r="O99" s="11"/>
      <c r="P99" s="10"/>
      <c r="Q99" s="10"/>
      <c r="R99" s="10"/>
      <c r="S99" s="10"/>
      <c r="T99" s="10"/>
      <c r="U99" s="10"/>
      <c r="V99" s="10"/>
      <c r="W99" s="13"/>
      <c r="X99" s="13" t="s">
        <v>2971</v>
      </c>
      <c r="Y99" s="14" t="s">
        <v>2972</v>
      </c>
      <c r="Z99" s="14" t="s">
        <v>2973</v>
      </c>
    </row>
    <row r="100" spans="1:26" hidden="1">
      <c r="A100" s="1">
        <v>0</v>
      </c>
      <c r="B100" s="19" t="str">
        <f t="shared" si="2"/>
        <v/>
      </c>
      <c r="C100" s="19"/>
      <c r="D100" s="10"/>
      <c r="E100" s="10"/>
      <c r="F100" s="10"/>
      <c r="G100" s="10"/>
      <c r="H100" s="11"/>
      <c r="I100" s="12"/>
      <c r="J100" s="11"/>
      <c r="K100" s="11"/>
      <c r="L100" s="11"/>
      <c r="M100" s="11"/>
      <c r="N100" s="11"/>
      <c r="O100" s="11"/>
      <c r="P100" s="10"/>
      <c r="Q100" s="10"/>
      <c r="R100" s="10"/>
      <c r="S100" s="10"/>
      <c r="T100" s="10"/>
      <c r="U100" s="10"/>
      <c r="V100" s="10"/>
      <c r="W100" s="13"/>
      <c r="X100" s="13" t="s">
        <v>2971</v>
      </c>
      <c r="Y100" s="14" t="s">
        <v>2972</v>
      </c>
      <c r="Z100" s="14" t="s">
        <v>2973</v>
      </c>
    </row>
    <row r="101" spans="1:26" hidden="1">
      <c r="A101" s="1">
        <v>0</v>
      </c>
      <c r="B101" s="19" t="str">
        <f t="shared" si="2"/>
        <v/>
      </c>
      <c r="C101" s="19"/>
      <c r="D101" s="10"/>
      <c r="E101" s="10"/>
      <c r="F101" s="10"/>
      <c r="G101" s="10"/>
      <c r="H101" s="11"/>
      <c r="I101" s="12"/>
      <c r="J101" s="11"/>
      <c r="K101" s="11"/>
      <c r="L101" s="11"/>
      <c r="M101" s="11"/>
      <c r="N101" s="11"/>
      <c r="O101" s="11"/>
      <c r="P101" s="10"/>
      <c r="Q101" s="10"/>
      <c r="R101" s="10"/>
      <c r="S101" s="10"/>
      <c r="T101" s="10"/>
      <c r="U101" s="10"/>
      <c r="V101" s="10"/>
      <c r="W101" s="13"/>
      <c r="X101" s="13" t="s">
        <v>2971</v>
      </c>
      <c r="Y101" s="14" t="s">
        <v>2972</v>
      </c>
      <c r="Z101" s="14" t="s">
        <v>2973</v>
      </c>
    </row>
    <row r="102" spans="1:26" hidden="1">
      <c r="A102" s="1">
        <v>0</v>
      </c>
      <c r="B102" s="19" t="str">
        <f t="shared" si="2"/>
        <v/>
      </c>
      <c r="C102" s="19"/>
      <c r="D102" s="10"/>
      <c r="E102" s="10"/>
      <c r="F102" s="10"/>
      <c r="G102" s="10"/>
      <c r="H102" s="11"/>
      <c r="I102" s="12"/>
      <c r="J102" s="11"/>
      <c r="K102" s="11"/>
      <c r="L102" s="11"/>
      <c r="M102" s="11"/>
      <c r="N102" s="11"/>
      <c r="O102" s="11"/>
      <c r="P102" s="10"/>
      <c r="Q102" s="10"/>
      <c r="R102" s="10"/>
      <c r="S102" s="10"/>
      <c r="T102" s="10"/>
      <c r="U102" s="10"/>
      <c r="V102" s="10"/>
      <c r="W102" s="13"/>
      <c r="X102" s="13" t="s">
        <v>2971</v>
      </c>
      <c r="Y102" s="14" t="s">
        <v>2972</v>
      </c>
      <c r="Z102" s="14" t="s">
        <v>2973</v>
      </c>
    </row>
    <row r="103" spans="1:26" hidden="1">
      <c r="A103" s="1">
        <v>0</v>
      </c>
      <c r="B103" s="19" t="str">
        <f t="shared" si="2"/>
        <v/>
      </c>
      <c r="C103" s="19"/>
      <c r="D103" s="10"/>
      <c r="E103" s="10"/>
      <c r="F103" s="10"/>
      <c r="G103" s="10"/>
      <c r="H103" s="11"/>
      <c r="I103" s="12"/>
      <c r="J103" s="11"/>
      <c r="K103" s="11"/>
      <c r="L103" s="11"/>
      <c r="M103" s="11"/>
      <c r="N103" s="11"/>
      <c r="O103" s="11"/>
      <c r="P103" s="10"/>
      <c r="Q103" s="10"/>
      <c r="R103" s="10"/>
      <c r="S103" s="10"/>
      <c r="T103" s="10"/>
      <c r="U103" s="10"/>
      <c r="V103" s="10"/>
      <c r="W103" s="13"/>
      <c r="X103" s="13" t="s">
        <v>2971</v>
      </c>
      <c r="Y103" s="14" t="s">
        <v>2972</v>
      </c>
      <c r="Z103" s="14" t="s">
        <v>2973</v>
      </c>
    </row>
    <row r="104" spans="1:26" hidden="1">
      <c r="A104" s="1">
        <v>0</v>
      </c>
      <c r="B104" s="19" t="str">
        <f t="shared" si="2"/>
        <v/>
      </c>
      <c r="C104" s="19"/>
      <c r="D104" s="10"/>
      <c r="E104" s="10"/>
      <c r="F104" s="10"/>
      <c r="G104" s="10"/>
      <c r="H104" s="11"/>
      <c r="I104" s="12"/>
      <c r="J104" s="11"/>
      <c r="K104" s="11"/>
      <c r="L104" s="11"/>
      <c r="M104" s="11"/>
      <c r="N104" s="11"/>
      <c r="O104" s="11"/>
      <c r="P104" s="10"/>
      <c r="Q104" s="10"/>
      <c r="R104" s="10"/>
      <c r="S104" s="10"/>
      <c r="T104" s="10"/>
      <c r="U104" s="10"/>
      <c r="V104" s="10"/>
      <c r="W104" s="13"/>
      <c r="X104" s="13" t="s">
        <v>2971</v>
      </c>
      <c r="Y104" s="14" t="s">
        <v>2972</v>
      </c>
      <c r="Z104" s="14" t="s">
        <v>2973</v>
      </c>
    </row>
    <row r="105" spans="1:26" hidden="1">
      <c r="A105" s="1">
        <v>0</v>
      </c>
      <c r="B105" s="19" t="str">
        <f t="shared" si="2"/>
        <v/>
      </c>
      <c r="C105" s="19"/>
      <c r="D105" s="10"/>
      <c r="E105" s="10"/>
      <c r="F105" s="10"/>
      <c r="G105" s="10"/>
      <c r="H105" s="11"/>
      <c r="I105" s="12"/>
      <c r="J105" s="11"/>
      <c r="K105" s="11"/>
      <c r="L105" s="11"/>
      <c r="M105" s="11"/>
      <c r="N105" s="11"/>
      <c r="O105" s="11"/>
      <c r="P105" s="10"/>
      <c r="Q105" s="10"/>
      <c r="R105" s="10"/>
      <c r="S105" s="10"/>
      <c r="T105" s="10"/>
      <c r="U105" s="10"/>
      <c r="V105" s="10"/>
      <c r="W105" s="13"/>
      <c r="X105" s="13" t="s">
        <v>2971</v>
      </c>
      <c r="Y105" s="14" t="s">
        <v>2972</v>
      </c>
      <c r="Z105" s="14" t="s">
        <v>2973</v>
      </c>
    </row>
    <row r="106" spans="1:26" hidden="1">
      <c r="A106" s="1">
        <v>0</v>
      </c>
      <c r="B106" s="19" t="str">
        <f t="shared" si="2"/>
        <v/>
      </c>
      <c r="C106" s="19"/>
      <c r="D106" s="10"/>
      <c r="E106" s="10"/>
      <c r="F106" s="10"/>
      <c r="G106" s="10"/>
      <c r="H106" s="11"/>
      <c r="I106" s="12"/>
      <c r="J106" s="11"/>
      <c r="K106" s="11"/>
      <c r="L106" s="11"/>
      <c r="M106" s="11"/>
      <c r="N106" s="11"/>
      <c r="O106" s="11"/>
      <c r="P106" s="10"/>
      <c r="Q106" s="10"/>
      <c r="R106" s="10"/>
      <c r="S106" s="10"/>
      <c r="T106" s="10"/>
      <c r="U106" s="10"/>
      <c r="V106" s="10"/>
      <c r="W106" s="13"/>
      <c r="X106" s="13" t="s">
        <v>2971</v>
      </c>
      <c r="Y106" s="14" t="s">
        <v>2972</v>
      </c>
      <c r="Z106" s="14" t="s">
        <v>2973</v>
      </c>
    </row>
    <row r="107" spans="1:26" hidden="1">
      <c r="A107" s="1">
        <v>0</v>
      </c>
      <c r="B107" s="19" t="str">
        <f t="shared" si="2"/>
        <v/>
      </c>
      <c r="C107" s="19"/>
      <c r="D107" s="10"/>
      <c r="E107" s="10"/>
      <c r="F107" s="10"/>
      <c r="G107" s="10"/>
      <c r="H107" s="11"/>
      <c r="I107" s="12"/>
      <c r="J107" s="11"/>
      <c r="K107" s="11"/>
      <c r="L107" s="11"/>
      <c r="M107" s="11"/>
      <c r="N107" s="11"/>
      <c r="O107" s="11"/>
      <c r="P107" s="10"/>
      <c r="Q107" s="10"/>
      <c r="R107" s="10"/>
      <c r="S107" s="10"/>
      <c r="T107" s="10"/>
      <c r="U107" s="10"/>
      <c r="V107" s="10"/>
      <c r="W107" s="13"/>
      <c r="X107" s="13" t="s">
        <v>2971</v>
      </c>
      <c r="Y107" s="14" t="s">
        <v>2972</v>
      </c>
      <c r="Z107" s="14" t="s">
        <v>2973</v>
      </c>
    </row>
  </sheetData>
  <autoFilter ref="D1:Z107">
    <filterColumn colId="19">
      <customFilters>
        <customFilter operator="notEqual" val=" "/>
      </customFilters>
    </filterColumn>
  </autoFilter>
  <phoneticPr fontId="18"/>
  <pageMargins left="0.82677165354330717" right="0.23622047244094491" top="0.74803149606299213" bottom="0.74803149606299213" header="0.31496062992125984" footer="0.31496062992125984"/>
  <pageSetup paperSize="12" scale="8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3.5"/>
  <sheetData>
    <row r="1" spans="1:2">
      <c r="A1">
        <v>1</v>
      </c>
      <c r="B1" t="s">
        <v>3504</v>
      </c>
    </row>
    <row r="2" spans="1:2">
      <c r="A2">
        <v>2</v>
      </c>
      <c r="B2" t="s">
        <v>3505</v>
      </c>
    </row>
    <row r="3" spans="1:2">
      <c r="A3">
        <v>3</v>
      </c>
      <c r="B3" t="s">
        <v>3506</v>
      </c>
    </row>
    <row r="4" spans="1:2">
      <c r="A4">
        <v>4</v>
      </c>
      <c r="B4" t="s">
        <v>3507</v>
      </c>
    </row>
    <row r="5" spans="1:2">
      <c r="A5">
        <v>5</v>
      </c>
      <c r="B5" t="s">
        <v>3508</v>
      </c>
    </row>
    <row r="6" spans="1:2">
      <c r="A6">
        <v>50</v>
      </c>
      <c r="B6" t="s">
        <v>3509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0"/>
  <sheetViews>
    <sheetView workbookViewId="0">
      <selection activeCell="O16" sqref="O16"/>
    </sheetView>
  </sheetViews>
  <sheetFormatPr defaultRowHeight="13.5"/>
  <cols>
    <col min="3" max="3" width="3.375" bestFit="1" customWidth="1"/>
    <col min="5" max="5" width="3.5" bestFit="1" customWidth="1"/>
    <col min="6" max="6" width="8.375" hidden="1" customWidth="1"/>
    <col min="7" max="7" width="3.375" hidden="1" customWidth="1"/>
    <col min="8" max="8" width="26.125" hidden="1" customWidth="1"/>
    <col min="9" max="9" width="9.5" hidden="1" customWidth="1"/>
    <col min="10" max="11" width="13.875" hidden="1" customWidth="1"/>
    <col min="12" max="12" width="12.5" hidden="1" customWidth="1"/>
    <col min="13" max="13" width="8.25" hidden="1" customWidth="1"/>
    <col min="14" max="14" width="2.5" bestFit="1" customWidth="1"/>
    <col min="15" max="15" width="6.5" bestFit="1" customWidth="1"/>
  </cols>
  <sheetData>
    <row r="1" spans="1:16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 t="s">
        <v>3626</v>
      </c>
      <c r="O1" s="21" t="s">
        <v>3627</v>
      </c>
      <c r="P1" s="21" t="s">
        <v>3628</v>
      </c>
    </row>
    <row r="2" spans="1:16">
      <c r="A2" s="10" t="s">
        <v>871</v>
      </c>
      <c r="B2" s="10" t="s">
        <v>3501</v>
      </c>
      <c r="C2" s="11" t="s">
        <v>15</v>
      </c>
      <c r="D2" s="12">
        <v>24829</v>
      </c>
      <c r="E2" s="11">
        <v>49</v>
      </c>
      <c r="F2" s="11" t="s">
        <v>3593</v>
      </c>
      <c r="G2" s="11" t="s">
        <v>3594</v>
      </c>
      <c r="H2" s="10" t="s">
        <v>2601</v>
      </c>
      <c r="I2" s="10" t="s">
        <v>710</v>
      </c>
      <c r="J2" s="10" t="s">
        <v>3128</v>
      </c>
      <c r="K2" s="22">
        <f>DATE(YEAR(L2),MONTH(L2),DAY(L2))</f>
        <v>42477</v>
      </c>
      <c r="L2" s="15">
        <v>42477.333333333336</v>
      </c>
      <c r="M2" s="16">
        <v>42464</v>
      </c>
      <c r="N2" s="18">
        <v>2</v>
      </c>
      <c r="O2" s="18">
        <v>7</v>
      </c>
      <c r="P2" s="21">
        <v>500</v>
      </c>
    </row>
    <row r="3" spans="1:16">
      <c r="A3" s="10" t="s">
        <v>144</v>
      </c>
      <c r="B3" s="10" t="s">
        <v>3502</v>
      </c>
      <c r="C3" s="11" t="s">
        <v>15</v>
      </c>
      <c r="D3" s="12">
        <v>25549</v>
      </c>
      <c r="E3" s="11">
        <v>47</v>
      </c>
      <c r="F3" s="11" t="s">
        <v>3595</v>
      </c>
      <c r="G3" s="11" t="s">
        <v>3594</v>
      </c>
      <c r="H3" s="10" t="s">
        <v>2413</v>
      </c>
      <c r="I3" s="10" t="s">
        <v>73</v>
      </c>
      <c r="J3" s="10" t="s">
        <v>2993</v>
      </c>
      <c r="K3" s="22">
        <f t="shared" ref="K3:K40" si="0">DATE(YEAR(L3),MONTH(L3),DAY(L3))</f>
        <v>42477</v>
      </c>
      <c r="L3" s="15">
        <v>42477.375</v>
      </c>
      <c r="M3" s="16">
        <v>42474</v>
      </c>
      <c r="N3" s="18">
        <v>4</v>
      </c>
      <c r="O3" s="18">
        <v>4</v>
      </c>
      <c r="P3" s="21">
        <v>1500</v>
      </c>
    </row>
    <row r="4" spans="1:16">
      <c r="A4" s="10" t="s">
        <v>394</v>
      </c>
      <c r="B4" s="10" t="s">
        <v>3500</v>
      </c>
      <c r="C4" s="11" t="s">
        <v>15</v>
      </c>
      <c r="D4" s="12">
        <v>24792</v>
      </c>
      <c r="E4" s="11">
        <v>49</v>
      </c>
      <c r="F4" s="11" t="s">
        <v>3596</v>
      </c>
      <c r="G4" s="11" t="s">
        <v>3594</v>
      </c>
      <c r="H4" s="10" t="s">
        <v>2483</v>
      </c>
      <c r="I4" s="10" t="s">
        <v>54</v>
      </c>
      <c r="J4" s="10" t="s">
        <v>3040</v>
      </c>
      <c r="K4" s="22">
        <f t="shared" si="0"/>
        <v>42477</v>
      </c>
      <c r="L4" s="15">
        <v>42477.333333333336</v>
      </c>
      <c r="M4" s="16">
        <v>42464</v>
      </c>
      <c r="N4" s="18">
        <v>2</v>
      </c>
      <c r="O4" s="18">
        <v>4</v>
      </c>
      <c r="P4" s="21">
        <v>1500</v>
      </c>
    </row>
    <row r="5" spans="1:16">
      <c r="A5" s="10" t="s">
        <v>776</v>
      </c>
      <c r="B5" s="10" t="s">
        <v>3501</v>
      </c>
      <c r="C5" s="11" t="s">
        <v>15</v>
      </c>
      <c r="D5" s="12">
        <v>19167</v>
      </c>
      <c r="E5" s="11">
        <v>64</v>
      </c>
      <c r="F5" s="11" t="s">
        <v>3597</v>
      </c>
      <c r="G5" s="11" t="s">
        <v>3594</v>
      </c>
      <c r="H5" s="10" t="s">
        <v>2576</v>
      </c>
      <c r="I5" s="10" t="s">
        <v>161</v>
      </c>
      <c r="J5" s="10" t="s">
        <v>3108</v>
      </c>
      <c r="K5" s="22">
        <f t="shared" si="0"/>
        <v>42477</v>
      </c>
      <c r="L5" s="15">
        <v>42477.375</v>
      </c>
      <c r="M5" s="16">
        <v>42467</v>
      </c>
      <c r="N5" s="18">
        <v>3</v>
      </c>
      <c r="O5" s="18">
        <v>2</v>
      </c>
      <c r="P5" s="21">
        <v>2500</v>
      </c>
    </row>
    <row r="6" spans="1:16">
      <c r="A6" s="10" t="s">
        <v>778</v>
      </c>
      <c r="B6" s="10" t="s">
        <v>3501</v>
      </c>
      <c r="C6" s="11" t="s">
        <v>23</v>
      </c>
      <c r="D6" s="12">
        <v>17979</v>
      </c>
      <c r="E6" s="11">
        <v>68</v>
      </c>
      <c r="F6" s="11" t="s">
        <v>3597</v>
      </c>
      <c r="G6" s="11" t="s">
        <v>3598</v>
      </c>
      <c r="H6" s="10" t="s">
        <v>2576</v>
      </c>
      <c r="I6" s="10" t="s">
        <v>161</v>
      </c>
      <c r="J6" s="10" t="s">
        <v>3108</v>
      </c>
      <c r="K6" s="22">
        <f t="shared" si="0"/>
        <v>42477</v>
      </c>
      <c r="L6" s="15">
        <v>42477.375</v>
      </c>
      <c r="M6" s="16">
        <v>42467</v>
      </c>
      <c r="N6" s="18">
        <v>2</v>
      </c>
      <c r="O6" s="18">
        <v>2</v>
      </c>
      <c r="P6" s="21">
        <v>2500</v>
      </c>
    </row>
    <row r="7" spans="1:16">
      <c r="A7" s="10" t="s">
        <v>1877</v>
      </c>
      <c r="B7" s="10" t="s">
        <v>3509</v>
      </c>
      <c r="C7" s="11" t="s">
        <v>15</v>
      </c>
      <c r="D7" s="12">
        <v>23473</v>
      </c>
      <c r="E7" s="11">
        <v>52</v>
      </c>
      <c r="F7" s="11" t="s">
        <v>3599</v>
      </c>
      <c r="G7" s="11" t="s">
        <v>3594</v>
      </c>
      <c r="H7" s="10" t="s">
        <v>2857</v>
      </c>
      <c r="I7" s="10" t="s">
        <v>83</v>
      </c>
      <c r="J7" s="10" t="s">
        <v>1879</v>
      </c>
      <c r="K7" s="22">
        <f t="shared" si="0"/>
        <v>42477</v>
      </c>
      <c r="L7" s="15">
        <v>42477.333333333336</v>
      </c>
      <c r="M7" s="16">
        <v>42464</v>
      </c>
      <c r="N7" s="18">
        <v>4</v>
      </c>
      <c r="O7" s="18" t="s">
        <v>3420</v>
      </c>
      <c r="P7" s="21">
        <v>3000</v>
      </c>
    </row>
    <row r="8" spans="1:16">
      <c r="A8" s="10" t="s">
        <v>1651</v>
      </c>
      <c r="B8" s="10" t="s">
        <v>3508</v>
      </c>
      <c r="C8" s="11" t="s">
        <v>15</v>
      </c>
      <c r="D8" s="12">
        <v>26809</v>
      </c>
      <c r="E8" s="11">
        <v>43</v>
      </c>
      <c r="F8" s="11" t="s">
        <v>3600</v>
      </c>
      <c r="G8" s="11" t="s">
        <v>3594</v>
      </c>
      <c r="H8" s="10" t="s">
        <v>2799</v>
      </c>
      <c r="I8" s="10" t="s">
        <v>1653</v>
      </c>
      <c r="J8" s="10" t="s">
        <v>3258</v>
      </c>
      <c r="K8" s="22">
        <f t="shared" si="0"/>
        <v>42477</v>
      </c>
      <c r="L8" s="15">
        <v>42477.333333333336</v>
      </c>
      <c r="M8" s="16">
        <v>42464</v>
      </c>
      <c r="N8" s="18">
        <v>4</v>
      </c>
      <c r="O8" s="18">
        <v>4</v>
      </c>
      <c r="P8" s="21">
        <v>1500</v>
      </c>
    </row>
    <row r="9" spans="1:16">
      <c r="A9" s="10" t="s">
        <v>1184</v>
      </c>
      <c r="B9" s="10" t="s">
        <v>3503</v>
      </c>
      <c r="C9" s="11" t="s">
        <v>15</v>
      </c>
      <c r="D9" s="12">
        <v>17933</v>
      </c>
      <c r="E9" s="11">
        <v>68</v>
      </c>
      <c r="F9" s="11" t="s">
        <v>3601</v>
      </c>
      <c r="G9" s="11" t="s">
        <v>3594</v>
      </c>
      <c r="H9" s="10" t="s">
        <v>2676</v>
      </c>
      <c r="I9" s="10" t="s">
        <v>1149</v>
      </c>
      <c r="J9" s="10" t="s">
        <v>3172</v>
      </c>
      <c r="K9" s="22">
        <f t="shared" si="0"/>
        <v>42477</v>
      </c>
      <c r="L9" s="15">
        <v>42477.333333333336</v>
      </c>
      <c r="M9" s="16">
        <v>42464</v>
      </c>
      <c r="N9" s="18">
        <v>4</v>
      </c>
      <c r="O9" s="18">
        <v>2</v>
      </c>
      <c r="P9" s="21">
        <v>2500</v>
      </c>
    </row>
    <row r="10" spans="1:16">
      <c r="A10" s="10" t="s">
        <v>438</v>
      </c>
      <c r="B10" s="10" t="s">
        <v>3500</v>
      </c>
      <c r="C10" s="11" t="s">
        <v>15</v>
      </c>
      <c r="D10" s="12">
        <v>21011</v>
      </c>
      <c r="E10" s="11">
        <v>59</v>
      </c>
      <c r="F10" s="11" t="s">
        <v>3602</v>
      </c>
      <c r="G10" s="11" t="s">
        <v>3594</v>
      </c>
      <c r="H10" s="10" t="s">
        <v>2494</v>
      </c>
      <c r="I10" s="10" t="s">
        <v>440</v>
      </c>
      <c r="J10" s="10" t="s">
        <v>441</v>
      </c>
      <c r="K10" s="22">
        <f t="shared" si="0"/>
        <v>42477</v>
      </c>
      <c r="L10" s="15">
        <v>42477.354166666664</v>
      </c>
      <c r="M10" s="16">
        <v>42467</v>
      </c>
      <c r="N10" s="18">
        <v>2</v>
      </c>
      <c r="O10" s="18" t="s">
        <v>3475</v>
      </c>
      <c r="P10" s="21">
        <v>4500</v>
      </c>
    </row>
    <row r="11" spans="1:16">
      <c r="A11" s="10" t="s">
        <v>528</v>
      </c>
      <c r="B11" s="10" t="s">
        <v>3500</v>
      </c>
      <c r="C11" s="11" t="s">
        <v>15</v>
      </c>
      <c r="D11" s="12">
        <v>33123</v>
      </c>
      <c r="E11" s="11">
        <v>26</v>
      </c>
      <c r="F11" s="11" t="s">
        <v>3603</v>
      </c>
      <c r="G11" s="11" t="s">
        <v>3594</v>
      </c>
      <c r="H11" s="10" t="s">
        <v>2494</v>
      </c>
      <c r="I11" s="10" t="s">
        <v>440</v>
      </c>
      <c r="J11" s="10" t="s">
        <v>441</v>
      </c>
      <c r="K11" s="22">
        <f t="shared" si="0"/>
        <v>42477</v>
      </c>
      <c r="L11" s="15">
        <v>42477.354166666664</v>
      </c>
      <c r="M11" s="16">
        <v>42467</v>
      </c>
      <c r="N11" s="18">
        <v>1</v>
      </c>
      <c r="O11" s="18">
        <v>2</v>
      </c>
      <c r="P11" s="21">
        <v>2500</v>
      </c>
    </row>
    <row r="12" spans="1:16">
      <c r="A12" s="10" t="s">
        <v>1429</v>
      </c>
      <c r="B12" s="10" t="s">
        <v>3503</v>
      </c>
      <c r="C12" s="11" t="s">
        <v>23</v>
      </c>
      <c r="D12" s="12">
        <v>29860</v>
      </c>
      <c r="E12" s="11">
        <v>35</v>
      </c>
      <c r="F12" s="11" t="s">
        <v>3604</v>
      </c>
      <c r="G12" s="11" t="s">
        <v>3598</v>
      </c>
      <c r="H12" s="10" t="s">
        <v>2740</v>
      </c>
      <c r="I12" s="10" t="s">
        <v>352</v>
      </c>
      <c r="J12" s="10" t="s">
        <v>3217</v>
      </c>
      <c r="K12" s="22">
        <f t="shared" si="0"/>
        <v>42477</v>
      </c>
      <c r="L12" s="15">
        <v>42477.416666666664</v>
      </c>
      <c r="M12" s="16">
        <v>42465</v>
      </c>
      <c r="N12" s="18">
        <v>1</v>
      </c>
      <c r="O12" s="18">
        <v>9</v>
      </c>
      <c r="P12" s="21">
        <v>5000</v>
      </c>
    </row>
    <row r="13" spans="1:16">
      <c r="A13" s="10" t="s">
        <v>1925</v>
      </c>
      <c r="B13" s="10" t="s">
        <v>3509</v>
      </c>
      <c r="C13" s="11" t="s">
        <v>15</v>
      </c>
      <c r="D13" s="12">
        <v>23941</v>
      </c>
      <c r="E13" s="11">
        <v>51</v>
      </c>
      <c r="F13" s="11" t="s">
        <v>3605</v>
      </c>
      <c r="G13" s="11" t="s">
        <v>3594</v>
      </c>
      <c r="H13" s="10" t="s">
        <v>2867</v>
      </c>
      <c r="I13" s="10" t="s">
        <v>18</v>
      </c>
      <c r="J13" s="10" t="s">
        <v>3546</v>
      </c>
      <c r="K13" s="22">
        <f t="shared" si="0"/>
        <v>42477</v>
      </c>
      <c r="L13" s="15">
        <v>42477.354166666664</v>
      </c>
      <c r="M13" s="16">
        <v>42471</v>
      </c>
      <c r="N13" s="18">
        <v>3</v>
      </c>
      <c r="O13" s="18">
        <v>2</v>
      </c>
      <c r="P13" s="21">
        <v>2500</v>
      </c>
    </row>
    <row r="14" spans="1:16">
      <c r="A14" s="10" t="s">
        <v>1334</v>
      </c>
      <c r="B14" s="10" t="s">
        <v>3503</v>
      </c>
      <c r="C14" s="11" t="s">
        <v>15</v>
      </c>
      <c r="D14" s="12">
        <v>29024</v>
      </c>
      <c r="E14" s="11">
        <v>37</v>
      </c>
      <c r="F14" s="11" t="s">
        <v>3606</v>
      </c>
      <c r="G14" s="11" t="s">
        <v>3594</v>
      </c>
      <c r="H14" s="10" t="s">
        <v>2712</v>
      </c>
      <c r="I14" s="10" t="s">
        <v>1336</v>
      </c>
      <c r="J14" s="10" t="s">
        <v>1337</v>
      </c>
      <c r="K14" s="22">
        <f t="shared" si="0"/>
        <v>42477</v>
      </c>
      <c r="L14" s="15">
        <v>42477.416666666664</v>
      </c>
      <c r="M14" s="16">
        <v>42467</v>
      </c>
      <c r="N14" s="18">
        <v>1</v>
      </c>
      <c r="O14" s="18" t="s">
        <v>3522</v>
      </c>
      <c r="P14" s="21">
        <v>7000</v>
      </c>
    </row>
    <row r="15" spans="1:16">
      <c r="A15" s="10" t="s">
        <v>1338</v>
      </c>
      <c r="B15" s="10" t="s">
        <v>3503</v>
      </c>
      <c r="C15" s="11" t="s">
        <v>23</v>
      </c>
      <c r="D15" s="12">
        <v>32660</v>
      </c>
      <c r="E15" s="11">
        <v>27</v>
      </c>
      <c r="F15" s="11" t="s">
        <v>3606</v>
      </c>
      <c r="G15" s="11" t="s">
        <v>3598</v>
      </c>
      <c r="H15" s="10" t="s">
        <v>2712</v>
      </c>
      <c r="I15" s="10" t="s">
        <v>1336</v>
      </c>
      <c r="J15" s="10" t="s">
        <v>1337</v>
      </c>
      <c r="K15" s="22">
        <f t="shared" si="0"/>
        <v>42477</v>
      </c>
      <c r="L15" s="15">
        <v>42477.416666666664</v>
      </c>
      <c r="M15" s="16">
        <v>42467</v>
      </c>
      <c r="N15" s="18">
        <v>1</v>
      </c>
      <c r="O15" s="18">
        <v>5</v>
      </c>
      <c r="P15" s="21">
        <v>1500</v>
      </c>
    </row>
    <row r="16" spans="1:16">
      <c r="A16" s="10" t="s">
        <v>373</v>
      </c>
      <c r="B16" s="10" t="s">
        <v>3500</v>
      </c>
      <c r="C16" s="11" t="s">
        <v>15</v>
      </c>
      <c r="D16" s="12">
        <v>20312</v>
      </c>
      <c r="E16" s="11">
        <v>61</v>
      </c>
      <c r="F16" s="11" t="s">
        <v>3607</v>
      </c>
      <c r="G16" s="11" t="s">
        <v>3594</v>
      </c>
      <c r="H16" s="10" t="s">
        <v>2478</v>
      </c>
      <c r="I16" s="10" t="s">
        <v>365</v>
      </c>
      <c r="J16" s="10" t="s">
        <v>3035</v>
      </c>
      <c r="K16" s="22">
        <f t="shared" si="0"/>
        <v>42477</v>
      </c>
      <c r="L16" s="15">
        <v>42477.375</v>
      </c>
      <c r="M16" s="16">
        <v>42466</v>
      </c>
      <c r="N16" s="18">
        <v>3</v>
      </c>
      <c r="O16" s="18">
        <v>7</v>
      </c>
      <c r="P16" s="21">
        <v>500</v>
      </c>
    </row>
    <row r="17" spans="1:16">
      <c r="A17" s="10" t="s">
        <v>806</v>
      </c>
      <c r="B17" s="10" t="s">
        <v>3501</v>
      </c>
      <c r="C17" s="11" t="s">
        <v>15</v>
      </c>
      <c r="D17" s="12">
        <v>25538</v>
      </c>
      <c r="E17" s="11">
        <v>47</v>
      </c>
      <c r="F17" s="11" t="s">
        <v>3608</v>
      </c>
      <c r="G17" s="11" t="s">
        <v>3594</v>
      </c>
      <c r="H17" s="10" t="s">
        <v>2583</v>
      </c>
      <c r="I17" s="10" t="s">
        <v>333</v>
      </c>
      <c r="J17" s="10" t="s">
        <v>3113</v>
      </c>
      <c r="K17" s="22">
        <f t="shared" si="0"/>
        <v>42477</v>
      </c>
      <c r="L17" s="15">
        <v>42477.333333333336</v>
      </c>
      <c r="M17" s="16">
        <v>42464</v>
      </c>
      <c r="N17" s="18">
        <v>4</v>
      </c>
      <c r="O17" s="18">
        <v>2</v>
      </c>
      <c r="P17" s="21">
        <v>2500</v>
      </c>
    </row>
    <row r="18" spans="1:16">
      <c r="A18" s="10" t="s">
        <v>3450</v>
      </c>
      <c r="B18" s="10" t="s">
        <v>3502</v>
      </c>
      <c r="C18" s="11" t="s">
        <v>3363</v>
      </c>
      <c r="D18" s="12">
        <v>14035</v>
      </c>
      <c r="E18" s="11">
        <v>78</v>
      </c>
      <c r="F18" s="11"/>
      <c r="G18" s="11"/>
      <c r="H18" s="10" t="s">
        <v>3452</v>
      </c>
      <c r="I18" s="10" t="s">
        <v>3453</v>
      </c>
      <c r="J18" s="10" t="s">
        <v>3454</v>
      </c>
      <c r="K18" s="22">
        <f t="shared" si="0"/>
        <v>42477</v>
      </c>
      <c r="L18" s="15">
        <v>42477.375</v>
      </c>
      <c r="M18" s="16">
        <v>42466</v>
      </c>
      <c r="N18" s="14">
        <v>3</v>
      </c>
      <c r="O18" s="14">
        <v>2</v>
      </c>
      <c r="P18" s="21">
        <v>2500</v>
      </c>
    </row>
    <row r="19" spans="1:16">
      <c r="A19" s="10" t="s">
        <v>3361</v>
      </c>
      <c r="B19" s="10" t="s">
        <v>3500</v>
      </c>
      <c r="C19" s="11" t="s">
        <v>3363</v>
      </c>
      <c r="D19" s="12">
        <v>26380</v>
      </c>
      <c r="E19" s="11">
        <v>44</v>
      </c>
      <c r="F19" s="11"/>
      <c r="G19" s="11"/>
      <c r="H19" s="10" t="s">
        <v>3364</v>
      </c>
      <c r="I19" s="10" t="s">
        <v>3374</v>
      </c>
      <c r="J19" s="10" t="s">
        <v>3373</v>
      </c>
      <c r="K19" s="22">
        <f t="shared" si="0"/>
        <v>42500</v>
      </c>
      <c r="L19" s="15">
        <v>42500.364583333336</v>
      </c>
      <c r="M19" s="16">
        <v>42464</v>
      </c>
      <c r="N19" s="14">
        <v>4</v>
      </c>
      <c r="O19" s="14">
        <v>11</v>
      </c>
      <c r="P19" s="21">
        <v>4000</v>
      </c>
    </row>
    <row r="20" spans="1:16">
      <c r="A20" s="10" t="s">
        <v>3460</v>
      </c>
      <c r="B20" s="10" t="s">
        <v>3503</v>
      </c>
      <c r="C20" s="11" t="s">
        <v>3462</v>
      </c>
      <c r="D20" s="12">
        <v>26710</v>
      </c>
      <c r="E20" s="11">
        <v>44</v>
      </c>
      <c r="F20" s="11"/>
      <c r="G20" s="11"/>
      <c r="H20" s="10" t="s">
        <v>3463</v>
      </c>
      <c r="I20" s="10" t="s">
        <v>3464</v>
      </c>
      <c r="J20" s="10" t="s">
        <v>3465</v>
      </c>
      <c r="K20" s="22">
        <f t="shared" si="0"/>
        <v>42487</v>
      </c>
      <c r="L20" s="15">
        <v>42487.364583333336</v>
      </c>
      <c r="M20" s="16">
        <v>42466</v>
      </c>
      <c r="N20" s="14">
        <v>9</v>
      </c>
      <c r="O20" s="14">
        <v>6</v>
      </c>
      <c r="P20" s="21">
        <v>500</v>
      </c>
    </row>
    <row r="21" spans="1:16">
      <c r="A21" s="10" t="s">
        <v>2373</v>
      </c>
      <c r="B21" s="10" t="s">
        <v>3509</v>
      </c>
      <c r="C21" s="11" t="s">
        <v>23</v>
      </c>
      <c r="D21" s="12">
        <v>27816</v>
      </c>
      <c r="E21" s="11">
        <v>41</v>
      </c>
      <c r="F21" s="11" t="s">
        <v>3609</v>
      </c>
      <c r="G21" s="11" t="s">
        <v>3594</v>
      </c>
      <c r="H21" s="10" t="s">
        <v>2969</v>
      </c>
      <c r="I21" s="10" t="s">
        <v>2375</v>
      </c>
      <c r="J21" s="10" t="s">
        <v>2376</v>
      </c>
      <c r="K21" s="22">
        <f t="shared" si="0"/>
        <v>42501</v>
      </c>
      <c r="L21" s="15">
        <v>42501.364583333336</v>
      </c>
      <c r="M21" s="16">
        <v>42464</v>
      </c>
      <c r="N21" s="18">
        <v>9</v>
      </c>
      <c r="O21" s="18" t="s">
        <v>3409</v>
      </c>
      <c r="P21" s="21">
        <v>1000</v>
      </c>
    </row>
    <row r="22" spans="1:16">
      <c r="A22" s="10" t="s">
        <v>873</v>
      </c>
      <c r="B22" s="10" t="s">
        <v>3501</v>
      </c>
      <c r="C22" s="11" t="s">
        <v>23</v>
      </c>
      <c r="D22" s="12">
        <v>25037</v>
      </c>
      <c r="E22" s="11">
        <v>48</v>
      </c>
      <c r="F22" s="11" t="s">
        <v>3593</v>
      </c>
      <c r="G22" s="11" t="s">
        <v>3598</v>
      </c>
      <c r="H22" s="10" t="s">
        <v>2601</v>
      </c>
      <c r="I22" s="10" t="s">
        <v>710</v>
      </c>
      <c r="J22" s="10" t="s">
        <v>3128</v>
      </c>
      <c r="K22" s="22">
        <f t="shared" si="0"/>
        <v>42502</v>
      </c>
      <c r="L22" s="15">
        <v>42502.364583333336</v>
      </c>
      <c r="M22" s="16">
        <v>42464</v>
      </c>
      <c r="N22" s="18">
        <v>7</v>
      </c>
      <c r="O22" s="18" t="s">
        <v>3414</v>
      </c>
      <c r="P22" s="21">
        <v>5000</v>
      </c>
    </row>
    <row r="23" spans="1:16">
      <c r="A23" s="10" t="s">
        <v>117</v>
      </c>
      <c r="B23" s="10" t="s">
        <v>3502</v>
      </c>
      <c r="C23" s="11" t="s">
        <v>23</v>
      </c>
      <c r="D23" s="12">
        <v>26432</v>
      </c>
      <c r="E23" s="11">
        <v>44</v>
      </c>
      <c r="F23" s="11" t="s">
        <v>3610</v>
      </c>
      <c r="G23" s="11" t="s">
        <v>3598</v>
      </c>
      <c r="H23" s="10" t="s">
        <v>2407</v>
      </c>
      <c r="I23" s="10" t="s">
        <v>28</v>
      </c>
      <c r="J23" s="10" t="s">
        <v>116</v>
      </c>
      <c r="K23" s="22">
        <f t="shared" si="0"/>
        <v>42503</v>
      </c>
      <c r="L23" s="15">
        <v>42503.364583333336</v>
      </c>
      <c r="M23" s="16">
        <v>42471</v>
      </c>
      <c r="N23" s="18">
        <v>3</v>
      </c>
      <c r="O23" s="18" t="s">
        <v>3409</v>
      </c>
      <c r="P23" s="21">
        <v>1000</v>
      </c>
    </row>
    <row r="24" spans="1:16">
      <c r="A24" s="10" t="s">
        <v>26</v>
      </c>
      <c r="B24" s="10" t="s">
        <v>3502</v>
      </c>
      <c r="C24" s="11" t="s">
        <v>15</v>
      </c>
      <c r="D24" s="12">
        <v>15604</v>
      </c>
      <c r="E24" s="11">
        <v>74</v>
      </c>
      <c r="F24" s="11" t="s">
        <v>3611</v>
      </c>
      <c r="G24" s="11" t="s">
        <v>3594</v>
      </c>
      <c r="H24" s="10" t="s">
        <v>2383</v>
      </c>
      <c r="I24" s="10" t="s">
        <v>28</v>
      </c>
      <c r="J24" s="10" t="s">
        <v>29</v>
      </c>
      <c r="K24" s="22">
        <f t="shared" si="0"/>
        <v>42499</v>
      </c>
      <c r="L24" s="15">
        <v>42499.364583333336</v>
      </c>
      <c r="M24" s="16">
        <v>42464</v>
      </c>
      <c r="N24" s="18">
        <v>4</v>
      </c>
      <c r="O24" s="18" t="s">
        <v>3418</v>
      </c>
      <c r="P24" s="21">
        <v>6500</v>
      </c>
    </row>
    <row r="25" spans="1:16">
      <c r="A25" s="10" t="s">
        <v>1880</v>
      </c>
      <c r="B25" s="10" t="s">
        <v>3509</v>
      </c>
      <c r="C25" s="11" t="s">
        <v>23</v>
      </c>
      <c r="D25" s="12">
        <v>23960</v>
      </c>
      <c r="E25" s="11">
        <v>51</v>
      </c>
      <c r="F25" s="11" t="s">
        <v>3599</v>
      </c>
      <c r="G25" s="11" t="s">
        <v>3598</v>
      </c>
      <c r="H25" s="10" t="s">
        <v>2857</v>
      </c>
      <c r="I25" s="10" t="s">
        <v>83</v>
      </c>
      <c r="J25" s="10" t="s">
        <v>1879</v>
      </c>
      <c r="K25" s="22">
        <f t="shared" si="0"/>
        <v>42487</v>
      </c>
      <c r="L25" s="15">
        <v>42487.364583333336</v>
      </c>
      <c r="M25" s="16">
        <v>42464</v>
      </c>
      <c r="N25" s="18">
        <v>6</v>
      </c>
      <c r="O25" s="18">
        <v>2</v>
      </c>
      <c r="P25" s="21">
        <v>2500</v>
      </c>
    </row>
    <row r="26" spans="1:16">
      <c r="A26" s="10" t="s">
        <v>1672</v>
      </c>
      <c r="B26" s="10" t="s">
        <v>3508</v>
      </c>
      <c r="C26" s="11" t="s">
        <v>15</v>
      </c>
      <c r="D26" s="12">
        <v>19019</v>
      </c>
      <c r="E26" s="11">
        <v>65</v>
      </c>
      <c r="F26" s="11" t="s">
        <v>3612</v>
      </c>
      <c r="G26" s="11" t="s">
        <v>3594</v>
      </c>
      <c r="H26" s="10" t="s">
        <v>2803</v>
      </c>
      <c r="I26" s="10" t="s">
        <v>1214</v>
      </c>
      <c r="J26" s="10" t="s">
        <v>3262</v>
      </c>
      <c r="K26" s="22">
        <f t="shared" si="0"/>
        <v>42486</v>
      </c>
      <c r="L26" s="15">
        <v>42486.364583333336</v>
      </c>
      <c r="M26" s="16">
        <v>42464</v>
      </c>
      <c r="N26" s="18">
        <v>4</v>
      </c>
      <c r="O26" s="18">
        <v>2</v>
      </c>
      <c r="P26" s="21">
        <v>2500</v>
      </c>
    </row>
    <row r="27" spans="1:16">
      <c r="A27" s="10" t="s">
        <v>418</v>
      </c>
      <c r="B27" s="10" t="s">
        <v>3500</v>
      </c>
      <c r="C27" s="11" t="s">
        <v>15</v>
      </c>
      <c r="D27" s="12">
        <v>23225</v>
      </c>
      <c r="E27" s="11">
        <v>53</v>
      </c>
      <c r="F27" s="11" t="s">
        <v>3613</v>
      </c>
      <c r="G27" s="11" t="s">
        <v>3594</v>
      </c>
      <c r="H27" s="10" t="s">
        <v>2489</v>
      </c>
      <c r="I27" s="10" t="s">
        <v>385</v>
      </c>
      <c r="J27" s="10" t="s">
        <v>3045</v>
      </c>
      <c r="K27" s="22">
        <f t="shared" si="0"/>
        <v>42485</v>
      </c>
      <c r="L27" s="15">
        <v>42485.5625</v>
      </c>
      <c r="M27" s="16">
        <v>42465</v>
      </c>
      <c r="N27" s="18">
        <v>3</v>
      </c>
      <c r="O27" s="18" t="s">
        <v>3447</v>
      </c>
      <c r="P27" s="21">
        <v>4000</v>
      </c>
    </row>
    <row r="28" spans="1:16">
      <c r="A28" s="10" t="s">
        <v>420</v>
      </c>
      <c r="B28" s="10" t="s">
        <v>3500</v>
      </c>
      <c r="C28" s="11" t="s">
        <v>23</v>
      </c>
      <c r="D28" s="12">
        <v>24952</v>
      </c>
      <c r="E28" s="11">
        <v>48</v>
      </c>
      <c r="F28" s="11" t="s">
        <v>3613</v>
      </c>
      <c r="G28" s="11" t="s">
        <v>3598</v>
      </c>
      <c r="H28" s="10" t="s">
        <v>2489</v>
      </c>
      <c r="I28" s="10" t="s">
        <v>385</v>
      </c>
      <c r="J28" s="10" t="s">
        <v>3045</v>
      </c>
      <c r="K28" s="22">
        <f t="shared" si="0"/>
        <v>42501</v>
      </c>
      <c r="L28" s="15">
        <v>42501.364583333336</v>
      </c>
      <c r="M28" s="16">
        <v>42465</v>
      </c>
      <c r="N28" s="18">
        <v>3</v>
      </c>
      <c r="O28" s="18" t="s">
        <v>3448</v>
      </c>
      <c r="P28" s="21">
        <v>1500</v>
      </c>
    </row>
    <row r="29" spans="1:16">
      <c r="A29" s="10" t="s">
        <v>2210</v>
      </c>
      <c r="B29" s="10" t="s">
        <v>3509</v>
      </c>
      <c r="C29" s="11" t="s">
        <v>15</v>
      </c>
      <c r="D29" s="12">
        <v>18739</v>
      </c>
      <c r="E29" s="11">
        <v>65</v>
      </c>
      <c r="F29" s="11" t="s">
        <v>3614</v>
      </c>
      <c r="G29" s="11" t="s">
        <v>3594</v>
      </c>
      <c r="H29" s="10" t="s">
        <v>2930</v>
      </c>
      <c r="I29" s="10" t="s">
        <v>2212</v>
      </c>
      <c r="J29" s="10" t="s">
        <v>3334</v>
      </c>
      <c r="K29" s="22">
        <f t="shared" si="0"/>
        <v>42486</v>
      </c>
      <c r="L29" s="15">
        <v>42486.364583333336</v>
      </c>
      <c r="M29" s="16">
        <v>42464</v>
      </c>
      <c r="N29" s="18">
        <v>3</v>
      </c>
      <c r="O29" s="18" t="s">
        <v>3428</v>
      </c>
      <c r="P29" s="21">
        <v>3000</v>
      </c>
    </row>
    <row r="30" spans="1:16">
      <c r="A30" s="10" t="s">
        <v>2327</v>
      </c>
      <c r="B30" s="10" t="s">
        <v>3509</v>
      </c>
      <c r="C30" s="11" t="s">
        <v>15</v>
      </c>
      <c r="D30" s="12">
        <v>27628</v>
      </c>
      <c r="E30" s="11">
        <v>41</v>
      </c>
      <c r="F30" s="11" t="s">
        <v>3615</v>
      </c>
      <c r="G30" s="11" t="s">
        <v>3594</v>
      </c>
      <c r="H30" s="10" t="s">
        <v>2959</v>
      </c>
      <c r="I30" s="10" t="s">
        <v>545</v>
      </c>
      <c r="J30" s="10" t="s">
        <v>3429</v>
      </c>
      <c r="K30" s="22">
        <f t="shared" si="0"/>
        <v>42485</v>
      </c>
      <c r="L30" s="15">
        <v>42485.364583333336</v>
      </c>
      <c r="M30" s="16">
        <v>42464</v>
      </c>
      <c r="N30" s="18">
        <v>3</v>
      </c>
      <c r="O30" s="18">
        <v>7</v>
      </c>
      <c r="P30" s="21">
        <v>500</v>
      </c>
    </row>
    <row r="31" spans="1:16">
      <c r="A31" s="10" t="s">
        <v>1029</v>
      </c>
      <c r="B31" s="10" t="s">
        <v>3501</v>
      </c>
      <c r="C31" s="11" t="s">
        <v>23</v>
      </c>
      <c r="D31" s="12">
        <v>28163</v>
      </c>
      <c r="E31" s="11">
        <v>40</v>
      </c>
      <c r="F31" s="11" t="s">
        <v>3616</v>
      </c>
      <c r="G31" s="11" t="s">
        <v>3598</v>
      </c>
      <c r="H31" s="10" t="s">
        <v>2636</v>
      </c>
      <c r="I31" s="10" t="s">
        <v>1027</v>
      </c>
      <c r="J31" s="10" t="s">
        <v>1028</v>
      </c>
      <c r="K31" s="22">
        <f t="shared" si="0"/>
        <v>42502</v>
      </c>
      <c r="L31" s="15">
        <v>42502.364583333336</v>
      </c>
      <c r="M31" s="16">
        <v>42472</v>
      </c>
      <c r="N31" s="18">
        <v>9</v>
      </c>
      <c r="O31" s="18">
        <v>1</v>
      </c>
      <c r="P31" s="21">
        <v>3000</v>
      </c>
    </row>
    <row r="32" spans="1:16">
      <c r="A32" s="10" t="s">
        <v>2258</v>
      </c>
      <c r="B32" s="10" t="s">
        <v>3509</v>
      </c>
      <c r="C32" s="11" t="s">
        <v>15</v>
      </c>
      <c r="D32" s="12">
        <v>27822</v>
      </c>
      <c r="E32" s="11">
        <v>41</v>
      </c>
      <c r="F32" s="11" t="s">
        <v>3617</v>
      </c>
      <c r="G32" s="11" t="s">
        <v>3594</v>
      </c>
      <c r="H32" s="10" t="s">
        <v>2942</v>
      </c>
      <c r="I32" s="10" t="s">
        <v>2260</v>
      </c>
      <c r="J32" s="10" t="s">
        <v>3431</v>
      </c>
      <c r="K32" s="22">
        <f t="shared" si="0"/>
        <v>42485</v>
      </c>
      <c r="L32" s="15">
        <v>42485.364583333336</v>
      </c>
      <c r="M32" s="16">
        <v>42464</v>
      </c>
      <c r="N32" s="18">
        <v>3</v>
      </c>
      <c r="O32" s="18" t="s">
        <v>3432</v>
      </c>
      <c r="P32" s="21">
        <v>1000</v>
      </c>
    </row>
    <row r="33" spans="1:16">
      <c r="A33" s="10" t="s">
        <v>1462</v>
      </c>
      <c r="B33" s="10" t="s">
        <v>3503</v>
      </c>
      <c r="C33" s="11" t="s">
        <v>23</v>
      </c>
      <c r="D33" s="12">
        <v>29291</v>
      </c>
      <c r="E33" s="11">
        <v>37</v>
      </c>
      <c r="F33" s="11" t="s">
        <v>3618</v>
      </c>
      <c r="G33" s="11" t="s">
        <v>3598</v>
      </c>
      <c r="H33" s="10" t="s">
        <v>3495</v>
      </c>
      <c r="I33" s="10" t="s">
        <v>1182</v>
      </c>
      <c r="J33" s="10" t="s">
        <v>3496</v>
      </c>
      <c r="K33" s="22">
        <f t="shared" si="0"/>
        <v>42502</v>
      </c>
      <c r="L33" s="15">
        <v>42502.364583333336</v>
      </c>
      <c r="M33" s="16">
        <v>42467</v>
      </c>
      <c r="N33" s="18">
        <v>1</v>
      </c>
      <c r="O33" s="18" t="s">
        <v>3498</v>
      </c>
      <c r="P33" s="21">
        <v>13500</v>
      </c>
    </row>
    <row r="34" spans="1:16">
      <c r="A34" s="10" t="s">
        <v>2122</v>
      </c>
      <c r="B34" s="10" t="s">
        <v>3509</v>
      </c>
      <c r="C34" s="11" t="s">
        <v>15</v>
      </c>
      <c r="D34" s="12">
        <v>22625</v>
      </c>
      <c r="E34" s="11">
        <v>55</v>
      </c>
      <c r="F34" s="11" t="s">
        <v>3619</v>
      </c>
      <c r="G34" s="11" t="s">
        <v>3594</v>
      </c>
      <c r="H34" s="10" t="s">
        <v>2910</v>
      </c>
      <c r="I34" s="10" t="s">
        <v>2124</v>
      </c>
      <c r="J34" s="10" t="s">
        <v>3319</v>
      </c>
      <c r="K34" s="22">
        <f t="shared" si="0"/>
        <v>42486</v>
      </c>
      <c r="L34" s="15">
        <v>42486.364583333336</v>
      </c>
      <c r="M34" s="16">
        <v>42464</v>
      </c>
      <c r="N34" s="18">
        <v>4</v>
      </c>
      <c r="O34" s="18" t="s">
        <v>3418</v>
      </c>
      <c r="P34" s="21">
        <v>6500</v>
      </c>
    </row>
    <row r="35" spans="1:16">
      <c r="A35" s="10" t="s">
        <v>736</v>
      </c>
      <c r="B35" s="10" t="s">
        <v>3501</v>
      </c>
      <c r="C35" s="11" t="s">
        <v>15</v>
      </c>
      <c r="D35" s="12">
        <v>17952</v>
      </c>
      <c r="E35" s="11">
        <v>68</v>
      </c>
      <c r="F35" s="11" t="s">
        <v>3620</v>
      </c>
      <c r="G35" s="11" t="s">
        <v>3594</v>
      </c>
      <c r="H35" s="10" t="s">
        <v>2564</v>
      </c>
      <c r="I35" s="10" t="s">
        <v>28</v>
      </c>
      <c r="J35" s="10" t="s">
        <v>738</v>
      </c>
      <c r="K35" s="22">
        <f t="shared" si="0"/>
        <v>42517</v>
      </c>
      <c r="L35" s="15">
        <v>42517.729166666664</v>
      </c>
      <c r="M35" s="16">
        <v>42473</v>
      </c>
      <c r="N35" s="18">
        <v>2</v>
      </c>
      <c r="O35" s="18">
        <v>2</v>
      </c>
      <c r="P35" s="21">
        <v>2500</v>
      </c>
    </row>
    <row r="36" spans="1:16">
      <c r="A36" s="10" t="s">
        <v>1329</v>
      </c>
      <c r="B36" s="10" t="s">
        <v>3503</v>
      </c>
      <c r="C36" s="11" t="s">
        <v>15</v>
      </c>
      <c r="D36" s="12">
        <v>30243</v>
      </c>
      <c r="E36" s="11">
        <v>34</v>
      </c>
      <c r="F36" s="11" t="s">
        <v>3621</v>
      </c>
      <c r="G36" s="11" t="s">
        <v>3594</v>
      </c>
      <c r="H36" s="10" t="s">
        <v>2711</v>
      </c>
      <c r="I36" s="10" t="s">
        <v>73</v>
      </c>
      <c r="J36" s="10" t="s">
        <v>1331</v>
      </c>
      <c r="K36" s="22">
        <f t="shared" si="0"/>
        <v>42503</v>
      </c>
      <c r="L36" s="15">
        <v>42503.729166666664</v>
      </c>
      <c r="M36" s="16">
        <v>42466</v>
      </c>
      <c r="N36" s="18">
        <v>1</v>
      </c>
      <c r="O36" s="18" t="s">
        <v>3474</v>
      </c>
      <c r="P36" s="21">
        <v>4000</v>
      </c>
    </row>
    <row r="37" spans="1:16">
      <c r="A37" s="10" t="s">
        <v>1169</v>
      </c>
      <c r="B37" s="10" t="s">
        <v>3503</v>
      </c>
      <c r="C37" s="11" t="s">
        <v>15</v>
      </c>
      <c r="D37" s="12">
        <v>20343</v>
      </c>
      <c r="E37" s="11">
        <v>61</v>
      </c>
      <c r="F37" s="11" t="s">
        <v>3622</v>
      </c>
      <c r="G37" s="11" t="s">
        <v>3594</v>
      </c>
      <c r="H37" s="10" t="s">
        <v>2673</v>
      </c>
      <c r="I37" s="10" t="s">
        <v>1149</v>
      </c>
      <c r="J37" s="10" t="s">
        <v>3169</v>
      </c>
      <c r="K37" s="22">
        <f t="shared" si="0"/>
        <v>42503</v>
      </c>
      <c r="L37" s="15">
        <v>42503.729166666664</v>
      </c>
      <c r="M37" s="16">
        <v>42466</v>
      </c>
      <c r="N37" s="18">
        <v>2</v>
      </c>
      <c r="O37" s="18" t="s">
        <v>3475</v>
      </c>
      <c r="P37" s="21">
        <v>4500</v>
      </c>
    </row>
    <row r="38" spans="1:16">
      <c r="A38" s="10" t="s">
        <v>708</v>
      </c>
      <c r="B38" s="10" t="s">
        <v>3501</v>
      </c>
      <c r="C38" s="11" t="s">
        <v>15</v>
      </c>
      <c r="D38" s="12">
        <v>17796</v>
      </c>
      <c r="E38" s="11">
        <v>68</v>
      </c>
      <c r="F38" s="11" t="s">
        <v>3623</v>
      </c>
      <c r="G38" s="11" t="s">
        <v>3594</v>
      </c>
      <c r="H38" s="10" t="s">
        <v>2557</v>
      </c>
      <c r="I38" s="10" t="s">
        <v>710</v>
      </c>
      <c r="J38" s="10" t="s">
        <v>3092</v>
      </c>
      <c r="K38" s="22">
        <f t="shared" si="0"/>
        <v>42500</v>
      </c>
      <c r="L38" s="15">
        <v>42500.364583333336</v>
      </c>
      <c r="M38" s="16">
        <v>42471</v>
      </c>
      <c r="N38" s="18">
        <v>3</v>
      </c>
      <c r="O38" s="18">
        <v>13</v>
      </c>
      <c r="P38" s="21">
        <v>3500</v>
      </c>
    </row>
    <row r="39" spans="1:16">
      <c r="A39" s="10" t="s">
        <v>171</v>
      </c>
      <c r="B39" s="10" t="s">
        <v>3502</v>
      </c>
      <c r="C39" s="11" t="s">
        <v>15</v>
      </c>
      <c r="D39" s="12">
        <v>26265</v>
      </c>
      <c r="E39" s="11">
        <v>45</v>
      </c>
      <c r="F39" s="11" t="s">
        <v>3624</v>
      </c>
      <c r="G39" s="11" t="s">
        <v>3594</v>
      </c>
      <c r="H39" s="10" t="s">
        <v>2421</v>
      </c>
      <c r="I39" s="10" t="s">
        <v>40</v>
      </c>
      <c r="J39" s="10" t="s">
        <v>3563</v>
      </c>
      <c r="K39" s="22">
        <f t="shared" si="0"/>
        <v>42501</v>
      </c>
      <c r="L39" s="15">
        <v>42501.364583333336</v>
      </c>
      <c r="M39" s="16">
        <v>42471</v>
      </c>
      <c r="N39" s="18">
        <v>4</v>
      </c>
      <c r="O39" s="18">
        <v>11</v>
      </c>
      <c r="P39" s="21">
        <v>4000</v>
      </c>
    </row>
    <row r="40" spans="1:16">
      <c r="A40" s="10" t="s">
        <v>592</v>
      </c>
      <c r="B40" s="10" t="s">
        <v>3500</v>
      </c>
      <c r="C40" s="11" t="s">
        <v>23</v>
      </c>
      <c r="D40" s="12">
        <v>27364</v>
      </c>
      <c r="E40" s="11">
        <v>42</v>
      </c>
      <c r="F40" s="11" t="s">
        <v>3625</v>
      </c>
      <c r="G40" s="11" t="s">
        <v>3598</v>
      </c>
      <c r="H40" s="10" t="s">
        <v>2528</v>
      </c>
      <c r="I40" s="10" t="s">
        <v>591</v>
      </c>
      <c r="J40" s="10" t="s">
        <v>3077</v>
      </c>
      <c r="K40" s="22">
        <f t="shared" si="0"/>
        <v>42487</v>
      </c>
      <c r="L40" s="15">
        <v>42487.364583333336</v>
      </c>
      <c r="M40" s="16">
        <v>42464</v>
      </c>
      <c r="N40" s="18">
        <v>7</v>
      </c>
      <c r="O40" s="18">
        <v>5</v>
      </c>
      <c r="P40" s="21">
        <v>500</v>
      </c>
    </row>
  </sheetData>
  <phoneticPr fontId="18"/>
  <conditionalFormatting sqref="A2:P40">
    <cfRule type="expression" dxfId="43" priority="17">
      <formula>($E2&lt;40)</formula>
    </cfRule>
  </conditionalFormatting>
  <conditionalFormatting sqref="K3:K40 A2:K17 A21:K40">
    <cfRule type="expression" dxfId="42" priority="22">
      <formula>(AND($X2&lt;&gt;"",$AA2="1・2・3・4・5・6・7・8・9・10・11・12・13・14"))</formula>
    </cfRule>
    <cfRule type="expression" dxfId="41" priority="23">
      <formula>(AND($X2&lt;&gt;"",W2="1・2・3・4・5・6・7・8・9"))</formula>
    </cfRule>
    <cfRule type="expression" dxfId="40" priority="24">
      <formula>(AND($X2&lt;&gt;"",$Y2="　月　　　日"))</formula>
    </cfRule>
    <cfRule type="expression" dxfId="39" priority="25">
      <formula>($X2&lt;&gt;"")</formula>
    </cfRule>
  </conditionalFormatting>
  <conditionalFormatting sqref="L2:O17 L21:O40">
    <cfRule type="expression" dxfId="38" priority="26">
      <formula>(AND($X2&lt;&gt;"",$AA2="1・2・3・4・5・6・7・8・9・10・11・12・13・14"))</formula>
    </cfRule>
    <cfRule type="expression" dxfId="37" priority="27">
      <formula>(AND($X2&lt;&gt;"",AG2="1・2・3・4・5・6・7・8・9"))</formula>
    </cfRule>
    <cfRule type="expression" dxfId="36" priority="28">
      <formula>(AND($X2&lt;&gt;"",$Y2="　月　　　日"))</formula>
    </cfRule>
    <cfRule type="expression" dxfId="35" priority="29">
      <formula>($X2&lt;&gt;"")</formula>
    </cfRule>
  </conditionalFormatting>
  <conditionalFormatting sqref="B18">
    <cfRule type="expression" dxfId="34" priority="9">
      <formula>(AND($X18&lt;&gt;"",$AA18="1・2・3・4・5・6・7・8・9・10・11・12・13・14"))</formula>
    </cfRule>
    <cfRule type="expression" dxfId="33" priority="10">
      <formula>(AND($X18&lt;&gt;"",X18="1・2・3・4・5・6・7・8・9"))</formula>
    </cfRule>
    <cfRule type="expression" dxfId="32" priority="11">
      <formula>(AND($X18&lt;&gt;"",$Y18="　月　　　日"))</formula>
    </cfRule>
    <cfRule type="expression" dxfId="31" priority="12">
      <formula>($X18&lt;&gt;"")</formula>
    </cfRule>
  </conditionalFormatting>
  <conditionalFormatting sqref="B19">
    <cfRule type="expression" dxfId="30" priority="5">
      <formula>(AND($X19&lt;&gt;"",$AA19="1・2・3・4・5・6・7・8・9・10・11・12・13・14"))</formula>
    </cfRule>
    <cfRule type="expression" dxfId="29" priority="6">
      <formula>(AND($X19&lt;&gt;"",X19="1・2・3・4・5・6・7・8・9"))</formula>
    </cfRule>
    <cfRule type="expression" dxfId="28" priority="7">
      <formula>(AND($X19&lt;&gt;"",$Y19="　月　　　日"))</formula>
    </cfRule>
    <cfRule type="expression" dxfId="27" priority="8">
      <formula>($X19&lt;&gt;"")</formula>
    </cfRule>
  </conditionalFormatting>
  <conditionalFormatting sqref="B20">
    <cfRule type="expression" dxfId="26" priority="1">
      <formula>(AND($X20&lt;&gt;"",$AA20="1・2・3・4・5・6・7・8・9・10・11・12・13・14"))</formula>
    </cfRule>
    <cfRule type="expression" dxfId="25" priority="2">
      <formula>(AND($X20&lt;&gt;"",X20="1・2・3・4・5・6・7・8・9"))</formula>
    </cfRule>
    <cfRule type="expression" dxfId="24" priority="3">
      <formula>(AND($X20&lt;&gt;"",$Y20="　月　　　日"))</formula>
    </cfRule>
    <cfRule type="expression" dxfId="23" priority="4">
      <formula>($X20&lt;&gt;"")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80"/>
  <sheetViews>
    <sheetView topLeftCell="A52" workbookViewId="0">
      <selection sqref="A1:H1"/>
    </sheetView>
  </sheetViews>
  <sheetFormatPr defaultRowHeight="13.5"/>
  <cols>
    <col min="1" max="16" width="5.375" style="23" customWidth="1"/>
    <col min="17" max="17" width="4.5" style="42" customWidth="1"/>
    <col min="18" max="26" width="4.5" style="23" customWidth="1"/>
  </cols>
  <sheetData>
    <row r="1" spans="1:17" ht="21.75" customHeight="1">
      <c r="A1" s="57" t="s">
        <v>3629</v>
      </c>
      <c r="B1" s="58"/>
      <c r="C1" s="58"/>
      <c r="D1" s="58"/>
      <c r="E1" s="58"/>
      <c r="F1" s="58"/>
      <c r="G1" s="58"/>
      <c r="H1" s="59"/>
      <c r="I1" s="58" t="s">
        <v>3630</v>
      </c>
      <c r="J1" s="58"/>
      <c r="K1" s="58"/>
      <c r="L1" s="58"/>
      <c r="M1" s="58"/>
      <c r="N1" s="58"/>
      <c r="O1" s="58"/>
      <c r="P1" s="60"/>
      <c r="Q1" s="40">
        <v>0</v>
      </c>
    </row>
    <row r="2" spans="1:17" ht="21.75" customHeight="1">
      <c r="A2" s="24"/>
      <c r="B2" s="25"/>
      <c r="C2" s="25"/>
      <c r="D2" s="25"/>
      <c r="E2" s="25"/>
      <c r="F2" s="52">
        <f ca="1">OFFSET(負担あり!$A$2,Q2,11)</f>
        <v>42477.333333333336</v>
      </c>
      <c r="G2" s="52"/>
      <c r="H2" s="53"/>
      <c r="I2" s="26"/>
      <c r="J2" s="25"/>
      <c r="K2" s="25"/>
      <c r="L2" s="25"/>
      <c r="M2" s="25"/>
      <c r="N2" s="52">
        <f ca="1">F2</f>
        <v>42477.333333333336</v>
      </c>
      <c r="O2" s="52"/>
      <c r="P2" s="54"/>
      <c r="Q2" s="41">
        <f>IF(A2="領収書(控)",1+Q1,Q1)</f>
        <v>0</v>
      </c>
    </row>
    <row r="3" spans="1:17" ht="21.75" customHeight="1">
      <c r="A3" s="55" t="str">
        <f ca="1">OFFSET(負担あり!$A$2,Q2,1)</f>
        <v>小栗栖</v>
      </c>
      <c r="B3" s="56"/>
      <c r="C3" s="27" t="s">
        <v>3631</v>
      </c>
      <c r="D3" s="56" t="str">
        <f ca="1">OFFSET(負担あり!$A$2,Q2,0)</f>
        <v>上田　潤</v>
      </c>
      <c r="E3" s="56"/>
      <c r="F3" s="56"/>
      <c r="G3" s="56"/>
      <c r="H3" s="28" t="s">
        <v>3632</v>
      </c>
      <c r="I3" s="50" t="str">
        <f ca="1">A3</f>
        <v>小栗栖</v>
      </c>
      <c r="J3" s="50"/>
      <c r="K3" s="27" t="s">
        <v>3631</v>
      </c>
      <c r="L3" s="50" t="str">
        <f ca="1">D3</f>
        <v>上田　潤</v>
      </c>
      <c r="M3" s="50"/>
      <c r="N3" s="50"/>
      <c r="O3" s="50"/>
      <c r="P3" s="29" t="s">
        <v>3632</v>
      </c>
      <c r="Q3" s="41">
        <f t="shared" ref="Q3:Q66" ca="1" si="0">IF(A3="領収書(控)",1+Q2,Q2)</f>
        <v>0</v>
      </c>
    </row>
    <row r="4" spans="1:17" ht="21.75" customHeight="1">
      <c r="A4" s="30"/>
      <c r="B4" s="27"/>
      <c r="C4" s="27" t="s">
        <v>3633</v>
      </c>
      <c r="D4" s="47">
        <f ca="1">OFFSET(負担あり!$A$2,Q2,15)</f>
        <v>500</v>
      </c>
      <c r="E4" s="47"/>
      <c r="F4" s="47"/>
      <c r="G4" s="27" t="s">
        <v>3634</v>
      </c>
      <c r="H4" s="28"/>
      <c r="I4" s="27"/>
      <c r="J4" s="27"/>
      <c r="K4" s="27" t="s">
        <v>3633</v>
      </c>
      <c r="L4" s="48">
        <f ca="1">D4</f>
        <v>500</v>
      </c>
      <c r="M4" s="48"/>
      <c r="N4" s="48"/>
      <c r="O4" s="27" t="s">
        <v>3634</v>
      </c>
      <c r="P4" s="29"/>
      <c r="Q4" s="41">
        <f t="shared" ca="1" si="0"/>
        <v>0</v>
      </c>
    </row>
    <row r="5" spans="1:17" ht="21.75" customHeight="1">
      <c r="A5" s="31"/>
      <c r="B5" s="32"/>
      <c r="C5" s="32"/>
      <c r="D5" s="32"/>
      <c r="E5" s="32"/>
      <c r="F5" s="32"/>
      <c r="G5" s="32"/>
      <c r="H5" s="33"/>
      <c r="I5" s="32"/>
      <c r="J5" s="32"/>
      <c r="K5" s="32"/>
      <c r="L5" s="32"/>
      <c r="M5" s="32"/>
      <c r="N5" s="32"/>
      <c r="O5" s="32"/>
      <c r="P5" s="34"/>
      <c r="Q5" s="41">
        <f t="shared" ca="1" si="0"/>
        <v>0</v>
      </c>
    </row>
    <row r="6" spans="1:17" ht="21.75" customHeight="1">
      <c r="A6" s="49" t="s">
        <v>3635</v>
      </c>
      <c r="B6" s="50"/>
      <c r="C6" s="50"/>
      <c r="D6" s="50"/>
      <c r="E6" s="50"/>
      <c r="F6" s="27"/>
      <c r="G6" s="27"/>
      <c r="H6" s="28"/>
      <c r="I6" s="50" t="s">
        <v>3635</v>
      </c>
      <c r="J6" s="50"/>
      <c r="K6" s="50"/>
      <c r="L6" s="50"/>
      <c r="M6" s="50"/>
      <c r="N6" s="27"/>
      <c r="O6" s="27"/>
      <c r="P6" s="29"/>
      <c r="Q6" s="41">
        <f t="shared" ca="1" si="0"/>
        <v>0</v>
      </c>
    </row>
    <row r="7" spans="1:17" ht="21.75" customHeight="1">
      <c r="A7" s="35"/>
      <c r="B7" s="36"/>
      <c r="C7" s="37"/>
      <c r="D7" s="36"/>
      <c r="E7" s="36"/>
      <c r="F7" s="37" t="s">
        <v>3636</v>
      </c>
      <c r="G7" s="37"/>
      <c r="H7" s="38"/>
      <c r="I7" s="36"/>
      <c r="J7" s="36"/>
      <c r="K7" s="51" t="s">
        <v>3636</v>
      </c>
      <c r="L7" s="51"/>
      <c r="M7" s="51"/>
      <c r="N7" s="51"/>
      <c r="O7" s="37" t="s">
        <v>3637</v>
      </c>
      <c r="P7" s="39"/>
      <c r="Q7" s="41">
        <f t="shared" ca="1" si="0"/>
        <v>0</v>
      </c>
    </row>
    <row r="8" spans="1:17" ht="21.75" customHeight="1">
      <c r="A8" s="57" t="s">
        <v>3629</v>
      </c>
      <c r="B8" s="58"/>
      <c r="C8" s="58"/>
      <c r="D8" s="58"/>
      <c r="E8" s="58"/>
      <c r="F8" s="58"/>
      <c r="G8" s="58"/>
      <c r="H8" s="59"/>
      <c r="I8" s="58" t="s">
        <v>3630</v>
      </c>
      <c r="J8" s="58"/>
      <c r="K8" s="58"/>
      <c r="L8" s="58"/>
      <c r="M8" s="58"/>
      <c r="N8" s="58"/>
      <c r="O8" s="58"/>
      <c r="P8" s="60"/>
      <c r="Q8" s="41">
        <f t="shared" ca="1" si="0"/>
        <v>1</v>
      </c>
    </row>
    <row r="9" spans="1:17" ht="21.75" customHeight="1">
      <c r="A9" s="24"/>
      <c r="B9" s="25"/>
      <c r="C9" s="25"/>
      <c r="D9" s="25"/>
      <c r="E9" s="25"/>
      <c r="F9" s="52">
        <f ca="1">OFFSET(負担あり!$A$2,Q9,11)</f>
        <v>42477.375</v>
      </c>
      <c r="G9" s="52"/>
      <c r="H9" s="53"/>
      <c r="I9" s="26"/>
      <c r="J9" s="25"/>
      <c r="K9" s="25"/>
      <c r="L9" s="25"/>
      <c r="M9" s="25"/>
      <c r="N9" s="52">
        <f ca="1">F9</f>
        <v>42477.375</v>
      </c>
      <c r="O9" s="52"/>
      <c r="P9" s="54"/>
      <c r="Q9" s="41">
        <f t="shared" ca="1" si="0"/>
        <v>1</v>
      </c>
    </row>
    <row r="10" spans="1:17" ht="21.75" customHeight="1">
      <c r="A10" s="55" t="str">
        <f ca="1">OFFSET(負担あり!$A$2,Q9,1)</f>
        <v>石田</v>
      </c>
      <c r="B10" s="56"/>
      <c r="C10" s="27" t="s">
        <v>3631</v>
      </c>
      <c r="D10" s="56" t="str">
        <f ca="1">OFFSET(負担あり!$A$2,Q9,0)</f>
        <v>梅田　賢一</v>
      </c>
      <c r="E10" s="56"/>
      <c r="F10" s="56"/>
      <c r="G10" s="56"/>
      <c r="H10" s="28" t="s">
        <v>3632</v>
      </c>
      <c r="I10" s="50" t="str">
        <f ca="1">A10</f>
        <v>石田</v>
      </c>
      <c r="J10" s="50"/>
      <c r="K10" s="27" t="s">
        <v>3631</v>
      </c>
      <c r="L10" s="50" t="str">
        <f ca="1">D10</f>
        <v>梅田　賢一</v>
      </c>
      <c r="M10" s="50"/>
      <c r="N10" s="50"/>
      <c r="O10" s="50"/>
      <c r="P10" s="29" t="s">
        <v>3632</v>
      </c>
      <c r="Q10" s="41">
        <f t="shared" ca="1" si="0"/>
        <v>1</v>
      </c>
    </row>
    <row r="11" spans="1:17" ht="21.75" customHeight="1">
      <c r="A11" s="30"/>
      <c r="B11" s="27"/>
      <c r="C11" s="27" t="s">
        <v>3633</v>
      </c>
      <c r="D11" s="47">
        <f ca="1">OFFSET(負担あり!$A$2,Q9,15)</f>
        <v>1500</v>
      </c>
      <c r="E11" s="47"/>
      <c r="F11" s="47"/>
      <c r="G11" s="27" t="s">
        <v>3634</v>
      </c>
      <c r="H11" s="28"/>
      <c r="I11" s="27"/>
      <c r="J11" s="27"/>
      <c r="K11" s="27" t="s">
        <v>3633</v>
      </c>
      <c r="L11" s="48">
        <f ca="1">D11</f>
        <v>1500</v>
      </c>
      <c r="M11" s="48"/>
      <c r="N11" s="48"/>
      <c r="O11" s="27" t="s">
        <v>3634</v>
      </c>
      <c r="P11" s="29"/>
      <c r="Q11" s="41">
        <f t="shared" ca="1" si="0"/>
        <v>1</v>
      </c>
    </row>
    <row r="12" spans="1:17" ht="21.75" customHeight="1">
      <c r="A12" s="31"/>
      <c r="B12" s="32"/>
      <c r="C12" s="32"/>
      <c r="D12" s="32"/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4"/>
      <c r="Q12" s="41">
        <f t="shared" ca="1" si="0"/>
        <v>1</v>
      </c>
    </row>
    <row r="13" spans="1:17" ht="21.75" customHeight="1">
      <c r="A13" s="49" t="s">
        <v>3635</v>
      </c>
      <c r="B13" s="50"/>
      <c r="C13" s="50"/>
      <c r="D13" s="50"/>
      <c r="E13" s="50"/>
      <c r="F13" s="27"/>
      <c r="G13" s="27"/>
      <c r="H13" s="28"/>
      <c r="I13" s="50" t="s">
        <v>3635</v>
      </c>
      <c r="J13" s="50"/>
      <c r="K13" s="50"/>
      <c r="L13" s="50"/>
      <c r="M13" s="50"/>
      <c r="N13" s="27"/>
      <c r="O13" s="27"/>
      <c r="P13" s="29"/>
      <c r="Q13" s="41">
        <f t="shared" ca="1" si="0"/>
        <v>1</v>
      </c>
    </row>
    <row r="14" spans="1:17" ht="21.75" customHeight="1">
      <c r="A14" s="35"/>
      <c r="B14" s="36"/>
      <c r="C14" s="37"/>
      <c r="D14" s="36"/>
      <c r="E14" s="36"/>
      <c r="F14" s="37" t="s">
        <v>3636</v>
      </c>
      <c r="G14" s="37"/>
      <c r="H14" s="38"/>
      <c r="I14" s="36"/>
      <c r="J14" s="36"/>
      <c r="K14" s="51" t="s">
        <v>3636</v>
      </c>
      <c r="L14" s="51"/>
      <c r="M14" s="51"/>
      <c r="N14" s="51"/>
      <c r="O14" s="37" t="s">
        <v>3637</v>
      </c>
      <c r="P14" s="39"/>
      <c r="Q14" s="41">
        <f t="shared" ca="1" si="0"/>
        <v>1</v>
      </c>
    </row>
    <row r="15" spans="1:17" ht="21.75" customHeight="1">
      <c r="A15" s="57" t="s">
        <v>3629</v>
      </c>
      <c r="B15" s="58"/>
      <c r="C15" s="58"/>
      <c r="D15" s="58"/>
      <c r="E15" s="58"/>
      <c r="F15" s="58"/>
      <c r="G15" s="58"/>
      <c r="H15" s="59"/>
      <c r="I15" s="58" t="s">
        <v>3630</v>
      </c>
      <c r="J15" s="58"/>
      <c r="K15" s="58"/>
      <c r="L15" s="58"/>
      <c r="M15" s="58"/>
      <c r="N15" s="58"/>
      <c r="O15" s="58"/>
      <c r="P15" s="60"/>
      <c r="Q15" s="41">
        <f t="shared" ca="1" si="0"/>
        <v>2</v>
      </c>
    </row>
    <row r="16" spans="1:17" ht="21.75" customHeight="1">
      <c r="A16" s="24"/>
      <c r="B16" s="25"/>
      <c r="C16" s="25"/>
      <c r="D16" s="25"/>
      <c r="E16" s="25"/>
      <c r="F16" s="52">
        <f ca="1">OFFSET(負担あり!$A$2,Q16,11)</f>
        <v>42477.333333333336</v>
      </c>
      <c r="G16" s="52"/>
      <c r="H16" s="53"/>
      <c r="I16" s="26"/>
      <c r="J16" s="25"/>
      <c r="K16" s="25"/>
      <c r="L16" s="25"/>
      <c r="M16" s="25"/>
      <c r="N16" s="52">
        <f ca="1">F16</f>
        <v>42477.333333333336</v>
      </c>
      <c r="O16" s="52"/>
      <c r="P16" s="54"/>
      <c r="Q16" s="41">
        <f t="shared" ca="1" si="0"/>
        <v>2</v>
      </c>
    </row>
    <row r="17" spans="1:17" ht="21.75" customHeight="1">
      <c r="A17" s="55" t="str">
        <f ca="1">OFFSET(負担あり!$A$2,Q16,1)</f>
        <v>日野</v>
      </c>
      <c r="B17" s="56"/>
      <c r="C17" s="27" t="s">
        <v>3631</v>
      </c>
      <c r="D17" s="56" t="str">
        <f ca="1">OFFSET(負担あり!$A$2,Q16,0)</f>
        <v>小川　隆男</v>
      </c>
      <c r="E17" s="56"/>
      <c r="F17" s="56"/>
      <c r="G17" s="56"/>
      <c r="H17" s="28" t="s">
        <v>3632</v>
      </c>
      <c r="I17" s="50" t="str">
        <f ca="1">A17</f>
        <v>日野</v>
      </c>
      <c r="J17" s="50"/>
      <c r="K17" s="27" t="s">
        <v>3631</v>
      </c>
      <c r="L17" s="50" t="str">
        <f ca="1">D17</f>
        <v>小川　隆男</v>
      </c>
      <c r="M17" s="50"/>
      <c r="N17" s="50"/>
      <c r="O17" s="50"/>
      <c r="P17" s="29" t="s">
        <v>3632</v>
      </c>
      <c r="Q17" s="41">
        <f t="shared" ca="1" si="0"/>
        <v>2</v>
      </c>
    </row>
    <row r="18" spans="1:17" ht="21.75" customHeight="1">
      <c r="A18" s="30"/>
      <c r="B18" s="27"/>
      <c r="C18" s="27" t="s">
        <v>3633</v>
      </c>
      <c r="D18" s="47">
        <f ca="1">OFFSET(負担あり!$A$2,Q16,15)</f>
        <v>1500</v>
      </c>
      <c r="E18" s="47"/>
      <c r="F18" s="47"/>
      <c r="G18" s="27" t="s">
        <v>3634</v>
      </c>
      <c r="H18" s="28"/>
      <c r="I18" s="27"/>
      <c r="J18" s="27"/>
      <c r="K18" s="27" t="s">
        <v>3633</v>
      </c>
      <c r="L18" s="48">
        <f ca="1">D18</f>
        <v>1500</v>
      </c>
      <c r="M18" s="48"/>
      <c r="N18" s="48"/>
      <c r="O18" s="27" t="s">
        <v>3634</v>
      </c>
      <c r="P18" s="29"/>
      <c r="Q18" s="41">
        <f t="shared" ca="1" si="0"/>
        <v>2</v>
      </c>
    </row>
    <row r="19" spans="1:17" ht="21.75" customHeight="1">
      <c r="A19" s="31"/>
      <c r="B19" s="32"/>
      <c r="C19" s="32"/>
      <c r="D19" s="32"/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4"/>
      <c r="Q19" s="41">
        <f t="shared" ca="1" si="0"/>
        <v>2</v>
      </c>
    </row>
    <row r="20" spans="1:17" ht="21.75" customHeight="1">
      <c r="A20" s="49" t="s">
        <v>3635</v>
      </c>
      <c r="B20" s="50"/>
      <c r="C20" s="50"/>
      <c r="D20" s="50"/>
      <c r="E20" s="50"/>
      <c r="F20" s="27"/>
      <c r="G20" s="27"/>
      <c r="H20" s="28"/>
      <c r="I20" s="50" t="s">
        <v>3635</v>
      </c>
      <c r="J20" s="50"/>
      <c r="K20" s="50"/>
      <c r="L20" s="50"/>
      <c r="M20" s="50"/>
      <c r="N20" s="27"/>
      <c r="O20" s="27"/>
      <c r="P20" s="29"/>
      <c r="Q20" s="41">
        <f t="shared" ca="1" si="0"/>
        <v>2</v>
      </c>
    </row>
    <row r="21" spans="1:17" ht="21.75" customHeight="1">
      <c r="A21" s="35"/>
      <c r="B21" s="36"/>
      <c r="C21" s="37"/>
      <c r="D21" s="36"/>
      <c r="E21" s="36"/>
      <c r="F21" s="37" t="s">
        <v>3636</v>
      </c>
      <c r="G21" s="37"/>
      <c r="H21" s="38"/>
      <c r="I21" s="36"/>
      <c r="J21" s="36"/>
      <c r="K21" s="51" t="s">
        <v>3636</v>
      </c>
      <c r="L21" s="51"/>
      <c r="M21" s="51"/>
      <c r="N21" s="51"/>
      <c r="O21" s="37" t="s">
        <v>3637</v>
      </c>
      <c r="P21" s="39"/>
      <c r="Q21" s="41">
        <f t="shared" ca="1" si="0"/>
        <v>2</v>
      </c>
    </row>
    <row r="22" spans="1:17" ht="21.75" customHeight="1">
      <c r="A22" s="57" t="s">
        <v>3629</v>
      </c>
      <c r="B22" s="58"/>
      <c r="C22" s="58"/>
      <c r="D22" s="58"/>
      <c r="E22" s="58"/>
      <c r="F22" s="58"/>
      <c r="G22" s="58"/>
      <c r="H22" s="59"/>
      <c r="I22" s="58" t="s">
        <v>3630</v>
      </c>
      <c r="J22" s="58"/>
      <c r="K22" s="58"/>
      <c r="L22" s="58"/>
      <c r="M22" s="58"/>
      <c r="N22" s="58"/>
      <c r="O22" s="58"/>
      <c r="P22" s="60"/>
      <c r="Q22" s="41">
        <f t="shared" ca="1" si="0"/>
        <v>3</v>
      </c>
    </row>
    <row r="23" spans="1:17" ht="21.75" customHeight="1">
      <c r="A23" s="24"/>
      <c r="B23" s="25"/>
      <c r="C23" s="25"/>
      <c r="D23" s="25"/>
      <c r="E23" s="25"/>
      <c r="F23" s="52">
        <f ca="1">OFFSET(負担あり!$A$2,Q23,11)</f>
        <v>42477.375</v>
      </c>
      <c r="G23" s="52"/>
      <c r="H23" s="53"/>
      <c r="I23" s="26"/>
      <c r="J23" s="25"/>
      <c r="K23" s="25"/>
      <c r="L23" s="25"/>
      <c r="M23" s="25"/>
      <c r="N23" s="52">
        <f ca="1">F23</f>
        <v>42477.375</v>
      </c>
      <c r="O23" s="52"/>
      <c r="P23" s="54"/>
      <c r="Q23" s="41">
        <f t="shared" ca="1" si="0"/>
        <v>3</v>
      </c>
    </row>
    <row r="24" spans="1:17" ht="21.75" customHeight="1">
      <c r="A24" s="55" t="str">
        <f ca="1">OFFSET(負担あり!$A$2,Q23,1)</f>
        <v>小栗栖</v>
      </c>
      <c r="B24" s="56"/>
      <c r="C24" s="27" t="s">
        <v>3631</v>
      </c>
      <c r="D24" s="56" t="str">
        <f ca="1">OFFSET(負担あり!$A$2,Q23,0)</f>
        <v>奥村　太一</v>
      </c>
      <c r="E24" s="56"/>
      <c r="F24" s="56"/>
      <c r="G24" s="56"/>
      <c r="H24" s="28" t="s">
        <v>3632</v>
      </c>
      <c r="I24" s="50" t="str">
        <f ca="1">A24</f>
        <v>小栗栖</v>
      </c>
      <c r="J24" s="50"/>
      <c r="K24" s="27" t="s">
        <v>3631</v>
      </c>
      <c r="L24" s="50" t="str">
        <f ca="1">D24</f>
        <v>奥村　太一</v>
      </c>
      <c r="M24" s="50"/>
      <c r="N24" s="50"/>
      <c r="O24" s="50"/>
      <c r="P24" s="29" t="s">
        <v>3632</v>
      </c>
      <c r="Q24" s="41">
        <f t="shared" ca="1" si="0"/>
        <v>3</v>
      </c>
    </row>
    <row r="25" spans="1:17" ht="21.75" customHeight="1">
      <c r="A25" s="30"/>
      <c r="B25" s="27"/>
      <c r="C25" s="27" t="s">
        <v>3633</v>
      </c>
      <c r="D25" s="47">
        <f ca="1">OFFSET(負担あり!$A$2,Q23,15)</f>
        <v>2500</v>
      </c>
      <c r="E25" s="47"/>
      <c r="F25" s="47"/>
      <c r="G25" s="27" t="s">
        <v>3634</v>
      </c>
      <c r="H25" s="28"/>
      <c r="I25" s="27"/>
      <c r="J25" s="27"/>
      <c r="K25" s="27" t="s">
        <v>3633</v>
      </c>
      <c r="L25" s="48">
        <f ca="1">D25</f>
        <v>2500</v>
      </c>
      <c r="M25" s="48"/>
      <c r="N25" s="48"/>
      <c r="O25" s="27" t="s">
        <v>3634</v>
      </c>
      <c r="P25" s="29"/>
      <c r="Q25" s="41">
        <f t="shared" ca="1" si="0"/>
        <v>3</v>
      </c>
    </row>
    <row r="26" spans="1:17" ht="21.75" customHeight="1">
      <c r="A26" s="31"/>
      <c r="B26" s="32"/>
      <c r="C26" s="32"/>
      <c r="D26" s="32"/>
      <c r="E26" s="32"/>
      <c r="F26" s="32"/>
      <c r="G26" s="32"/>
      <c r="H26" s="33"/>
      <c r="I26" s="32"/>
      <c r="J26" s="32"/>
      <c r="K26" s="32"/>
      <c r="L26" s="32"/>
      <c r="M26" s="32"/>
      <c r="N26" s="32"/>
      <c r="O26" s="32"/>
      <c r="P26" s="34"/>
      <c r="Q26" s="41">
        <f t="shared" ca="1" si="0"/>
        <v>3</v>
      </c>
    </row>
    <row r="27" spans="1:17" ht="21.75" customHeight="1">
      <c r="A27" s="49" t="s">
        <v>3635</v>
      </c>
      <c r="B27" s="50"/>
      <c r="C27" s="50"/>
      <c r="D27" s="50"/>
      <c r="E27" s="50"/>
      <c r="F27" s="27"/>
      <c r="G27" s="27"/>
      <c r="H27" s="28"/>
      <c r="I27" s="50" t="s">
        <v>3635</v>
      </c>
      <c r="J27" s="50"/>
      <c r="K27" s="50"/>
      <c r="L27" s="50"/>
      <c r="M27" s="50"/>
      <c r="N27" s="27"/>
      <c r="O27" s="27"/>
      <c r="P27" s="29"/>
      <c r="Q27" s="41">
        <f t="shared" ca="1" si="0"/>
        <v>3</v>
      </c>
    </row>
    <row r="28" spans="1:17" ht="21.75" customHeight="1">
      <c r="A28" s="35"/>
      <c r="B28" s="36"/>
      <c r="C28" s="37"/>
      <c r="D28" s="36"/>
      <c r="E28" s="36"/>
      <c r="F28" s="37" t="s">
        <v>3636</v>
      </c>
      <c r="G28" s="37"/>
      <c r="H28" s="38"/>
      <c r="I28" s="36"/>
      <c r="J28" s="36"/>
      <c r="K28" s="51" t="s">
        <v>3636</v>
      </c>
      <c r="L28" s="51"/>
      <c r="M28" s="51"/>
      <c r="N28" s="51"/>
      <c r="O28" s="37" t="s">
        <v>3637</v>
      </c>
      <c r="P28" s="39"/>
      <c r="Q28" s="41">
        <f t="shared" ca="1" si="0"/>
        <v>3</v>
      </c>
    </row>
    <row r="29" spans="1:17" ht="21.75" customHeight="1">
      <c r="A29" s="57" t="s">
        <v>3629</v>
      </c>
      <c r="B29" s="58"/>
      <c r="C29" s="58"/>
      <c r="D29" s="58"/>
      <c r="E29" s="58"/>
      <c r="F29" s="58"/>
      <c r="G29" s="58"/>
      <c r="H29" s="59"/>
      <c r="I29" s="58" t="s">
        <v>3630</v>
      </c>
      <c r="J29" s="58"/>
      <c r="K29" s="58"/>
      <c r="L29" s="58"/>
      <c r="M29" s="58"/>
      <c r="N29" s="58"/>
      <c r="O29" s="58"/>
      <c r="P29" s="60"/>
      <c r="Q29" s="41">
        <f t="shared" ca="1" si="0"/>
        <v>4</v>
      </c>
    </row>
    <row r="30" spans="1:17" ht="21.75" customHeight="1">
      <c r="A30" s="24"/>
      <c r="B30" s="25"/>
      <c r="C30" s="25"/>
      <c r="D30" s="25"/>
      <c r="E30" s="25"/>
      <c r="F30" s="52">
        <f ca="1">OFFSET(負担あり!$A$2,Q30,11)</f>
        <v>42477.375</v>
      </c>
      <c r="G30" s="52"/>
      <c r="H30" s="53"/>
      <c r="I30" s="26"/>
      <c r="J30" s="25"/>
      <c r="K30" s="25"/>
      <c r="L30" s="25"/>
      <c r="M30" s="25"/>
      <c r="N30" s="52">
        <f ca="1">F30</f>
        <v>42477.375</v>
      </c>
      <c r="O30" s="52"/>
      <c r="P30" s="54"/>
      <c r="Q30" s="41">
        <f t="shared" ca="1" si="0"/>
        <v>4</v>
      </c>
    </row>
    <row r="31" spans="1:17" ht="21.75" customHeight="1">
      <c r="A31" s="55" t="str">
        <f ca="1">OFFSET(負担あり!$A$2,Q30,1)</f>
        <v>小栗栖</v>
      </c>
      <c r="B31" s="56"/>
      <c r="C31" s="27" t="s">
        <v>3631</v>
      </c>
      <c r="D31" s="56" t="str">
        <f ca="1">OFFSET(負担あり!$A$2,Q30,0)</f>
        <v>奥村　静代</v>
      </c>
      <c r="E31" s="56"/>
      <c r="F31" s="56"/>
      <c r="G31" s="56"/>
      <c r="H31" s="28" t="s">
        <v>3632</v>
      </c>
      <c r="I31" s="50" t="str">
        <f ca="1">A31</f>
        <v>小栗栖</v>
      </c>
      <c r="J31" s="50"/>
      <c r="K31" s="27" t="s">
        <v>3631</v>
      </c>
      <c r="L31" s="50" t="str">
        <f ca="1">D31</f>
        <v>奥村　静代</v>
      </c>
      <c r="M31" s="50"/>
      <c r="N31" s="50"/>
      <c r="O31" s="50"/>
      <c r="P31" s="29" t="s">
        <v>3632</v>
      </c>
      <c r="Q31" s="41">
        <f t="shared" ca="1" si="0"/>
        <v>4</v>
      </c>
    </row>
    <row r="32" spans="1:17" ht="21.75" customHeight="1">
      <c r="A32" s="30"/>
      <c r="B32" s="27"/>
      <c r="C32" s="27" t="s">
        <v>3633</v>
      </c>
      <c r="D32" s="47">
        <f ca="1">OFFSET(負担あり!$A$2,Q30,15)</f>
        <v>2500</v>
      </c>
      <c r="E32" s="47"/>
      <c r="F32" s="47"/>
      <c r="G32" s="27" t="s">
        <v>3634</v>
      </c>
      <c r="H32" s="28"/>
      <c r="I32" s="27"/>
      <c r="J32" s="27"/>
      <c r="K32" s="27" t="s">
        <v>3633</v>
      </c>
      <c r="L32" s="48">
        <f ca="1">D32</f>
        <v>2500</v>
      </c>
      <c r="M32" s="48"/>
      <c r="N32" s="48"/>
      <c r="O32" s="27" t="s">
        <v>3634</v>
      </c>
      <c r="P32" s="29"/>
      <c r="Q32" s="41">
        <f t="shared" ca="1" si="0"/>
        <v>4</v>
      </c>
    </row>
    <row r="33" spans="1:17" ht="21.75" customHeight="1">
      <c r="A33" s="31"/>
      <c r="B33" s="32"/>
      <c r="C33" s="32"/>
      <c r="D33" s="32"/>
      <c r="E33" s="32"/>
      <c r="F33" s="32"/>
      <c r="G33" s="32"/>
      <c r="H33" s="33"/>
      <c r="I33" s="32"/>
      <c r="J33" s="32"/>
      <c r="K33" s="32"/>
      <c r="L33" s="32"/>
      <c r="M33" s="32"/>
      <c r="N33" s="32"/>
      <c r="O33" s="32"/>
      <c r="P33" s="34"/>
      <c r="Q33" s="41">
        <f t="shared" ca="1" si="0"/>
        <v>4</v>
      </c>
    </row>
    <row r="34" spans="1:17" ht="21.75" customHeight="1">
      <c r="A34" s="49" t="s">
        <v>3635</v>
      </c>
      <c r="B34" s="50"/>
      <c r="C34" s="50"/>
      <c r="D34" s="50"/>
      <c r="E34" s="50"/>
      <c r="F34" s="27"/>
      <c r="G34" s="27"/>
      <c r="H34" s="28"/>
      <c r="I34" s="50" t="s">
        <v>3635</v>
      </c>
      <c r="J34" s="50"/>
      <c r="K34" s="50"/>
      <c r="L34" s="50"/>
      <c r="M34" s="50"/>
      <c r="N34" s="27"/>
      <c r="O34" s="27"/>
      <c r="P34" s="29"/>
      <c r="Q34" s="41">
        <f t="shared" ca="1" si="0"/>
        <v>4</v>
      </c>
    </row>
    <row r="35" spans="1:17" ht="21.75" customHeight="1">
      <c r="A35" s="35"/>
      <c r="B35" s="36"/>
      <c r="C35" s="37"/>
      <c r="D35" s="36"/>
      <c r="E35" s="36"/>
      <c r="F35" s="37" t="s">
        <v>3636</v>
      </c>
      <c r="G35" s="37"/>
      <c r="H35" s="38"/>
      <c r="I35" s="36"/>
      <c r="J35" s="36"/>
      <c r="K35" s="51" t="s">
        <v>3636</v>
      </c>
      <c r="L35" s="51"/>
      <c r="M35" s="51"/>
      <c r="N35" s="51"/>
      <c r="O35" s="37" t="s">
        <v>3637</v>
      </c>
      <c r="P35" s="39"/>
      <c r="Q35" s="41">
        <f t="shared" ca="1" si="0"/>
        <v>4</v>
      </c>
    </row>
    <row r="36" spans="1:17" ht="21.75" customHeight="1">
      <c r="A36" s="57" t="s">
        <v>3629</v>
      </c>
      <c r="B36" s="58"/>
      <c r="C36" s="58"/>
      <c r="D36" s="58"/>
      <c r="E36" s="58"/>
      <c r="F36" s="58"/>
      <c r="G36" s="58"/>
      <c r="H36" s="59"/>
      <c r="I36" s="58" t="s">
        <v>3630</v>
      </c>
      <c r="J36" s="58"/>
      <c r="K36" s="58"/>
      <c r="L36" s="58"/>
      <c r="M36" s="58"/>
      <c r="N36" s="58"/>
      <c r="O36" s="58"/>
      <c r="P36" s="60"/>
      <c r="Q36" s="41">
        <f t="shared" ca="1" si="0"/>
        <v>5</v>
      </c>
    </row>
    <row r="37" spans="1:17" ht="21.75" customHeight="1">
      <c r="A37" s="24"/>
      <c r="B37" s="25"/>
      <c r="C37" s="25"/>
      <c r="D37" s="25"/>
      <c r="E37" s="25"/>
      <c r="F37" s="52">
        <f ca="1">OFFSET(負担あり!$A$2,Q37,11)</f>
        <v>42477.333333333336</v>
      </c>
      <c r="G37" s="52"/>
      <c r="H37" s="53"/>
      <c r="I37" s="26"/>
      <c r="J37" s="25"/>
      <c r="K37" s="25"/>
      <c r="L37" s="25"/>
      <c r="M37" s="25"/>
      <c r="N37" s="52">
        <f ca="1">F37</f>
        <v>42477.333333333336</v>
      </c>
      <c r="O37" s="52"/>
      <c r="P37" s="54"/>
      <c r="Q37" s="41">
        <f t="shared" ca="1" si="0"/>
        <v>5</v>
      </c>
    </row>
    <row r="38" spans="1:17" ht="21.75" customHeight="1">
      <c r="A38" s="55" t="str">
        <f ca="1">OFFSET(負担あり!$A$2,Q37,1)</f>
        <v>点在</v>
      </c>
      <c r="B38" s="56"/>
      <c r="C38" s="27" t="s">
        <v>3631</v>
      </c>
      <c r="D38" s="56" t="str">
        <f ca="1">OFFSET(負担あり!$A$2,Q37,0)</f>
        <v>小畑　正行</v>
      </c>
      <c r="E38" s="56"/>
      <c r="F38" s="56"/>
      <c r="G38" s="56"/>
      <c r="H38" s="28" t="s">
        <v>3632</v>
      </c>
      <c r="I38" s="50" t="str">
        <f ca="1">A38</f>
        <v>点在</v>
      </c>
      <c r="J38" s="50"/>
      <c r="K38" s="27" t="s">
        <v>3631</v>
      </c>
      <c r="L38" s="50" t="str">
        <f ca="1">D38</f>
        <v>小畑　正行</v>
      </c>
      <c r="M38" s="50"/>
      <c r="N38" s="50"/>
      <c r="O38" s="50"/>
      <c r="P38" s="29" t="s">
        <v>3632</v>
      </c>
      <c r="Q38" s="41">
        <f t="shared" ca="1" si="0"/>
        <v>5</v>
      </c>
    </row>
    <row r="39" spans="1:17" ht="21.75" customHeight="1">
      <c r="A39" s="30"/>
      <c r="B39" s="27"/>
      <c r="C39" s="27" t="s">
        <v>3633</v>
      </c>
      <c r="D39" s="47">
        <f ca="1">OFFSET(負担あり!$A$2,Q37,15)</f>
        <v>3000</v>
      </c>
      <c r="E39" s="47"/>
      <c r="F39" s="47"/>
      <c r="G39" s="27" t="s">
        <v>3634</v>
      </c>
      <c r="H39" s="28"/>
      <c r="I39" s="27"/>
      <c r="J39" s="27"/>
      <c r="K39" s="27" t="s">
        <v>3633</v>
      </c>
      <c r="L39" s="48">
        <f ca="1">D39</f>
        <v>3000</v>
      </c>
      <c r="M39" s="48"/>
      <c r="N39" s="48"/>
      <c r="O39" s="27" t="s">
        <v>3634</v>
      </c>
      <c r="P39" s="29"/>
      <c r="Q39" s="41">
        <f t="shared" ca="1" si="0"/>
        <v>5</v>
      </c>
    </row>
    <row r="40" spans="1:17" ht="21.75" customHeight="1">
      <c r="A40" s="31"/>
      <c r="B40" s="32"/>
      <c r="C40" s="32"/>
      <c r="D40" s="32"/>
      <c r="E40" s="32"/>
      <c r="F40" s="32"/>
      <c r="G40" s="32"/>
      <c r="H40" s="33"/>
      <c r="I40" s="32"/>
      <c r="J40" s="32"/>
      <c r="K40" s="32"/>
      <c r="L40" s="32"/>
      <c r="M40" s="32"/>
      <c r="N40" s="32"/>
      <c r="O40" s="32"/>
      <c r="P40" s="34"/>
      <c r="Q40" s="41">
        <f t="shared" ca="1" si="0"/>
        <v>5</v>
      </c>
    </row>
    <row r="41" spans="1:17" ht="21.75" customHeight="1">
      <c r="A41" s="49" t="s">
        <v>3635</v>
      </c>
      <c r="B41" s="50"/>
      <c r="C41" s="50"/>
      <c r="D41" s="50"/>
      <c r="E41" s="50"/>
      <c r="F41" s="27"/>
      <c r="G41" s="27"/>
      <c r="H41" s="28"/>
      <c r="I41" s="50" t="s">
        <v>3635</v>
      </c>
      <c r="J41" s="50"/>
      <c r="K41" s="50"/>
      <c r="L41" s="50"/>
      <c r="M41" s="50"/>
      <c r="N41" s="27"/>
      <c r="O41" s="27"/>
      <c r="P41" s="29"/>
      <c r="Q41" s="41">
        <f t="shared" ca="1" si="0"/>
        <v>5</v>
      </c>
    </row>
    <row r="42" spans="1:17" ht="21.75" customHeight="1">
      <c r="A42" s="35"/>
      <c r="B42" s="36"/>
      <c r="C42" s="37"/>
      <c r="D42" s="36"/>
      <c r="E42" s="36"/>
      <c r="F42" s="37" t="s">
        <v>3636</v>
      </c>
      <c r="G42" s="37"/>
      <c r="H42" s="38"/>
      <c r="I42" s="36"/>
      <c r="J42" s="36"/>
      <c r="K42" s="51" t="s">
        <v>3636</v>
      </c>
      <c r="L42" s="51"/>
      <c r="M42" s="51"/>
      <c r="N42" s="51"/>
      <c r="O42" s="37" t="s">
        <v>3638</v>
      </c>
      <c r="P42" s="39"/>
      <c r="Q42" s="41">
        <f t="shared" ca="1" si="0"/>
        <v>5</v>
      </c>
    </row>
    <row r="43" spans="1:17" ht="21.75" customHeight="1">
      <c r="A43" s="57" t="s">
        <v>3629</v>
      </c>
      <c r="B43" s="58"/>
      <c r="C43" s="58"/>
      <c r="D43" s="58"/>
      <c r="E43" s="58"/>
      <c r="F43" s="58"/>
      <c r="G43" s="58"/>
      <c r="H43" s="59"/>
      <c r="I43" s="58" t="s">
        <v>3639</v>
      </c>
      <c r="J43" s="58"/>
      <c r="K43" s="58"/>
      <c r="L43" s="58"/>
      <c r="M43" s="58"/>
      <c r="N43" s="58"/>
      <c r="O43" s="58"/>
      <c r="P43" s="60"/>
      <c r="Q43" s="41">
        <f t="shared" ca="1" si="0"/>
        <v>6</v>
      </c>
    </row>
    <row r="44" spans="1:17" ht="21.75" customHeight="1">
      <c r="A44" s="24"/>
      <c r="B44" s="25"/>
      <c r="C44" s="25"/>
      <c r="D44" s="25"/>
      <c r="E44" s="25"/>
      <c r="F44" s="52">
        <f ca="1">OFFSET(負担あり!$A$2,Q44,11)</f>
        <v>42477.333333333336</v>
      </c>
      <c r="G44" s="52"/>
      <c r="H44" s="53"/>
      <c r="I44" s="26"/>
      <c r="J44" s="25"/>
      <c r="K44" s="25"/>
      <c r="L44" s="25"/>
      <c r="M44" s="25"/>
      <c r="N44" s="52">
        <f ca="1">F44</f>
        <v>42477.333333333336</v>
      </c>
      <c r="O44" s="52"/>
      <c r="P44" s="54"/>
      <c r="Q44" s="41">
        <f t="shared" ca="1" si="0"/>
        <v>6</v>
      </c>
    </row>
    <row r="45" spans="1:17" ht="21.75" customHeight="1">
      <c r="A45" s="55" t="str">
        <f ca="1">OFFSET(負担あり!$A$2,Q44,1)</f>
        <v>三宝院</v>
      </c>
      <c r="B45" s="56"/>
      <c r="C45" s="27" t="s">
        <v>3631</v>
      </c>
      <c r="D45" s="56" t="str">
        <f ca="1">OFFSET(負担あり!$A$2,Q44,0)</f>
        <v>北川　高広</v>
      </c>
      <c r="E45" s="56"/>
      <c r="F45" s="56"/>
      <c r="G45" s="56"/>
      <c r="H45" s="28" t="s">
        <v>3632</v>
      </c>
      <c r="I45" s="50" t="str">
        <f ca="1">A45</f>
        <v>三宝院</v>
      </c>
      <c r="J45" s="50"/>
      <c r="K45" s="27" t="s">
        <v>3631</v>
      </c>
      <c r="L45" s="50" t="str">
        <f ca="1">D45</f>
        <v>北川　高広</v>
      </c>
      <c r="M45" s="50"/>
      <c r="N45" s="50"/>
      <c r="O45" s="50"/>
      <c r="P45" s="29" t="s">
        <v>3632</v>
      </c>
      <c r="Q45" s="41">
        <f t="shared" ca="1" si="0"/>
        <v>6</v>
      </c>
    </row>
    <row r="46" spans="1:17" ht="21.75" customHeight="1">
      <c r="A46" s="30"/>
      <c r="B46" s="27"/>
      <c r="C46" s="27" t="s">
        <v>3633</v>
      </c>
      <c r="D46" s="47">
        <f ca="1">OFFSET(負担あり!$A$2,Q44,15)</f>
        <v>1500</v>
      </c>
      <c r="E46" s="47"/>
      <c r="F46" s="47"/>
      <c r="G46" s="27" t="s">
        <v>3634</v>
      </c>
      <c r="H46" s="28"/>
      <c r="I46" s="27"/>
      <c r="J46" s="27"/>
      <c r="K46" s="27" t="s">
        <v>3633</v>
      </c>
      <c r="L46" s="48">
        <f ca="1">D46</f>
        <v>1500</v>
      </c>
      <c r="M46" s="48"/>
      <c r="N46" s="48"/>
      <c r="O46" s="27" t="s">
        <v>3634</v>
      </c>
      <c r="P46" s="29"/>
      <c r="Q46" s="41">
        <f t="shared" ca="1" si="0"/>
        <v>6</v>
      </c>
    </row>
    <row r="47" spans="1:17" ht="21.75" customHeight="1">
      <c r="A47" s="31"/>
      <c r="B47" s="32"/>
      <c r="C47" s="32"/>
      <c r="D47" s="32"/>
      <c r="E47" s="32"/>
      <c r="F47" s="32"/>
      <c r="G47" s="32"/>
      <c r="H47" s="33"/>
      <c r="I47" s="32"/>
      <c r="J47" s="32"/>
      <c r="K47" s="32"/>
      <c r="L47" s="32"/>
      <c r="M47" s="32"/>
      <c r="N47" s="32"/>
      <c r="O47" s="32"/>
      <c r="P47" s="34"/>
      <c r="Q47" s="41">
        <f t="shared" ca="1" si="0"/>
        <v>6</v>
      </c>
    </row>
    <row r="48" spans="1:17" ht="21.75" customHeight="1">
      <c r="A48" s="49" t="s">
        <v>3635</v>
      </c>
      <c r="B48" s="50"/>
      <c r="C48" s="50"/>
      <c r="D48" s="50"/>
      <c r="E48" s="50"/>
      <c r="F48" s="27"/>
      <c r="G48" s="27"/>
      <c r="H48" s="28"/>
      <c r="I48" s="50" t="s">
        <v>3635</v>
      </c>
      <c r="J48" s="50"/>
      <c r="K48" s="50"/>
      <c r="L48" s="50"/>
      <c r="M48" s="50"/>
      <c r="N48" s="27"/>
      <c r="O48" s="27"/>
      <c r="P48" s="29"/>
      <c r="Q48" s="41">
        <f t="shared" ca="1" si="0"/>
        <v>6</v>
      </c>
    </row>
    <row r="49" spans="1:17" ht="21.75" customHeight="1">
      <c r="A49" s="35"/>
      <c r="B49" s="36"/>
      <c r="C49" s="37"/>
      <c r="D49" s="36"/>
      <c r="E49" s="36"/>
      <c r="F49" s="37" t="s">
        <v>3636</v>
      </c>
      <c r="G49" s="37"/>
      <c r="H49" s="38"/>
      <c r="I49" s="36"/>
      <c r="J49" s="36"/>
      <c r="K49" s="51" t="s">
        <v>3636</v>
      </c>
      <c r="L49" s="51"/>
      <c r="M49" s="51"/>
      <c r="N49" s="51"/>
      <c r="O49" s="37" t="s">
        <v>3637</v>
      </c>
      <c r="P49" s="39"/>
      <c r="Q49" s="41">
        <f t="shared" ca="1" si="0"/>
        <v>6</v>
      </c>
    </row>
    <row r="50" spans="1:17" ht="21.75" customHeight="1">
      <c r="A50" s="57" t="s">
        <v>3629</v>
      </c>
      <c r="B50" s="58"/>
      <c r="C50" s="58"/>
      <c r="D50" s="58"/>
      <c r="E50" s="58"/>
      <c r="F50" s="58"/>
      <c r="G50" s="58"/>
      <c r="H50" s="59"/>
      <c r="I50" s="58" t="s">
        <v>3630</v>
      </c>
      <c r="J50" s="58"/>
      <c r="K50" s="58"/>
      <c r="L50" s="58"/>
      <c r="M50" s="58"/>
      <c r="N50" s="58"/>
      <c r="O50" s="58"/>
      <c r="P50" s="60"/>
      <c r="Q50" s="41">
        <f t="shared" ca="1" si="0"/>
        <v>7</v>
      </c>
    </row>
    <row r="51" spans="1:17" ht="21.75" customHeight="1">
      <c r="A51" s="24"/>
      <c r="B51" s="25"/>
      <c r="C51" s="25"/>
      <c r="D51" s="25"/>
      <c r="E51" s="25"/>
      <c r="F51" s="52">
        <f ca="1">OFFSET(負担あり!$A$2,Q51,11)</f>
        <v>42477.333333333336</v>
      </c>
      <c r="G51" s="52"/>
      <c r="H51" s="53"/>
      <c r="I51" s="26"/>
      <c r="J51" s="25"/>
      <c r="K51" s="25"/>
      <c r="L51" s="25"/>
      <c r="M51" s="25"/>
      <c r="N51" s="52">
        <f ca="1">F51</f>
        <v>42477.333333333336</v>
      </c>
      <c r="O51" s="52"/>
      <c r="P51" s="54"/>
      <c r="Q51" s="41">
        <f t="shared" ca="1" si="0"/>
        <v>7</v>
      </c>
    </row>
    <row r="52" spans="1:17" ht="21.75" customHeight="1">
      <c r="A52" s="55" t="str">
        <f ca="1">OFFSET(負担あり!$A$2,Q51,1)</f>
        <v>一言寺</v>
      </c>
      <c r="B52" s="56"/>
      <c r="C52" s="27" t="s">
        <v>3631</v>
      </c>
      <c r="D52" s="56" t="str">
        <f ca="1">OFFSET(負担あり!$A$2,Q51,0)</f>
        <v>多田　金蔵</v>
      </c>
      <c r="E52" s="56"/>
      <c r="F52" s="56"/>
      <c r="G52" s="56"/>
      <c r="H52" s="28" t="s">
        <v>3632</v>
      </c>
      <c r="I52" s="50" t="str">
        <f ca="1">A52</f>
        <v>一言寺</v>
      </c>
      <c r="J52" s="50"/>
      <c r="K52" s="27" t="s">
        <v>3631</v>
      </c>
      <c r="L52" s="50" t="str">
        <f ca="1">D52</f>
        <v>多田　金蔵</v>
      </c>
      <c r="M52" s="50"/>
      <c r="N52" s="50"/>
      <c r="O52" s="50"/>
      <c r="P52" s="29" t="s">
        <v>3632</v>
      </c>
      <c r="Q52" s="41">
        <f t="shared" ca="1" si="0"/>
        <v>7</v>
      </c>
    </row>
    <row r="53" spans="1:17" ht="21.75" customHeight="1">
      <c r="A53" s="30"/>
      <c r="B53" s="27"/>
      <c r="C53" s="27" t="s">
        <v>3633</v>
      </c>
      <c r="D53" s="47">
        <f ca="1">OFFSET(負担あり!$A$2,Q51,15)</f>
        <v>2500</v>
      </c>
      <c r="E53" s="47"/>
      <c r="F53" s="47"/>
      <c r="G53" s="27" t="s">
        <v>3634</v>
      </c>
      <c r="H53" s="28"/>
      <c r="I53" s="27"/>
      <c r="J53" s="27"/>
      <c r="K53" s="27" t="s">
        <v>3633</v>
      </c>
      <c r="L53" s="48">
        <f ca="1">D53</f>
        <v>2500</v>
      </c>
      <c r="M53" s="48"/>
      <c r="N53" s="48"/>
      <c r="O53" s="27" t="s">
        <v>3634</v>
      </c>
      <c r="P53" s="29"/>
      <c r="Q53" s="41">
        <f t="shared" ca="1" si="0"/>
        <v>7</v>
      </c>
    </row>
    <row r="54" spans="1:17" ht="21.75" customHeight="1">
      <c r="A54" s="31"/>
      <c r="B54" s="32"/>
      <c r="C54" s="32"/>
      <c r="D54" s="32"/>
      <c r="E54" s="32"/>
      <c r="F54" s="32"/>
      <c r="G54" s="32"/>
      <c r="H54" s="33"/>
      <c r="I54" s="32"/>
      <c r="J54" s="32"/>
      <c r="K54" s="32"/>
      <c r="L54" s="32"/>
      <c r="M54" s="32"/>
      <c r="N54" s="32"/>
      <c r="O54" s="32"/>
      <c r="P54" s="34"/>
      <c r="Q54" s="41">
        <f t="shared" ca="1" si="0"/>
        <v>7</v>
      </c>
    </row>
    <row r="55" spans="1:17" ht="21.75" customHeight="1">
      <c r="A55" s="49" t="s">
        <v>3635</v>
      </c>
      <c r="B55" s="50"/>
      <c r="C55" s="50"/>
      <c r="D55" s="50"/>
      <c r="E55" s="50"/>
      <c r="F55" s="27"/>
      <c r="G55" s="27"/>
      <c r="H55" s="28"/>
      <c r="I55" s="50" t="s">
        <v>3635</v>
      </c>
      <c r="J55" s="50"/>
      <c r="K55" s="50"/>
      <c r="L55" s="50"/>
      <c r="M55" s="50"/>
      <c r="N55" s="27"/>
      <c r="O55" s="27"/>
      <c r="P55" s="29"/>
      <c r="Q55" s="41">
        <f t="shared" ca="1" si="0"/>
        <v>7</v>
      </c>
    </row>
    <row r="56" spans="1:17" ht="21.75" customHeight="1">
      <c r="A56" s="35"/>
      <c r="B56" s="36"/>
      <c r="C56" s="37"/>
      <c r="D56" s="36"/>
      <c r="E56" s="36"/>
      <c r="F56" s="37" t="s">
        <v>3636</v>
      </c>
      <c r="G56" s="37"/>
      <c r="H56" s="38"/>
      <c r="I56" s="36"/>
      <c r="J56" s="36"/>
      <c r="K56" s="51" t="s">
        <v>3636</v>
      </c>
      <c r="L56" s="51"/>
      <c r="M56" s="51"/>
      <c r="N56" s="51"/>
      <c r="O56" s="37" t="s">
        <v>3637</v>
      </c>
      <c r="P56" s="39"/>
      <c r="Q56" s="41">
        <f t="shared" ca="1" si="0"/>
        <v>7</v>
      </c>
    </row>
    <row r="57" spans="1:17" ht="21.75" customHeight="1">
      <c r="A57" s="57" t="s">
        <v>3629</v>
      </c>
      <c r="B57" s="58"/>
      <c r="C57" s="58"/>
      <c r="D57" s="58"/>
      <c r="E57" s="58"/>
      <c r="F57" s="58"/>
      <c r="G57" s="58"/>
      <c r="H57" s="59"/>
      <c r="I57" s="58" t="s">
        <v>3630</v>
      </c>
      <c r="J57" s="58"/>
      <c r="K57" s="58"/>
      <c r="L57" s="58"/>
      <c r="M57" s="58"/>
      <c r="N57" s="58"/>
      <c r="O57" s="58"/>
      <c r="P57" s="60"/>
      <c r="Q57" s="41">
        <f t="shared" ca="1" si="0"/>
        <v>8</v>
      </c>
    </row>
    <row r="58" spans="1:17" ht="21.75" customHeight="1">
      <c r="A58" s="24"/>
      <c r="B58" s="25"/>
      <c r="C58" s="25"/>
      <c r="D58" s="25"/>
      <c r="E58" s="25"/>
      <c r="F58" s="52">
        <f ca="1">OFFSET(負担あり!$A$2,Q58,11)</f>
        <v>42477.354166666664</v>
      </c>
      <c r="G58" s="52"/>
      <c r="H58" s="53"/>
      <c r="I58" s="26"/>
      <c r="J58" s="25"/>
      <c r="K58" s="25"/>
      <c r="L58" s="25"/>
      <c r="M58" s="25"/>
      <c r="N58" s="52">
        <f ca="1">F58</f>
        <v>42477.354166666664</v>
      </c>
      <c r="O58" s="52"/>
      <c r="P58" s="54"/>
      <c r="Q58" s="41">
        <f t="shared" ca="1" si="0"/>
        <v>8</v>
      </c>
    </row>
    <row r="59" spans="1:17" ht="21.75" customHeight="1">
      <c r="A59" s="55" t="str">
        <f ca="1">OFFSET(負担あり!$A$2,Q58,1)</f>
        <v>日野</v>
      </c>
      <c r="B59" s="56"/>
      <c r="C59" s="27" t="s">
        <v>3631</v>
      </c>
      <c r="D59" s="56" t="str">
        <f ca="1">OFFSET(負担あり!$A$2,Q58,0)</f>
        <v>西成田　睦男</v>
      </c>
      <c r="E59" s="56"/>
      <c r="F59" s="56"/>
      <c r="G59" s="56"/>
      <c r="H59" s="28" t="s">
        <v>3632</v>
      </c>
      <c r="I59" s="50" t="str">
        <f ca="1">A59</f>
        <v>日野</v>
      </c>
      <c r="J59" s="50"/>
      <c r="K59" s="27" t="s">
        <v>3631</v>
      </c>
      <c r="L59" s="50" t="str">
        <f ca="1">D59</f>
        <v>西成田　睦男</v>
      </c>
      <c r="M59" s="50"/>
      <c r="N59" s="50"/>
      <c r="O59" s="50"/>
      <c r="P59" s="29" t="s">
        <v>3632</v>
      </c>
      <c r="Q59" s="41">
        <f t="shared" ca="1" si="0"/>
        <v>8</v>
      </c>
    </row>
    <row r="60" spans="1:17" ht="21.75" customHeight="1">
      <c r="A60" s="30"/>
      <c r="B60" s="27"/>
      <c r="C60" s="27" t="s">
        <v>3633</v>
      </c>
      <c r="D60" s="47">
        <f ca="1">OFFSET(負担あり!$A$2,Q58,15)</f>
        <v>4500</v>
      </c>
      <c r="E60" s="47"/>
      <c r="F60" s="47"/>
      <c r="G60" s="27" t="s">
        <v>3634</v>
      </c>
      <c r="H60" s="28"/>
      <c r="I60" s="27"/>
      <c r="J60" s="27"/>
      <c r="K60" s="27" t="s">
        <v>3633</v>
      </c>
      <c r="L60" s="48">
        <f ca="1">D60</f>
        <v>4500</v>
      </c>
      <c r="M60" s="48"/>
      <c r="N60" s="48"/>
      <c r="O60" s="27" t="s">
        <v>3634</v>
      </c>
      <c r="P60" s="29"/>
      <c r="Q60" s="41">
        <f t="shared" ca="1" si="0"/>
        <v>8</v>
      </c>
    </row>
    <row r="61" spans="1:17" ht="21.75" customHeight="1">
      <c r="A61" s="31"/>
      <c r="B61" s="32"/>
      <c r="C61" s="32"/>
      <c r="D61" s="32"/>
      <c r="E61" s="32"/>
      <c r="F61" s="32"/>
      <c r="G61" s="32"/>
      <c r="H61" s="33"/>
      <c r="I61" s="32"/>
      <c r="J61" s="32"/>
      <c r="K61" s="32"/>
      <c r="L61" s="32"/>
      <c r="M61" s="32"/>
      <c r="N61" s="32"/>
      <c r="O61" s="32"/>
      <c r="P61" s="34"/>
      <c r="Q61" s="41">
        <f t="shared" ca="1" si="0"/>
        <v>8</v>
      </c>
    </row>
    <row r="62" spans="1:17" ht="21.75" customHeight="1">
      <c r="A62" s="49" t="s">
        <v>3635</v>
      </c>
      <c r="B62" s="50"/>
      <c r="C62" s="50"/>
      <c r="D62" s="50"/>
      <c r="E62" s="50"/>
      <c r="F62" s="27"/>
      <c r="G62" s="27"/>
      <c r="H62" s="28"/>
      <c r="I62" s="50" t="s">
        <v>3635</v>
      </c>
      <c r="J62" s="50"/>
      <c r="K62" s="50"/>
      <c r="L62" s="50"/>
      <c r="M62" s="50"/>
      <c r="N62" s="27"/>
      <c r="O62" s="27"/>
      <c r="P62" s="29"/>
      <c r="Q62" s="41">
        <f t="shared" ca="1" si="0"/>
        <v>8</v>
      </c>
    </row>
    <row r="63" spans="1:17" ht="21.75" customHeight="1">
      <c r="A63" s="35"/>
      <c r="B63" s="36"/>
      <c r="C63" s="37"/>
      <c r="D63" s="36"/>
      <c r="E63" s="36"/>
      <c r="F63" s="37" t="s">
        <v>3636</v>
      </c>
      <c r="G63" s="37"/>
      <c r="H63" s="38"/>
      <c r="I63" s="36"/>
      <c r="J63" s="36"/>
      <c r="K63" s="51" t="s">
        <v>3636</v>
      </c>
      <c r="L63" s="51"/>
      <c r="M63" s="51"/>
      <c r="N63" s="51"/>
      <c r="O63" s="37" t="s">
        <v>3637</v>
      </c>
      <c r="P63" s="39"/>
      <c r="Q63" s="41">
        <f t="shared" ca="1" si="0"/>
        <v>8</v>
      </c>
    </row>
    <row r="64" spans="1:17" ht="21.75" customHeight="1">
      <c r="A64" s="57" t="s">
        <v>3629</v>
      </c>
      <c r="B64" s="58"/>
      <c r="C64" s="58"/>
      <c r="D64" s="58"/>
      <c r="E64" s="58"/>
      <c r="F64" s="58"/>
      <c r="G64" s="58"/>
      <c r="H64" s="59"/>
      <c r="I64" s="58" t="s">
        <v>3630</v>
      </c>
      <c r="J64" s="58"/>
      <c r="K64" s="58"/>
      <c r="L64" s="58"/>
      <c r="M64" s="58"/>
      <c r="N64" s="58"/>
      <c r="O64" s="58"/>
      <c r="P64" s="60"/>
      <c r="Q64" s="41">
        <f t="shared" ca="1" si="0"/>
        <v>9</v>
      </c>
    </row>
    <row r="65" spans="1:17" ht="21.75" customHeight="1">
      <c r="A65" s="24"/>
      <c r="B65" s="25"/>
      <c r="C65" s="25"/>
      <c r="D65" s="25"/>
      <c r="E65" s="25"/>
      <c r="F65" s="52">
        <f ca="1">OFFSET(負担あり!$A$2,Q65,11)</f>
        <v>42477.354166666664</v>
      </c>
      <c r="G65" s="52"/>
      <c r="H65" s="53"/>
      <c r="I65" s="26"/>
      <c r="J65" s="25"/>
      <c r="K65" s="25"/>
      <c r="L65" s="25"/>
      <c r="M65" s="25"/>
      <c r="N65" s="52">
        <f ca="1">F65</f>
        <v>42477.354166666664</v>
      </c>
      <c r="O65" s="52"/>
      <c r="P65" s="54"/>
      <c r="Q65" s="41">
        <f t="shared" ca="1" si="0"/>
        <v>9</v>
      </c>
    </row>
    <row r="66" spans="1:17" ht="21.75" customHeight="1">
      <c r="A66" s="55" t="str">
        <f ca="1">OFFSET(負担あり!$A$2,Q65,1)</f>
        <v>日野</v>
      </c>
      <c r="B66" s="56"/>
      <c r="C66" s="27" t="s">
        <v>3631</v>
      </c>
      <c r="D66" s="56" t="str">
        <f ca="1">OFFSET(負担あり!$A$2,Q65,0)</f>
        <v>西成田　竜二</v>
      </c>
      <c r="E66" s="56"/>
      <c r="F66" s="56"/>
      <c r="G66" s="56"/>
      <c r="H66" s="28" t="s">
        <v>3632</v>
      </c>
      <c r="I66" s="50" t="str">
        <f ca="1">A66</f>
        <v>日野</v>
      </c>
      <c r="J66" s="50"/>
      <c r="K66" s="27" t="s">
        <v>3631</v>
      </c>
      <c r="L66" s="50" t="str">
        <f ca="1">D66</f>
        <v>西成田　竜二</v>
      </c>
      <c r="M66" s="50"/>
      <c r="N66" s="50"/>
      <c r="O66" s="50"/>
      <c r="P66" s="29" t="s">
        <v>3632</v>
      </c>
      <c r="Q66" s="41">
        <f t="shared" ca="1" si="0"/>
        <v>9</v>
      </c>
    </row>
    <row r="67" spans="1:17" ht="21.75" customHeight="1">
      <c r="A67" s="30"/>
      <c r="B67" s="27"/>
      <c r="C67" s="27" t="s">
        <v>3633</v>
      </c>
      <c r="D67" s="47">
        <f ca="1">OFFSET(負担あり!$A$2,Q65,15)</f>
        <v>2500</v>
      </c>
      <c r="E67" s="47"/>
      <c r="F67" s="47"/>
      <c r="G67" s="27" t="s">
        <v>3634</v>
      </c>
      <c r="H67" s="28"/>
      <c r="I67" s="27"/>
      <c r="J67" s="27"/>
      <c r="K67" s="27" t="s">
        <v>3633</v>
      </c>
      <c r="L67" s="48">
        <f ca="1">D67</f>
        <v>2500</v>
      </c>
      <c r="M67" s="48"/>
      <c r="N67" s="48"/>
      <c r="O67" s="27" t="s">
        <v>3634</v>
      </c>
      <c r="P67" s="29"/>
      <c r="Q67" s="41">
        <f t="shared" ref="Q67:Q130" ca="1" si="1">IF(A67="領収書(控)",1+Q66,Q66)</f>
        <v>9</v>
      </c>
    </row>
    <row r="68" spans="1:17" ht="21.75" customHeight="1">
      <c r="A68" s="31"/>
      <c r="B68" s="32"/>
      <c r="C68" s="32"/>
      <c r="D68" s="32"/>
      <c r="E68" s="32"/>
      <c r="F68" s="32"/>
      <c r="G68" s="32"/>
      <c r="H68" s="33"/>
      <c r="I68" s="32"/>
      <c r="J68" s="32"/>
      <c r="K68" s="32"/>
      <c r="L68" s="32"/>
      <c r="M68" s="32"/>
      <c r="N68" s="32"/>
      <c r="O68" s="32"/>
      <c r="P68" s="34"/>
      <c r="Q68" s="41">
        <f t="shared" ca="1" si="1"/>
        <v>9</v>
      </c>
    </row>
    <row r="69" spans="1:17" ht="21.75" customHeight="1">
      <c r="A69" s="49" t="s">
        <v>3635</v>
      </c>
      <c r="B69" s="50"/>
      <c r="C69" s="50"/>
      <c r="D69" s="50"/>
      <c r="E69" s="50"/>
      <c r="F69" s="27"/>
      <c r="G69" s="27"/>
      <c r="H69" s="28"/>
      <c r="I69" s="50" t="s">
        <v>3635</v>
      </c>
      <c r="J69" s="50"/>
      <c r="K69" s="50"/>
      <c r="L69" s="50"/>
      <c r="M69" s="50"/>
      <c r="N69" s="27"/>
      <c r="O69" s="27"/>
      <c r="P69" s="29"/>
      <c r="Q69" s="41">
        <f t="shared" ca="1" si="1"/>
        <v>9</v>
      </c>
    </row>
    <row r="70" spans="1:17" ht="21.75" customHeight="1">
      <c r="A70" s="35"/>
      <c r="B70" s="36"/>
      <c r="C70" s="37"/>
      <c r="D70" s="36"/>
      <c r="E70" s="36"/>
      <c r="F70" s="37" t="s">
        <v>3636</v>
      </c>
      <c r="G70" s="37"/>
      <c r="H70" s="38"/>
      <c r="I70" s="36"/>
      <c r="J70" s="36"/>
      <c r="K70" s="51" t="s">
        <v>3636</v>
      </c>
      <c r="L70" s="51"/>
      <c r="M70" s="51"/>
      <c r="N70" s="51"/>
      <c r="O70" s="37" t="s">
        <v>3640</v>
      </c>
      <c r="P70" s="39"/>
      <c r="Q70" s="41">
        <f t="shared" ca="1" si="1"/>
        <v>9</v>
      </c>
    </row>
    <row r="71" spans="1:17" ht="21.75" customHeight="1">
      <c r="A71" s="57" t="s">
        <v>3629</v>
      </c>
      <c r="B71" s="58"/>
      <c r="C71" s="58"/>
      <c r="D71" s="58"/>
      <c r="E71" s="58"/>
      <c r="F71" s="58"/>
      <c r="G71" s="58"/>
      <c r="H71" s="59"/>
      <c r="I71" s="58" t="s">
        <v>3641</v>
      </c>
      <c r="J71" s="58"/>
      <c r="K71" s="58"/>
      <c r="L71" s="58"/>
      <c r="M71" s="58"/>
      <c r="N71" s="58"/>
      <c r="O71" s="58"/>
      <c r="P71" s="60"/>
      <c r="Q71" s="41">
        <f t="shared" ca="1" si="1"/>
        <v>10</v>
      </c>
    </row>
    <row r="72" spans="1:17" ht="21.75" customHeight="1">
      <c r="A72" s="24"/>
      <c r="B72" s="25"/>
      <c r="C72" s="25"/>
      <c r="D72" s="25"/>
      <c r="E72" s="25"/>
      <c r="F72" s="52">
        <f ca="1">OFFSET(負担あり!$A$2,Q72,11)</f>
        <v>42477.416666666664</v>
      </c>
      <c r="G72" s="52"/>
      <c r="H72" s="53"/>
      <c r="I72" s="26"/>
      <c r="J72" s="25"/>
      <c r="K72" s="25"/>
      <c r="L72" s="25"/>
      <c r="M72" s="25"/>
      <c r="N72" s="52">
        <f ca="1">F72</f>
        <v>42477.416666666664</v>
      </c>
      <c r="O72" s="52"/>
      <c r="P72" s="54"/>
      <c r="Q72" s="41">
        <f t="shared" ca="1" si="1"/>
        <v>10</v>
      </c>
    </row>
    <row r="73" spans="1:17" ht="21.75" customHeight="1">
      <c r="A73" s="55" t="str">
        <f ca="1">OFFSET(負担あり!$A$2,Q72,1)</f>
        <v>一言寺</v>
      </c>
      <c r="B73" s="56"/>
      <c r="C73" s="27" t="s">
        <v>3631</v>
      </c>
      <c r="D73" s="56" t="str">
        <f ca="1">OFFSET(負担あり!$A$2,Q72,0)</f>
        <v>松本　佳奈</v>
      </c>
      <c r="E73" s="56"/>
      <c r="F73" s="56"/>
      <c r="G73" s="56"/>
      <c r="H73" s="28" t="s">
        <v>3632</v>
      </c>
      <c r="I73" s="50" t="str">
        <f ca="1">A73</f>
        <v>一言寺</v>
      </c>
      <c r="J73" s="50"/>
      <c r="K73" s="27" t="s">
        <v>3631</v>
      </c>
      <c r="L73" s="50" t="str">
        <f ca="1">D73</f>
        <v>松本　佳奈</v>
      </c>
      <c r="M73" s="50"/>
      <c r="N73" s="50"/>
      <c r="O73" s="50"/>
      <c r="P73" s="29" t="s">
        <v>3632</v>
      </c>
      <c r="Q73" s="41">
        <f t="shared" ca="1" si="1"/>
        <v>10</v>
      </c>
    </row>
    <row r="74" spans="1:17" ht="21.75" customHeight="1">
      <c r="A74" s="30"/>
      <c r="B74" s="27"/>
      <c r="C74" s="27" t="s">
        <v>3633</v>
      </c>
      <c r="D74" s="47">
        <f ca="1">OFFSET(負担あり!$A$2,Q72,15)</f>
        <v>5000</v>
      </c>
      <c r="E74" s="47"/>
      <c r="F74" s="47"/>
      <c r="G74" s="27" t="s">
        <v>3634</v>
      </c>
      <c r="H74" s="28"/>
      <c r="I74" s="27"/>
      <c r="J74" s="27"/>
      <c r="K74" s="27" t="s">
        <v>3633</v>
      </c>
      <c r="L74" s="48">
        <f ca="1">D74</f>
        <v>5000</v>
      </c>
      <c r="M74" s="48"/>
      <c r="N74" s="48"/>
      <c r="O74" s="27" t="s">
        <v>3634</v>
      </c>
      <c r="P74" s="29"/>
      <c r="Q74" s="41">
        <f t="shared" ca="1" si="1"/>
        <v>10</v>
      </c>
    </row>
    <row r="75" spans="1:17" ht="21.75" customHeight="1">
      <c r="A75" s="31"/>
      <c r="B75" s="32"/>
      <c r="C75" s="32"/>
      <c r="D75" s="32"/>
      <c r="E75" s="32"/>
      <c r="F75" s="32"/>
      <c r="G75" s="32"/>
      <c r="H75" s="33"/>
      <c r="I75" s="32"/>
      <c r="J75" s="32"/>
      <c r="K75" s="32"/>
      <c r="L75" s="32"/>
      <c r="M75" s="32"/>
      <c r="N75" s="32"/>
      <c r="O75" s="32"/>
      <c r="P75" s="34"/>
      <c r="Q75" s="41">
        <f t="shared" ca="1" si="1"/>
        <v>10</v>
      </c>
    </row>
    <row r="76" spans="1:17" ht="21.75" customHeight="1">
      <c r="A76" s="49" t="s">
        <v>3635</v>
      </c>
      <c r="B76" s="50"/>
      <c r="C76" s="50"/>
      <c r="D76" s="50"/>
      <c r="E76" s="50"/>
      <c r="F76" s="27"/>
      <c r="G76" s="27"/>
      <c r="H76" s="28"/>
      <c r="I76" s="50" t="s">
        <v>3635</v>
      </c>
      <c r="J76" s="50"/>
      <c r="K76" s="50"/>
      <c r="L76" s="50"/>
      <c r="M76" s="50"/>
      <c r="N76" s="27"/>
      <c r="O76" s="27"/>
      <c r="P76" s="29"/>
      <c r="Q76" s="41">
        <f t="shared" ca="1" si="1"/>
        <v>10</v>
      </c>
    </row>
    <row r="77" spans="1:17" ht="21.75" customHeight="1">
      <c r="A77" s="35"/>
      <c r="B77" s="36"/>
      <c r="C77" s="37"/>
      <c r="D77" s="36"/>
      <c r="E77" s="36"/>
      <c r="F77" s="37" t="s">
        <v>3636</v>
      </c>
      <c r="G77" s="37"/>
      <c r="H77" s="38"/>
      <c r="I77" s="36"/>
      <c r="J77" s="36"/>
      <c r="K77" s="51" t="s">
        <v>3636</v>
      </c>
      <c r="L77" s="51"/>
      <c r="M77" s="51"/>
      <c r="N77" s="51"/>
      <c r="O77" s="37" t="s">
        <v>3640</v>
      </c>
      <c r="P77" s="39"/>
      <c r="Q77" s="41">
        <f t="shared" ca="1" si="1"/>
        <v>10</v>
      </c>
    </row>
    <row r="78" spans="1:17" ht="21.75" customHeight="1">
      <c r="A78" s="57" t="s">
        <v>3629</v>
      </c>
      <c r="B78" s="58"/>
      <c r="C78" s="58"/>
      <c r="D78" s="58"/>
      <c r="E78" s="58"/>
      <c r="F78" s="58"/>
      <c r="G78" s="58"/>
      <c r="H78" s="59"/>
      <c r="I78" s="58" t="s">
        <v>3641</v>
      </c>
      <c r="J78" s="58"/>
      <c r="K78" s="58"/>
      <c r="L78" s="58"/>
      <c r="M78" s="58"/>
      <c r="N78" s="58"/>
      <c r="O78" s="58"/>
      <c r="P78" s="60"/>
      <c r="Q78" s="41">
        <f t="shared" ca="1" si="1"/>
        <v>11</v>
      </c>
    </row>
    <row r="79" spans="1:17" ht="21.75" customHeight="1">
      <c r="A79" s="24"/>
      <c r="B79" s="25"/>
      <c r="C79" s="25"/>
      <c r="D79" s="25"/>
      <c r="E79" s="25"/>
      <c r="F79" s="52">
        <f ca="1">OFFSET(負担あり!$A$2,Q79,11)</f>
        <v>42477.354166666664</v>
      </c>
      <c r="G79" s="52"/>
      <c r="H79" s="53"/>
      <c r="I79" s="26"/>
      <c r="J79" s="25"/>
      <c r="K79" s="25"/>
      <c r="L79" s="25"/>
      <c r="M79" s="25"/>
      <c r="N79" s="52">
        <f ca="1">F79</f>
        <v>42477.354166666664</v>
      </c>
      <c r="O79" s="52"/>
      <c r="P79" s="54"/>
      <c r="Q79" s="41">
        <f t="shared" ca="1" si="1"/>
        <v>11</v>
      </c>
    </row>
    <row r="80" spans="1:17" ht="21.75" customHeight="1">
      <c r="A80" s="55" t="str">
        <f ca="1">OFFSET(負担あり!$A$2,Q79,1)</f>
        <v>点在</v>
      </c>
      <c r="B80" s="56"/>
      <c r="C80" s="27" t="s">
        <v>3631</v>
      </c>
      <c r="D80" s="56" t="str">
        <f ca="1">OFFSET(負担あり!$A$2,Q79,0)</f>
        <v>森下　勝彦</v>
      </c>
      <c r="E80" s="56"/>
      <c r="F80" s="56"/>
      <c r="G80" s="56"/>
      <c r="H80" s="28" t="s">
        <v>3632</v>
      </c>
      <c r="I80" s="50" t="str">
        <f ca="1">A80</f>
        <v>点在</v>
      </c>
      <c r="J80" s="50"/>
      <c r="K80" s="27" t="s">
        <v>3631</v>
      </c>
      <c r="L80" s="50" t="str">
        <f ca="1">D80</f>
        <v>森下　勝彦</v>
      </c>
      <c r="M80" s="50"/>
      <c r="N80" s="50"/>
      <c r="O80" s="50"/>
      <c r="P80" s="29" t="s">
        <v>3632</v>
      </c>
      <c r="Q80" s="41">
        <f t="shared" ca="1" si="1"/>
        <v>11</v>
      </c>
    </row>
    <row r="81" spans="1:17" ht="21.75" customHeight="1">
      <c r="A81" s="30"/>
      <c r="B81" s="27"/>
      <c r="C81" s="27" t="s">
        <v>3633</v>
      </c>
      <c r="D81" s="47">
        <f ca="1">OFFSET(負担あり!$A$2,Q79,15)</f>
        <v>2500</v>
      </c>
      <c r="E81" s="47"/>
      <c r="F81" s="47"/>
      <c r="G81" s="27" t="s">
        <v>3634</v>
      </c>
      <c r="H81" s="28"/>
      <c r="I81" s="27"/>
      <c r="J81" s="27"/>
      <c r="K81" s="27" t="s">
        <v>3633</v>
      </c>
      <c r="L81" s="48">
        <f ca="1">D81</f>
        <v>2500</v>
      </c>
      <c r="M81" s="48"/>
      <c r="N81" s="48"/>
      <c r="O81" s="27" t="s">
        <v>3634</v>
      </c>
      <c r="P81" s="29"/>
      <c r="Q81" s="41">
        <f t="shared" ca="1" si="1"/>
        <v>11</v>
      </c>
    </row>
    <row r="82" spans="1:17" ht="21.75" customHeight="1">
      <c r="A82" s="31"/>
      <c r="B82" s="32"/>
      <c r="C82" s="32"/>
      <c r="D82" s="32"/>
      <c r="E82" s="32"/>
      <c r="F82" s="32"/>
      <c r="G82" s="32"/>
      <c r="H82" s="33"/>
      <c r="I82" s="32"/>
      <c r="J82" s="32"/>
      <c r="K82" s="32"/>
      <c r="L82" s="32"/>
      <c r="M82" s="32"/>
      <c r="N82" s="32"/>
      <c r="O82" s="32"/>
      <c r="P82" s="34"/>
      <c r="Q82" s="41">
        <f t="shared" ca="1" si="1"/>
        <v>11</v>
      </c>
    </row>
    <row r="83" spans="1:17" ht="21.75" customHeight="1">
      <c r="A83" s="49" t="s">
        <v>3635</v>
      </c>
      <c r="B83" s="50"/>
      <c r="C83" s="50"/>
      <c r="D83" s="50"/>
      <c r="E83" s="50"/>
      <c r="F83" s="27"/>
      <c r="G83" s="27"/>
      <c r="H83" s="28"/>
      <c r="I83" s="50" t="s">
        <v>3635</v>
      </c>
      <c r="J83" s="50"/>
      <c r="K83" s="50"/>
      <c r="L83" s="50"/>
      <c r="M83" s="50"/>
      <c r="N83" s="27"/>
      <c r="O83" s="27"/>
      <c r="P83" s="29"/>
      <c r="Q83" s="41">
        <f t="shared" ca="1" si="1"/>
        <v>11</v>
      </c>
    </row>
    <row r="84" spans="1:17" ht="21.75" customHeight="1">
      <c r="A84" s="35"/>
      <c r="B84" s="36"/>
      <c r="C84" s="37"/>
      <c r="D84" s="36"/>
      <c r="E84" s="36"/>
      <c r="F84" s="37" t="s">
        <v>3636</v>
      </c>
      <c r="G84" s="37"/>
      <c r="H84" s="38"/>
      <c r="I84" s="36"/>
      <c r="J84" s="36"/>
      <c r="K84" s="51" t="s">
        <v>3636</v>
      </c>
      <c r="L84" s="51"/>
      <c r="M84" s="51"/>
      <c r="N84" s="51"/>
      <c r="O84" s="37" t="s">
        <v>3640</v>
      </c>
      <c r="P84" s="39"/>
      <c r="Q84" s="41">
        <f t="shared" ca="1" si="1"/>
        <v>11</v>
      </c>
    </row>
    <row r="85" spans="1:17" ht="21.75" customHeight="1">
      <c r="A85" s="57" t="s">
        <v>3629</v>
      </c>
      <c r="B85" s="58"/>
      <c r="C85" s="58"/>
      <c r="D85" s="58"/>
      <c r="E85" s="58"/>
      <c r="F85" s="58"/>
      <c r="G85" s="58"/>
      <c r="H85" s="59"/>
      <c r="I85" s="58" t="s">
        <v>3641</v>
      </c>
      <c r="J85" s="58"/>
      <c r="K85" s="58"/>
      <c r="L85" s="58"/>
      <c r="M85" s="58"/>
      <c r="N85" s="58"/>
      <c r="O85" s="58"/>
      <c r="P85" s="60"/>
      <c r="Q85" s="41">
        <f t="shared" ca="1" si="1"/>
        <v>12</v>
      </c>
    </row>
    <row r="86" spans="1:17" ht="21.75" customHeight="1">
      <c r="A86" s="24"/>
      <c r="B86" s="25"/>
      <c r="C86" s="25"/>
      <c r="D86" s="25"/>
      <c r="E86" s="25"/>
      <c r="F86" s="52">
        <f ca="1">OFFSET(負担あり!$A$2,Q86,11)</f>
        <v>42477.416666666664</v>
      </c>
      <c r="G86" s="52"/>
      <c r="H86" s="53"/>
      <c r="I86" s="26"/>
      <c r="J86" s="25"/>
      <c r="K86" s="25"/>
      <c r="L86" s="25"/>
      <c r="M86" s="25"/>
      <c r="N86" s="52">
        <f ca="1">F86</f>
        <v>42477.416666666664</v>
      </c>
      <c r="O86" s="52"/>
      <c r="P86" s="54"/>
      <c r="Q86" s="41">
        <f t="shared" ca="1" si="1"/>
        <v>12</v>
      </c>
    </row>
    <row r="87" spans="1:17" ht="21.75" customHeight="1">
      <c r="A87" s="55" t="str">
        <f ca="1">OFFSET(負担あり!$A$2,Q86,1)</f>
        <v>一言寺</v>
      </c>
      <c r="B87" s="56"/>
      <c r="C87" s="27" t="s">
        <v>3631</v>
      </c>
      <c r="D87" s="56" t="str">
        <f ca="1">OFFSET(負担あり!$A$2,Q86,0)</f>
        <v>山内　俊喜</v>
      </c>
      <c r="E87" s="56"/>
      <c r="F87" s="56"/>
      <c r="G87" s="56"/>
      <c r="H87" s="28" t="s">
        <v>3632</v>
      </c>
      <c r="I87" s="50" t="str">
        <f ca="1">A87</f>
        <v>一言寺</v>
      </c>
      <c r="J87" s="50"/>
      <c r="K87" s="27" t="s">
        <v>3631</v>
      </c>
      <c r="L87" s="50" t="str">
        <f ca="1">D87</f>
        <v>山内　俊喜</v>
      </c>
      <c r="M87" s="50"/>
      <c r="N87" s="50"/>
      <c r="O87" s="50"/>
      <c r="P87" s="29" t="s">
        <v>3632</v>
      </c>
      <c r="Q87" s="41">
        <f t="shared" ca="1" si="1"/>
        <v>12</v>
      </c>
    </row>
    <row r="88" spans="1:17" ht="21.75" customHeight="1">
      <c r="A88" s="30"/>
      <c r="B88" s="27"/>
      <c r="C88" s="27" t="s">
        <v>3633</v>
      </c>
      <c r="D88" s="47">
        <f ca="1">OFFSET(負担あり!$A$2,Q86,15)</f>
        <v>7000</v>
      </c>
      <c r="E88" s="47"/>
      <c r="F88" s="47"/>
      <c r="G88" s="27" t="s">
        <v>3634</v>
      </c>
      <c r="H88" s="28"/>
      <c r="I88" s="27"/>
      <c r="J88" s="27"/>
      <c r="K88" s="27" t="s">
        <v>3633</v>
      </c>
      <c r="L88" s="48">
        <f ca="1">D88</f>
        <v>7000</v>
      </c>
      <c r="M88" s="48"/>
      <c r="N88" s="48"/>
      <c r="O88" s="27" t="s">
        <v>3634</v>
      </c>
      <c r="P88" s="29"/>
      <c r="Q88" s="41">
        <f t="shared" ca="1" si="1"/>
        <v>12</v>
      </c>
    </row>
    <row r="89" spans="1:17" ht="21.75" customHeight="1">
      <c r="A89" s="31"/>
      <c r="B89" s="32"/>
      <c r="C89" s="32"/>
      <c r="D89" s="32"/>
      <c r="E89" s="32"/>
      <c r="F89" s="32"/>
      <c r="G89" s="32"/>
      <c r="H89" s="33"/>
      <c r="I89" s="32"/>
      <c r="J89" s="32"/>
      <c r="K89" s="32"/>
      <c r="L89" s="32"/>
      <c r="M89" s="32"/>
      <c r="N89" s="32"/>
      <c r="O89" s="32"/>
      <c r="P89" s="34"/>
      <c r="Q89" s="41">
        <f t="shared" ca="1" si="1"/>
        <v>12</v>
      </c>
    </row>
    <row r="90" spans="1:17" ht="21.75" customHeight="1">
      <c r="A90" s="49" t="s">
        <v>3635</v>
      </c>
      <c r="B90" s="50"/>
      <c r="C90" s="50"/>
      <c r="D90" s="50"/>
      <c r="E90" s="50"/>
      <c r="F90" s="27"/>
      <c r="G90" s="27"/>
      <c r="H90" s="28"/>
      <c r="I90" s="50" t="s">
        <v>3635</v>
      </c>
      <c r="J90" s="50"/>
      <c r="K90" s="50"/>
      <c r="L90" s="50"/>
      <c r="M90" s="50"/>
      <c r="N90" s="27"/>
      <c r="O90" s="27"/>
      <c r="P90" s="29"/>
      <c r="Q90" s="41">
        <f t="shared" ca="1" si="1"/>
        <v>12</v>
      </c>
    </row>
    <row r="91" spans="1:17" ht="21.75" customHeight="1">
      <c r="A91" s="35"/>
      <c r="B91" s="36"/>
      <c r="C91" s="37"/>
      <c r="D91" s="36"/>
      <c r="E91" s="36"/>
      <c r="F91" s="37" t="s">
        <v>3636</v>
      </c>
      <c r="G91" s="37"/>
      <c r="H91" s="38"/>
      <c r="I91" s="36"/>
      <c r="J91" s="36"/>
      <c r="K91" s="51" t="s">
        <v>3636</v>
      </c>
      <c r="L91" s="51"/>
      <c r="M91" s="51"/>
      <c r="N91" s="51"/>
      <c r="O91" s="37" t="s">
        <v>3640</v>
      </c>
      <c r="P91" s="39"/>
      <c r="Q91" s="41">
        <f t="shared" ca="1" si="1"/>
        <v>12</v>
      </c>
    </row>
    <row r="92" spans="1:17" ht="21.75" customHeight="1">
      <c r="A92" s="57" t="s">
        <v>3629</v>
      </c>
      <c r="B92" s="58"/>
      <c r="C92" s="58"/>
      <c r="D92" s="58"/>
      <c r="E92" s="58"/>
      <c r="F92" s="58"/>
      <c r="G92" s="58"/>
      <c r="H92" s="59"/>
      <c r="I92" s="58" t="s">
        <v>3641</v>
      </c>
      <c r="J92" s="58"/>
      <c r="K92" s="58"/>
      <c r="L92" s="58"/>
      <c r="M92" s="58"/>
      <c r="N92" s="58"/>
      <c r="O92" s="58"/>
      <c r="P92" s="60"/>
      <c r="Q92" s="41">
        <f t="shared" ca="1" si="1"/>
        <v>13</v>
      </c>
    </row>
    <row r="93" spans="1:17" ht="21.75" customHeight="1">
      <c r="A93" s="24"/>
      <c r="B93" s="25"/>
      <c r="C93" s="25"/>
      <c r="D93" s="25"/>
      <c r="E93" s="25"/>
      <c r="F93" s="52">
        <f ca="1">OFFSET(負担あり!$A$2,Q93,11)</f>
        <v>42477.416666666664</v>
      </c>
      <c r="G93" s="52"/>
      <c r="H93" s="53"/>
      <c r="I93" s="26"/>
      <c r="J93" s="25"/>
      <c r="K93" s="25"/>
      <c r="L93" s="25"/>
      <c r="M93" s="25"/>
      <c r="N93" s="52">
        <f ca="1">F93</f>
        <v>42477.416666666664</v>
      </c>
      <c r="O93" s="52"/>
      <c r="P93" s="54"/>
      <c r="Q93" s="41">
        <f t="shared" ca="1" si="1"/>
        <v>13</v>
      </c>
    </row>
    <row r="94" spans="1:17" ht="21.75" customHeight="1">
      <c r="A94" s="55" t="str">
        <f ca="1">OFFSET(負担あり!$A$2,Q93,1)</f>
        <v>一言寺</v>
      </c>
      <c r="B94" s="56"/>
      <c r="C94" s="27" t="s">
        <v>3631</v>
      </c>
      <c r="D94" s="56" t="str">
        <f ca="1">OFFSET(負担あり!$A$2,Q93,0)</f>
        <v>山内　恵理</v>
      </c>
      <c r="E94" s="56"/>
      <c r="F94" s="56"/>
      <c r="G94" s="56"/>
      <c r="H94" s="28" t="s">
        <v>3632</v>
      </c>
      <c r="I94" s="50" t="str">
        <f ca="1">A94</f>
        <v>一言寺</v>
      </c>
      <c r="J94" s="50"/>
      <c r="K94" s="27" t="s">
        <v>3631</v>
      </c>
      <c r="L94" s="50" t="str">
        <f ca="1">D94</f>
        <v>山内　恵理</v>
      </c>
      <c r="M94" s="50"/>
      <c r="N94" s="50"/>
      <c r="O94" s="50"/>
      <c r="P94" s="29" t="s">
        <v>3632</v>
      </c>
      <c r="Q94" s="41">
        <f t="shared" ca="1" si="1"/>
        <v>13</v>
      </c>
    </row>
    <row r="95" spans="1:17" ht="21.75" customHeight="1">
      <c r="A95" s="30"/>
      <c r="B95" s="27"/>
      <c r="C95" s="27" t="s">
        <v>3633</v>
      </c>
      <c r="D95" s="47">
        <f ca="1">OFFSET(負担あり!$A$2,Q93,15)</f>
        <v>1500</v>
      </c>
      <c r="E95" s="47"/>
      <c r="F95" s="47"/>
      <c r="G95" s="27" t="s">
        <v>3634</v>
      </c>
      <c r="H95" s="28"/>
      <c r="I95" s="27"/>
      <c r="J95" s="27"/>
      <c r="K95" s="27" t="s">
        <v>3633</v>
      </c>
      <c r="L95" s="48">
        <f ca="1">D95</f>
        <v>1500</v>
      </c>
      <c r="M95" s="48"/>
      <c r="N95" s="48"/>
      <c r="O95" s="27" t="s">
        <v>3634</v>
      </c>
      <c r="P95" s="29"/>
      <c r="Q95" s="41">
        <f t="shared" ca="1" si="1"/>
        <v>13</v>
      </c>
    </row>
    <row r="96" spans="1:17" ht="21.75" customHeight="1">
      <c r="A96" s="31"/>
      <c r="B96" s="32"/>
      <c r="C96" s="32"/>
      <c r="D96" s="32"/>
      <c r="E96" s="32"/>
      <c r="F96" s="32"/>
      <c r="G96" s="32"/>
      <c r="H96" s="33"/>
      <c r="I96" s="32"/>
      <c r="J96" s="32"/>
      <c r="K96" s="32"/>
      <c r="L96" s="32"/>
      <c r="M96" s="32"/>
      <c r="N96" s="32"/>
      <c r="O96" s="32"/>
      <c r="P96" s="34"/>
      <c r="Q96" s="41">
        <f t="shared" ca="1" si="1"/>
        <v>13</v>
      </c>
    </row>
    <row r="97" spans="1:17" ht="21.75" customHeight="1">
      <c r="A97" s="49" t="s">
        <v>3635</v>
      </c>
      <c r="B97" s="50"/>
      <c r="C97" s="50"/>
      <c r="D97" s="50"/>
      <c r="E97" s="50"/>
      <c r="F97" s="27"/>
      <c r="G97" s="27"/>
      <c r="H97" s="28"/>
      <c r="I97" s="50" t="s">
        <v>3635</v>
      </c>
      <c r="J97" s="50"/>
      <c r="K97" s="50"/>
      <c r="L97" s="50"/>
      <c r="M97" s="50"/>
      <c r="N97" s="27"/>
      <c r="O97" s="27"/>
      <c r="P97" s="29"/>
      <c r="Q97" s="41">
        <f t="shared" ca="1" si="1"/>
        <v>13</v>
      </c>
    </row>
    <row r="98" spans="1:17" ht="21.75" customHeight="1">
      <c r="A98" s="35"/>
      <c r="B98" s="36"/>
      <c r="C98" s="37"/>
      <c r="D98" s="36"/>
      <c r="E98" s="36"/>
      <c r="F98" s="37" t="s">
        <v>3636</v>
      </c>
      <c r="G98" s="37"/>
      <c r="H98" s="38"/>
      <c r="I98" s="36"/>
      <c r="J98" s="36"/>
      <c r="K98" s="51" t="s">
        <v>3636</v>
      </c>
      <c r="L98" s="51"/>
      <c r="M98" s="51"/>
      <c r="N98" s="51"/>
      <c r="O98" s="37" t="s">
        <v>3640</v>
      </c>
      <c r="P98" s="39"/>
      <c r="Q98" s="41">
        <f t="shared" ca="1" si="1"/>
        <v>13</v>
      </c>
    </row>
    <row r="99" spans="1:17" ht="21.75" customHeight="1">
      <c r="A99" s="57" t="s">
        <v>3629</v>
      </c>
      <c r="B99" s="58"/>
      <c r="C99" s="58"/>
      <c r="D99" s="58"/>
      <c r="E99" s="58"/>
      <c r="F99" s="58"/>
      <c r="G99" s="58"/>
      <c r="H99" s="59"/>
      <c r="I99" s="58" t="s">
        <v>3641</v>
      </c>
      <c r="J99" s="58"/>
      <c r="K99" s="58"/>
      <c r="L99" s="58"/>
      <c r="M99" s="58"/>
      <c r="N99" s="58"/>
      <c r="O99" s="58"/>
      <c r="P99" s="60"/>
      <c r="Q99" s="41">
        <f t="shared" ca="1" si="1"/>
        <v>14</v>
      </c>
    </row>
    <row r="100" spans="1:17" ht="21.75" customHeight="1">
      <c r="A100" s="24"/>
      <c r="B100" s="25"/>
      <c r="C100" s="25"/>
      <c r="D100" s="25"/>
      <c r="E100" s="25"/>
      <c r="F100" s="52">
        <f ca="1">OFFSET(負担あり!$A$2,Q100,11)</f>
        <v>42477.375</v>
      </c>
      <c r="G100" s="52"/>
      <c r="H100" s="53"/>
      <c r="I100" s="26"/>
      <c r="J100" s="25"/>
      <c r="K100" s="25"/>
      <c r="L100" s="25"/>
      <c r="M100" s="25"/>
      <c r="N100" s="52">
        <f ca="1">F100</f>
        <v>42477.375</v>
      </c>
      <c r="O100" s="52"/>
      <c r="P100" s="54"/>
      <c r="Q100" s="41">
        <f t="shared" ca="1" si="1"/>
        <v>14</v>
      </c>
    </row>
    <row r="101" spans="1:17" ht="21.75" customHeight="1">
      <c r="A101" s="55" t="str">
        <f ca="1">OFFSET(負担あり!$A$2,Q100,1)</f>
        <v>日野</v>
      </c>
      <c r="B101" s="56"/>
      <c r="C101" s="27" t="s">
        <v>3631</v>
      </c>
      <c r="D101" s="56" t="str">
        <f ca="1">OFFSET(負担あり!$A$2,Q100,0)</f>
        <v>山下　日出光</v>
      </c>
      <c r="E101" s="56"/>
      <c r="F101" s="56"/>
      <c r="G101" s="56"/>
      <c r="H101" s="28" t="s">
        <v>3632</v>
      </c>
      <c r="I101" s="50" t="str">
        <f ca="1">A101</f>
        <v>日野</v>
      </c>
      <c r="J101" s="50"/>
      <c r="K101" s="27" t="s">
        <v>3631</v>
      </c>
      <c r="L101" s="50" t="str">
        <f ca="1">D101</f>
        <v>山下　日出光</v>
      </c>
      <c r="M101" s="50"/>
      <c r="N101" s="50"/>
      <c r="O101" s="50"/>
      <c r="P101" s="29" t="s">
        <v>3632</v>
      </c>
      <c r="Q101" s="41">
        <f t="shared" ca="1" si="1"/>
        <v>14</v>
      </c>
    </row>
    <row r="102" spans="1:17" ht="21.75" customHeight="1">
      <c r="A102" s="30"/>
      <c r="B102" s="27"/>
      <c r="C102" s="27" t="s">
        <v>3633</v>
      </c>
      <c r="D102" s="47">
        <f ca="1">OFFSET(負担あり!$A$2,Q100,15)</f>
        <v>500</v>
      </c>
      <c r="E102" s="47"/>
      <c r="F102" s="47"/>
      <c r="G102" s="27" t="s">
        <v>3634</v>
      </c>
      <c r="H102" s="28"/>
      <c r="I102" s="27"/>
      <c r="J102" s="27"/>
      <c r="K102" s="27" t="s">
        <v>3633</v>
      </c>
      <c r="L102" s="48">
        <f ca="1">D102</f>
        <v>500</v>
      </c>
      <c r="M102" s="48"/>
      <c r="N102" s="48"/>
      <c r="O102" s="27" t="s">
        <v>3634</v>
      </c>
      <c r="P102" s="29"/>
      <c r="Q102" s="41">
        <f t="shared" ca="1" si="1"/>
        <v>14</v>
      </c>
    </row>
    <row r="103" spans="1:17" ht="21.75" customHeight="1">
      <c r="A103" s="31"/>
      <c r="B103" s="32"/>
      <c r="C103" s="32"/>
      <c r="D103" s="32"/>
      <c r="E103" s="32"/>
      <c r="F103" s="32"/>
      <c r="G103" s="32"/>
      <c r="H103" s="33"/>
      <c r="I103" s="32"/>
      <c r="J103" s="32"/>
      <c r="K103" s="32"/>
      <c r="L103" s="32"/>
      <c r="M103" s="32"/>
      <c r="N103" s="32"/>
      <c r="O103" s="32"/>
      <c r="P103" s="34"/>
      <c r="Q103" s="41">
        <f t="shared" ca="1" si="1"/>
        <v>14</v>
      </c>
    </row>
    <row r="104" spans="1:17" ht="21.75" customHeight="1">
      <c r="A104" s="49" t="s">
        <v>3635</v>
      </c>
      <c r="B104" s="50"/>
      <c r="C104" s="50"/>
      <c r="D104" s="50"/>
      <c r="E104" s="50"/>
      <c r="F104" s="27"/>
      <c r="G104" s="27"/>
      <c r="H104" s="28"/>
      <c r="I104" s="50" t="s">
        <v>3635</v>
      </c>
      <c r="J104" s="50"/>
      <c r="K104" s="50"/>
      <c r="L104" s="50"/>
      <c r="M104" s="50"/>
      <c r="N104" s="27"/>
      <c r="O104" s="27"/>
      <c r="P104" s="29"/>
      <c r="Q104" s="41">
        <f t="shared" ca="1" si="1"/>
        <v>14</v>
      </c>
    </row>
    <row r="105" spans="1:17" ht="21.75" customHeight="1">
      <c r="A105" s="35"/>
      <c r="B105" s="36"/>
      <c r="C105" s="37"/>
      <c r="D105" s="36"/>
      <c r="E105" s="36"/>
      <c r="F105" s="37" t="s">
        <v>3636</v>
      </c>
      <c r="G105" s="37"/>
      <c r="H105" s="38"/>
      <c r="I105" s="36"/>
      <c r="J105" s="36"/>
      <c r="K105" s="51" t="s">
        <v>3636</v>
      </c>
      <c r="L105" s="51"/>
      <c r="M105" s="51"/>
      <c r="N105" s="51"/>
      <c r="O105" s="37" t="s">
        <v>3640</v>
      </c>
      <c r="P105" s="39"/>
      <c r="Q105" s="41">
        <f t="shared" ca="1" si="1"/>
        <v>14</v>
      </c>
    </row>
    <row r="106" spans="1:17" ht="21.75" customHeight="1">
      <c r="A106" s="57" t="s">
        <v>3629</v>
      </c>
      <c r="B106" s="58"/>
      <c r="C106" s="58"/>
      <c r="D106" s="58"/>
      <c r="E106" s="58"/>
      <c r="F106" s="58"/>
      <c r="G106" s="58"/>
      <c r="H106" s="59"/>
      <c r="I106" s="58" t="s">
        <v>3641</v>
      </c>
      <c r="J106" s="58"/>
      <c r="K106" s="58"/>
      <c r="L106" s="58"/>
      <c r="M106" s="58"/>
      <c r="N106" s="58"/>
      <c r="O106" s="58"/>
      <c r="P106" s="60"/>
      <c r="Q106" s="41">
        <f t="shared" ca="1" si="1"/>
        <v>15</v>
      </c>
    </row>
    <row r="107" spans="1:17" ht="21.75" customHeight="1">
      <c r="A107" s="24"/>
      <c r="B107" s="25"/>
      <c r="C107" s="25"/>
      <c r="D107" s="25"/>
      <c r="E107" s="25"/>
      <c r="F107" s="52">
        <f ca="1">OFFSET(負担あり!$A$2,Q107,11)</f>
        <v>42477.333333333336</v>
      </c>
      <c r="G107" s="52"/>
      <c r="H107" s="53"/>
      <c r="I107" s="26"/>
      <c r="J107" s="25"/>
      <c r="K107" s="25"/>
      <c r="L107" s="25"/>
      <c r="M107" s="25"/>
      <c r="N107" s="52">
        <f ca="1">F107</f>
        <v>42477.333333333336</v>
      </c>
      <c r="O107" s="52"/>
      <c r="P107" s="54"/>
      <c r="Q107" s="41">
        <f t="shared" ca="1" si="1"/>
        <v>15</v>
      </c>
    </row>
    <row r="108" spans="1:17" ht="21.75" customHeight="1">
      <c r="A108" s="55" t="str">
        <f ca="1">OFFSET(負担あり!$A$2,Q107,1)</f>
        <v>小栗栖</v>
      </c>
      <c r="B108" s="56"/>
      <c r="C108" s="27" t="s">
        <v>3631</v>
      </c>
      <c r="D108" s="56" t="str">
        <f ca="1">OFFSET(負担あり!$A$2,Q107,0)</f>
        <v>吉中　誠</v>
      </c>
      <c r="E108" s="56"/>
      <c r="F108" s="56"/>
      <c r="G108" s="56"/>
      <c r="H108" s="28" t="s">
        <v>3632</v>
      </c>
      <c r="I108" s="50" t="str">
        <f ca="1">A108</f>
        <v>小栗栖</v>
      </c>
      <c r="J108" s="50"/>
      <c r="K108" s="27" t="s">
        <v>3631</v>
      </c>
      <c r="L108" s="50" t="str">
        <f ca="1">D108</f>
        <v>吉中　誠</v>
      </c>
      <c r="M108" s="50"/>
      <c r="N108" s="50"/>
      <c r="O108" s="50"/>
      <c r="P108" s="29" t="s">
        <v>3632</v>
      </c>
      <c r="Q108" s="41">
        <f t="shared" ca="1" si="1"/>
        <v>15</v>
      </c>
    </row>
    <row r="109" spans="1:17" ht="21.75" customHeight="1">
      <c r="A109" s="30"/>
      <c r="B109" s="27"/>
      <c r="C109" s="27" t="s">
        <v>3633</v>
      </c>
      <c r="D109" s="47">
        <f ca="1">OFFSET(負担あり!$A$2,Q107,15)</f>
        <v>2500</v>
      </c>
      <c r="E109" s="47"/>
      <c r="F109" s="47"/>
      <c r="G109" s="27" t="s">
        <v>3634</v>
      </c>
      <c r="H109" s="28"/>
      <c r="I109" s="27"/>
      <c r="J109" s="27"/>
      <c r="K109" s="27" t="s">
        <v>3633</v>
      </c>
      <c r="L109" s="48">
        <f ca="1">D109</f>
        <v>2500</v>
      </c>
      <c r="M109" s="48"/>
      <c r="N109" s="48"/>
      <c r="O109" s="27" t="s">
        <v>3634</v>
      </c>
      <c r="P109" s="29"/>
      <c r="Q109" s="41">
        <f t="shared" ca="1" si="1"/>
        <v>15</v>
      </c>
    </row>
    <row r="110" spans="1:17" ht="21.75" customHeight="1">
      <c r="A110" s="31"/>
      <c r="B110" s="32"/>
      <c r="C110" s="32"/>
      <c r="D110" s="32"/>
      <c r="E110" s="32"/>
      <c r="F110" s="32"/>
      <c r="G110" s="32"/>
      <c r="H110" s="33"/>
      <c r="I110" s="32"/>
      <c r="J110" s="32"/>
      <c r="K110" s="32"/>
      <c r="L110" s="32"/>
      <c r="M110" s="32"/>
      <c r="N110" s="32"/>
      <c r="O110" s="32"/>
      <c r="P110" s="34"/>
      <c r="Q110" s="41">
        <f t="shared" ca="1" si="1"/>
        <v>15</v>
      </c>
    </row>
    <row r="111" spans="1:17" ht="21.75" customHeight="1">
      <c r="A111" s="49" t="s">
        <v>3635</v>
      </c>
      <c r="B111" s="50"/>
      <c r="C111" s="50"/>
      <c r="D111" s="50"/>
      <c r="E111" s="50"/>
      <c r="F111" s="27"/>
      <c r="G111" s="27"/>
      <c r="H111" s="28"/>
      <c r="I111" s="50" t="s">
        <v>3635</v>
      </c>
      <c r="J111" s="50"/>
      <c r="K111" s="50"/>
      <c r="L111" s="50"/>
      <c r="M111" s="50"/>
      <c r="N111" s="27"/>
      <c r="O111" s="27"/>
      <c r="P111" s="29"/>
      <c r="Q111" s="41">
        <f t="shared" ca="1" si="1"/>
        <v>15</v>
      </c>
    </row>
    <row r="112" spans="1:17" ht="21.75" customHeight="1">
      <c r="A112" s="35"/>
      <c r="B112" s="36"/>
      <c r="C112" s="37"/>
      <c r="D112" s="36"/>
      <c r="E112" s="36"/>
      <c r="F112" s="37" t="s">
        <v>3636</v>
      </c>
      <c r="G112" s="37"/>
      <c r="H112" s="38"/>
      <c r="I112" s="36"/>
      <c r="J112" s="36"/>
      <c r="K112" s="51" t="s">
        <v>3636</v>
      </c>
      <c r="L112" s="51"/>
      <c r="M112" s="51"/>
      <c r="N112" s="51"/>
      <c r="O112" s="37" t="s">
        <v>3640</v>
      </c>
      <c r="P112" s="39"/>
      <c r="Q112" s="41">
        <f t="shared" ca="1" si="1"/>
        <v>15</v>
      </c>
    </row>
    <row r="113" spans="1:17" ht="21.75" customHeight="1">
      <c r="A113" s="57" t="s">
        <v>3629</v>
      </c>
      <c r="B113" s="58"/>
      <c r="C113" s="58"/>
      <c r="D113" s="58"/>
      <c r="E113" s="58"/>
      <c r="F113" s="58"/>
      <c r="G113" s="58"/>
      <c r="H113" s="59"/>
      <c r="I113" s="58" t="s">
        <v>3630</v>
      </c>
      <c r="J113" s="58"/>
      <c r="K113" s="58"/>
      <c r="L113" s="58"/>
      <c r="M113" s="58"/>
      <c r="N113" s="58"/>
      <c r="O113" s="58"/>
      <c r="P113" s="60"/>
      <c r="Q113" s="41">
        <f t="shared" ca="1" si="1"/>
        <v>16</v>
      </c>
    </row>
    <row r="114" spans="1:17" ht="21.75" customHeight="1">
      <c r="A114" s="24"/>
      <c r="B114" s="25"/>
      <c r="C114" s="25"/>
      <c r="D114" s="25"/>
      <c r="E114" s="25"/>
      <c r="F114" s="52">
        <f ca="1">OFFSET(負担あり!$A$2,Q114,11)</f>
        <v>42477.375</v>
      </c>
      <c r="G114" s="52"/>
      <c r="H114" s="53"/>
      <c r="I114" s="26"/>
      <c r="J114" s="25"/>
      <c r="K114" s="25"/>
      <c r="L114" s="25"/>
      <c r="M114" s="25"/>
      <c r="N114" s="52">
        <f ca="1">F114</f>
        <v>42477.375</v>
      </c>
      <c r="O114" s="52"/>
      <c r="P114" s="54"/>
      <c r="Q114" s="41">
        <f t="shared" ca="1" si="1"/>
        <v>16</v>
      </c>
    </row>
    <row r="115" spans="1:17" ht="21.75" customHeight="1">
      <c r="A115" s="55" t="str">
        <f ca="1">OFFSET(負担あり!$A$2,Q114,1)</f>
        <v>石田</v>
      </c>
      <c r="B115" s="56"/>
      <c r="C115" s="27" t="s">
        <v>3631</v>
      </c>
      <c r="D115" s="56" t="str">
        <f ca="1">OFFSET(負担あり!$A$2,Q114,0)</f>
        <v>伴中　久勝</v>
      </c>
      <c r="E115" s="56"/>
      <c r="F115" s="56"/>
      <c r="G115" s="56"/>
      <c r="H115" s="28" t="s">
        <v>3632</v>
      </c>
      <c r="I115" s="50" t="str">
        <f ca="1">A115</f>
        <v>石田</v>
      </c>
      <c r="J115" s="50"/>
      <c r="K115" s="27" t="s">
        <v>3631</v>
      </c>
      <c r="L115" s="50" t="str">
        <f ca="1">D115</f>
        <v>伴中　久勝</v>
      </c>
      <c r="M115" s="50"/>
      <c r="N115" s="50"/>
      <c r="O115" s="50"/>
      <c r="P115" s="29" t="s">
        <v>3632</v>
      </c>
      <c r="Q115" s="41">
        <f t="shared" ca="1" si="1"/>
        <v>16</v>
      </c>
    </row>
    <row r="116" spans="1:17" ht="21.75" customHeight="1">
      <c r="A116" s="30"/>
      <c r="B116" s="27"/>
      <c r="C116" s="27" t="s">
        <v>3633</v>
      </c>
      <c r="D116" s="47">
        <f ca="1">OFFSET(負担あり!$A$2,Q114,15)</f>
        <v>2500</v>
      </c>
      <c r="E116" s="47"/>
      <c r="F116" s="47"/>
      <c r="G116" s="27" t="s">
        <v>3634</v>
      </c>
      <c r="H116" s="28"/>
      <c r="I116" s="27"/>
      <c r="J116" s="27"/>
      <c r="K116" s="27" t="s">
        <v>3633</v>
      </c>
      <c r="L116" s="48">
        <f ca="1">D116</f>
        <v>2500</v>
      </c>
      <c r="M116" s="48"/>
      <c r="N116" s="48"/>
      <c r="O116" s="27" t="s">
        <v>3634</v>
      </c>
      <c r="P116" s="29"/>
      <c r="Q116" s="41">
        <f t="shared" ca="1" si="1"/>
        <v>16</v>
      </c>
    </row>
    <row r="117" spans="1:17" ht="21.75" customHeight="1">
      <c r="A117" s="31"/>
      <c r="B117" s="32"/>
      <c r="C117" s="32"/>
      <c r="D117" s="32"/>
      <c r="E117" s="32"/>
      <c r="F117" s="32"/>
      <c r="G117" s="32"/>
      <c r="H117" s="33"/>
      <c r="I117" s="32"/>
      <c r="J117" s="32"/>
      <c r="K117" s="32"/>
      <c r="L117" s="32"/>
      <c r="M117" s="32"/>
      <c r="N117" s="32"/>
      <c r="O117" s="32"/>
      <c r="P117" s="34"/>
      <c r="Q117" s="41">
        <f t="shared" ca="1" si="1"/>
        <v>16</v>
      </c>
    </row>
    <row r="118" spans="1:17" ht="21.75" customHeight="1">
      <c r="A118" s="49" t="s">
        <v>3635</v>
      </c>
      <c r="B118" s="50"/>
      <c r="C118" s="50"/>
      <c r="D118" s="50"/>
      <c r="E118" s="50"/>
      <c r="F118" s="27"/>
      <c r="G118" s="27"/>
      <c r="H118" s="28"/>
      <c r="I118" s="50" t="s">
        <v>3635</v>
      </c>
      <c r="J118" s="50"/>
      <c r="K118" s="50"/>
      <c r="L118" s="50"/>
      <c r="M118" s="50"/>
      <c r="N118" s="27"/>
      <c r="O118" s="27"/>
      <c r="P118" s="29"/>
      <c r="Q118" s="41">
        <f t="shared" ca="1" si="1"/>
        <v>16</v>
      </c>
    </row>
    <row r="119" spans="1:17" ht="21.75" customHeight="1">
      <c r="A119" s="35"/>
      <c r="B119" s="36"/>
      <c r="C119" s="37"/>
      <c r="D119" s="36"/>
      <c r="E119" s="36"/>
      <c r="F119" s="37" t="s">
        <v>3636</v>
      </c>
      <c r="G119" s="37"/>
      <c r="H119" s="38"/>
      <c r="I119" s="36"/>
      <c r="J119" s="36"/>
      <c r="K119" s="51" t="s">
        <v>3636</v>
      </c>
      <c r="L119" s="51"/>
      <c r="M119" s="51"/>
      <c r="N119" s="51"/>
      <c r="O119" s="37" t="s">
        <v>3637</v>
      </c>
      <c r="P119" s="39"/>
      <c r="Q119" s="41">
        <f t="shared" ca="1" si="1"/>
        <v>16</v>
      </c>
    </row>
    <row r="120" spans="1:17" ht="21.75" customHeight="1">
      <c r="A120" s="57" t="s">
        <v>3629</v>
      </c>
      <c r="B120" s="58"/>
      <c r="C120" s="58"/>
      <c r="D120" s="58"/>
      <c r="E120" s="58"/>
      <c r="F120" s="58"/>
      <c r="G120" s="58"/>
      <c r="H120" s="59"/>
      <c r="I120" s="58" t="s">
        <v>3630</v>
      </c>
      <c r="J120" s="58"/>
      <c r="K120" s="58"/>
      <c r="L120" s="58"/>
      <c r="M120" s="58"/>
      <c r="N120" s="58"/>
      <c r="O120" s="58"/>
      <c r="P120" s="60"/>
      <c r="Q120" s="41">
        <f t="shared" ca="1" si="1"/>
        <v>17</v>
      </c>
    </row>
    <row r="121" spans="1:17" ht="21.75" customHeight="1">
      <c r="A121" s="24"/>
      <c r="B121" s="25"/>
      <c r="C121" s="25"/>
      <c r="D121" s="25"/>
      <c r="E121" s="25"/>
      <c r="F121" s="52">
        <f ca="1">OFFSET(負担あり!$A$2,Q121,11)</f>
        <v>42500.364583333336</v>
      </c>
      <c r="G121" s="52"/>
      <c r="H121" s="53"/>
      <c r="I121" s="26"/>
      <c r="J121" s="25"/>
      <c r="K121" s="25"/>
      <c r="L121" s="25"/>
      <c r="M121" s="25"/>
      <c r="N121" s="52">
        <f ca="1">F121</f>
        <v>42500.364583333336</v>
      </c>
      <c r="O121" s="52"/>
      <c r="P121" s="54"/>
      <c r="Q121" s="41">
        <f t="shared" ca="1" si="1"/>
        <v>17</v>
      </c>
    </row>
    <row r="122" spans="1:17" ht="21.75" customHeight="1">
      <c r="A122" s="55" t="str">
        <f ca="1">OFFSET(負担あり!$A$2,Q121,1)</f>
        <v>日野</v>
      </c>
      <c r="B122" s="56"/>
      <c r="C122" s="27" t="s">
        <v>3631</v>
      </c>
      <c r="D122" s="56" t="str">
        <f ca="1">OFFSET(負担あり!$A$2,Q121,0)</f>
        <v>原田　浩之</v>
      </c>
      <c r="E122" s="56"/>
      <c r="F122" s="56"/>
      <c r="G122" s="56"/>
      <c r="H122" s="28" t="s">
        <v>3632</v>
      </c>
      <c r="I122" s="50" t="str">
        <f ca="1">A122</f>
        <v>日野</v>
      </c>
      <c r="J122" s="50"/>
      <c r="K122" s="27" t="s">
        <v>3631</v>
      </c>
      <c r="L122" s="50" t="str">
        <f ca="1">D122</f>
        <v>原田　浩之</v>
      </c>
      <c r="M122" s="50"/>
      <c r="N122" s="50"/>
      <c r="O122" s="50"/>
      <c r="P122" s="29" t="s">
        <v>3632</v>
      </c>
      <c r="Q122" s="41">
        <f t="shared" ca="1" si="1"/>
        <v>17</v>
      </c>
    </row>
    <row r="123" spans="1:17" ht="21.75" customHeight="1">
      <c r="A123" s="30"/>
      <c r="B123" s="27"/>
      <c r="C123" s="27" t="s">
        <v>3633</v>
      </c>
      <c r="D123" s="47">
        <f ca="1">OFFSET(負担あり!$A$2,Q121,15)</f>
        <v>4000</v>
      </c>
      <c r="E123" s="47"/>
      <c r="F123" s="47"/>
      <c r="G123" s="27" t="s">
        <v>3634</v>
      </c>
      <c r="H123" s="28"/>
      <c r="I123" s="27"/>
      <c r="J123" s="27"/>
      <c r="K123" s="27" t="s">
        <v>3633</v>
      </c>
      <c r="L123" s="48">
        <f ca="1">D123</f>
        <v>4000</v>
      </c>
      <c r="M123" s="48"/>
      <c r="N123" s="48"/>
      <c r="O123" s="27" t="s">
        <v>3634</v>
      </c>
      <c r="P123" s="29"/>
      <c r="Q123" s="41">
        <f t="shared" ca="1" si="1"/>
        <v>17</v>
      </c>
    </row>
    <row r="124" spans="1:17" ht="21.75" customHeight="1">
      <c r="A124" s="31"/>
      <c r="B124" s="32"/>
      <c r="C124" s="32"/>
      <c r="D124" s="32"/>
      <c r="E124" s="32"/>
      <c r="F124" s="32"/>
      <c r="G124" s="32"/>
      <c r="H124" s="33"/>
      <c r="I124" s="32"/>
      <c r="J124" s="32"/>
      <c r="K124" s="32"/>
      <c r="L124" s="32"/>
      <c r="M124" s="32"/>
      <c r="N124" s="32"/>
      <c r="O124" s="32"/>
      <c r="P124" s="34"/>
      <c r="Q124" s="41">
        <f t="shared" ca="1" si="1"/>
        <v>17</v>
      </c>
    </row>
    <row r="125" spans="1:17" ht="21.75" customHeight="1">
      <c r="A125" s="49" t="s">
        <v>3635</v>
      </c>
      <c r="B125" s="50"/>
      <c r="C125" s="50"/>
      <c r="D125" s="50"/>
      <c r="E125" s="50"/>
      <c r="F125" s="27"/>
      <c r="G125" s="27"/>
      <c r="H125" s="28"/>
      <c r="I125" s="50" t="s">
        <v>3635</v>
      </c>
      <c r="J125" s="50"/>
      <c r="K125" s="50"/>
      <c r="L125" s="50"/>
      <c r="M125" s="50"/>
      <c r="N125" s="27"/>
      <c r="O125" s="27"/>
      <c r="P125" s="29"/>
      <c r="Q125" s="41">
        <f t="shared" ca="1" si="1"/>
        <v>17</v>
      </c>
    </row>
    <row r="126" spans="1:17" ht="21.75" customHeight="1">
      <c r="A126" s="35"/>
      <c r="B126" s="36"/>
      <c r="C126" s="37"/>
      <c r="D126" s="36"/>
      <c r="E126" s="36"/>
      <c r="F126" s="37" t="s">
        <v>3636</v>
      </c>
      <c r="G126" s="37"/>
      <c r="H126" s="38"/>
      <c r="I126" s="36"/>
      <c r="J126" s="36"/>
      <c r="K126" s="51" t="s">
        <v>3636</v>
      </c>
      <c r="L126" s="51"/>
      <c r="M126" s="51"/>
      <c r="N126" s="51"/>
      <c r="O126" s="37" t="s">
        <v>3637</v>
      </c>
      <c r="P126" s="39"/>
      <c r="Q126" s="41">
        <f t="shared" ca="1" si="1"/>
        <v>17</v>
      </c>
    </row>
    <row r="127" spans="1:17" ht="21.75" customHeight="1">
      <c r="A127" s="57" t="s">
        <v>3629</v>
      </c>
      <c r="B127" s="58"/>
      <c r="C127" s="58"/>
      <c r="D127" s="58"/>
      <c r="E127" s="58"/>
      <c r="F127" s="58"/>
      <c r="G127" s="58"/>
      <c r="H127" s="59"/>
      <c r="I127" s="58" t="s">
        <v>3630</v>
      </c>
      <c r="J127" s="58"/>
      <c r="K127" s="58"/>
      <c r="L127" s="58"/>
      <c r="M127" s="58"/>
      <c r="N127" s="58"/>
      <c r="O127" s="58"/>
      <c r="P127" s="60"/>
      <c r="Q127" s="41">
        <f t="shared" ca="1" si="1"/>
        <v>18</v>
      </c>
    </row>
    <row r="128" spans="1:17" ht="21.75" customHeight="1">
      <c r="A128" s="24"/>
      <c r="B128" s="25"/>
      <c r="C128" s="25"/>
      <c r="D128" s="25"/>
      <c r="E128" s="25"/>
      <c r="F128" s="52">
        <f ca="1">OFFSET(負担あり!$A$2,Q128,11)</f>
        <v>42487.364583333336</v>
      </c>
      <c r="G128" s="52"/>
      <c r="H128" s="53"/>
      <c r="I128" s="26"/>
      <c r="J128" s="25"/>
      <c r="K128" s="25"/>
      <c r="L128" s="25"/>
      <c r="M128" s="25"/>
      <c r="N128" s="52">
        <f ca="1">F128</f>
        <v>42487.364583333336</v>
      </c>
      <c r="O128" s="52"/>
      <c r="P128" s="54"/>
      <c r="Q128" s="41">
        <f t="shared" ca="1" si="1"/>
        <v>18</v>
      </c>
    </row>
    <row r="129" spans="1:17" ht="21.75" customHeight="1">
      <c r="A129" s="55" t="str">
        <f ca="1">OFFSET(負担あり!$A$2,Q128,1)</f>
        <v>一言寺</v>
      </c>
      <c r="B129" s="56"/>
      <c r="C129" s="27" t="s">
        <v>3631</v>
      </c>
      <c r="D129" s="56" t="str">
        <f ca="1">OFFSET(負担あり!$A$2,Q128,0)</f>
        <v>池上　美穂</v>
      </c>
      <c r="E129" s="56"/>
      <c r="F129" s="56"/>
      <c r="G129" s="56"/>
      <c r="H129" s="28" t="s">
        <v>3632</v>
      </c>
      <c r="I129" s="50" t="str">
        <f ca="1">A129</f>
        <v>一言寺</v>
      </c>
      <c r="J129" s="50"/>
      <c r="K129" s="27" t="s">
        <v>3631</v>
      </c>
      <c r="L129" s="50" t="str">
        <f ca="1">D129</f>
        <v>池上　美穂</v>
      </c>
      <c r="M129" s="50"/>
      <c r="N129" s="50"/>
      <c r="O129" s="50"/>
      <c r="P129" s="29" t="s">
        <v>3632</v>
      </c>
      <c r="Q129" s="41">
        <f t="shared" ca="1" si="1"/>
        <v>18</v>
      </c>
    </row>
    <row r="130" spans="1:17" ht="21.75" customHeight="1">
      <c r="A130" s="30"/>
      <c r="B130" s="27"/>
      <c r="C130" s="27" t="s">
        <v>3633</v>
      </c>
      <c r="D130" s="47">
        <f ca="1">OFFSET(負担あり!$A$2,Q128,15)</f>
        <v>500</v>
      </c>
      <c r="E130" s="47"/>
      <c r="F130" s="47"/>
      <c r="G130" s="27" t="s">
        <v>3634</v>
      </c>
      <c r="H130" s="28"/>
      <c r="I130" s="27"/>
      <c r="J130" s="27"/>
      <c r="K130" s="27" t="s">
        <v>3633</v>
      </c>
      <c r="L130" s="48">
        <f ca="1">D130</f>
        <v>500</v>
      </c>
      <c r="M130" s="48"/>
      <c r="N130" s="48"/>
      <c r="O130" s="27" t="s">
        <v>3634</v>
      </c>
      <c r="P130" s="29"/>
      <c r="Q130" s="41">
        <f t="shared" ca="1" si="1"/>
        <v>18</v>
      </c>
    </row>
    <row r="131" spans="1:17" ht="21.75" customHeight="1">
      <c r="A131" s="31"/>
      <c r="B131" s="32"/>
      <c r="C131" s="32"/>
      <c r="D131" s="32"/>
      <c r="E131" s="32"/>
      <c r="F131" s="32"/>
      <c r="G131" s="32"/>
      <c r="H131" s="33"/>
      <c r="I131" s="32"/>
      <c r="J131" s="32"/>
      <c r="K131" s="32"/>
      <c r="L131" s="32"/>
      <c r="M131" s="32"/>
      <c r="N131" s="32"/>
      <c r="O131" s="32"/>
      <c r="P131" s="34"/>
      <c r="Q131" s="41">
        <f t="shared" ref="Q131:Q194" ca="1" si="2">IF(A131="領収書(控)",1+Q130,Q130)</f>
        <v>18</v>
      </c>
    </row>
    <row r="132" spans="1:17" ht="21.75" customHeight="1">
      <c r="A132" s="49" t="s">
        <v>3635</v>
      </c>
      <c r="B132" s="50"/>
      <c r="C132" s="50"/>
      <c r="D132" s="50"/>
      <c r="E132" s="50"/>
      <c r="F132" s="27"/>
      <c r="G132" s="27"/>
      <c r="H132" s="28"/>
      <c r="I132" s="50" t="s">
        <v>3635</v>
      </c>
      <c r="J132" s="50"/>
      <c r="K132" s="50"/>
      <c r="L132" s="50"/>
      <c r="M132" s="50"/>
      <c r="N132" s="27"/>
      <c r="O132" s="27"/>
      <c r="P132" s="29"/>
      <c r="Q132" s="41">
        <f t="shared" ca="1" si="2"/>
        <v>18</v>
      </c>
    </row>
    <row r="133" spans="1:17" ht="21.75" customHeight="1">
      <c r="A133" s="35"/>
      <c r="B133" s="36"/>
      <c r="C133" s="37"/>
      <c r="D133" s="36"/>
      <c r="E133" s="36"/>
      <c r="F133" s="37" t="s">
        <v>3636</v>
      </c>
      <c r="G133" s="37"/>
      <c r="H133" s="38"/>
      <c r="I133" s="36"/>
      <c r="J133" s="36"/>
      <c r="K133" s="51" t="s">
        <v>3636</v>
      </c>
      <c r="L133" s="51"/>
      <c r="M133" s="51"/>
      <c r="N133" s="51"/>
      <c r="O133" s="37" t="s">
        <v>3637</v>
      </c>
      <c r="P133" s="39"/>
      <c r="Q133" s="41">
        <f t="shared" ca="1" si="2"/>
        <v>18</v>
      </c>
    </row>
    <row r="134" spans="1:17" ht="21.75" customHeight="1">
      <c r="A134" s="57" t="s">
        <v>3629</v>
      </c>
      <c r="B134" s="58"/>
      <c r="C134" s="58"/>
      <c r="D134" s="58"/>
      <c r="E134" s="58"/>
      <c r="F134" s="58"/>
      <c r="G134" s="58"/>
      <c r="H134" s="59"/>
      <c r="I134" s="58" t="s">
        <v>3630</v>
      </c>
      <c r="J134" s="58"/>
      <c r="K134" s="58"/>
      <c r="L134" s="58"/>
      <c r="M134" s="58"/>
      <c r="N134" s="58"/>
      <c r="O134" s="58"/>
      <c r="P134" s="60"/>
      <c r="Q134" s="41">
        <f t="shared" ca="1" si="2"/>
        <v>19</v>
      </c>
    </row>
    <row r="135" spans="1:17" ht="21.75" customHeight="1">
      <c r="A135" s="24"/>
      <c r="B135" s="25"/>
      <c r="C135" s="25"/>
      <c r="D135" s="25"/>
      <c r="E135" s="25"/>
      <c r="F135" s="52">
        <f ca="1">OFFSET(負担あり!$A$2,Q135,11)</f>
        <v>42501.364583333336</v>
      </c>
      <c r="G135" s="52"/>
      <c r="H135" s="53"/>
      <c r="I135" s="26"/>
      <c r="J135" s="25"/>
      <c r="K135" s="25"/>
      <c r="L135" s="25"/>
      <c r="M135" s="25"/>
      <c r="N135" s="52">
        <f ca="1">F135</f>
        <v>42501.364583333336</v>
      </c>
      <c r="O135" s="52"/>
      <c r="P135" s="54"/>
      <c r="Q135" s="41">
        <f t="shared" ca="1" si="2"/>
        <v>19</v>
      </c>
    </row>
    <row r="136" spans="1:17" ht="21.75" customHeight="1">
      <c r="A136" s="55" t="str">
        <f ca="1">OFFSET(負担あり!$A$2,Q135,1)</f>
        <v>点在</v>
      </c>
      <c r="B136" s="56"/>
      <c r="C136" s="27" t="s">
        <v>3631</v>
      </c>
      <c r="D136" s="56" t="str">
        <f ca="1">OFFSET(負担あり!$A$2,Q135,0)</f>
        <v>岩内　久美</v>
      </c>
      <c r="E136" s="56"/>
      <c r="F136" s="56"/>
      <c r="G136" s="56"/>
      <c r="H136" s="28" t="s">
        <v>3632</v>
      </c>
      <c r="I136" s="50" t="str">
        <f ca="1">A136</f>
        <v>点在</v>
      </c>
      <c r="J136" s="50"/>
      <c r="K136" s="27" t="s">
        <v>3631</v>
      </c>
      <c r="L136" s="50" t="str">
        <f ca="1">D136</f>
        <v>岩内　久美</v>
      </c>
      <c r="M136" s="50"/>
      <c r="N136" s="50"/>
      <c r="O136" s="50"/>
      <c r="P136" s="29" t="s">
        <v>3632</v>
      </c>
      <c r="Q136" s="41">
        <f t="shared" ca="1" si="2"/>
        <v>19</v>
      </c>
    </row>
    <row r="137" spans="1:17" ht="21.75" customHeight="1">
      <c r="A137" s="30"/>
      <c r="B137" s="27"/>
      <c r="C137" s="27" t="s">
        <v>3633</v>
      </c>
      <c r="D137" s="47">
        <f ca="1">OFFSET(負担あり!$A$2,Q135,15)</f>
        <v>1000</v>
      </c>
      <c r="E137" s="47"/>
      <c r="F137" s="47"/>
      <c r="G137" s="27" t="s">
        <v>3634</v>
      </c>
      <c r="H137" s="28"/>
      <c r="I137" s="27"/>
      <c r="J137" s="27"/>
      <c r="K137" s="27" t="s">
        <v>3633</v>
      </c>
      <c r="L137" s="48">
        <f ca="1">D137</f>
        <v>1000</v>
      </c>
      <c r="M137" s="48"/>
      <c r="N137" s="48"/>
      <c r="O137" s="27" t="s">
        <v>3634</v>
      </c>
      <c r="P137" s="29"/>
      <c r="Q137" s="41">
        <f t="shared" ca="1" si="2"/>
        <v>19</v>
      </c>
    </row>
    <row r="138" spans="1:17" ht="21.75" customHeight="1">
      <c r="A138" s="31"/>
      <c r="B138" s="32"/>
      <c r="C138" s="32"/>
      <c r="D138" s="32"/>
      <c r="E138" s="32"/>
      <c r="F138" s="32"/>
      <c r="G138" s="32"/>
      <c r="H138" s="33"/>
      <c r="I138" s="32"/>
      <c r="J138" s="32"/>
      <c r="K138" s="32"/>
      <c r="L138" s="32"/>
      <c r="M138" s="32"/>
      <c r="N138" s="32"/>
      <c r="O138" s="32"/>
      <c r="P138" s="34"/>
      <c r="Q138" s="41">
        <f t="shared" ca="1" si="2"/>
        <v>19</v>
      </c>
    </row>
    <row r="139" spans="1:17" ht="21.75" customHeight="1">
      <c r="A139" s="49" t="s">
        <v>3635</v>
      </c>
      <c r="B139" s="50"/>
      <c r="C139" s="50"/>
      <c r="D139" s="50"/>
      <c r="E139" s="50"/>
      <c r="F139" s="27"/>
      <c r="G139" s="27"/>
      <c r="H139" s="28"/>
      <c r="I139" s="50" t="s">
        <v>3635</v>
      </c>
      <c r="J139" s="50"/>
      <c r="K139" s="50"/>
      <c r="L139" s="50"/>
      <c r="M139" s="50"/>
      <c r="N139" s="27"/>
      <c r="O139" s="27"/>
      <c r="P139" s="29"/>
      <c r="Q139" s="41">
        <f t="shared" ca="1" si="2"/>
        <v>19</v>
      </c>
    </row>
    <row r="140" spans="1:17" ht="21.75" customHeight="1">
      <c r="A140" s="35"/>
      <c r="B140" s="36"/>
      <c r="C140" s="37"/>
      <c r="D140" s="36"/>
      <c r="E140" s="36"/>
      <c r="F140" s="37" t="s">
        <v>3636</v>
      </c>
      <c r="G140" s="37"/>
      <c r="H140" s="38"/>
      <c r="I140" s="36"/>
      <c r="J140" s="36"/>
      <c r="K140" s="51" t="s">
        <v>3636</v>
      </c>
      <c r="L140" s="51"/>
      <c r="M140" s="51"/>
      <c r="N140" s="51"/>
      <c r="O140" s="37" t="s">
        <v>3637</v>
      </c>
      <c r="P140" s="39"/>
      <c r="Q140" s="41">
        <f t="shared" ca="1" si="2"/>
        <v>19</v>
      </c>
    </row>
    <row r="141" spans="1:17" ht="21.75" customHeight="1">
      <c r="A141" s="57" t="s">
        <v>3629</v>
      </c>
      <c r="B141" s="58"/>
      <c r="C141" s="58"/>
      <c r="D141" s="58"/>
      <c r="E141" s="58"/>
      <c r="F141" s="58"/>
      <c r="G141" s="58"/>
      <c r="H141" s="59"/>
      <c r="I141" s="58" t="s">
        <v>3630</v>
      </c>
      <c r="J141" s="58"/>
      <c r="K141" s="58"/>
      <c r="L141" s="58"/>
      <c r="M141" s="58"/>
      <c r="N141" s="58"/>
      <c r="O141" s="58"/>
      <c r="P141" s="60"/>
      <c r="Q141" s="41">
        <f t="shared" ca="1" si="2"/>
        <v>20</v>
      </c>
    </row>
    <row r="142" spans="1:17" ht="21.75" customHeight="1">
      <c r="A142" s="24"/>
      <c r="B142" s="25"/>
      <c r="C142" s="25"/>
      <c r="D142" s="25"/>
      <c r="E142" s="25"/>
      <c r="F142" s="52">
        <f ca="1">OFFSET(負担あり!$A$2,Q142,11)</f>
        <v>42502.364583333336</v>
      </c>
      <c r="G142" s="52"/>
      <c r="H142" s="53"/>
      <c r="I142" s="26"/>
      <c r="J142" s="25"/>
      <c r="K142" s="25"/>
      <c r="L142" s="25"/>
      <c r="M142" s="25"/>
      <c r="N142" s="52">
        <f ca="1">F142</f>
        <v>42502.364583333336</v>
      </c>
      <c r="O142" s="52"/>
      <c r="P142" s="54"/>
      <c r="Q142" s="41">
        <f t="shared" ca="1" si="2"/>
        <v>20</v>
      </c>
    </row>
    <row r="143" spans="1:17" ht="21.75" customHeight="1">
      <c r="A143" s="55" t="str">
        <f ca="1">OFFSET(負担あり!$A$2,Q142,1)</f>
        <v>小栗栖</v>
      </c>
      <c r="B143" s="56"/>
      <c r="C143" s="27" t="s">
        <v>3631</v>
      </c>
      <c r="D143" s="56" t="str">
        <f ca="1">OFFSET(負担あり!$A$2,Q142,0)</f>
        <v>上田　由美</v>
      </c>
      <c r="E143" s="56"/>
      <c r="F143" s="56"/>
      <c r="G143" s="56"/>
      <c r="H143" s="28" t="s">
        <v>3632</v>
      </c>
      <c r="I143" s="50" t="str">
        <f ca="1">A143</f>
        <v>小栗栖</v>
      </c>
      <c r="J143" s="50"/>
      <c r="K143" s="27" t="s">
        <v>3631</v>
      </c>
      <c r="L143" s="50" t="str">
        <f ca="1">D143</f>
        <v>上田　由美</v>
      </c>
      <c r="M143" s="50"/>
      <c r="N143" s="50"/>
      <c r="O143" s="50"/>
      <c r="P143" s="29" t="s">
        <v>3632</v>
      </c>
      <c r="Q143" s="41">
        <f t="shared" ca="1" si="2"/>
        <v>20</v>
      </c>
    </row>
    <row r="144" spans="1:17" ht="21.75" customHeight="1">
      <c r="A144" s="30"/>
      <c r="B144" s="27"/>
      <c r="C144" s="27" t="s">
        <v>3633</v>
      </c>
      <c r="D144" s="47">
        <f ca="1">OFFSET(負担あり!$A$2,Q142,15)</f>
        <v>5000</v>
      </c>
      <c r="E144" s="47"/>
      <c r="F144" s="47"/>
      <c r="G144" s="27" t="s">
        <v>3634</v>
      </c>
      <c r="H144" s="28"/>
      <c r="I144" s="27"/>
      <c r="J144" s="27"/>
      <c r="K144" s="27" t="s">
        <v>3633</v>
      </c>
      <c r="L144" s="48">
        <f ca="1">D144</f>
        <v>5000</v>
      </c>
      <c r="M144" s="48"/>
      <c r="N144" s="48"/>
      <c r="O144" s="27" t="s">
        <v>3634</v>
      </c>
      <c r="P144" s="29"/>
      <c r="Q144" s="41">
        <f t="shared" ca="1" si="2"/>
        <v>20</v>
      </c>
    </row>
    <row r="145" spans="1:17" ht="21.75" customHeight="1">
      <c r="A145" s="31"/>
      <c r="B145" s="32"/>
      <c r="C145" s="32"/>
      <c r="D145" s="32"/>
      <c r="E145" s="32"/>
      <c r="F145" s="32"/>
      <c r="G145" s="32"/>
      <c r="H145" s="33"/>
      <c r="I145" s="32"/>
      <c r="J145" s="32"/>
      <c r="K145" s="32"/>
      <c r="L145" s="32"/>
      <c r="M145" s="32"/>
      <c r="N145" s="32"/>
      <c r="O145" s="32"/>
      <c r="P145" s="34"/>
      <c r="Q145" s="41">
        <f t="shared" ca="1" si="2"/>
        <v>20</v>
      </c>
    </row>
    <row r="146" spans="1:17" ht="21.75" customHeight="1">
      <c r="A146" s="49" t="s">
        <v>3635</v>
      </c>
      <c r="B146" s="50"/>
      <c r="C146" s="50"/>
      <c r="D146" s="50"/>
      <c r="E146" s="50"/>
      <c r="F146" s="27"/>
      <c r="G146" s="27"/>
      <c r="H146" s="28"/>
      <c r="I146" s="50" t="s">
        <v>3635</v>
      </c>
      <c r="J146" s="50"/>
      <c r="K146" s="50"/>
      <c r="L146" s="50"/>
      <c r="M146" s="50"/>
      <c r="N146" s="27"/>
      <c r="O146" s="27"/>
      <c r="P146" s="29"/>
      <c r="Q146" s="41">
        <f t="shared" ca="1" si="2"/>
        <v>20</v>
      </c>
    </row>
    <row r="147" spans="1:17" ht="21.75" customHeight="1">
      <c r="A147" s="35"/>
      <c r="B147" s="36"/>
      <c r="C147" s="37"/>
      <c r="D147" s="36"/>
      <c r="E147" s="36"/>
      <c r="F147" s="37" t="s">
        <v>3636</v>
      </c>
      <c r="G147" s="37"/>
      <c r="H147" s="38"/>
      <c r="I147" s="36"/>
      <c r="J147" s="36"/>
      <c r="K147" s="51" t="s">
        <v>3636</v>
      </c>
      <c r="L147" s="51"/>
      <c r="M147" s="51"/>
      <c r="N147" s="51"/>
      <c r="O147" s="37" t="s">
        <v>3637</v>
      </c>
      <c r="P147" s="39"/>
      <c r="Q147" s="41">
        <f t="shared" ca="1" si="2"/>
        <v>20</v>
      </c>
    </row>
    <row r="148" spans="1:17" ht="21.75" customHeight="1">
      <c r="A148" s="57" t="s">
        <v>3629</v>
      </c>
      <c r="B148" s="58"/>
      <c r="C148" s="58"/>
      <c r="D148" s="58"/>
      <c r="E148" s="58"/>
      <c r="F148" s="58"/>
      <c r="G148" s="58"/>
      <c r="H148" s="59"/>
      <c r="I148" s="58" t="s">
        <v>3630</v>
      </c>
      <c r="J148" s="58"/>
      <c r="K148" s="58"/>
      <c r="L148" s="58"/>
      <c r="M148" s="58"/>
      <c r="N148" s="58"/>
      <c r="O148" s="58"/>
      <c r="P148" s="60"/>
      <c r="Q148" s="41">
        <f t="shared" ca="1" si="2"/>
        <v>21</v>
      </c>
    </row>
    <row r="149" spans="1:17" ht="21.75" customHeight="1">
      <c r="A149" s="24"/>
      <c r="B149" s="25"/>
      <c r="C149" s="25"/>
      <c r="D149" s="25"/>
      <c r="E149" s="25"/>
      <c r="F149" s="52">
        <f ca="1">OFFSET(負担あり!$A$2,Q149,11)</f>
        <v>42503.364583333336</v>
      </c>
      <c r="G149" s="52"/>
      <c r="H149" s="53"/>
      <c r="I149" s="26"/>
      <c r="J149" s="25"/>
      <c r="K149" s="25"/>
      <c r="L149" s="25"/>
      <c r="M149" s="25"/>
      <c r="N149" s="52">
        <f ca="1">F149</f>
        <v>42503.364583333336</v>
      </c>
      <c r="O149" s="52"/>
      <c r="P149" s="54"/>
      <c r="Q149" s="41">
        <f t="shared" ca="1" si="2"/>
        <v>21</v>
      </c>
    </row>
    <row r="150" spans="1:17" ht="21.75" customHeight="1">
      <c r="A150" s="55" t="str">
        <f ca="1">OFFSET(負担あり!$A$2,Q149,1)</f>
        <v>石田</v>
      </c>
      <c r="B150" s="56"/>
      <c r="C150" s="27" t="s">
        <v>3631</v>
      </c>
      <c r="D150" s="56" t="str">
        <f ca="1">OFFSET(負担あり!$A$2,Q149,0)</f>
        <v>奥西　さつき</v>
      </c>
      <c r="E150" s="56"/>
      <c r="F150" s="56"/>
      <c r="G150" s="56"/>
      <c r="H150" s="28" t="s">
        <v>3632</v>
      </c>
      <c r="I150" s="50" t="str">
        <f ca="1">A150</f>
        <v>石田</v>
      </c>
      <c r="J150" s="50"/>
      <c r="K150" s="27" t="s">
        <v>3631</v>
      </c>
      <c r="L150" s="50" t="str">
        <f ca="1">D150</f>
        <v>奥西　さつき</v>
      </c>
      <c r="M150" s="50"/>
      <c r="N150" s="50"/>
      <c r="O150" s="50"/>
      <c r="P150" s="29" t="s">
        <v>3632</v>
      </c>
      <c r="Q150" s="41">
        <f t="shared" ca="1" si="2"/>
        <v>21</v>
      </c>
    </row>
    <row r="151" spans="1:17" ht="21.75" customHeight="1">
      <c r="A151" s="30"/>
      <c r="B151" s="27"/>
      <c r="C151" s="27" t="s">
        <v>3633</v>
      </c>
      <c r="D151" s="47">
        <f ca="1">OFFSET(負担あり!$A$2,Q149,15)</f>
        <v>1000</v>
      </c>
      <c r="E151" s="47"/>
      <c r="F151" s="47"/>
      <c r="G151" s="27" t="s">
        <v>3634</v>
      </c>
      <c r="H151" s="28"/>
      <c r="I151" s="27"/>
      <c r="J151" s="27"/>
      <c r="K151" s="27" t="s">
        <v>3633</v>
      </c>
      <c r="L151" s="48">
        <f ca="1">D151</f>
        <v>1000</v>
      </c>
      <c r="M151" s="48"/>
      <c r="N151" s="48"/>
      <c r="O151" s="27" t="s">
        <v>3634</v>
      </c>
      <c r="P151" s="29"/>
      <c r="Q151" s="41">
        <f t="shared" ca="1" si="2"/>
        <v>21</v>
      </c>
    </row>
    <row r="152" spans="1:17" ht="21.75" customHeight="1">
      <c r="A152" s="31"/>
      <c r="B152" s="32"/>
      <c r="C152" s="32"/>
      <c r="D152" s="32"/>
      <c r="E152" s="32"/>
      <c r="F152" s="32"/>
      <c r="G152" s="32"/>
      <c r="H152" s="33"/>
      <c r="I152" s="32"/>
      <c r="J152" s="32"/>
      <c r="K152" s="32"/>
      <c r="L152" s="32"/>
      <c r="M152" s="32"/>
      <c r="N152" s="32"/>
      <c r="O152" s="32"/>
      <c r="P152" s="34"/>
      <c r="Q152" s="41">
        <f t="shared" ca="1" si="2"/>
        <v>21</v>
      </c>
    </row>
    <row r="153" spans="1:17" ht="21.75" customHeight="1">
      <c r="A153" s="49" t="s">
        <v>3635</v>
      </c>
      <c r="B153" s="50"/>
      <c r="C153" s="50"/>
      <c r="D153" s="50"/>
      <c r="E153" s="50"/>
      <c r="F153" s="27"/>
      <c r="G153" s="27"/>
      <c r="H153" s="28"/>
      <c r="I153" s="50" t="s">
        <v>3635</v>
      </c>
      <c r="J153" s="50"/>
      <c r="K153" s="50"/>
      <c r="L153" s="50"/>
      <c r="M153" s="50"/>
      <c r="N153" s="27"/>
      <c r="O153" s="27"/>
      <c r="P153" s="29"/>
      <c r="Q153" s="41">
        <f t="shared" ca="1" si="2"/>
        <v>21</v>
      </c>
    </row>
    <row r="154" spans="1:17" ht="21.75" customHeight="1">
      <c r="A154" s="35"/>
      <c r="B154" s="36"/>
      <c r="C154" s="37"/>
      <c r="D154" s="36"/>
      <c r="E154" s="36"/>
      <c r="F154" s="37" t="s">
        <v>3636</v>
      </c>
      <c r="G154" s="37"/>
      <c r="H154" s="38"/>
      <c r="I154" s="36"/>
      <c r="J154" s="36"/>
      <c r="K154" s="51" t="s">
        <v>3636</v>
      </c>
      <c r="L154" s="51"/>
      <c r="M154" s="51"/>
      <c r="N154" s="51"/>
      <c r="O154" s="37" t="s">
        <v>3638</v>
      </c>
      <c r="P154" s="39"/>
      <c r="Q154" s="41">
        <f t="shared" ca="1" si="2"/>
        <v>21</v>
      </c>
    </row>
    <row r="155" spans="1:17" ht="21.75" customHeight="1">
      <c r="A155" s="57" t="s">
        <v>3629</v>
      </c>
      <c r="B155" s="58"/>
      <c r="C155" s="58"/>
      <c r="D155" s="58"/>
      <c r="E155" s="58"/>
      <c r="F155" s="58"/>
      <c r="G155" s="58"/>
      <c r="H155" s="59"/>
      <c r="I155" s="58" t="s">
        <v>3639</v>
      </c>
      <c r="J155" s="58"/>
      <c r="K155" s="58"/>
      <c r="L155" s="58"/>
      <c r="M155" s="58"/>
      <c r="N155" s="58"/>
      <c r="O155" s="58"/>
      <c r="P155" s="60"/>
      <c r="Q155" s="41">
        <f t="shared" ca="1" si="2"/>
        <v>22</v>
      </c>
    </row>
    <row r="156" spans="1:17" ht="21.75" customHeight="1">
      <c r="A156" s="24"/>
      <c r="B156" s="25"/>
      <c r="C156" s="25"/>
      <c r="D156" s="25"/>
      <c r="E156" s="25"/>
      <c r="F156" s="52">
        <f ca="1">OFFSET(負担あり!$A$2,Q156,11)</f>
        <v>42499.364583333336</v>
      </c>
      <c r="G156" s="52"/>
      <c r="H156" s="53"/>
      <c r="I156" s="26"/>
      <c r="J156" s="25"/>
      <c r="K156" s="25"/>
      <c r="L156" s="25"/>
      <c r="M156" s="25"/>
      <c r="N156" s="52">
        <f ca="1">F156</f>
        <v>42499.364583333336</v>
      </c>
      <c r="O156" s="52"/>
      <c r="P156" s="54"/>
      <c r="Q156" s="41">
        <f t="shared" ca="1" si="2"/>
        <v>22</v>
      </c>
    </row>
    <row r="157" spans="1:17" ht="21.75" customHeight="1">
      <c r="A157" s="55" t="str">
        <f ca="1">OFFSET(負担あり!$A$2,Q156,1)</f>
        <v>石田</v>
      </c>
      <c r="B157" s="56"/>
      <c r="C157" s="27" t="s">
        <v>3631</v>
      </c>
      <c r="D157" s="56" t="str">
        <f ca="1">OFFSET(負担あり!$A$2,Q156,0)</f>
        <v>奥野　正則</v>
      </c>
      <c r="E157" s="56"/>
      <c r="F157" s="56"/>
      <c r="G157" s="56"/>
      <c r="H157" s="28" t="s">
        <v>3632</v>
      </c>
      <c r="I157" s="50" t="str">
        <f ca="1">A157</f>
        <v>石田</v>
      </c>
      <c r="J157" s="50"/>
      <c r="K157" s="27" t="s">
        <v>3631</v>
      </c>
      <c r="L157" s="50" t="str">
        <f ca="1">D157</f>
        <v>奥野　正則</v>
      </c>
      <c r="M157" s="50"/>
      <c r="N157" s="50"/>
      <c r="O157" s="50"/>
      <c r="P157" s="29" t="s">
        <v>3632</v>
      </c>
      <c r="Q157" s="41">
        <f t="shared" ca="1" si="2"/>
        <v>22</v>
      </c>
    </row>
    <row r="158" spans="1:17" ht="21.75" customHeight="1">
      <c r="A158" s="30"/>
      <c r="B158" s="27"/>
      <c r="C158" s="27" t="s">
        <v>3633</v>
      </c>
      <c r="D158" s="47">
        <f ca="1">OFFSET(負担あり!$A$2,Q156,15)</f>
        <v>6500</v>
      </c>
      <c r="E158" s="47"/>
      <c r="F158" s="47"/>
      <c r="G158" s="27" t="s">
        <v>3634</v>
      </c>
      <c r="H158" s="28"/>
      <c r="I158" s="27"/>
      <c r="J158" s="27"/>
      <c r="K158" s="27" t="s">
        <v>3633</v>
      </c>
      <c r="L158" s="48">
        <f ca="1">D158</f>
        <v>6500</v>
      </c>
      <c r="M158" s="48"/>
      <c r="N158" s="48"/>
      <c r="O158" s="27" t="s">
        <v>3634</v>
      </c>
      <c r="P158" s="29"/>
      <c r="Q158" s="41">
        <f t="shared" ca="1" si="2"/>
        <v>22</v>
      </c>
    </row>
    <row r="159" spans="1:17" ht="21.75" customHeight="1">
      <c r="A159" s="31"/>
      <c r="B159" s="32"/>
      <c r="C159" s="32"/>
      <c r="D159" s="32"/>
      <c r="E159" s="32"/>
      <c r="F159" s="32"/>
      <c r="G159" s="32"/>
      <c r="H159" s="33"/>
      <c r="I159" s="32"/>
      <c r="J159" s="32"/>
      <c r="K159" s="32"/>
      <c r="L159" s="32"/>
      <c r="M159" s="32"/>
      <c r="N159" s="32"/>
      <c r="O159" s="32"/>
      <c r="P159" s="34"/>
      <c r="Q159" s="41">
        <f t="shared" ca="1" si="2"/>
        <v>22</v>
      </c>
    </row>
    <row r="160" spans="1:17" ht="21.75" customHeight="1">
      <c r="A160" s="49" t="s">
        <v>3635</v>
      </c>
      <c r="B160" s="50"/>
      <c r="C160" s="50"/>
      <c r="D160" s="50"/>
      <c r="E160" s="50"/>
      <c r="F160" s="27"/>
      <c r="G160" s="27"/>
      <c r="H160" s="28"/>
      <c r="I160" s="50" t="s">
        <v>3635</v>
      </c>
      <c r="J160" s="50"/>
      <c r="K160" s="50"/>
      <c r="L160" s="50"/>
      <c r="M160" s="50"/>
      <c r="N160" s="27"/>
      <c r="O160" s="27"/>
      <c r="P160" s="29"/>
      <c r="Q160" s="41">
        <f t="shared" ca="1" si="2"/>
        <v>22</v>
      </c>
    </row>
    <row r="161" spans="1:17" ht="21.75" customHeight="1">
      <c r="A161" s="35"/>
      <c r="B161" s="36"/>
      <c r="C161" s="37"/>
      <c r="D161" s="36"/>
      <c r="E161" s="36"/>
      <c r="F161" s="37" t="s">
        <v>3636</v>
      </c>
      <c r="G161" s="37"/>
      <c r="H161" s="38"/>
      <c r="I161" s="36"/>
      <c r="J161" s="36"/>
      <c r="K161" s="51" t="s">
        <v>3636</v>
      </c>
      <c r="L161" s="51"/>
      <c r="M161" s="51"/>
      <c r="N161" s="51"/>
      <c r="O161" s="37" t="s">
        <v>3637</v>
      </c>
      <c r="P161" s="39"/>
      <c r="Q161" s="41">
        <f t="shared" ca="1" si="2"/>
        <v>22</v>
      </c>
    </row>
    <row r="162" spans="1:17" ht="21.75" customHeight="1">
      <c r="A162" s="57" t="s">
        <v>3629</v>
      </c>
      <c r="B162" s="58"/>
      <c r="C162" s="58"/>
      <c r="D162" s="58"/>
      <c r="E162" s="58"/>
      <c r="F162" s="58"/>
      <c r="G162" s="58"/>
      <c r="H162" s="59"/>
      <c r="I162" s="58" t="s">
        <v>3630</v>
      </c>
      <c r="J162" s="58"/>
      <c r="K162" s="58"/>
      <c r="L162" s="58"/>
      <c r="M162" s="58"/>
      <c r="N162" s="58"/>
      <c r="O162" s="58"/>
      <c r="P162" s="60"/>
      <c r="Q162" s="41">
        <f t="shared" ca="1" si="2"/>
        <v>23</v>
      </c>
    </row>
    <row r="163" spans="1:17" ht="21.75" customHeight="1">
      <c r="A163" s="24"/>
      <c r="B163" s="25"/>
      <c r="C163" s="25"/>
      <c r="D163" s="25"/>
      <c r="E163" s="25"/>
      <c r="F163" s="52">
        <f ca="1">OFFSET(負担あり!$A$2,Q163,11)</f>
        <v>42487.364583333336</v>
      </c>
      <c r="G163" s="52"/>
      <c r="H163" s="53"/>
      <c r="I163" s="26"/>
      <c r="J163" s="25"/>
      <c r="K163" s="25"/>
      <c r="L163" s="25"/>
      <c r="M163" s="25"/>
      <c r="N163" s="52">
        <f ca="1">F163</f>
        <v>42487.364583333336</v>
      </c>
      <c r="O163" s="52"/>
      <c r="P163" s="54"/>
      <c r="Q163" s="41">
        <f t="shared" ca="1" si="2"/>
        <v>23</v>
      </c>
    </row>
    <row r="164" spans="1:17" ht="21.75" customHeight="1">
      <c r="A164" s="55" t="str">
        <f ca="1">OFFSET(負担あり!$A$2,Q163,1)</f>
        <v>点在</v>
      </c>
      <c r="B164" s="56"/>
      <c r="C164" s="27" t="s">
        <v>3631</v>
      </c>
      <c r="D164" s="56" t="str">
        <f ca="1">OFFSET(負担あり!$A$2,Q163,0)</f>
        <v>小畑　貴代</v>
      </c>
      <c r="E164" s="56"/>
      <c r="F164" s="56"/>
      <c r="G164" s="56"/>
      <c r="H164" s="28" t="s">
        <v>3632</v>
      </c>
      <c r="I164" s="50" t="str">
        <f ca="1">A164</f>
        <v>点在</v>
      </c>
      <c r="J164" s="50"/>
      <c r="K164" s="27" t="s">
        <v>3631</v>
      </c>
      <c r="L164" s="50" t="str">
        <f ca="1">D164</f>
        <v>小畑　貴代</v>
      </c>
      <c r="M164" s="50"/>
      <c r="N164" s="50"/>
      <c r="O164" s="50"/>
      <c r="P164" s="29" t="s">
        <v>3632</v>
      </c>
      <c r="Q164" s="41">
        <f t="shared" ca="1" si="2"/>
        <v>23</v>
      </c>
    </row>
    <row r="165" spans="1:17" ht="21.75" customHeight="1">
      <c r="A165" s="30"/>
      <c r="B165" s="27"/>
      <c r="C165" s="27" t="s">
        <v>3633</v>
      </c>
      <c r="D165" s="47">
        <f ca="1">OFFSET(負担あり!$A$2,Q163,15)</f>
        <v>2500</v>
      </c>
      <c r="E165" s="47"/>
      <c r="F165" s="47"/>
      <c r="G165" s="27" t="s">
        <v>3634</v>
      </c>
      <c r="H165" s="28"/>
      <c r="I165" s="27"/>
      <c r="J165" s="27"/>
      <c r="K165" s="27" t="s">
        <v>3633</v>
      </c>
      <c r="L165" s="48">
        <f ca="1">D165</f>
        <v>2500</v>
      </c>
      <c r="M165" s="48"/>
      <c r="N165" s="48"/>
      <c r="O165" s="27" t="s">
        <v>3634</v>
      </c>
      <c r="P165" s="29"/>
      <c r="Q165" s="41">
        <f t="shared" ca="1" si="2"/>
        <v>23</v>
      </c>
    </row>
    <row r="166" spans="1:17" ht="21.75" customHeight="1">
      <c r="A166" s="31"/>
      <c r="B166" s="32"/>
      <c r="C166" s="32"/>
      <c r="D166" s="32"/>
      <c r="E166" s="32"/>
      <c r="F166" s="32"/>
      <c r="G166" s="32"/>
      <c r="H166" s="33"/>
      <c r="I166" s="32"/>
      <c r="J166" s="32"/>
      <c r="K166" s="32"/>
      <c r="L166" s="32"/>
      <c r="M166" s="32"/>
      <c r="N166" s="32"/>
      <c r="O166" s="32"/>
      <c r="P166" s="34"/>
      <c r="Q166" s="41">
        <f t="shared" ca="1" si="2"/>
        <v>23</v>
      </c>
    </row>
    <row r="167" spans="1:17" ht="21.75" customHeight="1">
      <c r="A167" s="49" t="s">
        <v>3635</v>
      </c>
      <c r="B167" s="50"/>
      <c r="C167" s="50"/>
      <c r="D167" s="50"/>
      <c r="E167" s="50"/>
      <c r="F167" s="27"/>
      <c r="G167" s="27"/>
      <c r="H167" s="28"/>
      <c r="I167" s="50" t="s">
        <v>3635</v>
      </c>
      <c r="J167" s="50"/>
      <c r="K167" s="50"/>
      <c r="L167" s="50"/>
      <c r="M167" s="50"/>
      <c r="N167" s="27"/>
      <c r="O167" s="27"/>
      <c r="P167" s="29"/>
      <c r="Q167" s="41">
        <f t="shared" ca="1" si="2"/>
        <v>23</v>
      </c>
    </row>
    <row r="168" spans="1:17" ht="21.75" customHeight="1">
      <c r="A168" s="35"/>
      <c r="B168" s="36"/>
      <c r="C168" s="37"/>
      <c r="D168" s="36"/>
      <c r="E168" s="36"/>
      <c r="F168" s="37" t="s">
        <v>3636</v>
      </c>
      <c r="G168" s="37"/>
      <c r="H168" s="38"/>
      <c r="I168" s="36"/>
      <c r="J168" s="36"/>
      <c r="K168" s="51" t="s">
        <v>3636</v>
      </c>
      <c r="L168" s="51"/>
      <c r="M168" s="51"/>
      <c r="N168" s="51"/>
      <c r="O168" s="37" t="s">
        <v>3637</v>
      </c>
      <c r="P168" s="39"/>
      <c r="Q168" s="41">
        <f t="shared" ca="1" si="2"/>
        <v>23</v>
      </c>
    </row>
    <row r="169" spans="1:17" ht="21.75" customHeight="1">
      <c r="A169" s="57" t="s">
        <v>3629</v>
      </c>
      <c r="B169" s="58"/>
      <c r="C169" s="58"/>
      <c r="D169" s="58"/>
      <c r="E169" s="58"/>
      <c r="F169" s="58"/>
      <c r="G169" s="58"/>
      <c r="H169" s="59"/>
      <c r="I169" s="58" t="s">
        <v>3630</v>
      </c>
      <c r="J169" s="58"/>
      <c r="K169" s="58"/>
      <c r="L169" s="58"/>
      <c r="M169" s="58"/>
      <c r="N169" s="58"/>
      <c r="O169" s="58"/>
      <c r="P169" s="60"/>
      <c r="Q169" s="41">
        <f t="shared" ca="1" si="2"/>
        <v>24</v>
      </c>
    </row>
    <row r="170" spans="1:17" ht="21.75" customHeight="1">
      <c r="A170" s="24"/>
      <c r="B170" s="25"/>
      <c r="C170" s="25"/>
      <c r="D170" s="25"/>
      <c r="E170" s="25"/>
      <c r="F170" s="52">
        <f ca="1">OFFSET(負担あり!$A$2,Q170,11)</f>
        <v>42486.364583333336</v>
      </c>
      <c r="G170" s="52"/>
      <c r="H170" s="53"/>
      <c r="I170" s="26"/>
      <c r="J170" s="25"/>
      <c r="K170" s="25"/>
      <c r="L170" s="25"/>
      <c r="M170" s="25"/>
      <c r="N170" s="52">
        <f ca="1">F170</f>
        <v>42486.364583333336</v>
      </c>
      <c r="O170" s="52"/>
      <c r="P170" s="54"/>
      <c r="Q170" s="41">
        <f t="shared" ca="1" si="2"/>
        <v>24</v>
      </c>
    </row>
    <row r="171" spans="1:17" ht="21.75" customHeight="1">
      <c r="A171" s="55" t="str">
        <f ca="1">OFFSET(負担あり!$A$2,Q170,1)</f>
        <v>三宝院</v>
      </c>
      <c r="B171" s="56"/>
      <c r="C171" s="27" t="s">
        <v>3631</v>
      </c>
      <c r="D171" s="56" t="str">
        <f ca="1">OFFSET(負担あり!$A$2,Q170,0)</f>
        <v>瀬山　則幸</v>
      </c>
      <c r="E171" s="56"/>
      <c r="F171" s="56"/>
      <c r="G171" s="56"/>
      <c r="H171" s="28" t="s">
        <v>3632</v>
      </c>
      <c r="I171" s="50" t="str">
        <f ca="1">A171</f>
        <v>三宝院</v>
      </c>
      <c r="J171" s="50"/>
      <c r="K171" s="27" t="s">
        <v>3631</v>
      </c>
      <c r="L171" s="50" t="str">
        <f ca="1">D171</f>
        <v>瀬山　則幸</v>
      </c>
      <c r="M171" s="50"/>
      <c r="N171" s="50"/>
      <c r="O171" s="50"/>
      <c r="P171" s="29" t="s">
        <v>3632</v>
      </c>
      <c r="Q171" s="41">
        <f t="shared" ca="1" si="2"/>
        <v>24</v>
      </c>
    </row>
    <row r="172" spans="1:17" ht="21.75" customHeight="1">
      <c r="A172" s="30"/>
      <c r="B172" s="27"/>
      <c r="C172" s="27" t="s">
        <v>3633</v>
      </c>
      <c r="D172" s="47">
        <f ca="1">OFFSET(負担あり!$A$2,Q170,15)</f>
        <v>2500</v>
      </c>
      <c r="E172" s="47"/>
      <c r="F172" s="47"/>
      <c r="G172" s="27" t="s">
        <v>3634</v>
      </c>
      <c r="H172" s="28"/>
      <c r="I172" s="27"/>
      <c r="J172" s="27"/>
      <c r="K172" s="27" t="s">
        <v>3633</v>
      </c>
      <c r="L172" s="48">
        <f ca="1">D172</f>
        <v>2500</v>
      </c>
      <c r="M172" s="48"/>
      <c r="N172" s="48"/>
      <c r="O172" s="27" t="s">
        <v>3634</v>
      </c>
      <c r="P172" s="29"/>
      <c r="Q172" s="41">
        <f t="shared" ca="1" si="2"/>
        <v>24</v>
      </c>
    </row>
    <row r="173" spans="1:17" ht="21.75" customHeight="1">
      <c r="A173" s="31"/>
      <c r="B173" s="32"/>
      <c r="C173" s="32"/>
      <c r="D173" s="32"/>
      <c r="E173" s="32"/>
      <c r="F173" s="32"/>
      <c r="G173" s="32"/>
      <c r="H173" s="33"/>
      <c r="I173" s="32"/>
      <c r="J173" s="32"/>
      <c r="K173" s="32"/>
      <c r="L173" s="32"/>
      <c r="M173" s="32"/>
      <c r="N173" s="32"/>
      <c r="O173" s="32"/>
      <c r="P173" s="34"/>
      <c r="Q173" s="41">
        <f t="shared" ca="1" si="2"/>
        <v>24</v>
      </c>
    </row>
    <row r="174" spans="1:17" ht="21.75" customHeight="1">
      <c r="A174" s="49" t="s">
        <v>3635</v>
      </c>
      <c r="B174" s="50"/>
      <c r="C174" s="50"/>
      <c r="D174" s="50"/>
      <c r="E174" s="50"/>
      <c r="F174" s="27"/>
      <c r="G174" s="27"/>
      <c r="H174" s="28"/>
      <c r="I174" s="50" t="s">
        <v>3635</v>
      </c>
      <c r="J174" s="50"/>
      <c r="K174" s="50"/>
      <c r="L174" s="50"/>
      <c r="M174" s="50"/>
      <c r="N174" s="27"/>
      <c r="O174" s="27"/>
      <c r="P174" s="29"/>
      <c r="Q174" s="41">
        <f t="shared" ca="1" si="2"/>
        <v>24</v>
      </c>
    </row>
    <row r="175" spans="1:17" ht="21.75" customHeight="1">
      <c r="A175" s="35"/>
      <c r="B175" s="36"/>
      <c r="C175" s="37"/>
      <c r="D175" s="36"/>
      <c r="E175" s="36"/>
      <c r="F175" s="37" t="s">
        <v>3636</v>
      </c>
      <c r="G175" s="37"/>
      <c r="H175" s="38"/>
      <c r="I175" s="36"/>
      <c r="J175" s="36"/>
      <c r="K175" s="51" t="s">
        <v>3636</v>
      </c>
      <c r="L175" s="51"/>
      <c r="M175" s="51"/>
      <c r="N175" s="51"/>
      <c r="O175" s="37" t="s">
        <v>3637</v>
      </c>
      <c r="P175" s="39"/>
      <c r="Q175" s="41">
        <f t="shared" ca="1" si="2"/>
        <v>24</v>
      </c>
    </row>
    <row r="176" spans="1:17" ht="21.75" customHeight="1">
      <c r="A176" s="57" t="s">
        <v>3629</v>
      </c>
      <c r="B176" s="58"/>
      <c r="C176" s="58"/>
      <c r="D176" s="58"/>
      <c r="E176" s="58"/>
      <c r="F176" s="58"/>
      <c r="G176" s="58"/>
      <c r="H176" s="59"/>
      <c r="I176" s="58" t="s">
        <v>3630</v>
      </c>
      <c r="J176" s="58"/>
      <c r="K176" s="58"/>
      <c r="L176" s="58"/>
      <c r="M176" s="58"/>
      <c r="N176" s="58"/>
      <c r="O176" s="58"/>
      <c r="P176" s="60"/>
      <c r="Q176" s="41">
        <f t="shared" ca="1" si="2"/>
        <v>25</v>
      </c>
    </row>
    <row r="177" spans="1:17" ht="21.75" customHeight="1">
      <c r="A177" s="24"/>
      <c r="B177" s="25"/>
      <c r="C177" s="25"/>
      <c r="D177" s="25"/>
      <c r="E177" s="25"/>
      <c r="F177" s="52">
        <f ca="1">OFFSET(負担あり!$A$2,Q177,11)</f>
        <v>42485.5625</v>
      </c>
      <c r="G177" s="52"/>
      <c r="H177" s="53"/>
      <c r="I177" s="26"/>
      <c r="J177" s="25"/>
      <c r="K177" s="25"/>
      <c r="L177" s="25"/>
      <c r="M177" s="25"/>
      <c r="N177" s="52">
        <f ca="1">F177</f>
        <v>42485.5625</v>
      </c>
      <c r="O177" s="52"/>
      <c r="P177" s="54"/>
      <c r="Q177" s="41">
        <f t="shared" ca="1" si="2"/>
        <v>25</v>
      </c>
    </row>
    <row r="178" spans="1:17" ht="21.75" customHeight="1">
      <c r="A178" s="55" t="str">
        <f ca="1">OFFSET(負担あり!$A$2,Q177,1)</f>
        <v>日野</v>
      </c>
      <c r="B178" s="56"/>
      <c r="C178" s="27" t="s">
        <v>3631</v>
      </c>
      <c r="D178" s="56" t="str">
        <f ca="1">OFFSET(負担あり!$A$2,Q177,0)</f>
        <v>武村　隆史</v>
      </c>
      <c r="E178" s="56"/>
      <c r="F178" s="56"/>
      <c r="G178" s="56"/>
      <c r="H178" s="28" t="s">
        <v>3632</v>
      </c>
      <c r="I178" s="50" t="str">
        <f ca="1">A178</f>
        <v>日野</v>
      </c>
      <c r="J178" s="50"/>
      <c r="K178" s="27" t="s">
        <v>3631</v>
      </c>
      <c r="L178" s="50" t="str">
        <f ca="1">D178</f>
        <v>武村　隆史</v>
      </c>
      <c r="M178" s="50"/>
      <c r="N178" s="50"/>
      <c r="O178" s="50"/>
      <c r="P178" s="29" t="s">
        <v>3632</v>
      </c>
      <c r="Q178" s="41">
        <f t="shared" ca="1" si="2"/>
        <v>25</v>
      </c>
    </row>
    <row r="179" spans="1:17" ht="21.75" customHeight="1">
      <c r="A179" s="30"/>
      <c r="B179" s="27"/>
      <c r="C179" s="27" t="s">
        <v>3633</v>
      </c>
      <c r="D179" s="47">
        <f ca="1">OFFSET(負担あり!$A$2,Q177,15)</f>
        <v>4000</v>
      </c>
      <c r="E179" s="47"/>
      <c r="F179" s="47"/>
      <c r="G179" s="27" t="s">
        <v>3634</v>
      </c>
      <c r="H179" s="28"/>
      <c r="I179" s="27"/>
      <c r="J179" s="27"/>
      <c r="K179" s="27" t="s">
        <v>3633</v>
      </c>
      <c r="L179" s="48">
        <f ca="1">D179</f>
        <v>4000</v>
      </c>
      <c r="M179" s="48"/>
      <c r="N179" s="48"/>
      <c r="O179" s="27" t="s">
        <v>3634</v>
      </c>
      <c r="P179" s="29"/>
      <c r="Q179" s="41">
        <f t="shared" ca="1" si="2"/>
        <v>25</v>
      </c>
    </row>
    <row r="180" spans="1:17" ht="21.75" customHeight="1">
      <c r="A180" s="31"/>
      <c r="B180" s="32"/>
      <c r="C180" s="32"/>
      <c r="D180" s="32"/>
      <c r="E180" s="32"/>
      <c r="F180" s="32"/>
      <c r="G180" s="32"/>
      <c r="H180" s="33"/>
      <c r="I180" s="32"/>
      <c r="J180" s="32"/>
      <c r="K180" s="32"/>
      <c r="L180" s="32"/>
      <c r="M180" s="32"/>
      <c r="N180" s="32"/>
      <c r="O180" s="32"/>
      <c r="P180" s="34"/>
      <c r="Q180" s="41">
        <f t="shared" ca="1" si="2"/>
        <v>25</v>
      </c>
    </row>
    <row r="181" spans="1:17" ht="21.75" customHeight="1">
      <c r="A181" s="49" t="s">
        <v>3635</v>
      </c>
      <c r="B181" s="50"/>
      <c r="C181" s="50"/>
      <c r="D181" s="50"/>
      <c r="E181" s="50"/>
      <c r="F181" s="27"/>
      <c r="G181" s="27"/>
      <c r="H181" s="28"/>
      <c r="I181" s="50" t="s">
        <v>3635</v>
      </c>
      <c r="J181" s="50"/>
      <c r="K181" s="50"/>
      <c r="L181" s="50"/>
      <c r="M181" s="50"/>
      <c r="N181" s="27"/>
      <c r="O181" s="27"/>
      <c r="P181" s="29"/>
      <c r="Q181" s="41">
        <f t="shared" ca="1" si="2"/>
        <v>25</v>
      </c>
    </row>
    <row r="182" spans="1:17" ht="21.75" customHeight="1">
      <c r="A182" s="35"/>
      <c r="B182" s="36"/>
      <c r="C182" s="37"/>
      <c r="D182" s="36"/>
      <c r="E182" s="36"/>
      <c r="F182" s="37" t="s">
        <v>3636</v>
      </c>
      <c r="G182" s="37"/>
      <c r="H182" s="38"/>
      <c r="I182" s="36"/>
      <c r="J182" s="36"/>
      <c r="K182" s="51" t="s">
        <v>3636</v>
      </c>
      <c r="L182" s="51"/>
      <c r="M182" s="51"/>
      <c r="N182" s="51"/>
      <c r="O182" s="37" t="s">
        <v>3640</v>
      </c>
      <c r="P182" s="39"/>
      <c r="Q182" s="41">
        <f t="shared" ca="1" si="2"/>
        <v>25</v>
      </c>
    </row>
    <row r="183" spans="1:17" ht="21.75" customHeight="1">
      <c r="A183" s="57" t="s">
        <v>3629</v>
      </c>
      <c r="B183" s="58"/>
      <c r="C183" s="58"/>
      <c r="D183" s="58"/>
      <c r="E183" s="58"/>
      <c r="F183" s="58"/>
      <c r="G183" s="58"/>
      <c r="H183" s="59"/>
      <c r="I183" s="58" t="s">
        <v>3641</v>
      </c>
      <c r="J183" s="58"/>
      <c r="K183" s="58"/>
      <c r="L183" s="58"/>
      <c r="M183" s="58"/>
      <c r="N183" s="58"/>
      <c r="O183" s="58"/>
      <c r="P183" s="60"/>
      <c r="Q183" s="41">
        <f t="shared" ca="1" si="2"/>
        <v>26</v>
      </c>
    </row>
    <row r="184" spans="1:17" ht="21.75" customHeight="1">
      <c r="A184" s="24"/>
      <c r="B184" s="25"/>
      <c r="C184" s="25"/>
      <c r="D184" s="25"/>
      <c r="E184" s="25"/>
      <c r="F184" s="52">
        <f ca="1">OFFSET(負担あり!$A$2,Q184,11)</f>
        <v>42501.364583333336</v>
      </c>
      <c r="G184" s="52"/>
      <c r="H184" s="53"/>
      <c r="I184" s="26"/>
      <c r="J184" s="25"/>
      <c r="K184" s="25"/>
      <c r="L184" s="25"/>
      <c r="M184" s="25"/>
      <c r="N184" s="52">
        <f ca="1">F184</f>
        <v>42501.364583333336</v>
      </c>
      <c r="O184" s="52"/>
      <c r="P184" s="54"/>
      <c r="Q184" s="41">
        <f t="shared" ca="1" si="2"/>
        <v>26</v>
      </c>
    </row>
    <row r="185" spans="1:17" ht="21.75" customHeight="1">
      <c r="A185" s="55" t="str">
        <f ca="1">OFFSET(負担あり!$A$2,Q184,1)</f>
        <v>日野</v>
      </c>
      <c r="B185" s="56"/>
      <c r="C185" s="27" t="s">
        <v>3631</v>
      </c>
      <c r="D185" s="56" t="str">
        <f ca="1">OFFSET(負担あり!$A$2,Q184,0)</f>
        <v>武村　直美</v>
      </c>
      <c r="E185" s="56"/>
      <c r="F185" s="56"/>
      <c r="G185" s="56"/>
      <c r="H185" s="28" t="s">
        <v>3632</v>
      </c>
      <c r="I185" s="50" t="str">
        <f ca="1">A185</f>
        <v>日野</v>
      </c>
      <c r="J185" s="50"/>
      <c r="K185" s="27" t="s">
        <v>3631</v>
      </c>
      <c r="L185" s="50" t="str">
        <f ca="1">D185</f>
        <v>武村　直美</v>
      </c>
      <c r="M185" s="50"/>
      <c r="N185" s="50"/>
      <c r="O185" s="50"/>
      <c r="P185" s="29" t="s">
        <v>3632</v>
      </c>
      <c r="Q185" s="41">
        <f t="shared" ca="1" si="2"/>
        <v>26</v>
      </c>
    </row>
    <row r="186" spans="1:17" ht="21.75" customHeight="1">
      <c r="A186" s="30"/>
      <c r="B186" s="27"/>
      <c r="C186" s="27" t="s">
        <v>3633</v>
      </c>
      <c r="D186" s="47">
        <f ca="1">OFFSET(負担あり!$A$2,Q184,15)</f>
        <v>1500</v>
      </c>
      <c r="E186" s="47"/>
      <c r="F186" s="47"/>
      <c r="G186" s="27" t="s">
        <v>3634</v>
      </c>
      <c r="H186" s="28"/>
      <c r="I186" s="27"/>
      <c r="J186" s="27"/>
      <c r="K186" s="27" t="s">
        <v>3633</v>
      </c>
      <c r="L186" s="48">
        <f ca="1">D186</f>
        <v>1500</v>
      </c>
      <c r="M186" s="48"/>
      <c r="N186" s="48"/>
      <c r="O186" s="27" t="s">
        <v>3634</v>
      </c>
      <c r="P186" s="29"/>
      <c r="Q186" s="41">
        <f t="shared" ca="1" si="2"/>
        <v>26</v>
      </c>
    </row>
    <row r="187" spans="1:17" ht="21.75" customHeight="1">
      <c r="A187" s="31"/>
      <c r="B187" s="32"/>
      <c r="C187" s="32"/>
      <c r="D187" s="32"/>
      <c r="E187" s="32"/>
      <c r="F187" s="32"/>
      <c r="G187" s="32"/>
      <c r="H187" s="33"/>
      <c r="I187" s="32"/>
      <c r="J187" s="32"/>
      <c r="K187" s="32"/>
      <c r="L187" s="32"/>
      <c r="M187" s="32"/>
      <c r="N187" s="32"/>
      <c r="O187" s="32"/>
      <c r="P187" s="34"/>
      <c r="Q187" s="41">
        <f t="shared" ca="1" si="2"/>
        <v>26</v>
      </c>
    </row>
    <row r="188" spans="1:17" ht="21.75" customHeight="1">
      <c r="A188" s="49" t="s">
        <v>3635</v>
      </c>
      <c r="B188" s="50"/>
      <c r="C188" s="50"/>
      <c r="D188" s="50"/>
      <c r="E188" s="50"/>
      <c r="F188" s="27"/>
      <c r="G188" s="27"/>
      <c r="H188" s="28"/>
      <c r="I188" s="50" t="s">
        <v>3635</v>
      </c>
      <c r="J188" s="50"/>
      <c r="K188" s="50"/>
      <c r="L188" s="50"/>
      <c r="M188" s="50"/>
      <c r="N188" s="27"/>
      <c r="O188" s="27"/>
      <c r="P188" s="29"/>
      <c r="Q188" s="41">
        <f t="shared" ca="1" si="2"/>
        <v>26</v>
      </c>
    </row>
    <row r="189" spans="1:17" ht="21.75" customHeight="1">
      <c r="A189" s="35"/>
      <c r="B189" s="36"/>
      <c r="C189" s="37"/>
      <c r="D189" s="36"/>
      <c r="E189" s="36"/>
      <c r="F189" s="37" t="s">
        <v>3636</v>
      </c>
      <c r="G189" s="37"/>
      <c r="H189" s="38"/>
      <c r="I189" s="36"/>
      <c r="J189" s="36"/>
      <c r="K189" s="51" t="s">
        <v>3636</v>
      </c>
      <c r="L189" s="51"/>
      <c r="M189" s="51"/>
      <c r="N189" s="51"/>
      <c r="O189" s="37" t="s">
        <v>3640</v>
      </c>
      <c r="P189" s="39"/>
      <c r="Q189" s="41">
        <f t="shared" ca="1" si="2"/>
        <v>26</v>
      </c>
    </row>
    <row r="190" spans="1:17" ht="21.75" customHeight="1">
      <c r="A190" s="57" t="s">
        <v>3629</v>
      </c>
      <c r="B190" s="58"/>
      <c r="C190" s="58"/>
      <c r="D190" s="58"/>
      <c r="E190" s="58"/>
      <c r="F190" s="58"/>
      <c r="G190" s="58"/>
      <c r="H190" s="59"/>
      <c r="I190" s="58" t="s">
        <v>3641</v>
      </c>
      <c r="J190" s="58"/>
      <c r="K190" s="58"/>
      <c r="L190" s="58"/>
      <c r="M190" s="58"/>
      <c r="N190" s="58"/>
      <c r="O190" s="58"/>
      <c r="P190" s="60"/>
      <c r="Q190" s="41">
        <f t="shared" ca="1" si="2"/>
        <v>27</v>
      </c>
    </row>
    <row r="191" spans="1:17" ht="21.75" customHeight="1">
      <c r="A191" s="24"/>
      <c r="B191" s="25"/>
      <c r="C191" s="25"/>
      <c r="D191" s="25"/>
      <c r="E191" s="25"/>
      <c r="F191" s="52">
        <f ca="1">OFFSET(負担あり!$A$2,Q191,11)</f>
        <v>42486.364583333336</v>
      </c>
      <c r="G191" s="52"/>
      <c r="H191" s="53"/>
      <c r="I191" s="26"/>
      <c r="J191" s="25"/>
      <c r="K191" s="25"/>
      <c r="L191" s="25"/>
      <c r="M191" s="25"/>
      <c r="N191" s="52">
        <f ca="1">F191</f>
        <v>42486.364583333336</v>
      </c>
      <c r="O191" s="52"/>
      <c r="P191" s="54"/>
      <c r="Q191" s="41">
        <f t="shared" ca="1" si="2"/>
        <v>27</v>
      </c>
    </row>
    <row r="192" spans="1:17" ht="21.75" customHeight="1">
      <c r="A192" s="55" t="str">
        <f ca="1">OFFSET(負担あり!$A$2,Q191,1)</f>
        <v>点在</v>
      </c>
      <c r="B192" s="56"/>
      <c r="C192" s="27" t="s">
        <v>3631</v>
      </c>
      <c r="D192" s="56" t="str">
        <f ca="1">OFFSET(負担あり!$A$2,Q191,0)</f>
        <v>舘　則行</v>
      </c>
      <c r="E192" s="56"/>
      <c r="F192" s="56"/>
      <c r="G192" s="56"/>
      <c r="H192" s="28" t="s">
        <v>3632</v>
      </c>
      <c r="I192" s="50" t="str">
        <f ca="1">A192</f>
        <v>点在</v>
      </c>
      <c r="J192" s="50"/>
      <c r="K192" s="27" t="s">
        <v>3631</v>
      </c>
      <c r="L192" s="50" t="str">
        <f ca="1">D192</f>
        <v>舘　則行</v>
      </c>
      <c r="M192" s="50"/>
      <c r="N192" s="50"/>
      <c r="O192" s="50"/>
      <c r="P192" s="29" t="s">
        <v>3632</v>
      </c>
      <c r="Q192" s="41">
        <f t="shared" ca="1" si="2"/>
        <v>27</v>
      </c>
    </row>
    <row r="193" spans="1:17" ht="21.75" customHeight="1">
      <c r="A193" s="30"/>
      <c r="B193" s="27"/>
      <c r="C193" s="27" t="s">
        <v>3633</v>
      </c>
      <c r="D193" s="47">
        <f ca="1">OFFSET(負担あり!$A$2,Q191,15)</f>
        <v>3000</v>
      </c>
      <c r="E193" s="47"/>
      <c r="F193" s="47"/>
      <c r="G193" s="27" t="s">
        <v>3634</v>
      </c>
      <c r="H193" s="28"/>
      <c r="I193" s="27"/>
      <c r="J193" s="27"/>
      <c r="K193" s="27" t="s">
        <v>3633</v>
      </c>
      <c r="L193" s="48">
        <f ca="1">D193</f>
        <v>3000</v>
      </c>
      <c r="M193" s="48"/>
      <c r="N193" s="48"/>
      <c r="O193" s="27" t="s">
        <v>3634</v>
      </c>
      <c r="P193" s="29"/>
      <c r="Q193" s="41">
        <f t="shared" ca="1" si="2"/>
        <v>27</v>
      </c>
    </row>
    <row r="194" spans="1:17" ht="21.75" customHeight="1">
      <c r="A194" s="31"/>
      <c r="B194" s="32"/>
      <c r="C194" s="32"/>
      <c r="D194" s="32"/>
      <c r="E194" s="32"/>
      <c r="F194" s="32"/>
      <c r="G194" s="32"/>
      <c r="H194" s="33"/>
      <c r="I194" s="32"/>
      <c r="J194" s="32"/>
      <c r="K194" s="32"/>
      <c r="L194" s="32"/>
      <c r="M194" s="32"/>
      <c r="N194" s="32"/>
      <c r="O194" s="32"/>
      <c r="P194" s="34"/>
      <c r="Q194" s="41">
        <f t="shared" ca="1" si="2"/>
        <v>27</v>
      </c>
    </row>
    <row r="195" spans="1:17" ht="21.75" customHeight="1">
      <c r="A195" s="49" t="s">
        <v>3635</v>
      </c>
      <c r="B195" s="50"/>
      <c r="C195" s="50"/>
      <c r="D195" s="50"/>
      <c r="E195" s="50"/>
      <c r="F195" s="27"/>
      <c r="G195" s="27"/>
      <c r="H195" s="28"/>
      <c r="I195" s="50" t="s">
        <v>3635</v>
      </c>
      <c r="J195" s="50"/>
      <c r="K195" s="50"/>
      <c r="L195" s="50"/>
      <c r="M195" s="50"/>
      <c r="N195" s="27"/>
      <c r="O195" s="27"/>
      <c r="P195" s="29"/>
      <c r="Q195" s="41">
        <f t="shared" ref="Q195:Q245" ca="1" si="3">IF(A195="領収書(控)",1+Q194,Q194)</f>
        <v>27</v>
      </c>
    </row>
    <row r="196" spans="1:17" ht="21.75" customHeight="1">
      <c r="A196" s="35"/>
      <c r="B196" s="36"/>
      <c r="C196" s="37"/>
      <c r="D196" s="36"/>
      <c r="E196" s="36"/>
      <c r="F196" s="37" t="s">
        <v>3636</v>
      </c>
      <c r="G196" s="37"/>
      <c r="H196" s="38"/>
      <c r="I196" s="36"/>
      <c r="J196" s="36"/>
      <c r="K196" s="51" t="s">
        <v>3636</v>
      </c>
      <c r="L196" s="51"/>
      <c r="M196" s="51"/>
      <c r="N196" s="51"/>
      <c r="O196" s="37" t="s">
        <v>3640</v>
      </c>
      <c r="P196" s="39"/>
      <c r="Q196" s="41">
        <f t="shared" ca="1" si="3"/>
        <v>27</v>
      </c>
    </row>
    <row r="197" spans="1:17" ht="21.75" customHeight="1">
      <c r="A197" s="57" t="s">
        <v>3629</v>
      </c>
      <c r="B197" s="58"/>
      <c r="C197" s="58"/>
      <c r="D197" s="58"/>
      <c r="E197" s="58"/>
      <c r="F197" s="58"/>
      <c r="G197" s="58"/>
      <c r="H197" s="59"/>
      <c r="I197" s="58" t="s">
        <v>3641</v>
      </c>
      <c r="J197" s="58"/>
      <c r="K197" s="58"/>
      <c r="L197" s="58"/>
      <c r="M197" s="58"/>
      <c r="N197" s="58"/>
      <c r="O197" s="58"/>
      <c r="P197" s="60"/>
      <c r="Q197" s="41">
        <f t="shared" ca="1" si="3"/>
        <v>28</v>
      </c>
    </row>
    <row r="198" spans="1:17" ht="21.75" customHeight="1">
      <c r="A198" s="24"/>
      <c r="B198" s="25"/>
      <c r="C198" s="25"/>
      <c r="D198" s="25"/>
      <c r="E198" s="25"/>
      <c r="F198" s="52">
        <f ca="1">OFFSET(負担あり!$A$2,Q198,11)</f>
        <v>42485.364583333336</v>
      </c>
      <c r="G198" s="52"/>
      <c r="H198" s="53"/>
      <c r="I198" s="26"/>
      <c r="J198" s="25"/>
      <c r="K198" s="25"/>
      <c r="L198" s="25"/>
      <c r="M198" s="25"/>
      <c r="N198" s="52">
        <f ca="1">F198</f>
        <v>42485.364583333336</v>
      </c>
      <c r="O198" s="52"/>
      <c r="P198" s="54"/>
      <c r="Q198" s="41">
        <f t="shared" ca="1" si="3"/>
        <v>28</v>
      </c>
    </row>
    <row r="199" spans="1:17" ht="21.75" customHeight="1">
      <c r="A199" s="55" t="str">
        <f ca="1">OFFSET(負担あり!$A$2,Q198,1)</f>
        <v>点在</v>
      </c>
      <c r="B199" s="56"/>
      <c r="C199" s="27" t="s">
        <v>3631</v>
      </c>
      <c r="D199" s="56" t="str">
        <f ca="1">OFFSET(負担あり!$A$2,Q198,0)</f>
        <v>塚本　辰徳</v>
      </c>
      <c r="E199" s="56"/>
      <c r="F199" s="56"/>
      <c r="G199" s="56"/>
      <c r="H199" s="28" t="s">
        <v>3632</v>
      </c>
      <c r="I199" s="50" t="str">
        <f ca="1">A199</f>
        <v>点在</v>
      </c>
      <c r="J199" s="50"/>
      <c r="K199" s="27" t="s">
        <v>3631</v>
      </c>
      <c r="L199" s="50" t="str">
        <f ca="1">D199</f>
        <v>塚本　辰徳</v>
      </c>
      <c r="M199" s="50"/>
      <c r="N199" s="50"/>
      <c r="O199" s="50"/>
      <c r="P199" s="29" t="s">
        <v>3632</v>
      </c>
      <c r="Q199" s="41">
        <f t="shared" ca="1" si="3"/>
        <v>28</v>
      </c>
    </row>
    <row r="200" spans="1:17" ht="21.75" customHeight="1">
      <c r="A200" s="30"/>
      <c r="B200" s="27"/>
      <c r="C200" s="27" t="s">
        <v>3633</v>
      </c>
      <c r="D200" s="47">
        <f ca="1">OFFSET(負担あり!$A$2,Q198,15)</f>
        <v>500</v>
      </c>
      <c r="E200" s="47"/>
      <c r="F200" s="47"/>
      <c r="G200" s="27" t="s">
        <v>3634</v>
      </c>
      <c r="H200" s="28"/>
      <c r="I200" s="27"/>
      <c r="J200" s="27"/>
      <c r="K200" s="27" t="s">
        <v>3633</v>
      </c>
      <c r="L200" s="48">
        <f ca="1">D200</f>
        <v>500</v>
      </c>
      <c r="M200" s="48"/>
      <c r="N200" s="48"/>
      <c r="O200" s="27" t="s">
        <v>3634</v>
      </c>
      <c r="P200" s="29"/>
      <c r="Q200" s="41">
        <f t="shared" ca="1" si="3"/>
        <v>28</v>
      </c>
    </row>
    <row r="201" spans="1:17" ht="21.75" customHeight="1">
      <c r="A201" s="31"/>
      <c r="B201" s="32"/>
      <c r="C201" s="32"/>
      <c r="D201" s="32"/>
      <c r="E201" s="32"/>
      <c r="F201" s="32"/>
      <c r="G201" s="32"/>
      <c r="H201" s="33"/>
      <c r="I201" s="32"/>
      <c r="J201" s="32"/>
      <c r="K201" s="32"/>
      <c r="L201" s="32"/>
      <c r="M201" s="32"/>
      <c r="N201" s="32"/>
      <c r="O201" s="32"/>
      <c r="P201" s="34"/>
      <c r="Q201" s="41">
        <f t="shared" ca="1" si="3"/>
        <v>28</v>
      </c>
    </row>
    <row r="202" spans="1:17" ht="21.75" customHeight="1">
      <c r="A202" s="49" t="s">
        <v>3635</v>
      </c>
      <c r="B202" s="50"/>
      <c r="C202" s="50"/>
      <c r="D202" s="50"/>
      <c r="E202" s="50"/>
      <c r="F202" s="27"/>
      <c r="G202" s="27"/>
      <c r="H202" s="28"/>
      <c r="I202" s="50" t="s">
        <v>3635</v>
      </c>
      <c r="J202" s="50"/>
      <c r="K202" s="50"/>
      <c r="L202" s="50"/>
      <c r="M202" s="50"/>
      <c r="N202" s="27"/>
      <c r="O202" s="27"/>
      <c r="P202" s="29"/>
      <c r="Q202" s="41">
        <f t="shared" ca="1" si="3"/>
        <v>28</v>
      </c>
    </row>
    <row r="203" spans="1:17" ht="21.75" customHeight="1">
      <c r="A203" s="35"/>
      <c r="B203" s="36"/>
      <c r="C203" s="37"/>
      <c r="D203" s="36"/>
      <c r="E203" s="36"/>
      <c r="F203" s="37" t="s">
        <v>3636</v>
      </c>
      <c r="G203" s="37"/>
      <c r="H203" s="38"/>
      <c r="I203" s="36"/>
      <c r="J203" s="36"/>
      <c r="K203" s="51" t="s">
        <v>3636</v>
      </c>
      <c r="L203" s="51"/>
      <c r="M203" s="51"/>
      <c r="N203" s="51"/>
      <c r="O203" s="37" t="s">
        <v>3640</v>
      </c>
      <c r="P203" s="39"/>
      <c r="Q203" s="41">
        <f t="shared" ca="1" si="3"/>
        <v>28</v>
      </c>
    </row>
    <row r="204" spans="1:17" ht="21.75" customHeight="1">
      <c r="A204" s="57" t="s">
        <v>3629</v>
      </c>
      <c r="B204" s="58"/>
      <c r="C204" s="58"/>
      <c r="D204" s="58"/>
      <c r="E204" s="58"/>
      <c r="F204" s="58"/>
      <c r="G204" s="58"/>
      <c r="H204" s="59"/>
      <c r="I204" s="58" t="s">
        <v>3641</v>
      </c>
      <c r="J204" s="58"/>
      <c r="K204" s="58"/>
      <c r="L204" s="58"/>
      <c r="M204" s="58"/>
      <c r="N204" s="58"/>
      <c r="O204" s="58"/>
      <c r="P204" s="60"/>
      <c r="Q204" s="41">
        <f t="shared" ca="1" si="3"/>
        <v>29</v>
      </c>
    </row>
    <row r="205" spans="1:17" ht="21.75" customHeight="1">
      <c r="A205" s="24"/>
      <c r="B205" s="25"/>
      <c r="C205" s="25"/>
      <c r="D205" s="25"/>
      <c r="E205" s="25"/>
      <c r="F205" s="52">
        <f ca="1">OFFSET(負担あり!$A$2,Q205,11)</f>
        <v>42502.364583333336</v>
      </c>
      <c r="G205" s="52"/>
      <c r="H205" s="53"/>
      <c r="I205" s="26"/>
      <c r="J205" s="25"/>
      <c r="K205" s="25"/>
      <c r="L205" s="25"/>
      <c r="M205" s="25"/>
      <c r="N205" s="52">
        <f ca="1">F205</f>
        <v>42502.364583333336</v>
      </c>
      <c r="O205" s="52"/>
      <c r="P205" s="54"/>
      <c r="Q205" s="41">
        <f t="shared" ca="1" si="3"/>
        <v>29</v>
      </c>
    </row>
    <row r="206" spans="1:17" ht="21.75" customHeight="1">
      <c r="A206" s="55" t="str">
        <f ca="1">OFFSET(負担あり!$A$2,Q205,1)</f>
        <v>小栗栖</v>
      </c>
      <c r="B206" s="56"/>
      <c r="C206" s="27" t="s">
        <v>3631</v>
      </c>
      <c r="D206" s="56" t="str">
        <f ca="1">OFFSET(負担あり!$A$2,Q205,0)</f>
        <v>土田　祐子</v>
      </c>
      <c r="E206" s="56"/>
      <c r="F206" s="56"/>
      <c r="G206" s="56"/>
      <c r="H206" s="28" t="s">
        <v>3632</v>
      </c>
      <c r="I206" s="50" t="str">
        <f ca="1">A206</f>
        <v>小栗栖</v>
      </c>
      <c r="J206" s="50"/>
      <c r="K206" s="27" t="s">
        <v>3631</v>
      </c>
      <c r="L206" s="50" t="str">
        <f ca="1">D206</f>
        <v>土田　祐子</v>
      </c>
      <c r="M206" s="50"/>
      <c r="N206" s="50"/>
      <c r="O206" s="50"/>
      <c r="P206" s="29" t="s">
        <v>3632</v>
      </c>
      <c r="Q206" s="41">
        <f t="shared" ca="1" si="3"/>
        <v>29</v>
      </c>
    </row>
    <row r="207" spans="1:17" ht="21.75" customHeight="1">
      <c r="A207" s="30"/>
      <c r="B207" s="27"/>
      <c r="C207" s="27" t="s">
        <v>3633</v>
      </c>
      <c r="D207" s="47">
        <f ca="1">OFFSET(負担あり!$A$2,Q205,15)</f>
        <v>3000</v>
      </c>
      <c r="E207" s="47"/>
      <c r="F207" s="47"/>
      <c r="G207" s="27" t="s">
        <v>3634</v>
      </c>
      <c r="H207" s="28"/>
      <c r="I207" s="27"/>
      <c r="J207" s="27"/>
      <c r="K207" s="27" t="s">
        <v>3633</v>
      </c>
      <c r="L207" s="48">
        <f ca="1">D207</f>
        <v>3000</v>
      </c>
      <c r="M207" s="48"/>
      <c r="N207" s="48"/>
      <c r="O207" s="27" t="s">
        <v>3634</v>
      </c>
      <c r="P207" s="29"/>
      <c r="Q207" s="41">
        <f t="shared" ca="1" si="3"/>
        <v>29</v>
      </c>
    </row>
    <row r="208" spans="1:17" ht="21.75" customHeight="1">
      <c r="A208" s="31"/>
      <c r="B208" s="32"/>
      <c r="C208" s="32"/>
      <c r="D208" s="32"/>
      <c r="E208" s="32"/>
      <c r="F208" s="32"/>
      <c r="G208" s="32"/>
      <c r="H208" s="33"/>
      <c r="I208" s="32"/>
      <c r="J208" s="32"/>
      <c r="K208" s="32"/>
      <c r="L208" s="32"/>
      <c r="M208" s="32"/>
      <c r="N208" s="32"/>
      <c r="O208" s="32"/>
      <c r="P208" s="34"/>
      <c r="Q208" s="41">
        <f t="shared" ca="1" si="3"/>
        <v>29</v>
      </c>
    </row>
    <row r="209" spans="1:17" ht="21.75" customHeight="1">
      <c r="A209" s="49" t="s">
        <v>3635</v>
      </c>
      <c r="B209" s="50"/>
      <c r="C209" s="50"/>
      <c r="D209" s="50"/>
      <c r="E209" s="50"/>
      <c r="F209" s="27"/>
      <c r="G209" s="27"/>
      <c r="H209" s="28"/>
      <c r="I209" s="50" t="s">
        <v>3635</v>
      </c>
      <c r="J209" s="50"/>
      <c r="K209" s="50"/>
      <c r="L209" s="50"/>
      <c r="M209" s="50"/>
      <c r="N209" s="27"/>
      <c r="O209" s="27"/>
      <c r="P209" s="29"/>
      <c r="Q209" s="41">
        <f t="shared" ca="1" si="3"/>
        <v>29</v>
      </c>
    </row>
    <row r="210" spans="1:17" ht="21.75" customHeight="1">
      <c r="A210" s="35"/>
      <c r="B210" s="36"/>
      <c r="C210" s="37"/>
      <c r="D210" s="36"/>
      <c r="E210" s="36"/>
      <c r="F210" s="37" t="s">
        <v>3636</v>
      </c>
      <c r="G210" s="37"/>
      <c r="H210" s="38"/>
      <c r="I210" s="36"/>
      <c r="J210" s="36"/>
      <c r="K210" s="51" t="s">
        <v>3636</v>
      </c>
      <c r="L210" s="51"/>
      <c r="M210" s="51"/>
      <c r="N210" s="51"/>
      <c r="O210" s="37" t="s">
        <v>3640</v>
      </c>
      <c r="P210" s="39"/>
      <c r="Q210" s="41">
        <f t="shared" ca="1" si="3"/>
        <v>29</v>
      </c>
    </row>
    <row r="211" spans="1:17" ht="21.75" customHeight="1">
      <c r="A211" s="57" t="s">
        <v>3629</v>
      </c>
      <c r="B211" s="58"/>
      <c r="C211" s="58"/>
      <c r="D211" s="58"/>
      <c r="E211" s="58"/>
      <c r="F211" s="58"/>
      <c r="G211" s="58"/>
      <c r="H211" s="59"/>
      <c r="I211" s="58" t="s">
        <v>3641</v>
      </c>
      <c r="J211" s="58"/>
      <c r="K211" s="58"/>
      <c r="L211" s="58"/>
      <c r="M211" s="58"/>
      <c r="N211" s="58"/>
      <c r="O211" s="58"/>
      <c r="P211" s="60"/>
      <c r="Q211" s="41">
        <f t="shared" ca="1" si="3"/>
        <v>30</v>
      </c>
    </row>
    <row r="212" spans="1:17" ht="21.75" customHeight="1">
      <c r="A212" s="24"/>
      <c r="B212" s="25"/>
      <c r="C212" s="25"/>
      <c r="D212" s="25"/>
      <c r="E212" s="25"/>
      <c r="F212" s="52">
        <f ca="1">OFFSET(負担あり!$A$2,Q212,11)</f>
        <v>42485.364583333336</v>
      </c>
      <c r="G212" s="52"/>
      <c r="H212" s="53"/>
      <c r="I212" s="26"/>
      <c r="J212" s="25"/>
      <c r="K212" s="25"/>
      <c r="L212" s="25"/>
      <c r="M212" s="25"/>
      <c r="N212" s="52">
        <f ca="1">F212</f>
        <v>42485.364583333336</v>
      </c>
      <c r="O212" s="52"/>
      <c r="P212" s="54"/>
      <c r="Q212" s="41">
        <f t="shared" ca="1" si="3"/>
        <v>30</v>
      </c>
    </row>
    <row r="213" spans="1:17" ht="21.75" customHeight="1">
      <c r="A213" s="55" t="str">
        <f ca="1">OFFSET(負担あり!$A$2,Q212,1)</f>
        <v>点在</v>
      </c>
      <c r="B213" s="56"/>
      <c r="C213" s="27" t="s">
        <v>3631</v>
      </c>
      <c r="D213" s="56" t="str">
        <f ca="1">OFFSET(負担あり!$A$2,Q212,0)</f>
        <v>長縄　泰三</v>
      </c>
      <c r="E213" s="56"/>
      <c r="F213" s="56"/>
      <c r="G213" s="56"/>
      <c r="H213" s="28" t="s">
        <v>3632</v>
      </c>
      <c r="I213" s="50" t="str">
        <f ca="1">A213</f>
        <v>点在</v>
      </c>
      <c r="J213" s="50"/>
      <c r="K213" s="27" t="s">
        <v>3631</v>
      </c>
      <c r="L213" s="50" t="str">
        <f ca="1">D213</f>
        <v>長縄　泰三</v>
      </c>
      <c r="M213" s="50"/>
      <c r="N213" s="50"/>
      <c r="O213" s="50"/>
      <c r="P213" s="29" t="s">
        <v>3632</v>
      </c>
      <c r="Q213" s="41">
        <f t="shared" ca="1" si="3"/>
        <v>30</v>
      </c>
    </row>
    <row r="214" spans="1:17" ht="21.75" customHeight="1">
      <c r="A214" s="30"/>
      <c r="B214" s="27"/>
      <c r="C214" s="27" t="s">
        <v>3633</v>
      </c>
      <c r="D214" s="47">
        <f ca="1">OFFSET(負担あり!$A$2,Q212,15)</f>
        <v>1000</v>
      </c>
      <c r="E214" s="47"/>
      <c r="F214" s="47"/>
      <c r="G214" s="27" t="s">
        <v>3634</v>
      </c>
      <c r="H214" s="28"/>
      <c r="I214" s="27"/>
      <c r="J214" s="27"/>
      <c r="K214" s="27" t="s">
        <v>3633</v>
      </c>
      <c r="L214" s="48">
        <f ca="1">D214</f>
        <v>1000</v>
      </c>
      <c r="M214" s="48"/>
      <c r="N214" s="48"/>
      <c r="O214" s="27" t="s">
        <v>3634</v>
      </c>
      <c r="P214" s="29"/>
      <c r="Q214" s="41">
        <f t="shared" ca="1" si="3"/>
        <v>30</v>
      </c>
    </row>
    <row r="215" spans="1:17" ht="21.75" customHeight="1">
      <c r="A215" s="31"/>
      <c r="B215" s="32"/>
      <c r="C215" s="32"/>
      <c r="D215" s="32"/>
      <c r="E215" s="32"/>
      <c r="F215" s="32"/>
      <c r="G215" s="32"/>
      <c r="H215" s="33"/>
      <c r="I215" s="32"/>
      <c r="J215" s="32"/>
      <c r="K215" s="32"/>
      <c r="L215" s="32"/>
      <c r="M215" s="32"/>
      <c r="N215" s="32"/>
      <c r="O215" s="32"/>
      <c r="P215" s="34"/>
      <c r="Q215" s="41">
        <f t="shared" ca="1" si="3"/>
        <v>30</v>
      </c>
    </row>
    <row r="216" spans="1:17" ht="21.75" customHeight="1">
      <c r="A216" s="49" t="s">
        <v>3635</v>
      </c>
      <c r="B216" s="50"/>
      <c r="C216" s="50"/>
      <c r="D216" s="50"/>
      <c r="E216" s="50"/>
      <c r="F216" s="27"/>
      <c r="G216" s="27"/>
      <c r="H216" s="28"/>
      <c r="I216" s="50" t="s">
        <v>3635</v>
      </c>
      <c r="J216" s="50"/>
      <c r="K216" s="50"/>
      <c r="L216" s="50"/>
      <c r="M216" s="50"/>
      <c r="N216" s="27"/>
      <c r="O216" s="27"/>
      <c r="P216" s="29"/>
      <c r="Q216" s="41">
        <f t="shared" ca="1" si="3"/>
        <v>30</v>
      </c>
    </row>
    <row r="217" spans="1:17" ht="21.75" customHeight="1">
      <c r="A217" s="35"/>
      <c r="B217" s="36"/>
      <c r="C217" s="37"/>
      <c r="D217" s="36"/>
      <c r="E217" s="36"/>
      <c r="F217" s="37" t="s">
        <v>3636</v>
      </c>
      <c r="G217" s="37"/>
      <c r="H217" s="38"/>
      <c r="I217" s="36"/>
      <c r="J217" s="36"/>
      <c r="K217" s="51" t="s">
        <v>3636</v>
      </c>
      <c r="L217" s="51"/>
      <c r="M217" s="51"/>
      <c r="N217" s="51"/>
      <c r="O217" s="37" t="s">
        <v>3640</v>
      </c>
      <c r="P217" s="39"/>
      <c r="Q217" s="41">
        <f t="shared" ca="1" si="3"/>
        <v>30</v>
      </c>
    </row>
    <row r="218" spans="1:17" ht="21.75" customHeight="1">
      <c r="A218" s="57" t="s">
        <v>3629</v>
      </c>
      <c r="B218" s="58"/>
      <c r="C218" s="58"/>
      <c r="D218" s="58"/>
      <c r="E218" s="58"/>
      <c r="F218" s="58"/>
      <c r="G218" s="58"/>
      <c r="H218" s="59"/>
      <c r="I218" s="58" t="s">
        <v>3641</v>
      </c>
      <c r="J218" s="58"/>
      <c r="K218" s="58"/>
      <c r="L218" s="58"/>
      <c r="M218" s="58"/>
      <c r="N218" s="58"/>
      <c r="O218" s="58"/>
      <c r="P218" s="60"/>
      <c r="Q218" s="41">
        <f t="shared" ca="1" si="3"/>
        <v>31</v>
      </c>
    </row>
    <row r="219" spans="1:17" ht="21.75" customHeight="1">
      <c r="A219" s="24"/>
      <c r="B219" s="25"/>
      <c r="C219" s="25"/>
      <c r="D219" s="25"/>
      <c r="E219" s="25"/>
      <c r="F219" s="52">
        <f ca="1">OFFSET(負担あり!$A$2,Q219,11)</f>
        <v>42502.364583333336</v>
      </c>
      <c r="G219" s="52"/>
      <c r="H219" s="53"/>
      <c r="I219" s="26"/>
      <c r="J219" s="25"/>
      <c r="K219" s="25"/>
      <c r="L219" s="25"/>
      <c r="M219" s="25"/>
      <c r="N219" s="52">
        <f ca="1">F219</f>
        <v>42502.364583333336</v>
      </c>
      <c r="O219" s="52"/>
      <c r="P219" s="54"/>
      <c r="Q219" s="41">
        <f t="shared" ca="1" si="3"/>
        <v>31</v>
      </c>
    </row>
    <row r="220" spans="1:17" ht="21.75" customHeight="1">
      <c r="A220" s="55" t="str">
        <f ca="1">OFFSET(負担あり!$A$2,Q219,1)</f>
        <v>一言寺</v>
      </c>
      <c r="B220" s="56"/>
      <c r="C220" s="27" t="s">
        <v>3631</v>
      </c>
      <c r="D220" s="56" t="str">
        <f ca="1">OFFSET(負担あり!$A$2,Q219,0)</f>
        <v>橋詰　知佐</v>
      </c>
      <c r="E220" s="56"/>
      <c r="F220" s="56"/>
      <c r="G220" s="56"/>
      <c r="H220" s="28" t="s">
        <v>3632</v>
      </c>
      <c r="I220" s="50" t="str">
        <f ca="1">A220</f>
        <v>一言寺</v>
      </c>
      <c r="J220" s="50"/>
      <c r="K220" s="27" t="s">
        <v>3631</v>
      </c>
      <c r="L220" s="50" t="str">
        <f ca="1">D220</f>
        <v>橋詰　知佐</v>
      </c>
      <c r="M220" s="50"/>
      <c r="N220" s="50"/>
      <c r="O220" s="50"/>
      <c r="P220" s="29" t="s">
        <v>3632</v>
      </c>
      <c r="Q220" s="41">
        <f t="shared" ca="1" si="3"/>
        <v>31</v>
      </c>
    </row>
    <row r="221" spans="1:17" ht="21.75" customHeight="1">
      <c r="A221" s="30"/>
      <c r="B221" s="27"/>
      <c r="C221" s="27" t="s">
        <v>3633</v>
      </c>
      <c r="D221" s="47">
        <f ca="1">OFFSET(負担あり!$A$2,Q219,15)</f>
        <v>13500</v>
      </c>
      <c r="E221" s="47"/>
      <c r="F221" s="47"/>
      <c r="G221" s="27" t="s">
        <v>3634</v>
      </c>
      <c r="H221" s="28"/>
      <c r="I221" s="27"/>
      <c r="J221" s="27"/>
      <c r="K221" s="27" t="s">
        <v>3633</v>
      </c>
      <c r="L221" s="48">
        <f ca="1">D221</f>
        <v>13500</v>
      </c>
      <c r="M221" s="48"/>
      <c r="N221" s="48"/>
      <c r="O221" s="27" t="s">
        <v>3634</v>
      </c>
      <c r="P221" s="29"/>
      <c r="Q221" s="41">
        <f t="shared" ca="1" si="3"/>
        <v>31</v>
      </c>
    </row>
    <row r="222" spans="1:17" ht="21.75" customHeight="1">
      <c r="A222" s="31"/>
      <c r="B222" s="32"/>
      <c r="C222" s="32"/>
      <c r="D222" s="32"/>
      <c r="E222" s="32"/>
      <c r="F222" s="32"/>
      <c r="G222" s="32"/>
      <c r="H222" s="33"/>
      <c r="I222" s="32"/>
      <c r="J222" s="32"/>
      <c r="K222" s="32"/>
      <c r="L222" s="32"/>
      <c r="M222" s="32"/>
      <c r="N222" s="32"/>
      <c r="O222" s="32"/>
      <c r="P222" s="34"/>
      <c r="Q222" s="41">
        <f t="shared" ca="1" si="3"/>
        <v>31</v>
      </c>
    </row>
    <row r="223" spans="1:17" ht="21.75" customHeight="1">
      <c r="A223" s="49" t="s">
        <v>3635</v>
      </c>
      <c r="B223" s="50"/>
      <c r="C223" s="50"/>
      <c r="D223" s="50"/>
      <c r="E223" s="50"/>
      <c r="F223" s="27"/>
      <c r="G223" s="27"/>
      <c r="H223" s="28"/>
      <c r="I223" s="50" t="s">
        <v>3635</v>
      </c>
      <c r="J223" s="50"/>
      <c r="K223" s="50"/>
      <c r="L223" s="50"/>
      <c r="M223" s="50"/>
      <c r="N223" s="27"/>
      <c r="O223" s="27"/>
      <c r="P223" s="29"/>
      <c r="Q223" s="41">
        <f t="shared" ca="1" si="3"/>
        <v>31</v>
      </c>
    </row>
    <row r="224" spans="1:17" ht="21.75" customHeight="1">
      <c r="A224" s="35"/>
      <c r="B224" s="36"/>
      <c r="C224" s="37"/>
      <c r="D224" s="36"/>
      <c r="E224" s="36"/>
      <c r="F224" s="37" t="s">
        <v>3636</v>
      </c>
      <c r="G224" s="37"/>
      <c r="H224" s="38"/>
      <c r="I224" s="36"/>
      <c r="J224" s="36"/>
      <c r="K224" s="51" t="s">
        <v>3636</v>
      </c>
      <c r="L224" s="51"/>
      <c r="M224" s="51"/>
      <c r="N224" s="51"/>
      <c r="O224" s="37" t="s">
        <v>3640</v>
      </c>
      <c r="P224" s="39"/>
      <c r="Q224" s="41">
        <f t="shared" ca="1" si="3"/>
        <v>31</v>
      </c>
    </row>
    <row r="225" spans="1:17" ht="21.75" customHeight="1">
      <c r="A225" s="57" t="s">
        <v>3629</v>
      </c>
      <c r="B225" s="58"/>
      <c r="C225" s="58"/>
      <c r="D225" s="58"/>
      <c r="E225" s="58"/>
      <c r="F225" s="58"/>
      <c r="G225" s="58"/>
      <c r="H225" s="59"/>
      <c r="I225" s="58" t="s">
        <v>3641</v>
      </c>
      <c r="J225" s="58"/>
      <c r="K225" s="58"/>
      <c r="L225" s="58"/>
      <c r="M225" s="58"/>
      <c r="N225" s="58"/>
      <c r="O225" s="58"/>
      <c r="P225" s="60"/>
      <c r="Q225" s="41">
        <f t="shared" ca="1" si="3"/>
        <v>32</v>
      </c>
    </row>
    <row r="226" spans="1:17" ht="21.75" customHeight="1">
      <c r="A226" s="24"/>
      <c r="B226" s="25"/>
      <c r="C226" s="25"/>
      <c r="D226" s="25"/>
      <c r="E226" s="25"/>
      <c r="F226" s="52">
        <f ca="1">OFFSET(負担あり!$A$2,Q226,11)</f>
        <v>42486.364583333336</v>
      </c>
      <c r="G226" s="52"/>
      <c r="H226" s="53"/>
      <c r="I226" s="26"/>
      <c r="J226" s="25"/>
      <c r="K226" s="25"/>
      <c r="L226" s="25"/>
      <c r="M226" s="25"/>
      <c r="N226" s="52">
        <f ca="1">F226</f>
        <v>42486.364583333336</v>
      </c>
      <c r="O226" s="52"/>
      <c r="P226" s="54"/>
      <c r="Q226" s="41">
        <f t="shared" ca="1" si="3"/>
        <v>32</v>
      </c>
    </row>
    <row r="227" spans="1:17" ht="21.75" customHeight="1">
      <c r="A227" s="55" t="str">
        <f ca="1">OFFSET(負担あり!$A$2,Q226,1)</f>
        <v>点在</v>
      </c>
      <c r="B227" s="56"/>
      <c r="C227" s="27" t="s">
        <v>3631</v>
      </c>
      <c r="D227" s="56" t="str">
        <f ca="1">OFFSET(負担あり!$A$2,Q226,0)</f>
        <v>早船　正造</v>
      </c>
      <c r="E227" s="56"/>
      <c r="F227" s="56"/>
      <c r="G227" s="56"/>
      <c r="H227" s="28" t="s">
        <v>3632</v>
      </c>
      <c r="I227" s="50" t="str">
        <f ca="1">A227</f>
        <v>点在</v>
      </c>
      <c r="J227" s="50"/>
      <c r="K227" s="27" t="s">
        <v>3631</v>
      </c>
      <c r="L227" s="50" t="str">
        <f ca="1">D227</f>
        <v>早船　正造</v>
      </c>
      <c r="M227" s="50"/>
      <c r="N227" s="50"/>
      <c r="O227" s="50"/>
      <c r="P227" s="29" t="s">
        <v>3632</v>
      </c>
      <c r="Q227" s="41">
        <f t="shared" ca="1" si="3"/>
        <v>32</v>
      </c>
    </row>
    <row r="228" spans="1:17" ht="21.75" customHeight="1">
      <c r="A228" s="30"/>
      <c r="B228" s="27"/>
      <c r="C228" s="27" t="s">
        <v>3633</v>
      </c>
      <c r="D228" s="47">
        <f ca="1">OFFSET(負担あり!$A$2,Q226,15)</f>
        <v>6500</v>
      </c>
      <c r="E228" s="47"/>
      <c r="F228" s="47"/>
      <c r="G228" s="27" t="s">
        <v>3634</v>
      </c>
      <c r="H228" s="28"/>
      <c r="I228" s="27"/>
      <c r="J228" s="27"/>
      <c r="K228" s="27" t="s">
        <v>3633</v>
      </c>
      <c r="L228" s="48">
        <f ca="1">D228</f>
        <v>6500</v>
      </c>
      <c r="M228" s="48"/>
      <c r="N228" s="48"/>
      <c r="O228" s="27" t="s">
        <v>3634</v>
      </c>
      <c r="P228" s="29"/>
      <c r="Q228" s="41">
        <f t="shared" ca="1" si="3"/>
        <v>32</v>
      </c>
    </row>
    <row r="229" spans="1:17" ht="21.75" customHeight="1">
      <c r="A229" s="31"/>
      <c r="B229" s="32"/>
      <c r="C229" s="32"/>
      <c r="D229" s="32"/>
      <c r="E229" s="32"/>
      <c r="F229" s="32"/>
      <c r="G229" s="32"/>
      <c r="H229" s="33"/>
      <c r="I229" s="32"/>
      <c r="J229" s="32"/>
      <c r="K229" s="32"/>
      <c r="L229" s="32"/>
      <c r="M229" s="32"/>
      <c r="N229" s="32"/>
      <c r="O229" s="32"/>
      <c r="P229" s="34"/>
      <c r="Q229" s="41">
        <f t="shared" ca="1" si="3"/>
        <v>32</v>
      </c>
    </row>
    <row r="230" spans="1:17" ht="21.75" customHeight="1">
      <c r="A230" s="49" t="s">
        <v>3635</v>
      </c>
      <c r="B230" s="50"/>
      <c r="C230" s="50"/>
      <c r="D230" s="50"/>
      <c r="E230" s="50"/>
      <c r="F230" s="27"/>
      <c r="G230" s="27"/>
      <c r="H230" s="28"/>
      <c r="I230" s="50" t="s">
        <v>3635</v>
      </c>
      <c r="J230" s="50"/>
      <c r="K230" s="50"/>
      <c r="L230" s="50"/>
      <c r="M230" s="50"/>
      <c r="N230" s="27"/>
      <c r="O230" s="27"/>
      <c r="P230" s="29"/>
      <c r="Q230" s="41">
        <f t="shared" ca="1" si="3"/>
        <v>32</v>
      </c>
    </row>
    <row r="231" spans="1:17" ht="21.75" customHeight="1">
      <c r="A231" s="35"/>
      <c r="B231" s="36"/>
      <c r="C231" s="37"/>
      <c r="D231" s="36"/>
      <c r="E231" s="36"/>
      <c r="F231" s="37" t="s">
        <v>3636</v>
      </c>
      <c r="G231" s="37"/>
      <c r="H231" s="38"/>
      <c r="I231" s="36"/>
      <c r="J231" s="36"/>
      <c r="K231" s="51" t="s">
        <v>3636</v>
      </c>
      <c r="L231" s="51"/>
      <c r="M231" s="51"/>
      <c r="N231" s="51"/>
      <c r="O231" s="37" t="s">
        <v>3640</v>
      </c>
      <c r="P231" s="39"/>
      <c r="Q231" s="41">
        <f t="shared" ca="1" si="3"/>
        <v>32</v>
      </c>
    </row>
    <row r="232" spans="1:17" ht="21.75" customHeight="1">
      <c r="A232" s="57" t="s">
        <v>3629</v>
      </c>
      <c r="B232" s="58"/>
      <c r="C232" s="58"/>
      <c r="D232" s="58"/>
      <c r="E232" s="58"/>
      <c r="F232" s="58"/>
      <c r="G232" s="58"/>
      <c r="H232" s="59"/>
      <c r="I232" s="58" t="s">
        <v>3641</v>
      </c>
      <c r="J232" s="58"/>
      <c r="K232" s="58"/>
      <c r="L232" s="58"/>
      <c r="M232" s="58"/>
      <c r="N232" s="58"/>
      <c r="O232" s="58"/>
      <c r="P232" s="60"/>
      <c r="Q232" s="41">
        <f t="shared" ca="1" si="3"/>
        <v>33</v>
      </c>
    </row>
    <row r="233" spans="1:17" ht="21.75" customHeight="1">
      <c r="A233" s="24"/>
      <c r="B233" s="25"/>
      <c r="C233" s="25"/>
      <c r="D233" s="25"/>
      <c r="E233" s="25"/>
      <c r="F233" s="52">
        <f ca="1">OFFSET(負担あり!$A$2,Q233,11)</f>
        <v>42517.729166666664</v>
      </c>
      <c r="G233" s="52"/>
      <c r="H233" s="53"/>
      <c r="I233" s="26"/>
      <c r="J233" s="25"/>
      <c r="K233" s="25"/>
      <c r="L233" s="25"/>
      <c r="M233" s="25"/>
      <c r="N233" s="52">
        <f ca="1">F233</f>
        <v>42517.729166666664</v>
      </c>
      <c r="O233" s="52"/>
      <c r="P233" s="54"/>
      <c r="Q233" s="41">
        <f t="shared" ca="1" si="3"/>
        <v>33</v>
      </c>
    </row>
    <row r="234" spans="1:17" ht="21.75" customHeight="1">
      <c r="A234" s="55" t="str">
        <f ca="1">OFFSET(負担あり!$A$2,Q233,1)</f>
        <v>小栗栖</v>
      </c>
      <c r="B234" s="56"/>
      <c r="C234" s="27" t="s">
        <v>3631</v>
      </c>
      <c r="D234" s="56" t="str">
        <f ca="1">OFFSET(負担あり!$A$2,Q233,0)</f>
        <v>人長　幸造</v>
      </c>
      <c r="E234" s="56"/>
      <c r="F234" s="56"/>
      <c r="G234" s="56"/>
      <c r="H234" s="28" t="s">
        <v>3632</v>
      </c>
      <c r="I234" s="50" t="str">
        <f ca="1">A234</f>
        <v>小栗栖</v>
      </c>
      <c r="J234" s="50"/>
      <c r="K234" s="27" t="s">
        <v>3631</v>
      </c>
      <c r="L234" s="50" t="str">
        <f ca="1">D234</f>
        <v>人長　幸造</v>
      </c>
      <c r="M234" s="50"/>
      <c r="N234" s="50"/>
      <c r="O234" s="50"/>
      <c r="P234" s="29" t="s">
        <v>3632</v>
      </c>
      <c r="Q234" s="41">
        <f t="shared" ca="1" si="3"/>
        <v>33</v>
      </c>
    </row>
    <row r="235" spans="1:17" ht="21.75" customHeight="1">
      <c r="A235" s="30"/>
      <c r="B235" s="27"/>
      <c r="C235" s="27" t="s">
        <v>3633</v>
      </c>
      <c r="D235" s="47">
        <f ca="1">OFFSET(負担あり!$A$2,Q233,15)</f>
        <v>2500</v>
      </c>
      <c r="E235" s="47"/>
      <c r="F235" s="47"/>
      <c r="G235" s="27" t="s">
        <v>3634</v>
      </c>
      <c r="H235" s="28"/>
      <c r="I235" s="27"/>
      <c r="J235" s="27"/>
      <c r="K235" s="27" t="s">
        <v>3633</v>
      </c>
      <c r="L235" s="48">
        <f ca="1">D235</f>
        <v>2500</v>
      </c>
      <c r="M235" s="48"/>
      <c r="N235" s="48"/>
      <c r="O235" s="27" t="s">
        <v>3634</v>
      </c>
      <c r="P235" s="29"/>
      <c r="Q235" s="41">
        <f t="shared" ca="1" si="3"/>
        <v>33</v>
      </c>
    </row>
    <row r="236" spans="1:17" ht="21.75" customHeight="1">
      <c r="A236" s="31"/>
      <c r="B236" s="32"/>
      <c r="C236" s="32"/>
      <c r="D236" s="32"/>
      <c r="E236" s="32"/>
      <c r="F236" s="32"/>
      <c r="G236" s="32"/>
      <c r="H236" s="33"/>
      <c r="I236" s="32"/>
      <c r="J236" s="32"/>
      <c r="K236" s="32"/>
      <c r="L236" s="32"/>
      <c r="M236" s="32"/>
      <c r="N236" s="32"/>
      <c r="O236" s="32"/>
      <c r="P236" s="34"/>
      <c r="Q236" s="41">
        <f t="shared" ca="1" si="3"/>
        <v>33</v>
      </c>
    </row>
    <row r="237" spans="1:17" ht="21.75" customHeight="1">
      <c r="A237" s="49" t="s">
        <v>3635</v>
      </c>
      <c r="B237" s="50"/>
      <c r="C237" s="50"/>
      <c r="D237" s="50"/>
      <c r="E237" s="50"/>
      <c r="F237" s="27"/>
      <c r="G237" s="27"/>
      <c r="H237" s="28"/>
      <c r="I237" s="50" t="s">
        <v>3635</v>
      </c>
      <c r="J237" s="50"/>
      <c r="K237" s="50"/>
      <c r="L237" s="50"/>
      <c r="M237" s="50"/>
      <c r="N237" s="27"/>
      <c r="O237" s="27"/>
      <c r="P237" s="29"/>
      <c r="Q237" s="41">
        <f t="shared" ca="1" si="3"/>
        <v>33</v>
      </c>
    </row>
    <row r="238" spans="1:17" ht="21.75" customHeight="1">
      <c r="A238" s="35"/>
      <c r="B238" s="36"/>
      <c r="C238" s="37"/>
      <c r="D238" s="36"/>
      <c r="E238" s="36"/>
      <c r="F238" s="37" t="s">
        <v>3636</v>
      </c>
      <c r="G238" s="37"/>
      <c r="H238" s="38"/>
      <c r="I238" s="36"/>
      <c r="J238" s="36"/>
      <c r="K238" s="51" t="s">
        <v>3636</v>
      </c>
      <c r="L238" s="51"/>
      <c r="M238" s="51"/>
      <c r="N238" s="51"/>
      <c r="O238" s="37" t="s">
        <v>3640</v>
      </c>
      <c r="P238" s="39"/>
      <c r="Q238" s="41">
        <f t="shared" ca="1" si="3"/>
        <v>33</v>
      </c>
    </row>
    <row r="239" spans="1:17" ht="21.75" customHeight="1">
      <c r="A239" s="57" t="s">
        <v>3629</v>
      </c>
      <c r="B239" s="58"/>
      <c r="C239" s="58"/>
      <c r="D239" s="58"/>
      <c r="E239" s="58"/>
      <c r="F239" s="58"/>
      <c r="G239" s="58"/>
      <c r="H239" s="59"/>
      <c r="I239" s="58" t="s">
        <v>3641</v>
      </c>
      <c r="J239" s="58"/>
      <c r="K239" s="58"/>
      <c r="L239" s="58"/>
      <c r="M239" s="58"/>
      <c r="N239" s="58"/>
      <c r="O239" s="58"/>
      <c r="P239" s="60"/>
      <c r="Q239" s="41">
        <f t="shared" ca="1" si="3"/>
        <v>34</v>
      </c>
    </row>
    <row r="240" spans="1:17" ht="21.75" customHeight="1">
      <c r="A240" s="24"/>
      <c r="B240" s="25"/>
      <c r="C240" s="25"/>
      <c r="D240" s="25"/>
      <c r="E240" s="25"/>
      <c r="F240" s="52">
        <f ca="1">OFFSET(負担あり!$A$2,Q240,11)</f>
        <v>42503.729166666664</v>
      </c>
      <c r="G240" s="52"/>
      <c r="H240" s="53"/>
      <c r="I240" s="26"/>
      <c r="J240" s="25"/>
      <c r="K240" s="25"/>
      <c r="L240" s="25"/>
      <c r="M240" s="25"/>
      <c r="N240" s="52">
        <f ca="1">F240</f>
        <v>42503.729166666664</v>
      </c>
      <c r="O240" s="52"/>
      <c r="P240" s="54"/>
      <c r="Q240" s="41">
        <f t="shared" ca="1" si="3"/>
        <v>34</v>
      </c>
    </row>
    <row r="241" spans="1:17" ht="21.75" customHeight="1">
      <c r="A241" s="55" t="str">
        <f ca="1">OFFSET(負担あり!$A$2,Q240,1)</f>
        <v>一言寺</v>
      </c>
      <c r="B241" s="56"/>
      <c r="C241" s="27" t="s">
        <v>3631</v>
      </c>
      <c r="D241" s="56" t="str">
        <f ca="1">OFFSET(負担あり!$A$2,Q240,0)</f>
        <v>福森　悟</v>
      </c>
      <c r="E241" s="56"/>
      <c r="F241" s="56"/>
      <c r="G241" s="56"/>
      <c r="H241" s="28" t="s">
        <v>3632</v>
      </c>
      <c r="I241" s="50" t="str">
        <f ca="1">A241</f>
        <v>一言寺</v>
      </c>
      <c r="J241" s="50"/>
      <c r="K241" s="27" t="s">
        <v>3631</v>
      </c>
      <c r="L241" s="50" t="str">
        <f ca="1">D241</f>
        <v>福森　悟</v>
      </c>
      <c r="M241" s="50"/>
      <c r="N241" s="50"/>
      <c r="O241" s="50"/>
      <c r="P241" s="29" t="s">
        <v>3632</v>
      </c>
      <c r="Q241" s="41">
        <f t="shared" ca="1" si="3"/>
        <v>34</v>
      </c>
    </row>
    <row r="242" spans="1:17" ht="21.75" customHeight="1">
      <c r="A242" s="30"/>
      <c r="B242" s="27"/>
      <c r="C242" s="27" t="s">
        <v>3633</v>
      </c>
      <c r="D242" s="47">
        <f ca="1">OFFSET(負担あり!$A$2,Q240,15)</f>
        <v>4000</v>
      </c>
      <c r="E242" s="47"/>
      <c r="F242" s="47"/>
      <c r="G242" s="27" t="s">
        <v>3634</v>
      </c>
      <c r="H242" s="28"/>
      <c r="I242" s="27"/>
      <c r="J242" s="27"/>
      <c r="K242" s="27" t="s">
        <v>3633</v>
      </c>
      <c r="L242" s="48">
        <f ca="1">D242</f>
        <v>4000</v>
      </c>
      <c r="M242" s="48"/>
      <c r="N242" s="48"/>
      <c r="O242" s="27" t="s">
        <v>3634</v>
      </c>
      <c r="P242" s="29"/>
      <c r="Q242" s="41">
        <f t="shared" ca="1" si="3"/>
        <v>34</v>
      </c>
    </row>
    <row r="243" spans="1:17" ht="21.75" customHeight="1">
      <c r="A243" s="31"/>
      <c r="B243" s="32"/>
      <c r="C243" s="32"/>
      <c r="D243" s="32"/>
      <c r="E243" s="32"/>
      <c r="F243" s="32"/>
      <c r="G243" s="32"/>
      <c r="H243" s="33"/>
      <c r="I243" s="32"/>
      <c r="J243" s="32"/>
      <c r="K243" s="32"/>
      <c r="L243" s="32"/>
      <c r="M243" s="32"/>
      <c r="N243" s="32"/>
      <c r="O243" s="32"/>
      <c r="P243" s="34"/>
      <c r="Q243" s="41">
        <f t="shared" ca="1" si="3"/>
        <v>34</v>
      </c>
    </row>
    <row r="244" spans="1:17" ht="21.75" customHeight="1">
      <c r="A244" s="49" t="s">
        <v>3635</v>
      </c>
      <c r="B244" s="50"/>
      <c r="C244" s="50"/>
      <c r="D244" s="50"/>
      <c r="E244" s="50"/>
      <c r="F244" s="27"/>
      <c r="G244" s="27"/>
      <c r="H244" s="28"/>
      <c r="I244" s="50" t="s">
        <v>3635</v>
      </c>
      <c r="J244" s="50"/>
      <c r="K244" s="50"/>
      <c r="L244" s="50"/>
      <c r="M244" s="50"/>
      <c r="N244" s="27"/>
      <c r="O244" s="27"/>
      <c r="P244" s="29"/>
      <c r="Q244" s="41">
        <f t="shared" ca="1" si="3"/>
        <v>34</v>
      </c>
    </row>
    <row r="245" spans="1:17" ht="21.75" customHeight="1">
      <c r="A245" s="35"/>
      <c r="B245" s="36"/>
      <c r="C245" s="37"/>
      <c r="D245" s="36"/>
      <c r="E245" s="36"/>
      <c r="F245" s="37" t="s">
        <v>3636</v>
      </c>
      <c r="G245" s="37"/>
      <c r="H245" s="38"/>
      <c r="I245" s="36"/>
      <c r="J245" s="36"/>
      <c r="K245" s="51" t="s">
        <v>3636</v>
      </c>
      <c r="L245" s="51"/>
      <c r="M245" s="51"/>
      <c r="N245" s="51"/>
      <c r="O245" s="37" t="s">
        <v>3640</v>
      </c>
      <c r="P245" s="39"/>
      <c r="Q245" s="41">
        <f t="shared" ca="1" si="3"/>
        <v>34</v>
      </c>
    </row>
    <row r="246" spans="1:17" ht="21.75" customHeight="1">
      <c r="A246" s="57" t="s">
        <v>3629</v>
      </c>
      <c r="B246" s="58"/>
      <c r="C246" s="58"/>
      <c r="D246" s="58"/>
      <c r="E246" s="58"/>
      <c r="F246" s="58"/>
      <c r="G246" s="58"/>
      <c r="H246" s="59"/>
      <c r="I246" s="58" t="s">
        <v>3641</v>
      </c>
      <c r="J246" s="58"/>
      <c r="K246" s="58"/>
      <c r="L246" s="58"/>
      <c r="M246" s="58"/>
      <c r="N246" s="58"/>
      <c r="O246" s="58"/>
      <c r="P246" s="60"/>
      <c r="Q246" s="41">
        <f t="shared" ref="Q246:Q280" ca="1" si="4">IF(A246="領収書(控)",1+Q245,Q245)</f>
        <v>35</v>
      </c>
    </row>
    <row r="247" spans="1:17" ht="21.75" customHeight="1">
      <c r="A247" s="24"/>
      <c r="B247" s="25"/>
      <c r="C247" s="25"/>
      <c r="D247" s="25"/>
      <c r="E247" s="25"/>
      <c r="F247" s="52">
        <f ca="1">OFFSET(負担あり!$A$2,Q247,11)</f>
        <v>42503.729166666664</v>
      </c>
      <c r="G247" s="52"/>
      <c r="H247" s="53"/>
      <c r="I247" s="26"/>
      <c r="J247" s="25"/>
      <c r="K247" s="25"/>
      <c r="L247" s="25"/>
      <c r="M247" s="25"/>
      <c r="N247" s="52">
        <f ca="1">F247</f>
        <v>42503.729166666664</v>
      </c>
      <c r="O247" s="52"/>
      <c r="P247" s="54"/>
      <c r="Q247" s="41">
        <f t="shared" ca="1" si="4"/>
        <v>35</v>
      </c>
    </row>
    <row r="248" spans="1:17" ht="21.75" customHeight="1">
      <c r="A248" s="55" t="str">
        <f ca="1">OFFSET(負担あり!$A$2,Q247,1)</f>
        <v>一言寺</v>
      </c>
      <c r="B248" s="56"/>
      <c r="C248" s="27" t="s">
        <v>3631</v>
      </c>
      <c r="D248" s="56" t="str">
        <f ca="1">OFFSET(負担あり!$A$2,Q247,0)</f>
        <v>福森　唯文</v>
      </c>
      <c r="E248" s="56"/>
      <c r="F248" s="56"/>
      <c r="G248" s="56"/>
      <c r="H248" s="28" t="s">
        <v>3632</v>
      </c>
      <c r="I248" s="50" t="str">
        <f ca="1">A248</f>
        <v>一言寺</v>
      </c>
      <c r="J248" s="50"/>
      <c r="K248" s="27" t="s">
        <v>3631</v>
      </c>
      <c r="L248" s="50" t="str">
        <f ca="1">D248</f>
        <v>福森　唯文</v>
      </c>
      <c r="M248" s="50"/>
      <c r="N248" s="50"/>
      <c r="O248" s="50"/>
      <c r="P248" s="29" t="s">
        <v>3632</v>
      </c>
      <c r="Q248" s="41">
        <f t="shared" ca="1" si="4"/>
        <v>35</v>
      </c>
    </row>
    <row r="249" spans="1:17" ht="21.75" customHeight="1">
      <c r="A249" s="30"/>
      <c r="B249" s="27"/>
      <c r="C249" s="27" t="s">
        <v>3633</v>
      </c>
      <c r="D249" s="47">
        <f ca="1">OFFSET(負担あり!$A$2,Q247,15)</f>
        <v>4500</v>
      </c>
      <c r="E249" s="47"/>
      <c r="F249" s="47"/>
      <c r="G249" s="27" t="s">
        <v>3634</v>
      </c>
      <c r="H249" s="28"/>
      <c r="I249" s="27"/>
      <c r="J249" s="27"/>
      <c r="K249" s="27" t="s">
        <v>3633</v>
      </c>
      <c r="L249" s="48">
        <f ca="1">D249</f>
        <v>4500</v>
      </c>
      <c r="M249" s="48"/>
      <c r="N249" s="48"/>
      <c r="O249" s="27" t="s">
        <v>3634</v>
      </c>
      <c r="P249" s="29"/>
      <c r="Q249" s="41">
        <f t="shared" ca="1" si="4"/>
        <v>35</v>
      </c>
    </row>
    <row r="250" spans="1:17" ht="21.75" customHeight="1">
      <c r="A250" s="31"/>
      <c r="B250" s="32"/>
      <c r="C250" s="32"/>
      <c r="D250" s="32"/>
      <c r="E250" s="32"/>
      <c r="F250" s="32"/>
      <c r="G250" s="32"/>
      <c r="H250" s="33"/>
      <c r="I250" s="32"/>
      <c r="J250" s="32"/>
      <c r="K250" s="32"/>
      <c r="L250" s="32"/>
      <c r="M250" s="32"/>
      <c r="N250" s="32"/>
      <c r="O250" s="32"/>
      <c r="P250" s="34"/>
      <c r="Q250" s="41">
        <f t="shared" ca="1" si="4"/>
        <v>35</v>
      </c>
    </row>
    <row r="251" spans="1:17" ht="21.75" customHeight="1">
      <c r="A251" s="49" t="s">
        <v>3635</v>
      </c>
      <c r="B251" s="50"/>
      <c r="C251" s="50"/>
      <c r="D251" s="50"/>
      <c r="E251" s="50"/>
      <c r="F251" s="27"/>
      <c r="G251" s="27"/>
      <c r="H251" s="28"/>
      <c r="I251" s="50" t="s">
        <v>3635</v>
      </c>
      <c r="J251" s="50"/>
      <c r="K251" s="50"/>
      <c r="L251" s="50"/>
      <c r="M251" s="50"/>
      <c r="N251" s="27"/>
      <c r="O251" s="27"/>
      <c r="P251" s="29"/>
      <c r="Q251" s="41">
        <f t="shared" ca="1" si="4"/>
        <v>35</v>
      </c>
    </row>
    <row r="252" spans="1:17" ht="21.75" customHeight="1">
      <c r="A252" s="35"/>
      <c r="B252" s="36"/>
      <c r="C252" s="37"/>
      <c r="D252" s="36"/>
      <c r="E252" s="36"/>
      <c r="F252" s="37" t="s">
        <v>3636</v>
      </c>
      <c r="G252" s="37"/>
      <c r="H252" s="38"/>
      <c r="I252" s="36"/>
      <c r="J252" s="36"/>
      <c r="K252" s="51" t="s">
        <v>3636</v>
      </c>
      <c r="L252" s="51"/>
      <c r="M252" s="51"/>
      <c r="N252" s="51"/>
      <c r="O252" s="37" t="s">
        <v>3640</v>
      </c>
      <c r="P252" s="39"/>
      <c r="Q252" s="41">
        <f t="shared" ca="1" si="4"/>
        <v>35</v>
      </c>
    </row>
    <row r="253" spans="1:17" ht="21.75" customHeight="1">
      <c r="A253" s="57" t="s">
        <v>3629</v>
      </c>
      <c r="B253" s="58"/>
      <c r="C253" s="58"/>
      <c r="D253" s="58"/>
      <c r="E253" s="58"/>
      <c r="F253" s="58"/>
      <c r="G253" s="58"/>
      <c r="H253" s="59"/>
      <c r="I253" s="58" t="s">
        <v>3641</v>
      </c>
      <c r="J253" s="58"/>
      <c r="K253" s="58"/>
      <c r="L253" s="58"/>
      <c r="M253" s="58"/>
      <c r="N253" s="58"/>
      <c r="O253" s="58"/>
      <c r="P253" s="60"/>
      <c r="Q253" s="41">
        <f t="shared" ca="1" si="4"/>
        <v>36</v>
      </c>
    </row>
    <row r="254" spans="1:17" ht="21.75" customHeight="1">
      <c r="A254" s="24"/>
      <c r="B254" s="25"/>
      <c r="C254" s="25"/>
      <c r="D254" s="25"/>
      <c r="E254" s="25"/>
      <c r="F254" s="52">
        <f ca="1">OFFSET(負担あり!$A$2,Q254,11)</f>
        <v>42500.364583333336</v>
      </c>
      <c r="G254" s="52"/>
      <c r="H254" s="53"/>
      <c r="I254" s="26"/>
      <c r="J254" s="25"/>
      <c r="K254" s="25"/>
      <c r="L254" s="25"/>
      <c r="M254" s="25"/>
      <c r="N254" s="52">
        <f ca="1">F254</f>
        <v>42500.364583333336</v>
      </c>
      <c r="O254" s="52"/>
      <c r="P254" s="54"/>
      <c r="Q254" s="41">
        <f t="shared" ca="1" si="4"/>
        <v>36</v>
      </c>
    </row>
    <row r="255" spans="1:17" ht="21.75" customHeight="1">
      <c r="A255" s="55" t="str">
        <f ca="1">OFFSET(負担あり!$A$2,Q254,1)</f>
        <v>小栗栖</v>
      </c>
      <c r="B255" s="56"/>
      <c r="C255" s="27" t="s">
        <v>3631</v>
      </c>
      <c r="D255" s="56" t="str">
        <f ca="1">OFFSET(負担あり!$A$2,Q254,0)</f>
        <v>向井　頼澄</v>
      </c>
      <c r="E255" s="56"/>
      <c r="F255" s="56"/>
      <c r="G255" s="56"/>
      <c r="H255" s="28" t="s">
        <v>3632</v>
      </c>
      <c r="I255" s="50" t="str">
        <f ca="1">A255</f>
        <v>小栗栖</v>
      </c>
      <c r="J255" s="50"/>
      <c r="K255" s="27" t="s">
        <v>3631</v>
      </c>
      <c r="L255" s="50" t="str">
        <f ca="1">D255</f>
        <v>向井　頼澄</v>
      </c>
      <c r="M255" s="50"/>
      <c r="N255" s="50"/>
      <c r="O255" s="50"/>
      <c r="P255" s="29" t="s">
        <v>3632</v>
      </c>
      <c r="Q255" s="41">
        <f t="shared" ca="1" si="4"/>
        <v>36</v>
      </c>
    </row>
    <row r="256" spans="1:17" ht="21.75" customHeight="1">
      <c r="A256" s="30"/>
      <c r="B256" s="27"/>
      <c r="C256" s="27" t="s">
        <v>3633</v>
      </c>
      <c r="D256" s="47">
        <f ca="1">OFFSET(負担あり!$A$2,Q254,15)</f>
        <v>3500</v>
      </c>
      <c r="E256" s="47"/>
      <c r="F256" s="47"/>
      <c r="G256" s="27" t="s">
        <v>3634</v>
      </c>
      <c r="H256" s="28"/>
      <c r="I256" s="27"/>
      <c r="J256" s="27"/>
      <c r="K256" s="27" t="s">
        <v>3633</v>
      </c>
      <c r="L256" s="48">
        <f ca="1">D256</f>
        <v>3500</v>
      </c>
      <c r="M256" s="48"/>
      <c r="N256" s="48"/>
      <c r="O256" s="27" t="s">
        <v>3634</v>
      </c>
      <c r="P256" s="29"/>
      <c r="Q256" s="41">
        <f t="shared" ca="1" si="4"/>
        <v>36</v>
      </c>
    </row>
    <row r="257" spans="1:17" ht="21.75" customHeight="1">
      <c r="A257" s="31"/>
      <c r="B257" s="32"/>
      <c r="C257" s="32"/>
      <c r="D257" s="32"/>
      <c r="E257" s="32"/>
      <c r="F257" s="32"/>
      <c r="G257" s="32"/>
      <c r="H257" s="33"/>
      <c r="I257" s="32"/>
      <c r="J257" s="32"/>
      <c r="K257" s="32"/>
      <c r="L257" s="32"/>
      <c r="M257" s="32"/>
      <c r="N257" s="32"/>
      <c r="O257" s="32"/>
      <c r="P257" s="34"/>
      <c r="Q257" s="41">
        <f t="shared" ca="1" si="4"/>
        <v>36</v>
      </c>
    </row>
    <row r="258" spans="1:17" ht="21.75" customHeight="1">
      <c r="A258" s="49" t="s">
        <v>3635</v>
      </c>
      <c r="B258" s="50"/>
      <c r="C258" s="50"/>
      <c r="D258" s="50"/>
      <c r="E258" s="50"/>
      <c r="F258" s="27"/>
      <c r="G258" s="27"/>
      <c r="H258" s="28"/>
      <c r="I258" s="50" t="s">
        <v>3635</v>
      </c>
      <c r="J258" s="50"/>
      <c r="K258" s="50"/>
      <c r="L258" s="50"/>
      <c r="M258" s="50"/>
      <c r="N258" s="27"/>
      <c r="O258" s="27"/>
      <c r="P258" s="29"/>
      <c r="Q258" s="41">
        <f t="shared" ca="1" si="4"/>
        <v>36</v>
      </c>
    </row>
    <row r="259" spans="1:17" ht="21.75" customHeight="1">
      <c r="A259" s="35"/>
      <c r="B259" s="36"/>
      <c r="C259" s="37"/>
      <c r="D259" s="36"/>
      <c r="E259" s="36"/>
      <c r="F259" s="37" t="s">
        <v>3636</v>
      </c>
      <c r="G259" s="37"/>
      <c r="H259" s="38"/>
      <c r="I259" s="36"/>
      <c r="J259" s="36"/>
      <c r="K259" s="51" t="s">
        <v>3636</v>
      </c>
      <c r="L259" s="51"/>
      <c r="M259" s="51"/>
      <c r="N259" s="51"/>
      <c r="O259" s="37" t="s">
        <v>3640</v>
      </c>
      <c r="P259" s="39"/>
      <c r="Q259" s="41">
        <f t="shared" ca="1" si="4"/>
        <v>36</v>
      </c>
    </row>
    <row r="260" spans="1:17" ht="21.75" customHeight="1">
      <c r="A260" s="57" t="s">
        <v>3629</v>
      </c>
      <c r="B260" s="58"/>
      <c r="C260" s="58"/>
      <c r="D260" s="58"/>
      <c r="E260" s="58"/>
      <c r="F260" s="58"/>
      <c r="G260" s="58"/>
      <c r="H260" s="59"/>
      <c r="I260" s="58" t="s">
        <v>3641</v>
      </c>
      <c r="J260" s="58"/>
      <c r="K260" s="58"/>
      <c r="L260" s="58"/>
      <c r="M260" s="58"/>
      <c r="N260" s="58"/>
      <c r="O260" s="58"/>
      <c r="P260" s="60"/>
      <c r="Q260" s="41">
        <f t="shared" ca="1" si="4"/>
        <v>37</v>
      </c>
    </row>
    <row r="261" spans="1:17" ht="21.75" customHeight="1">
      <c r="A261" s="24"/>
      <c r="B261" s="25"/>
      <c r="C261" s="25"/>
      <c r="D261" s="25"/>
      <c r="E261" s="25"/>
      <c r="F261" s="52">
        <f ca="1">OFFSET(負担あり!$A$2,Q261,11)</f>
        <v>42501.364583333336</v>
      </c>
      <c r="G261" s="52"/>
      <c r="H261" s="53"/>
      <c r="I261" s="26"/>
      <c r="J261" s="25"/>
      <c r="K261" s="25"/>
      <c r="L261" s="25"/>
      <c r="M261" s="25"/>
      <c r="N261" s="52">
        <f ca="1">F261</f>
        <v>42501.364583333336</v>
      </c>
      <c r="O261" s="52"/>
      <c r="P261" s="54"/>
      <c r="Q261" s="41">
        <f t="shared" ca="1" si="4"/>
        <v>37</v>
      </c>
    </row>
    <row r="262" spans="1:17" ht="21.75" customHeight="1">
      <c r="A262" s="55" t="str">
        <f ca="1">OFFSET(負担あり!$A$2,Q261,1)</f>
        <v>石田</v>
      </c>
      <c r="B262" s="56"/>
      <c r="C262" s="27" t="s">
        <v>3631</v>
      </c>
      <c r="D262" s="56" t="str">
        <f ca="1">OFFSET(負担あり!$A$2,Q261,0)</f>
        <v>山本　飛鳥</v>
      </c>
      <c r="E262" s="56"/>
      <c r="F262" s="56"/>
      <c r="G262" s="56"/>
      <c r="H262" s="28" t="s">
        <v>3632</v>
      </c>
      <c r="I262" s="50" t="str">
        <f ca="1">A262</f>
        <v>石田</v>
      </c>
      <c r="J262" s="50"/>
      <c r="K262" s="27" t="s">
        <v>3631</v>
      </c>
      <c r="L262" s="50" t="str">
        <f ca="1">D262</f>
        <v>山本　飛鳥</v>
      </c>
      <c r="M262" s="50"/>
      <c r="N262" s="50"/>
      <c r="O262" s="50"/>
      <c r="P262" s="29" t="s">
        <v>3632</v>
      </c>
      <c r="Q262" s="41">
        <f t="shared" ca="1" si="4"/>
        <v>37</v>
      </c>
    </row>
    <row r="263" spans="1:17" ht="21.75" customHeight="1">
      <c r="A263" s="30"/>
      <c r="B263" s="27"/>
      <c r="C263" s="27" t="s">
        <v>3633</v>
      </c>
      <c r="D263" s="47">
        <f ca="1">OFFSET(負担あり!$A$2,Q261,15)</f>
        <v>4000</v>
      </c>
      <c r="E263" s="47"/>
      <c r="F263" s="47"/>
      <c r="G263" s="27" t="s">
        <v>3634</v>
      </c>
      <c r="H263" s="28"/>
      <c r="I263" s="27"/>
      <c r="J263" s="27"/>
      <c r="K263" s="27" t="s">
        <v>3633</v>
      </c>
      <c r="L263" s="48">
        <f ca="1">D263</f>
        <v>4000</v>
      </c>
      <c r="M263" s="48"/>
      <c r="N263" s="48"/>
      <c r="O263" s="27" t="s">
        <v>3634</v>
      </c>
      <c r="P263" s="29"/>
      <c r="Q263" s="41">
        <f t="shared" ca="1" si="4"/>
        <v>37</v>
      </c>
    </row>
    <row r="264" spans="1:17" ht="21.75" customHeight="1">
      <c r="A264" s="31"/>
      <c r="B264" s="32"/>
      <c r="C264" s="32"/>
      <c r="D264" s="32"/>
      <c r="E264" s="32"/>
      <c r="F264" s="32"/>
      <c r="G264" s="32"/>
      <c r="H264" s="33"/>
      <c r="I264" s="32"/>
      <c r="J264" s="32"/>
      <c r="K264" s="32"/>
      <c r="L264" s="32"/>
      <c r="M264" s="32"/>
      <c r="N264" s="32"/>
      <c r="O264" s="32"/>
      <c r="P264" s="34"/>
      <c r="Q264" s="41">
        <f t="shared" ca="1" si="4"/>
        <v>37</v>
      </c>
    </row>
    <row r="265" spans="1:17" ht="21.75" customHeight="1">
      <c r="A265" s="49" t="s">
        <v>3635</v>
      </c>
      <c r="B265" s="50"/>
      <c r="C265" s="50"/>
      <c r="D265" s="50"/>
      <c r="E265" s="50"/>
      <c r="F265" s="27"/>
      <c r="G265" s="27"/>
      <c r="H265" s="28"/>
      <c r="I265" s="50" t="s">
        <v>3635</v>
      </c>
      <c r="J265" s="50"/>
      <c r="K265" s="50"/>
      <c r="L265" s="50"/>
      <c r="M265" s="50"/>
      <c r="N265" s="27"/>
      <c r="O265" s="27"/>
      <c r="P265" s="29"/>
      <c r="Q265" s="41">
        <f t="shared" ca="1" si="4"/>
        <v>37</v>
      </c>
    </row>
    <row r="266" spans="1:17" ht="21.75" customHeight="1">
      <c r="A266" s="35"/>
      <c r="B266" s="36"/>
      <c r="C266" s="37"/>
      <c r="D266" s="36"/>
      <c r="E266" s="36"/>
      <c r="F266" s="37" t="s">
        <v>3636</v>
      </c>
      <c r="G266" s="37"/>
      <c r="H266" s="38"/>
      <c r="I266" s="36"/>
      <c r="J266" s="36"/>
      <c r="K266" s="51" t="s">
        <v>3636</v>
      </c>
      <c r="L266" s="51"/>
      <c r="M266" s="51"/>
      <c r="N266" s="51"/>
      <c r="O266" s="37" t="s">
        <v>3640</v>
      </c>
      <c r="P266" s="39"/>
      <c r="Q266" s="41">
        <f t="shared" ca="1" si="4"/>
        <v>37</v>
      </c>
    </row>
    <row r="267" spans="1:17" ht="21.75" customHeight="1">
      <c r="A267" s="57" t="s">
        <v>3629</v>
      </c>
      <c r="B267" s="58"/>
      <c r="C267" s="58"/>
      <c r="D267" s="58"/>
      <c r="E267" s="58"/>
      <c r="F267" s="58"/>
      <c r="G267" s="58"/>
      <c r="H267" s="59"/>
      <c r="I267" s="58" t="s">
        <v>3641</v>
      </c>
      <c r="J267" s="58"/>
      <c r="K267" s="58"/>
      <c r="L267" s="58"/>
      <c r="M267" s="58"/>
      <c r="N267" s="58"/>
      <c r="O267" s="58"/>
      <c r="P267" s="60"/>
      <c r="Q267" s="41">
        <f t="shared" ca="1" si="4"/>
        <v>38</v>
      </c>
    </row>
    <row r="268" spans="1:17" ht="21.75" customHeight="1">
      <c r="A268" s="24"/>
      <c r="B268" s="25"/>
      <c r="C268" s="25"/>
      <c r="D268" s="25"/>
      <c r="E268" s="25"/>
      <c r="F268" s="52">
        <f ca="1">OFFSET(負担あり!$A$2,Q268,11)</f>
        <v>42487.364583333336</v>
      </c>
      <c r="G268" s="52"/>
      <c r="H268" s="53"/>
      <c r="I268" s="26"/>
      <c r="J268" s="25"/>
      <c r="K268" s="25"/>
      <c r="L268" s="25"/>
      <c r="M268" s="25"/>
      <c r="N268" s="52">
        <f ca="1">F268</f>
        <v>42487.364583333336</v>
      </c>
      <c r="O268" s="52"/>
      <c r="P268" s="54"/>
      <c r="Q268" s="41">
        <f t="shared" ca="1" si="4"/>
        <v>38</v>
      </c>
    </row>
    <row r="269" spans="1:17" ht="21.75" customHeight="1">
      <c r="A269" s="55" t="str">
        <f ca="1">OFFSET(負担あり!$A$2,Q268,1)</f>
        <v>日野</v>
      </c>
      <c r="B269" s="56"/>
      <c r="C269" s="27" t="s">
        <v>3631</v>
      </c>
      <c r="D269" s="56" t="str">
        <f ca="1">OFFSET(負担あり!$A$2,Q268,0)</f>
        <v>吉田　美友紀</v>
      </c>
      <c r="E269" s="56"/>
      <c r="F269" s="56"/>
      <c r="G269" s="56"/>
      <c r="H269" s="28" t="s">
        <v>3632</v>
      </c>
      <c r="I269" s="50" t="str">
        <f ca="1">A269</f>
        <v>日野</v>
      </c>
      <c r="J269" s="50"/>
      <c r="K269" s="27" t="s">
        <v>3631</v>
      </c>
      <c r="L269" s="50" t="str">
        <f ca="1">D269</f>
        <v>吉田　美友紀</v>
      </c>
      <c r="M269" s="50"/>
      <c r="N269" s="50"/>
      <c r="O269" s="50"/>
      <c r="P269" s="29" t="s">
        <v>3632</v>
      </c>
      <c r="Q269" s="41">
        <f t="shared" ca="1" si="4"/>
        <v>38</v>
      </c>
    </row>
    <row r="270" spans="1:17" ht="21.75" customHeight="1">
      <c r="A270" s="30"/>
      <c r="B270" s="27"/>
      <c r="C270" s="27" t="s">
        <v>3633</v>
      </c>
      <c r="D270" s="47">
        <f ca="1">OFFSET(負担あり!$A$2,Q268,15)</f>
        <v>500</v>
      </c>
      <c r="E270" s="47"/>
      <c r="F270" s="47"/>
      <c r="G270" s="27" t="s">
        <v>3634</v>
      </c>
      <c r="H270" s="28"/>
      <c r="I270" s="27"/>
      <c r="J270" s="27"/>
      <c r="K270" s="27" t="s">
        <v>3633</v>
      </c>
      <c r="L270" s="48">
        <f ca="1">D270</f>
        <v>500</v>
      </c>
      <c r="M270" s="48"/>
      <c r="N270" s="48"/>
      <c r="O270" s="27" t="s">
        <v>3634</v>
      </c>
      <c r="P270" s="29"/>
      <c r="Q270" s="41">
        <f t="shared" ca="1" si="4"/>
        <v>38</v>
      </c>
    </row>
    <row r="271" spans="1:17" ht="21.75" customHeight="1">
      <c r="A271" s="31"/>
      <c r="B271" s="32"/>
      <c r="C271" s="32"/>
      <c r="D271" s="32"/>
      <c r="E271" s="32"/>
      <c r="F271" s="32"/>
      <c r="G271" s="32"/>
      <c r="H271" s="33"/>
      <c r="I271" s="32"/>
      <c r="J271" s="32"/>
      <c r="K271" s="32"/>
      <c r="L271" s="32"/>
      <c r="M271" s="32"/>
      <c r="N271" s="32"/>
      <c r="O271" s="32"/>
      <c r="P271" s="34"/>
      <c r="Q271" s="41">
        <f t="shared" ca="1" si="4"/>
        <v>38</v>
      </c>
    </row>
    <row r="272" spans="1:17" ht="21.75" customHeight="1">
      <c r="A272" s="49" t="s">
        <v>3635</v>
      </c>
      <c r="B272" s="50"/>
      <c r="C272" s="50"/>
      <c r="D272" s="50"/>
      <c r="E272" s="50"/>
      <c r="F272" s="27"/>
      <c r="G272" s="27"/>
      <c r="H272" s="28"/>
      <c r="I272" s="50" t="s">
        <v>3635</v>
      </c>
      <c r="J272" s="50"/>
      <c r="K272" s="50"/>
      <c r="L272" s="50"/>
      <c r="M272" s="50"/>
      <c r="N272" s="27"/>
      <c r="O272" s="27"/>
      <c r="P272" s="29"/>
      <c r="Q272" s="41">
        <f t="shared" ca="1" si="4"/>
        <v>38</v>
      </c>
    </row>
    <row r="273" spans="1:17" ht="21.75" customHeight="1">
      <c r="A273" s="35"/>
      <c r="B273" s="36"/>
      <c r="C273" s="37"/>
      <c r="D273" s="36"/>
      <c r="E273" s="36"/>
      <c r="F273" s="37" t="s">
        <v>3636</v>
      </c>
      <c r="G273" s="37"/>
      <c r="H273" s="38"/>
      <c r="I273" s="36"/>
      <c r="J273" s="36"/>
      <c r="K273" s="51" t="s">
        <v>3636</v>
      </c>
      <c r="L273" s="51"/>
      <c r="M273" s="51"/>
      <c r="N273" s="51"/>
      <c r="O273" s="37" t="s">
        <v>3640</v>
      </c>
      <c r="P273" s="39"/>
      <c r="Q273" s="41">
        <f t="shared" ca="1" si="4"/>
        <v>38</v>
      </c>
    </row>
    <row r="274" spans="1:17" ht="21.75" customHeight="1">
      <c r="A274" s="57" t="s">
        <v>3629</v>
      </c>
      <c r="B274" s="58"/>
      <c r="C274" s="58"/>
      <c r="D274" s="58"/>
      <c r="E274" s="58"/>
      <c r="F274" s="58"/>
      <c r="G274" s="58"/>
      <c r="H274" s="59"/>
      <c r="I274" s="58" t="s">
        <v>3641</v>
      </c>
      <c r="J274" s="58"/>
      <c r="K274" s="58"/>
      <c r="L274" s="58"/>
      <c r="M274" s="58"/>
      <c r="N274" s="58"/>
      <c r="O274" s="58"/>
      <c r="P274" s="60"/>
      <c r="Q274" s="41">
        <f t="shared" ca="1" si="4"/>
        <v>39</v>
      </c>
    </row>
    <row r="275" spans="1:17" ht="21.75" customHeight="1">
      <c r="A275" s="24"/>
      <c r="B275" s="25"/>
      <c r="C275" s="25"/>
      <c r="D275" s="25"/>
      <c r="E275" s="25"/>
      <c r="F275" s="52">
        <f ca="1">OFFSET(負担あり!$A$2,Q275,11)</f>
        <v>0</v>
      </c>
      <c r="G275" s="52"/>
      <c r="H275" s="53"/>
      <c r="I275" s="26"/>
      <c r="J275" s="25"/>
      <c r="K275" s="25"/>
      <c r="L275" s="25"/>
      <c r="M275" s="25"/>
      <c r="N275" s="52">
        <f ca="1">F275</f>
        <v>0</v>
      </c>
      <c r="O275" s="52"/>
      <c r="P275" s="54"/>
      <c r="Q275" s="41">
        <f t="shared" ca="1" si="4"/>
        <v>39</v>
      </c>
    </row>
    <row r="276" spans="1:17" ht="21.75" customHeight="1">
      <c r="A276" s="55">
        <f ca="1">OFFSET(負担あり!$A$2,Q275,1)</f>
        <v>0</v>
      </c>
      <c r="B276" s="56"/>
      <c r="C276" s="27" t="s">
        <v>3631</v>
      </c>
      <c r="D276" s="56">
        <f ca="1">OFFSET(負担あり!$A$2,Q275,0)</f>
        <v>0</v>
      </c>
      <c r="E276" s="56"/>
      <c r="F276" s="56"/>
      <c r="G276" s="56"/>
      <c r="H276" s="28" t="s">
        <v>3632</v>
      </c>
      <c r="I276" s="50">
        <f ca="1">A276</f>
        <v>0</v>
      </c>
      <c r="J276" s="50"/>
      <c r="K276" s="27" t="s">
        <v>3631</v>
      </c>
      <c r="L276" s="50">
        <f ca="1">D276</f>
        <v>0</v>
      </c>
      <c r="M276" s="50"/>
      <c r="N276" s="50"/>
      <c r="O276" s="50"/>
      <c r="P276" s="29" t="s">
        <v>3632</v>
      </c>
      <c r="Q276" s="41">
        <f t="shared" ca="1" si="4"/>
        <v>39</v>
      </c>
    </row>
    <row r="277" spans="1:17" ht="21.75" customHeight="1">
      <c r="A277" s="30"/>
      <c r="B277" s="27"/>
      <c r="C277" s="27" t="s">
        <v>3633</v>
      </c>
      <c r="D277" s="47">
        <f ca="1">OFFSET(負担あり!$A$2,Q275,15)</f>
        <v>0</v>
      </c>
      <c r="E277" s="47"/>
      <c r="F277" s="47"/>
      <c r="G277" s="27" t="s">
        <v>3634</v>
      </c>
      <c r="H277" s="28"/>
      <c r="I277" s="27"/>
      <c r="J277" s="27"/>
      <c r="K277" s="27" t="s">
        <v>3633</v>
      </c>
      <c r="L277" s="48">
        <f ca="1">D277</f>
        <v>0</v>
      </c>
      <c r="M277" s="48"/>
      <c r="N277" s="48"/>
      <c r="O277" s="27" t="s">
        <v>3634</v>
      </c>
      <c r="P277" s="29"/>
      <c r="Q277" s="41">
        <f t="shared" ca="1" si="4"/>
        <v>39</v>
      </c>
    </row>
    <row r="278" spans="1:17" ht="21.75" customHeight="1">
      <c r="A278" s="31"/>
      <c r="B278" s="32"/>
      <c r="C278" s="32"/>
      <c r="D278" s="32"/>
      <c r="E278" s="32"/>
      <c r="F278" s="32"/>
      <c r="G278" s="32"/>
      <c r="H278" s="33"/>
      <c r="I278" s="32"/>
      <c r="J278" s="32"/>
      <c r="K278" s="32"/>
      <c r="L278" s="32"/>
      <c r="M278" s="32"/>
      <c r="N278" s="32"/>
      <c r="O278" s="32"/>
      <c r="P278" s="34"/>
      <c r="Q278" s="41">
        <f t="shared" ca="1" si="4"/>
        <v>39</v>
      </c>
    </row>
    <row r="279" spans="1:17" ht="21.75" customHeight="1">
      <c r="A279" s="49" t="s">
        <v>3635</v>
      </c>
      <c r="B279" s="50"/>
      <c r="C279" s="50"/>
      <c r="D279" s="50"/>
      <c r="E279" s="50"/>
      <c r="F279" s="27"/>
      <c r="G279" s="27"/>
      <c r="H279" s="28"/>
      <c r="I279" s="50" t="s">
        <v>3635</v>
      </c>
      <c r="J279" s="50"/>
      <c r="K279" s="50"/>
      <c r="L279" s="50"/>
      <c r="M279" s="50"/>
      <c r="N279" s="27"/>
      <c r="O279" s="27"/>
      <c r="P279" s="29"/>
      <c r="Q279" s="41">
        <f t="shared" ca="1" si="4"/>
        <v>39</v>
      </c>
    </row>
    <row r="280" spans="1:17" ht="21.75" customHeight="1">
      <c r="A280" s="35"/>
      <c r="B280" s="36"/>
      <c r="C280" s="37"/>
      <c r="D280" s="36"/>
      <c r="E280" s="36"/>
      <c r="F280" s="37" t="s">
        <v>3636</v>
      </c>
      <c r="G280" s="37"/>
      <c r="H280" s="38"/>
      <c r="I280" s="36"/>
      <c r="J280" s="36"/>
      <c r="K280" s="51" t="s">
        <v>3636</v>
      </c>
      <c r="L280" s="51"/>
      <c r="M280" s="51"/>
      <c r="N280" s="51"/>
      <c r="O280" s="37" t="s">
        <v>3640</v>
      </c>
      <c r="P280" s="39"/>
      <c r="Q280" s="41">
        <f t="shared" ca="1" si="4"/>
        <v>39</v>
      </c>
    </row>
  </sheetData>
  <mergeCells count="520">
    <mergeCell ref="D4:F4"/>
    <mergeCell ref="L4:N4"/>
    <mergeCell ref="A6:E6"/>
    <mergeCell ref="I6:M6"/>
    <mergeCell ref="K7:N7"/>
    <mergeCell ref="A8:H8"/>
    <mergeCell ref="I8:P8"/>
    <mergeCell ref="A1:H1"/>
    <mergeCell ref="I1:P1"/>
    <mergeCell ref="F2:H2"/>
    <mergeCell ref="N2:P2"/>
    <mergeCell ref="A3:B3"/>
    <mergeCell ref="D3:G3"/>
    <mergeCell ref="I3:J3"/>
    <mergeCell ref="L3:O3"/>
    <mergeCell ref="D11:F11"/>
    <mergeCell ref="L11:N11"/>
    <mergeCell ref="A13:E13"/>
    <mergeCell ref="I13:M13"/>
    <mergeCell ref="K14:N14"/>
    <mergeCell ref="A15:H15"/>
    <mergeCell ref="I15:P15"/>
    <mergeCell ref="F9:H9"/>
    <mergeCell ref="N9:P9"/>
    <mergeCell ref="A10:B10"/>
    <mergeCell ref="D10:G10"/>
    <mergeCell ref="I10:J10"/>
    <mergeCell ref="L10:O10"/>
    <mergeCell ref="D18:F18"/>
    <mergeCell ref="L18:N18"/>
    <mergeCell ref="A20:E20"/>
    <mergeCell ref="I20:M20"/>
    <mergeCell ref="K21:N21"/>
    <mergeCell ref="A22:H22"/>
    <mergeCell ref="I22:P22"/>
    <mergeCell ref="F16:H16"/>
    <mergeCell ref="N16:P16"/>
    <mergeCell ref="A17:B17"/>
    <mergeCell ref="D17:G17"/>
    <mergeCell ref="I17:J17"/>
    <mergeCell ref="L17:O17"/>
    <mergeCell ref="D25:F25"/>
    <mergeCell ref="L25:N25"/>
    <mergeCell ref="A27:E27"/>
    <mergeCell ref="I27:M27"/>
    <mergeCell ref="K28:N28"/>
    <mergeCell ref="A29:H29"/>
    <mergeCell ref="I29:P29"/>
    <mergeCell ref="F23:H23"/>
    <mergeCell ref="N23:P23"/>
    <mergeCell ref="A24:B24"/>
    <mergeCell ref="D24:G24"/>
    <mergeCell ref="I24:J24"/>
    <mergeCell ref="L24:O24"/>
    <mergeCell ref="D32:F32"/>
    <mergeCell ref="L32:N32"/>
    <mergeCell ref="A34:E34"/>
    <mergeCell ref="I34:M34"/>
    <mergeCell ref="K35:N35"/>
    <mergeCell ref="A36:H36"/>
    <mergeCell ref="I36:P36"/>
    <mergeCell ref="F30:H30"/>
    <mergeCell ref="N30:P30"/>
    <mergeCell ref="A31:B31"/>
    <mergeCell ref="D31:G31"/>
    <mergeCell ref="I31:J31"/>
    <mergeCell ref="L31:O31"/>
    <mergeCell ref="D39:F39"/>
    <mergeCell ref="L39:N39"/>
    <mergeCell ref="A41:E41"/>
    <mergeCell ref="I41:M41"/>
    <mergeCell ref="K42:N42"/>
    <mergeCell ref="A43:H43"/>
    <mergeCell ref="I43:P43"/>
    <mergeCell ref="F37:H37"/>
    <mergeCell ref="N37:P37"/>
    <mergeCell ref="A38:B38"/>
    <mergeCell ref="D38:G38"/>
    <mergeCell ref="I38:J38"/>
    <mergeCell ref="L38:O38"/>
    <mergeCell ref="D46:F46"/>
    <mergeCell ref="L46:N46"/>
    <mergeCell ref="A48:E48"/>
    <mergeCell ref="I48:M48"/>
    <mergeCell ref="K49:N49"/>
    <mergeCell ref="A50:H50"/>
    <mergeCell ref="I50:P50"/>
    <mergeCell ref="F44:H44"/>
    <mergeCell ref="N44:P44"/>
    <mergeCell ref="A45:B45"/>
    <mergeCell ref="D45:G45"/>
    <mergeCell ref="I45:J45"/>
    <mergeCell ref="L45:O45"/>
    <mergeCell ref="D53:F53"/>
    <mergeCell ref="L53:N53"/>
    <mergeCell ref="A55:E55"/>
    <mergeCell ref="I55:M55"/>
    <mergeCell ref="K56:N56"/>
    <mergeCell ref="A57:H57"/>
    <mergeCell ref="I57:P57"/>
    <mergeCell ref="F51:H51"/>
    <mergeCell ref="N51:P51"/>
    <mergeCell ref="A52:B52"/>
    <mergeCell ref="D52:G52"/>
    <mergeCell ref="I52:J52"/>
    <mergeCell ref="L52:O52"/>
    <mergeCell ref="D60:F60"/>
    <mergeCell ref="L60:N60"/>
    <mergeCell ref="A62:E62"/>
    <mergeCell ref="I62:M62"/>
    <mergeCell ref="K63:N63"/>
    <mergeCell ref="A64:H64"/>
    <mergeCell ref="I64:P64"/>
    <mergeCell ref="F58:H58"/>
    <mergeCell ref="N58:P58"/>
    <mergeCell ref="A59:B59"/>
    <mergeCell ref="D59:G59"/>
    <mergeCell ref="I59:J59"/>
    <mergeCell ref="L59:O59"/>
    <mergeCell ref="D67:F67"/>
    <mergeCell ref="L67:N67"/>
    <mergeCell ref="A69:E69"/>
    <mergeCell ref="I69:M69"/>
    <mergeCell ref="K70:N70"/>
    <mergeCell ref="A71:H71"/>
    <mergeCell ref="I71:P71"/>
    <mergeCell ref="F65:H65"/>
    <mergeCell ref="N65:P65"/>
    <mergeCell ref="A66:B66"/>
    <mergeCell ref="D66:G66"/>
    <mergeCell ref="I66:J66"/>
    <mergeCell ref="L66:O66"/>
    <mergeCell ref="D74:F74"/>
    <mergeCell ref="L74:N74"/>
    <mergeCell ref="A76:E76"/>
    <mergeCell ref="I76:M76"/>
    <mergeCell ref="K77:N77"/>
    <mergeCell ref="A78:H78"/>
    <mergeCell ref="I78:P78"/>
    <mergeCell ref="F72:H72"/>
    <mergeCell ref="N72:P72"/>
    <mergeCell ref="A73:B73"/>
    <mergeCell ref="D73:G73"/>
    <mergeCell ref="I73:J73"/>
    <mergeCell ref="L73:O73"/>
    <mergeCell ref="D81:F81"/>
    <mergeCell ref="L81:N81"/>
    <mergeCell ref="A83:E83"/>
    <mergeCell ref="I83:M83"/>
    <mergeCell ref="K84:N84"/>
    <mergeCell ref="A85:H85"/>
    <mergeCell ref="I85:P85"/>
    <mergeCell ref="F79:H79"/>
    <mergeCell ref="N79:P79"/>
    <mergeCell ref="A80:B80"/>
    <mergeCell ref="D80:G80"/>
    <mergeCell ref="I80:J80"/>
    <mergeCell ref="L80:O80"/>
    <mergeCell ref="D88:F88"/>
    <mergeCell ref="L88:N88"/>
    <mergeCell ref="A90:E90"/>
    <mergeCell ref="I90:M90"/>
    <mergeCell ref="K91:N91"/>
    <mergeCell ref="A92:H92"/>
    <mergeCell ref="I92:P92"/>
    <mergeCell ref="F86:H86"/>
    <mergeCell ref="N86:P86"/>
    <mergeCell ref="A87:B87"/>
    <mergeCell ref="D87:G87"/>
    <mergeCell ref="I87:J87"/>
    <mergeCell ref="L87:O87"/>
    <mergeCell ref="D95:F95"/>
    <mergeCell ref="L95:N95"/>
    <mergeCell ref="A97:E97"/>
    <mergeCell ref="I97:M97"/>
    <mergeCell ref="K98:N98"/>
    <mergeCell ref="A99:H99"/>
    <mergeCell ref="I99:P99"/>
    <mergeCell ref="F93:H93"/>
    <mergeCell ref="N93:P93"/>
    <mergeCell ref="A94:B94"/>
    <mergeCell ref="D94:G94"/>
    <mergeCell ref="I94:J94"/>
    <mergeCell ref="L94:O94"/>
    <mergeCell ref="D102:F102"/>
    <mergeCell ref="L102:N102"/>
    <mergeCell ref="A104:E104"/>
    <mergeCell ref="I104:M104"/>
    <mergeCell ref="K105:N105"/>
    <mergeCell ref="A106:H106"/>
    <mergeCell ref="I106:P106"/>
    <mergeCell ref="F100:H100"/>
    <mergeCell ref="N100:P100"/>
    <mergeCell ref="A101:B101"/>
    <mergeCell ref="D101:G101"/>
    <mergeCell ref="I101:J101"/>
    <mergeCell ref="L101:O101"/>
    <mergeCell ref="D109:F109"/>
    <mergeCell ref="L109:N109"/>
    <mergeCell ref="A111:E111"/>
    <mergeCell ref="I111:M111"/>
    <mergeCell ref="K112:N112"/>
    <mergeCell ref="A113:H113"/>
    <mergeCell ref="I113:P113"/>
    <mergeCell ref="F107:H107"/>
    <mergeCell ref="N107:P107"/>
    <mergeCell ref="A108:B108"/>
    <mergeCell ref="D108:G108"/>
    <mergeCell ref="I108:J108"/>
    <mergeCell ref="L108:O108"/>
    <mergeCell ref="D116:F116"/>
    <mergeCell ref="L116:N116"/>
    <mergeCell ref="A118:E118"/>
    <mergeCell ref="I118:M118"/>
    <mergeCell ref="K119:N119"/>
    <mergeCell ref="A120:H120"/>
    <mergeCell ref="I120:P120"/>
    <mergeCell ref="F114:H114"/>
    <mergeCell ref="N114:P114"/>
    <mergeCell ref="A115:B115"/>
    <mergeCell ref="D115:G115"/>
    <mergeCell ref="I115:J115"/>
    <mergeCell ref="L115:O115"/>
    <mergeCell ref="D123:F123"/>
    <mergeCell ref="L123:N123"/>
    <mergeCell ref="A125:E125"/>
    <mergeCell ref="I125:M125"/>
    <mergeCell ref="K126:N126"/>
    <mergeCell ref="A127:H127"/>
    <mergeCell ref="I127:P127"/>
    <mergeCell ref="F121:H121"/>
    <mergeCell ref="N121:P121"/>
    <mergeCell ref="A122:B122"/>
    <mergeCell ref="D122:G122"/>
    <mergeCell ref="I122:J122"/>
    <mergeCell ref="L122:O122"/>
    <mergeCell ref="D130:F130"/>
    <mergeCell ref="L130:N130"/>
    <mergeCell ref="A132:E132"/>
    <mergeCell ref="I132:M132"/>
    <mergeCell ref="K133:N133"/>
    <mergeCell ref="A134:H134"/>
    <mergeCell ref="I134:P134"/>
    <mergeCell ref="F128:H128"/>
    <mergeCell ref="N128:P128"/>
    <mergeCell ref="A129:B129"/>
    <mergeCell ref="D129:G129"/>
    <mergeCell ref="I129:J129"/>
    <mergeCell ref="L129:O129"/>
    <mergeCell ref="D137:F137"/>
    <mergeCell ref="L137:N137"/>
    <mergeCell ref="A139:E139"/>
    <mergeCell ref="I139:M139"/>
    <mergeCell ref="K140:N140"/>
    <mergeCell ref="A141:H141"/>
    <mergeCell ref="I141:P141"/>
    <mergeCell ref="F135:H135"/>
    <mergeCell ref="N135:P135"/>
    <mergeCell ref="A136:B136"/>
    <mergeCell ref="D136:G136"/>
    <mergeCell ref="I136:J136"/>
    <mergeCell ref="L136:O136"/>
    <mergeCell ref="D144:F144"/>
    <mergeCell ref="L144:N144"/>
    <mergeCell ref="A146:E146"/>
    <mergeCell ref="I146:M146"/>
    <mergeCell ref="K147:N147"/>
    <mergeCell ref="A148:H148"/>
    <mergeCell ref="I148:P148"/>
    <mergeCell ref="F142:H142"/>
    <mergeCell ref="N142:P142"/>
    <mergeCell ref="A143:B143"/>
    <mergeCell ref="D143:G143"/>
    <mergeCell ref="I143:J143"/>
    <mergeCell ref="L143:O143"/>
    <mergeCell ref="D151:F151"/>
    <mergeCell ref="L151:N151"/>
    <mergeCell ref="A153:E153"/>
    <mergeCell ref="I153:M153"/>
    <mergeCell ref="K154:N154"/>
    <mergeCell ref="A155:H155"/>
    <mergeCell ref="I155:P155"/>
    <mergeCell ref="F149:H149"/>
    <mergeCell ref="N149:P149"/>
    <mergeCell ref="A150:B150"/>
    <mergeCell ref="D150:G150"/>
    <mergeCell ref="I150:J150"/>
    <mergeCell ref="L150:O150"/>
    <mergeCell ref="D158:F158"/>
    <mergeCell ref="L158:N158"/>
    <mergeCell ref="A160:E160"/>
    <mergeCell ref="I160:M160"/>
    <mergeCell ref="K161:N161"/>
    <mergeCell ref="A162:H162"/>
    <mergeCell ref="I162:P162"/>
    <mergeCell ref="F156:H156"/>
    <mergeCell ref="N156:P156"/>
    <mergeCell ref="A157:B157"/>
    <mergeCell ref="D157:G157"/>
    <mergeCell ref="I157:J157"/>
    <mergeCell ref="L157:O157"/>
    <mergeCell ref="D165:F165"/>
    <mergeCell ref="L165:N165"/>
    <mergeCell ref="A167:E167"/>
    <mergeCell ref="I167:M167"/>
    <mergeCell ref="K168:N168"/>
    <mergeCell ref="A169:H169"/>
    <mergeCell ref="I169:P169"/>
    <mergeCell ref="F163:H163"/>
    <mergeCell ref="N163:P163"/>
    <mergeCell ref="A164:B164"/>
    <mergeCell ref="D164:G164"/>
    <mergeCell ref="I164:J164"/>
    <mergeCell ref="L164:O164"/>
    <mergeCell ref="D172:F172"/>
    <mergeCell ref="L172:N172"/>
    <mergeCell ref="A174:E174"/>
    <mergeCell ref="I174:M174"/>
    <mergeCell ref="K175:N175"/>
    <mergeCell ref="A176:H176"/>
    <mergeCell ref="I176:P176"/>
    <mergeCell ref="F170:H170"/>
    <mergeCell ref="N170:P170"/>
    <mergeCell ref="A171:B171"/>
    <mergeCell ref="D171:G171"/>
    <mergeCell ref="I171:J171"/>
    <mergeCell ref="L171:O171"/>
    <mergeCell ref="D179:F179"/>
    <mergeCell ref="L179:N179"/>
    <mergeCell ref="A181:E181"/>
    <mergeCell ref="I181:M181"/>
    <mergeCell ref="K182:N182"/>
    <mergeCell ref="A183:H183"/>
    <mergeCell ref="I183:P183"/>
    <mergeCell ref="F177:H177"/>
    <mergeCell ref="N177:P177"/>
    <mergeCell ref="A178:B178"/>
    <mergeCell ref="D178:G178"/>
    <mergeCell ref="I178:J178"/>
    <mergeCell ref="L178:O178"/>
    <mergeCell ref="D186:F186"/>
    <mergeCell ref="L186:N186"/>
    <mergeCell ref="A188:E188"/>
    <mergeCell ref="I188:M188"/>
    <mergeCell ref="K189:N189"/>
    <mergeCell ref="A190:H190"/>
    <mergeCell ref="I190:P190"/>
    <mergeCell ref="F184:H184"/>
    <mergeCell ref="N184:P184"/>
    <mergeCell ref="A185:B185"/>
    <mergeCell ref="D185:G185"/>
    <mergeCell ref="I185:J185"/>
    <mergeCell ref="L185:O185"/>
    <mergeCell ref="D193:F193"/>
    <mergeCell ref="L193:N193"/>
    <mergeCell ref="A195:E195"/>
    <mergeCell ref="I195:M195"/>
    <mergeCell ref="K196:N196"/>
    <mergeCell ref="A197:H197"/>
    <mergeCell ref="I197:P197"/>
    <mergeCell ref="F191:H191"/>
    <mergeCell ref="N191:P191"/>
    <mergeCell ref="A192:B192"/>
    <mergeCell ref="D192:G192"/>
    <mergeCell ref="I192:J192"/>
    <mergeCell ref="L192:O192"/>
    <mergeCell ref="D200:F200"/>
    <mergeCell ref="L200:N200"/>
    <mergeCell ref="A202:E202"/>
    <mergeCell ref="I202:M202"/>
    <mergeCell ref="K203:N203"/>
    <mergeCell ref="A204:H204"/>
    <mergeCell ref="I204:P204"/>
    <mergeCell ref="F198:H198"/>
    <mergeCell ref="N198:P198"/>
    <mergeCell ref="A199:B199"/>
    <mergeCell ref="D199:G199"/>
    <mergeCell ref="I199:J199"/>
    <mergeCell ref="L199:O199"/>
    <mergeCell ref="D207:F207"/>
    <mergeCell ref="L207:N207"/>
    <mergeCell ref="A209:E209"/>
    <mergeCell ref="I209:M209"/>
    <mergeCell ref="K210:N210"/>
    <mergeCell ref="A211:H211"/>
    <mergeCell ref="I211:P211"/>
    <mergeCell ref="F205:H205"/>
    <mergeCell ref="N205:P205"/>
    <mergeCell ref="A206:B206"/>
    <mergeCell ref="D206:G206"/>
    <mergeCell ref="I206:J206"/>
    <mergeCell ref="L206:O206"/>
    <mergeCell ref="D214:F214"/>
    <mergeCell ref="L214:N214"/>
    <mergeCell ref="A216:E216"/>
    <mergeCell ref="I216:M216"/>
    <mergeCell ref="K217:N217"/>
    <mergeCell ref="A218:H218"/>
    <mergeCell ref="I218:P218"/>
    <mergeCell ref="F212:H212"/>
    <mergeCell ref="N212:P212"/>
    <mergeCell ref="A213:B213"/>
    <mergeCell ref="D213:G213"/>
    <mergeCell ref="I213:J213"/>
    <mergeCell ref="L213:O213"/>
    <mergeCell ref="D221:F221"/>
    <mergeCell ref="L221:N221"/>
    <mergeCell ref="A223:E223"/>
    <mergeCell ref="I223:M223"/>
    <mergeCell ref="K224:N224"/>
    <mergeCell ref="A225:H225"/>
    <mergeCell ref="I225:P225"/>
    <mergeCell ref="F219:H219"/>
    <mergeCell ref="N219:P219"/>
    <mergeCell ref="A220:B220"/>
    <mergeCell ref="D220:G220"/>
    <mergeCell ref="I220:J220"/>
    <mergeCell ref="L220:O220"/>
    <mergeCell ref="D228:F228"/>
    <mergeCell ref="L228:N228"/>
    <mergeCell ref="A230:E230"/>
    <mergeCell ref="I230:M230"/>
    <mergeCell ref="K231:N231"/>
    <mergeCell ref="A232:H232"/>
    <mergeCell ref="I232:P232"/>
    <mergeCell ref="F226:H226"/>
    <mergeCell ref="N226:P226"/>
    <mergeCell ref="A227:B227"/>
    <mergeCell ref="D227:G227"/>
    <mergeCell ref="I227:J227"/>
    <mergeCell ref="L227:O227"/>
    <mergeCell ref="D235:F235"/>
    <mergeCell ref="L235:N235"/>
    <mergeCell ref="A237:E237"/>
    <mergeCell ref="I237:M237"/>
    <mergeCell ref="K238:N238"/>
    <mergeCell ref="A239:H239"/>
    <mergeCell ref="I239:P239"/>
    <mergeCell ref="F233:H233"/>
    <mergeCell ref="N233:P233"/>
    <mergeCell ref="A234:B234"/>
    <mergeCell ref="D234:G234"/>
    <mergeCell ref="I234:J234"/>
    <mergeCell ref="L234:O234"/>
    <mergeCell ref="D242:F242"/>
    <mergeCell ref="L242:N242"/>
    <mergeCell ref="A244:E244"/>
    <mergeCell ref="I244:M244"/>
    <mergeCell ref="K245:N245"/>
    <mergeCell ref="A246:H246"/>
    <mergeCell ref="I246:P246"/>
    <mergeCell ref="F240:H240"/>
    <mergeCell ref="N240:P240"/>
    <mergeCell ref="A241:B241"/>
    <mergeCell ref="D241:G241"/>
    <mergeCell ref="I241:J241"/>
    <mergeCell ref="L241:O241"/>
    <mergeCell ref="D249:F249"/>
    <mergeCell ref="L249:N249"/>
    <mergeCell ref="A251:E251"/>
    <mergeCell ref="I251:M251"/>
    <mergeCell ref="K252:N252"/>
    <mergeCell ref="A253:H253"/>
    <mergeCell ref="I253:P253"/>
    <mergeCell ref="F247:H247"/>
    <mergeCell ref="N247:P247"/>
    <mergeCell ref="A248:B248"/>
    <mergeCell ref="D248:G248"/>
    <mergeCell ref="I248:J248"/>
    <mergeCell ref="L248:O248"/>
    <mergeCell ref="D256:F256"/>
    <mergeCell ref="L256:N256"/>
    <mergeCell ref="A258:E258"/>
    <mergeCell ref="I258:M258"/>
    <mergeCell ref="K259:N259"/>
    <mergeCell ref="A260:H260"/>
    <mergeCell ref="I260:P260"/>
    <mergeCell ref="F254:H254"/>
    <mergeCell ref="N254:P254"/>
    <mergeCell ref="A255:B255"/>
    <mergeCell ref="D255:G255"/>
    <mergeCell ref="I255:J255"/>
    <mergeCell ref="L255:O255"/>
    <mergeCell ref="D263:F263"/>
    <mergeCell ref="L263:N263"/>
    <mergeCell ref="A265:E265"/>
    <mergeCell ref="I265:M265"/>
    <mergeCell ref="K266:N266"/>
    <mergeCell ref="A267:H267"/>
    <mergeCell ref="I267:P267"/>
    <mergeCell ref="F261:H261"/>
    <mergeCell ref="N261:P261"/>
    <mergeCell ref="A262:B262"/>
    <mergeCell ref="D262:G262"/>
    <mergeCell ref="I262:J262"/>
    <mergeCell ref="L262:O262"/>
    <mergeCell ref="D270:F270"/>
    <mergeCell ref="L270:N270"/>
    <mergeCell ref="A272:E272"/>
    <mergeCell ref="I272:M272"/>
    <mergeCell ref="K273:N273"/>
    <mergeCell ref="A274:H274"/>
    <mergeCell ref="I274:P274"/>
    <mergeCell ref="F268:H268"/>
    <mergeCell ref="N268:P268"/>
    <mergeCell ref="A269:B269"/>
    <mergeCell ref="D269:G269"/>
    <mergeCell ref="I269:J269"/>
    <mergeCell ref="L269:O269"/>
    <mergeCell ref="D277:F277"/>
    <mergeCell ref="L277:N277"/>
    <mergeCell ref="A279:E279"/>
    <mergeCell ref="I279:M279"/>
    <mergeCell ref="K280:N280"/>
    <mergeCell ref="F275:H275"/>
    <mergeCell ref="N275:P275"/>
    <mergeCell ref="A276:B276"/>
    <mergeCell ref="D276:G276"/>
    <mergeCell ref="I276:J276"/>
    <mergeCell ref="L276:O276"/>
  </mergeCells>
  <phoneticPr fontId="18"/>
  <pageMargins left="0.70866141732283472" right="0.70866141732283472" top="0.74803149606299213" bottom="0.74803149606299213" header="0.31496062992125984" footer="0.31496062992125984"/>
  <pageSetup paperSize="9" orientation="portrait" r:id="rId1"/>
  <rowBreaks count="7" manualBreakCount="7">
    <brk id="35" max="15" man="1"/>
    <brk id="70" max="15" man="1"/>
    <brk id="105" max="15" man="1"/>
    <brk id="140" max="15" man="1"/>
    <brk id="175" max="15" man="1"/>
    <brk id="210" max="15" man="1"/>
    <brk id="245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Z35"/>
  <sheetViews>
    <sheetView workbookViewId="0">
      <selection sqref="A1:H1"/>
    </sheetView>
  </sheetViews>
  <sheetFormatPr defaultRowHeight="13.5"/>
  <cols>
    <col min="1" max="16" width="5.375" style="23" customWidth="1"/>
    <col min="17" max="17" width="4.5" style="42" customWidth="1"/>
    <col min="18" max="26" width="4.5" style="23" customWidth="1"/>
  </cols>
  <sheetData>
    <row r="1" spans="1:17" ht="21.75" customHeight="1">
      <c r="A1" s="57" t="s">
        <v>3629</v>
      </c>
      <c r="B1" s="58"/>
      <c r="C1" s="58"/>
      <c r="D1" s="58"/>
      <c r="E1" s="58"/>
      <c r="F1" s="58"/>
      <c r="G1" s="58"/>
      <c r="H1" s="59"/>
      <c r="I1" s="58" t="s">
        <v>3630</v>
      </c>
      <c r="J1" s="58"/>
      <c r="K1" s="58"/>
      <c r="L1" s="58"/>
      <c r="M1" s="58"/>
      <c r="N1" s="58"/>
      <c r="O1" s="58"/>
      <c r="P1" s="60"/>
      <c r="Q1" s="40">
        <v>0</v>
      </c>
    </row>
    <row r="2" spans="1:17" ht="21.75" customHeight="1">
      <c r="A2" s="24"/>
      <c r="B2" s="25"/>
      <c r="C2" s="25"/>
      <c r="D2" s="25"/>
      <c r="E2" s="25"/>
      <c r="F2" s="52" t="s">
        <v>3648</v>
      </c>
      <c r="G2" s="52"/>
      <c r="H2" s="53"/>
      <c r="I2" s="26"/>
      <c r="J2" s="25"/>
      <c r="K2" s="25"/>
      <c r="L2" s="25"/>
      <c r="M2" s="25"/>
      <c r="N2" s="52" t="str">
        <f>F2</f>
        <v xml:space="preserve">/     /    </v>
      </c>
      <c r="O2" s="52"/>
      <c r="P2" s="54"/>
      <c r="Q2" s="41">
        <f>IF(A2="領収書(控)",1+Q1,Q1)</f>
        <v>0</v>
      </c>
    </row>
    <row r="3" spans="1:17" ht="21.75" customHeight="1">
      <c r="A3" s="55"/>
      <c r="B3" s="56"/>
      <c r="C3" s="27" t="s">
        <v>3631</v>
      </c>
      <c r="D3" s="56"/>
      <c r="E3" s="56"/>
      <c r="F3" s="56"/>
      <c r="G3" s="56"/>
      <c r="H3" s="28" t="s">
        <v>3632</v>
      </c>
      <c r="I3" s="50"/>
      <c r="J3" s="50"/>
      <c r="K3" s="27" t="s">
        <v>3631</v>
      </c>
      <c r="L3" s="50"/>
      <c r="M3" s="50"/>
      <c r="N3" s="50"/>
      <c r="O3" s="50"/>
      <c r="P3" s="29" t="s">
        <v>3632</v>
      </c>
      <c r="Q3" s="41">
        <f t="shared" ref="Q3:Q35" si="0">IF(A3="領収書(控)",1+Q2,Q2)</f>
        <v>0</v>
      </c>
    </row>
    <row r="4" spans="1:17" ht="21.75" customHeight="1">
      <c r="A4" s="30"/>
      <c r="B4" s="27"/>
      <c r="C4" s="27" t="s">
        <v>3633</v>
      </c>
      <c r="D4" s="47"/>
      <c r="E4" s="47"/>
      <c r="F4" s="47"/>
      <c r="G4" s="27" t="s">
        <v>3634</v>
      </c>
      <c r="H4" s="28"/>
      <c r="I4" s="27"/>
      <c r="J4" s="27"/>
      <c r="K4" s="27" t="s">
        <v>3633</v>
      </c>
      <c r="L4" s="48"/>
      <c r="M4" s="48"/>
      <c r="N4" s="48"/>
      <c r="O4" s="27" t="s">
        <v>3634</v>
      </c>
      <c r="P4" s="29"/>
      <c r="Q4" s="41">
        <f t="shared" si="0"/>
        <v>0</v>
      </c>
    </row>
    <row r="5" spans="1:17" ht="21.75" customHeight="1">
      <c r="A5" s="31"/>
      <c r="B5" s="32"/>
      <c r="C5" s="32"/>
      <c r="D5" s="32"/>
      <c r="E5" s="32"/>
      <c r="F5" s="32"/>
      <c r="G5" s="32"/>
      <c r="H5" s="33"/>
      <c r="I5" s="32"/>
      <c r="J5" s="32"/>
      <c r="K5" s="32"/>
      <c r="L5" s="32"/>
      <c r="M5" s="32"/>
      <c r="N5" s="32"/>
      <c r="O5" s="32"/>
      <c r="P5" s="34"/>
      <c r="Q5" s="41">
        <f t="shared" si="0"/>
        <v>0</v>
      </c>
    </row>
    <row r="6" spans="1:17" ht="21.75" customHeight="1">
      <c r="A6" s="49" t="s">
        <v>3635</v>
      </c>
      <c r="B6" s="50"/>
      <c r="C6" s="50"/>
      <c r="D6" s="50"/>
      <c r="E6" s="50"/>
      <c r="F6" s="27"/>
      <c r="G6" s="27"/>
      <c r="H6" s="28"/>
      <c r="I6" s="50" t="s">
        <v>3635</v>
      </c>
      <c r="J6" s="50"/>
      <c r="K6" s="50"/>
      <c r="L6" s="50"/>
      <c r="M6" s="50"/>
      <c r="N6" s="27"/>
      <c r="O6" s="27"/>
      <c r="P6" s="29"/>
      <c r="Q6" s="41">
        <f t="shared" si="0"/>
        <v>0</v>
      </c>
    </row>
    <row r="7" spans="1:17" ht="21.75" customHeight="1">
      <c r="A7" s="35"/>
      <c r="B7" s="36"/>
      <c r="C7" s="37"/>
      <c r="D7" s="36"/>
      <c r="E7" s="36"/>
      <c r="F7" s="37" t="s">
        <v>3636</v>
      </c>
      <c r="G7" s="37"/>
      <c r="H7" s="38"/>
      <c r="I7" s="36"/>
      <c r="J7" s="36"/>
      <c r="K7" s="51" t="s">
        <v>3636</v>
      </c>
      <c r="L7" s="51"/>
      <c r="M7" s="51"/>
      <c r="N7" s="51"/>
      <c r="O7" s="37" t="s">
        <v>3637</v>
      </c>
      <c r="P7" s="39"/>
      <c r="Q7" s="41">
        <f t="shared" si="0"/>
        <v>0</v>
      </c>
    </row>
    <row r="8" spans="1:17" ht="21.75" customHeight="1">
      <c r="A8" s="57" t="s">
        <v>3629</v>
      </c>
      <c r="B8" s="58"/>
      <c r="C8" s="58"/>
      <c r="D8" s="58"/>
      <c r="E8" s="58"/>
      <c r="F8" s="58"/>
      <c r="G8" s="58"/>
      <c r="H8" s="59"/>
      <c r="I8" s="58" t="s">
        <v>3630</v>
      </c>
      <c r="J8" s="58"/>
      <c r="K8" s="58"/>
      <c r="L8" s="58"/>
      <c r="M8" s="58"/>
      <c r="N8" s="58"/>
      <c r="O8" s="58"/>
      <c r="P8" s="60"/>
      <c r="Q8" s="41">
        <f t="shared" si="0"/>
        <v>1</v>
      </c>
    </row>
    <row r="9" spans="1:17" ht="21.75" customHeight="1">
      <c r="A9" s="24"/>
      <c r="B9" s="25"/>
      <c r="C9" s="25"/>
      <c r="D9" s="25"/>
      <c r="E9" s="25"/>
      <c r="F9" s="52" t="s">
        <v>3648</v>
      </c>
      <c r="G9" s="52"/>
      <c r="H9" s="53"/>
      <c r="I9" s="26"/>
      <c r="J9" s="25"/>
      <c r="K9" s="25"/>
      <c r="L9" s="25"/>
      <c r="M9" s="25"/>
      <c r="N9" s="52" t="str">
        <f>F9</f>
        <v xml:space="preserve">/     /    </v>
      </c>
      <c r="O9" s="52"/>
      <c r="P9" s="54"/>
      <c r="Q9" s="41">
        <f t="shared" si="0"/>
        <v>1</v>
      </c>
    </row>
    <row r="10" spans="1:17" ht="21.75" customHeight="1">
      <c r="A10" s="55"/>
      <c r="B10" s="56"/>
      <c r="C10" s="27" t="s">
        <v>3631</v>
      </c>
      <c r="D10" s="56"/>
      <c r="E10" s="56"/>
      <c r="F10" s="56"/>
      <c r="G10" s="56"/>
      <c r="H10" s="28" t="s">
        <v>3632</v>
      </c>
      <c r="I10" s="50"/>
      <c r="J10" s="50"/>
      <c r="K10" s="27" t="s">
        <v>3631</v>
      </c>
      <c r="L10" s="50"/>
      <c r="M10" s="50"/>
      <c r="N10" s="50"/>
      <c r="O10" s="50"/>
      <c r="P10" s="29" t="s">
        <v>3632</v>
      </c>
      <c r="Q10" s="41">
        <f t="shared" si="0"/>
        <v>1</v>
      </c>
    </row>
    <row r="11" spans="1:17" ht="21.75" customHeight="1">
      <c r="A11" s="30"/>
      <c r="B11" s="27"/>
      <c r="C11" s="27" t="s">
        <v>3633</v>
      </c>
      <c r="D11" s="47"/>
      <c r="E11" s="47"/>
      <c r="F11" s="47"/>
      <c r="G11" s="27" t="s">
        <v>3634</v>
      </c>
      <c r="H11" s="28"/>
      <c r="I11" s="27"/>
      <c r="J11" s="27"/>
      <c r="K11" s="27" t="s">
        <v>3633</v>
      </c>
      <c r="L11" s="48"/>
      <c r="M11" s="48"/>
      <c r="N11" s="48"/>
      <c r="O11" s="27" t="s">
        <v>3634</v>
      </c>
      <c r="P11" s="29"/>
      <c r="Q11" s="41">
        <f t="shared" si="0"/>
        <v>1</v>
      </c>
    </row>
    <row r="12" spans="1:17" ht="21.75" customHeight="1">
      <c r="A12" s="31"/>
      <c r="B12" s="32"/>
      <c r="C12" s="32"/>
      <c r="D12" s="32"/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4"/>
      <c r="Q12" s="41">
        <f t="shared" si="0"/>
        <v>1</v>
      </c>
    </row>
    <row r="13" spans="1:17" ht="21.75" customHeight="1">
      <c r="A13" s="49" t="s">
        <v>3635</v>
      </c>
      <c r="B13" s="50"/>
      <c r="C13" s="50"/>
      <c r="D13" s="50"/>
      <c r="E13" s="50"/>
      <c r="F13" s="27"/>
      <c r="G13" s="27"/>
      <c r="H13" s="28"/>
      <c r="I13" s="50" t="s">
        <v>3635</v>
      </c>
      <c r="J13" s="50"/>
      <c r="K13" s="50"/>
      <c r="L13" s="50"/>
      <c r="M13" s="50"/>
      <c r="N13" s="27"/>
      <c r="O13" s="27"/>
      <c r="P13" s="29"/>
      <c r="Q13" s="41">
        <f t="shared" si="0"/>
        <v>1</v>
      </c>
    </row>
    <row r="14" spans="1:17" ht="21.75" customHeight="1">
      <c r="A14" s="35"/>
      <c r="B14" s="36"/>
      <c r="C14" s="37"/>
      <c r="D14" s="36"/>
      <c r="E14" s="36"/>
      <c r="F14" s="37" t="s">
        <v>3636</v>
      </c>
      <c r="G14" s="37"/>
      <c r="H14" s="38"/>
      <c r="I14" s="36"/>
      <c r="J14" s="36"/>
      <c r="K14" s="51" t="s">
        <v>3636</v>
      </c>
      <c r="L14" s="51"/>
      <c r="M14" s="51"/>
      <c r="N14" s="51"/>
      <c r="O14" s="37" t="s">
        <v>3637</v>
      </c>
      <c r="P14" s="39"/>
      <c r="Q14" s="41">
        <f t="shared" si="0"/>
        <v>1</v>
      </c>
    </row>
    <row r="15" spans="1:17" ht="21.75" customHeight="1">
      <c r="A15" s="57" t="s">
        <v>3629</v>
      </c>
      <c r="B15" s="58"/>
      <c r="C15" s="58"/>
      <c r="D15" s="58"/>
      <c r="E15" s="58"/>
      <c r="F15" s="58"/>
      <c r="G15" s="58"/>
      <c r="H15" s="59"/>
      <c r="I15" s="58" t="s">
        <v>3630</v>
      </c>
      <c r="J15" s="58"/>
      <c r="K15" s="58"/>
      <c r="L15" s="58"/>
      <c r="M15" s="58"/>
      <c r="N15" s="58"/>
      <c r="O15" s="58"/>
      <c r="P15" s="60"/>
      <c r="Q15" s="41">
        <f t="shared" si="0"/>
        <v>2</v>
      </c>
    </row>
    <row r="16" spans="1:17" ht="21.75" customHeight="1">
      <c r="A16" s="24"/>
      <c r="B16" s="25"/>
      <c r="C16" s="25"/>
      <c r="D16" s="25"/>
      <c r="E16" s="25"/>
      <c r="F16" s="52" t="s">
        <v>3648</v>
      </c>
      <c r="G16" s="52"/>
      <c r="H16" s="53"/>
      <c r="I16" s="26"/>
      <c r="J16" s="25"/>
      <c r="K16" s="25"/>
      <c r="L16" s="25"/>
      <c r="M16" s="25"/>
      <c r="N16" s="52" t="str">
        <f>F16</f>
        <v xml:space="preserve">/     /    </v>
      </c>
      <c r="O16" s="52"/>
      <c r="P16" s="54"/>
      <c r="Q16" s="41">
        <f t="shared" si="0"/>
        <v>2</v>
      </c>
    </row>
    <row r="17" spans="1:17" ht="21.75" customHeight="1">
      <c r="A17" s="55"/>
      <c r="B17" s="56"/>
      <c r="C17" s="27" t="s">
        <v>3631</v>
      </c>
      <c r="D17" s="56"/>
      <c r="E17" s="56"/>
      <c r="F17" s="56"/>
      <c r="G17" s="56"/>
      <c r="H17" s="28" t="s">
        <v>3632</v>
      </c>
      <c r="I17" s="50"/>
      <c r="J17" s="50"/>
      <c r="K17" s="27" t="s">
        <v>3631</v>
      </c>
      <c r="L17" s="50"/>
      <c r="M17" s="50"/>
      <c r="N17" s="50"/>
      <c r="O17" s="50"/>
      <c r="P17" s="29" t="s">
        <v>3632</v>
      </c>
      <c r="Q17" s="41">
        <f t="shared" si="0"/>
        <v>2</v>
      </c>
    </row>
    <row r="18" spans="1:17" ht="21.75" customHeight="1">
      <c r="A18" s="30"/>
      <c r="B18" s="27"/>
      <c r="C18" s="27" t="s">
        <v>3633</v>
      </c>
      <c r="D18" s="47"/>
      <c r="E18" s="47"/>
      <c r="F18" s="47"/>
      <c r="G18" s="27" t="s">
        <v>3634</v>
      </c>
      <c r="H18" s="28"/>
      <c r="I18" s="27"/>
      <c r="J18" s="27"/>
      <c r="K18" s="27" t="s">
        <v>3633</v>
      </c>
      <c r="L18" s="48"/>
      <c r="M18" s="48"/>
      <c r="N18" s="48"/>
      <c r="O18" s="27" t="s">
        <v>3634</v>
      </c>
      <c r="P18" s="29"/>
      <c r="Q18" s="41">
        <f t="shared" si="0"/>
        <v>2</v>
      </c>
    </row>
    <row r="19" spans="1:17" ht="21.75" customHeight="1">
      <c r="A19" s="31"/>
      <c r="B19" s="32"/>
      <c r="C19" s="32"/>
      <c r="D19" s="32"/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4"/>
      <c r="Q19" s="41">
        <f t="shared" si="0"/>
        <v>2</v>
      </c>
    </row>
    <row r="20" spans="1:17" ht="21.75" customHeight="1">
      <c r="A20" s="49" t="s">
        <v>3635</v>
      </c>
      <c r="B20" s="50"/>
      <c r="C20" s="50"/>
      <c r="D20" s="50"/>
      <c r="E20" s="50"/>
      <c r="F20" s="27"/>
      <c r="G20" s="27"/>
      <c r="H20" s="28"/>
      <c r="I20" s="50" t="s">
        <v>3635</v>
      </c>
      <c r="J20" s="50"/>
      <c r="K20" s="50"/>
      <c r="L20" s="50"/>
      <c r="M20" s="50"/>
      <c r="N20" s="27"/>
      <c r="O20" s="27"/>
      <c r="P20" s="29"/>
      <c r="Q20" s="41">
        <f t="shared" si="0"/>
        <v>2</v>
      </c>
    </row>
    <row r="21" spans="1:17" ht="21.75" customHeight="1">
      <c r="A21" s="35"/>
      <c r="B21" s="36"/>
      <c r="C21" s="37"/>
      <c r="D21" s="36"/>
      <c r="E21" s="36"/>
      <c r="F21" s="37" t="s">
        <v>3636</v>
      </c>
      <c r="G21" s="37"/>
      <c r="H21" s="38"/>
      <c r="I21" s="36"/>
      <c r="J21" s="36"/>
      <c r="K21" s="51" t="s">
        <v>3636</v>
      </c>
      <c r="L21" s="51"/>
      <c r="M21" s="51"/>
      <c r="N21" s="51"/>
      <c r="O21" s="37" t="s">
        <v>3637</v>
      </c>
      <c r="P21" s="39"/>
      <c r="Q21" s="41">
        <f t="shared" si="0"/>
        <v>2</v>
      </c>
    </row>
    <row r="22" spans="1:17" ht="21.75" customHeight="1">
      <c r="A22" s="57" t="s">
        <v>3629</v>
      </c>
      <c r="B22" s="58"/>
      <c r="C22" s="58"/>
      <c r="D22" s="58"/>
      <c r="E22" s="58"/>
      <c r="F22" s="58"/>
      <c r="G22" s="58"/>
      <c r="H22" s="59"/>
      <c r="I22" s="58" t="s">
        <v>3630</v>
      </c>
      <c r="J22" s="58"/>
      <c r="K22" s="58"/>
      <c r="L22" s="58"/>
      <c r="M22" s="58"/>
      <c r="N22" s="58"/>
      <c r="O22" s="58"/>
      <c r="P22" s="60"/>
      <c r="Q22" s="41">
        <f t="shared" si="0"/>
        <v>3</v>
      </c>
    </row>
    <row r="23" spans="1:17" ht="21.75" customHeight="1">
      <c r="A23" s="24"/>
      <c r="B23" s="25"/>
      <c r="C23" s="25"/>
      <c r="D23" s="25"/>
      <c r="E23" s="25"/>
      <c r="F23" s="52" t="s">
        <v>3648</v>
      </c>
      <c r="G23" s="52"/>
      <c r="H23" s="53"/>
      <c r="I23" s="26"/>
      <c r="J23" s="25"/>
      <c r="K23" s="25"/>
      <c r="L23" s="25"/>
      <c r="M23" s="25"/>
      <c r="N23" s="52" t="str">
        <f>F23</f>
        <v xml:space="preserve">/     /    </v>
      </c>
      <c r="O23" s="52"/>
      <c r="P23" s="54"/>
      <c r="Q23" s="41">
        <f t="shared" si="0"/>
        <v>3</v>
      </c>
    </row>
    <row r="24" spans="1:17" ht="21.75" customHeight="1">
      <c r="A24" s="55"/>
      <c r="B24" s="56"/>
      <c r="C24" s="27" t="s">
        <v>3631</v>
      </c>
      <c r="D24" s="56"/>
      <c r="E24" s="56"/>
      <c r="F24" s="56"/>
      <c r="G24" s="56"/>
      <c r="H24" s="28" t="s">
        <v>3632</v>
      </c>
      <c r="I24" s="50"/>
      <c r="J24" s="50"/>
      <c r="K24" s="27" t="s">
        <v>3631</v>
      </c>
      <c r="L24" s="50"/>
      <c r="M24" s="50"/>
      <c r="N24" s="50"/>
      <c r="O24" s="50"/>
      <c r="P24" s="29" t="s">
        <v>3632</v>
      </c>
      <c r="Q24" s="41">
        <f t="shared" si="0"/>
        <v>3</v>
      </c>
    </row>
    <row r="25" spans="1:17" ht="21.75" customHeight="1">
      <c r="A25" s="30"/>
      <c r="B25" s="27"/>
      <c r="C25" s="27" t="s">
        <v>3633</v>
      </c>
      <c r="D25" s="47"/>
      <c r="E25" s="47"/>
      <c r="F25" s="47"/>
      <c r="G25" s="27" t="s">
        <v>3634</v>
      </c>
      <c r="H25" s="28"/>
      <c r="I25" s="27"/>
      <c r="J25" s="27"/>
      <c r="K25" s="27" t="s">
        <v>3633</v>
      </c>
      <c r="L25" s="48"/>
      <c r="M25" s="48"/>
      <c r="N25" s="48"/>
      <c r="O25" s="27" t="s">
        <v>3634</v>
      </c>
      <c r="P25" s="29"/>
      <c r="Q25" s="41">
        <f t="shared" si="0"/>
        <v>3</v>
      </c>
    </row>
    <row r="26" spans="1:17" ht="21.75" customHeight="1">
      <c r="A26" s="31"/>
      <c r="B26" s="32"/>
      <c r="C26" s="32"/>
      <c r="D26" s="32"/>
      <c r="E26" s="32"/>
      <c r="F26" s="32"/>
      <c r="G26" s="32"/>
      <c r="H26" s="33"/>
      <c r="I26" s="32"/>
      <c r="J26" s="32"/>
      <c r="K26" s="32"/>
      <c r="L26" s="32"/>
      <c r="M26" s="32"/>
      <c r="N26" s="32"/>
      <c r="O26" s="32"/>
      <c r="P26" s="34"/>
      <c r="Q26" s="41">
        <f t="shared" si="0"/>
        <v>3</v>
      </c>
    </row>
    <row r="27" spans="1:17" ht="21.75" customHeight="1">
      <c r="A27" s="49" t="s">
        <v>3635</v>
      </c>
      <c r="B27" s="50"/>
      <c r="C27" s="50"/>
      <c r="D27" s="50"/>
      <c r="E27" s="50"/>
      <c r="F27" s="27"/>
      <c r="G27" s="27"/>
      <c r="H27" s="28"/>
      <c r="I27" s="50" t="s">
        <v>3635</v>
      </c>
      <c r="J27" s="50"/>
      <c r="K27" s="50"/>
      <c r="L27" s="50"/>
      <c r="M27" s="50"/>
      <c r="N27" s="27"/>
      <c r="O27" s="27"/>
      <c r="P27" s="29"/>
      <c r="Q27" s="41">
        <f t="shared" si="0"/>
        <v>3</v>
      </c>
    </row>
    <row r="28" spans="1:17" ht="21.75" customHeight="1">
      <c r="A28" s="35"/>
      <c r="B28" s="36"/>
      <c r="C28" s="37"/>
      <c r="D28" s="36"/>
      <c r="E28" s="36"/>
      <c r="F28" s="37" t="s">
        <v>3636</v>
      </c>
      <c r="G28" s="37"/>
      <c r="H28" s="38"/>
      <c r="I28" s="36"/>
      <c r="J28" s="36"/>
      <c r="K28" s="51" t="s">
        <v>3636</v>
      </c>
      <c r="L28" s="51"/>
      <c r="M28" s="51"/>
      <c r="N28" s="51"/>
      <c r="O28" s="37" t="s">
        <v>3637</v>
      </c>
      <c r="P28" s="39"/>
      <c r="Q28" s="41">
        <f t="shared" si="0"/>
        <v>3</v>
      </c>
    </row>
    <row r="29" spans="1:17" ht="21.75" customHeight="1">
      <c r="A29" s="57" t="s">
        <v>3629</v>
      </c>
      <c r="B29" s="58"/>
      <c r="C29" s="58"/>
      <c r="D29" s="58"/>
      <c r="E29" s="58"/>
      <c r="F29" s="58"/>
      <c r="G29" s="58"/>
      <c r="H29" s="59"/>
      <c r="I29" s="58" t="s">
        <v>3630</v>
      </c>
      <c r="J29" s="58"/>
      <c r="K29" s="58"/>
      <c r="L29" s="58"/>
      <c r="M29" s="58"/>
      <c r="N29" s="58"/>
      <c r="O29" s="58"/>
      <c r="P29" s="60"/>
      <c r="Q29" s="41">
        <f t="shared" si="0"/>
        <v>4</v>
      </c>
    </row>
    <row r="30" spans="1:17" ht="21.75" customHeight="1">
      <c r="A30" s="24"/>
      <c r="B30" s="25"/>
      <c r="C30" s="25"/>
      <c r="D30" s="25"/>
      <c r="E30" s="25"/>
      <c r="F30" s="52" t="s">
        <v>3648</v>
      </c>
      <c r="G30" s="52"/>
      <c r="H30" s="53"/>
      <c r="I30" s="26"/>
      <c r="J30" s="25"/>
      <c r="K30" s="25"/>
      <c r="L30" s="25"/>
      <c r="M30" s="25"/>
      <c r="N30" s="52" t="str">
        <f>F30</f>
        <v xml:space="preserve">/     /    </v>
      </c>
      <c r="O30" s="52"/>
      <c r="P30" s="54"/>
      <c r="Q30" s="41">
        <f t="shared" si="0"/>
        <v>4</v>
      </c>
    </row>
    <row r="31" spans="1:17" ht="21.75" customHeight="1">
      <c r="A31" s="55"/>
      <c r="B31" s="56"/>
      <c r="C31" s="27" t="s">
        <v>3631</v>
      </c>
      <c r="D31" s="56"/>
      <c r="E31" s="56"/>
      <c r="F31" s="56"/>
      <c r="G31" s="56"/>
      <c r="H31" s="28" t="s">
        <v>3632</v>
      </c>
      <c r="I31" s="50"/>
      <c r="J31" s="50"/>
      <c r="K31" s="27" t="s">
        <v>3631</v>
      </c>
      <c r="L31" s="50"/>
      <c r="M31" s="50"/>
      <c r="N31" s="50"/>
      <c r="O31" s="50"/>
      <c r="P31" s="29" t="s">
        <v>3632</v>
      </c>
      <c r="Q31" s="41">
        <f t="shared" si="0"/>
        <v>4</v>
      </c>
    </row>
    <row r="32" spans="1:17" ht="21.75" customHeight="1">
      <c r="A32" s="30"/>
      <c r="B32" s="27"/>
      <c r="C32" s="27" t="s">
        <v>3633</v>
      </c>
      <c r="D32" s="47"/>
      <c r="E32" s="47"/>
      <c r="F32" s="47"/>
      <c r="G32" s="27" t="s">
        <v>3634</v>
      </c>
      <c r="H32" s="28"/>
      <c r="I32" s="27"/>
      <c r="J32" s="27"/>
      <c r="K32" s="27" t="s">
        <v>3633</v>
      </c>
      <c r="L32" s="48"/>
      <c r="M32" s="48"/>
      <c r="N32" s="48"/>
      <c r="O32" s="27" t="s">
        <v>3634</v>
      </c>
      <c r="P32" s="29"/>
      <c r="Q32" s="41">
        <f t="shared" si="0"/>
        <v>4</v>
      </c>
    </row>
    <row r="33" spans="1:17" ht="21.75" customHeight="1">
      <c r="A33" s="31"/>
      <c r="B33" s="32"/>
      <c r="C33" s="32"/>
      <c r="D33" s="32"/>
      <c r="E33" s="32"/>
      <c r="F33" s="32"/>
      <c r="G33" s="32"/>
      <c r="H33" s="33"/>
      <c r="I33" s="32"/>
      <c r="J33" s="32"/>
      <c r="K33" s="32"/>
      <c r="L33" s="32"/>
      <c r="M33" s="32"/>
      <c r="N33" s="32"/>
      <c r="O33" s="32"/>
      <c r="P33" s="34"/>
      <c r="Q33" s="41">
        <f t="shared" si="0"/>
        <v>4</v>
      </c>
    </row>
    <row r="34" spans="1:17" ht="21.75" customHeight="1">
      <c r="A34" s="49" t="s">
        <v>3635</v>
      </c>
      <c r="B34" s="50"/>
      <c r="C34" s="50"/>
      <c r="D34" s="50"/>
      <c r="E34" s="50"/>
      <c r="F34" s="27"/>
      <c r="G34" s="27"/>
      <c r="H34" s="28"/>
      <c r="I34" s="50" t="s">
        <v>3635</v>
      </c>
      <c r="J34" s="50"/>
      <c r="K34" s="50"/>
      <c r="L34" s="50"/>
      <c r="M34" s="50"/>
      <c r="N34" s="27"/>
      <c r="O34" s="27"/>
      <c r="P34" s="29"/>
      <c r="Q34" s="41">
        <f t="shared" si="0"/>
        <v>4</v>
      </c>
    </row>
    <row r="35" spans="1:17" ht="21.75" customHeight="1">
      <c r="A35" s="35"/>
      <c r="B35" s="36"/>
      <c r="C35" s="37"/>
      <c r="D35" s="36"/>
      <c r="E35" s="36"/>
      <c r="F35" s="37" t="s">
        <v>3636</v>
      </c>
      <c r="G35" s="37"/>
      <c r="H35" s="38"/>
      <c r="I35" s="36"/>
      <c r="J35" s="36"/>
      <c r="K35" s="51" t="s">
        <v>3636</v>
      </c>
      <c r="L35" s="51"/>
      <c r="M35" s="51"/>
      <c r="N35" s="51"/>
      <c r="O35" s="37" t="s">
        <v>3637</v>
      </c>
      <c r="P35" s="39"/>
      <c r="Q35" s="41">
        <f t="shared" si="0"/>
        <v>4</v>
      </c>
    </row>
  </sheetData>
  <mergeCells count="65">
    <mergeCell ref="A8:H8"/>
    <mergeCell ref="I8:P8"/>
    <mergeCell ref="A1:H1"/>
    <mergeCell ref="I1:P1"/>
    <mergeCell ref="F2:H2"/>
    <mergeCell ref="N2:P2"/>
    <mergeCell ref="A3:B3"/>
    <mergeCell ref="D3:G3"/>
    <mergeCell ref="I3:J3"/>
    <mergeCell ref="L3:O3"/>
    <mergeCell ref="D4:F4"/>
    <mergeCell ref="L4:N4"/>
    <mergeCell ref="A6:E6"/>
    <mergeCell ref="I6:M6"/>
    <mergeCell ref="K7:N7"/>
    <mergeCell ref="A15:H15"/>
    <mergeCell ref="I15:P15"/>
    <mergeCell ref="F9:H9"/>
    <mergeCell ref="N9:P9"/>
    <mergeCell ref="A10:B10"/>
    <mergeCell ref="D10:G10"/>
    <mergeCell ref="I10:J10"/>
    <mergeCell ref="L10:O10"/>
    <mergeCell ref="D11:F11"/>
    <mergeCell ref="L11:N11"/>
    <mergeCell ref="A13:E13"/>
    <mergeCell ref="I13:M13"/>
    <mergeCell ref="K14:N14"/>
    <mergeCell ref="A22:H22"/>
    <mergeCell ref="I22:P22"/>
    <mergeCell ref="F16:H16"/>
    <mergeCell ref="N16:P16"/>
    <mergeCell ref="A17:B17"/>
    <mergeCell ref="D17:G17"/>
    <mergeCell ref="I17:J17"/>
    <mergeCell ref="L17:O17"/>
    <mergeCell ref="D18:F18"/>
    <mergeCell ref="L18:N18"/>
    <mergeCell ref="A20:E20"/>
    <mergeCell ref="I20:M20"/>
    <mergeCell ref="K21:N21"/>
    <mergeCell ref="A29:H29"/>
    <mergeCell ref="I29:P29"/>
    <mergeCell ref="F23:H23"/>
    <mergeCell ref="N23:P23"/>
    <mergeCell ref="A24:B24"/>
    <mergeCell ref="D24:G24"/>
    <mergeCell ref="I24:J24"/>
    <mergeCell ref="L24:O24"/>
    <mergeCell ref="D25:F25"/>
    <mergeCell ref="L25:N25"/>
    <mergeCell ref="A27:E27"/>
    <mergeCell ref="I27:M27"/>
    <mergeCell ref="K28:N28"/>
    <mergeCell ref="F30:H30"/>
    <mergeCell ref="N30:P30"/>
    <mergeCell ref="A31:B31"/>
    <mergeCell ref="D31:G31"/>
    <mergeCell ref="I31:J31"/>
    <mergeCell ref="L31:O31"/>
    <mergeCell ref="D32:F32"/>
    <mergeCell ref="L32:N32"/>
    <mergeCell ref="A34:E34"/>
    <mergeCell ref="I34:M34"/>
    <mergeCell ref="K35:N35"/>
  </mergeCells>
  <phoneticPr fontId="18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K132"/>
  <sheetViews>
    <sheetView workbookViewId="0">
      <selection activeCell="C124" sqref="C124"/>
    </sheetView>
  </sheetViews>
  <sheetFormatPr defaultRowHeight="13.5"/>
  <cols>
    <col min="2" max="2" width="12.375" bestFit="1" customWidth="1"/>
    <col min="3" max="3" width="12.875" bestFit="1" customWidth="1"/>
    <col min="4" max="4" width="3.75" bestFit="1" customWidth="1"/>
    <col min="5" max="5" width="9" hidden="1" customWidth="1"/>
    <col min="6" max="6" width="3.75" bestFit="1" customWidth="1"/>
    <col min="7" max="7" width="9" hidden="1" customWidth="1"/>
    <col min="8" max="8" width="9.125" customWidth="1"/>
    <col min="9" max="9" width="5.75" bestFit="1" customWidth="1"/>
    <col min="10" max="10" width="10.125" bestFit="1" customWidth="1"/>
  </cols>
  <sheetData>
    <row r="1" spans="1:11">
      <c r="A1" s="2" t="s">
        <v>3510</v>
      </c>
      <c r="B1" s="3" t="s">
        <v>1</v>
      </c>
      <c r="C1" s="3" t="s">
        <v>2381</v>
      </c>
      <c r="D1" s="3" t="s">
        <v>2378</v>
      </c>
      <c r="E1" s="3" t="s">
        <v>2</v>
      </c>
      <c r="F1" s="3" t="s">
        <v>2377</v>
      </c>
      <c r="G1" s="3" t="s">
        <v>3352</v>
      </c>
      <c r="H1" s="3" t="s">
        <v>3652</v>
      </c>
      <c r="I1" s="3" t="s">
        <v>3653</v>
      </c>
      <c r="J1" s="3" t="s">
        <v>3654</v>
      </c>
      <c r="K1" s="3" t="s">
        <v>3657</v>
      </c>
    </row>
    <row r="2" spans="1:11" ht="21" hidden="1" customHeight="1">
      <c r="A2" s="2" t="s">
        <v>3642</v>
      </c>
      <c r="B2" s="44" t="s">
        <v>855</v>
      </c>
      <c r="C2" s="44" t="s">
        <v>856</v>
      </c>
      <c r="D2" s="11" t="s">
        <v>15</v>
      </c>
      <c r="E2" s="12">
        <v>17202</v>
      </c>
      <c r="F2" s="11">
        <v>70</v>
      </c>
      <c r="G2" s="43">
        <v>42477.333333333336</v>
      </c>
      <c r="H2" s="46">
        <f t="shared" ref="H2:H33" si="0">TIME(HOUR(G2),MINUTE(G2),0)</f>
        <v>0.33333333333333331</v>
      </c>
      <c r="I2" s="11">
        <v>2</v>
      </c>
      <c r="J2" s="11"/>
      <c r="K2" s="11"/>
    </row>
    <row r="3" spans="1:11" ht="21" hidden="1" customHeight="1">
      <c r="A3" s="2" t="s">
        <v>3642</v>
      </c>
      <c r="B3" s="44" t="s">
        <v>857</v>
      </c>
      <c r="C3" s="44" t="s">
        <v>3444</v>
      </c>
      <c r="D3" s="11" t="s">
        <v>23</v>
      </c>
      <c r="E3" s="12">
        <v>18766</v>
      </c>
      <c r="F3" s="11">
        <v>65</v>
      </c>
      <c r="G3" s="43">
        <v>42477.333333333336</v>
      </c>
      <c r="H3" s="46">
        <f t="shared" si="0"/>
        <v>0.33333333333333331</v>
      </c>
      <c r="I3" s="11">
        <v>2</v>
      </c>
      <c r="J3" s="11"/>
      <c r="K3" s="11"/>
    </row>
    <row r="4" spans="1:11" ht="21" hidden="1" customHeight="1">
      <c r="A4" s="2" t="s">
        <v>3642</v>
      </c>
      <c r="B4" s="44" t="s">
        <v>779</v>
      </c>
      <c r="C4" s="44" t="s">
        <v>780</v>
      </c>
      <c r="D4" s="11" t="s">
        <v>15</v>
      </c>
      <c r="E4" s="12">
        <v>27083</v>
      </c>
      <c r="F4" s="11">
        <v>43</v>
      </c>
      <c r="G4" s="43">
        <v>42477.333333333336</v>
      </c>
      <c r="H4" s="46">
        <f t="shared" si="0"/>
        <v>0.33333333333333331</v>
      </c>
      <c r="I4" s="11">
        <v>4</v>
      </c>
      <c r="J4" s="11"/>
      <c r="K4" s="11"/>
    </row>
    <row r="5" spans="1:11" ht="21" hidden="1" customHeight="1">
      <c r="A5" s="2" t="s">
        <v>3642</v>
      </c>
      <c r="B5" s="44" t="s">
        <v>782</v>
      </c>
      <c r="C5" s="44" t="s">
        <v>3445</v>
      </c>
      <c r="D5" s="11" t="s">
        <v>23</v>
      </c>
      <c r="E5" s="12">
        <v>27113</v>
      </c>
      <c r="F5" s="11">
        <v>43</v>
      </c>
      <c r="G5" s="43">
        <v>42477.333333333336</v>
      </c>
      <c r="H5" s="46">
        <f t="shared" si="0"/>
        <v>0.33333333333333331</v>
      </c>
      <c r="I5" s="11">
        <v>2</v>
      </c>
      <c r="J5" s="11"/>
      <c r="K5" s="11"/>
    </row>
    <row r="6" spans="1:11" ht="21" hidden="1" customHeight="1">
      <c r="A6" s="2" t="s">
        <v>3642</v>
      </c>
      <c r="B6" s="44" t="s">
        <v>907</v>
      </c>
      <c r="C6" s="44" t="s">
        <v>908</v>
      </c>
      <c r="D6" s="11" t="s">
        <v>15</v>
      </c>
      <c r="E6" s="12">
        <v>30559</v>
      </c>
      <c r="F6" s="11">
        <v>33</v>
      </c>
      <c r="G6" s="43">
        <v>42477.333333333336</v>
      </c>
      <c r="H6" s="46">
        <f t="shared" si="0"/>
        <v>0.33333333333333331</v>
      </c>
      <c r="I6" s="11">
        <v>1</v>
      </c>
      <c r="J6" s="11"/>
      <c r="K6" s="11"/>
    </row>
    <row r="7" spans="1:11" ht="21" hidden="1" customHeight="1">
      <c r="A7" s="2" t="s">
        <v>3642</v>
      </c>
      <c r="B7" s="44" t="s">
        <v>910</v>
      </c>
      <c r="C7" s="44" t="s">
        <v>3404</v>
      </c>
      <c r="D7" s="11" t="s">
        <v>23</v>
      </c>
      <c r="E7" s="12">
        <v>29982</v>
      </c>
      <c r="F7" s="11">
        <v>35</v>
      </c>
      <c r="G7" s="43">
        <v>42477.333333333336</v>
      </c>
      <c r="H7" s="46">
        <f t="shared" si="0"/>
        <v>0.33333333333333331</v>
      </c>
      <c r="I7" s="11">
        <v>1</v>
      </c>
      <c r="J7" s="11"/>
      <c r="K7" s="11"/>
    </row>
    <row r="8" spans="1:11" ht="21" hidden="1" customHeight="1">
      <c r="A8" s="2" t="s">
        <v>3642</v>
      </c>
      <c r="B8" s="44" t="s">
        <v>827</v>
      </c>
      <c r="C8" s="44" t="s">
        <v>828</v>
      </c>
      <c r="D8" s="11" t="s">
        <v>15</v>
      </c>
      <c r="E8" s="12">
        <v>20222</v>
      </c>
      <c r="F8" s="11">
        <v>61</v>
      </c>
      <c r="G8" s="43">
        <v>42477.333333333336</v>
      </c>
      <c r="H8" s="46">
        <f t="shared" si="0"/>
        <v>0.33333333333333331</v>
      </c>
      <c r="I8" s="11">
        <v>2</v>
      </c>
      <c r="J8" s="11"/>
      <c r="K8" s="11"/>
    </row>
    <row r="9" spans="1:11" ht="21" hidden="1" customHeight="1">
      <c r="A9" s="2" t="s">
        <v>3646</v>
      </c>
      <c r="B9" s="44" t="s">
        <v>1763</v>
      </c>
      <c r="C9" s="44" t="s">
        <v>1764</v>
      </c>
      <c r="D9" s="11" t="s">
        <v>15</v>
      </c>
      <c r="E9" s="12">
        <v>17381</v>
      </c>
      <c r="F9" s="11">
        <v>69</v>
      </c>
      <c r="G9" s="43">
        <v>42477.333333333336</v>
      </c>
      <c r="H9" s="46">
        <f t="shared" si="0"/>
        <v>0.33333333333333331</v>
      </c>
      <c r="I9" s="11">
        <v>2</v>
      </c>
      <c r="J9" s="11"/>
      <c r="K9" s="11"/>
    </row>
    <row r="10" spans="1:11" ht="21" hidden="1" customHeight="1">
      <c r="A10" s="2" t="s">
        <v>3644</v>
      </c>
      <c r="B10" s="44" t="s">
        <v>652</v>
      </c>
      <c r="C10" s="44" t="s">
        <v>653</v>
      </c>
      <c r="D10" s="11" t="s">
        <v>15</v>
      </c>
      <c r="E10" s="12">
        <v>33960</v>
      </c>
      <c r="F10" s="11">
        <v>24</v>
      </c>
      <c r="G10" s="43">
        <v>42477.333333333336</v>
      </c>
      <c r="H10" s="46">
        <f t="shared" si="0"/>
        <v>0.33333333333333331</v>
      </c>
      <c r="I10" s="11">
        <v>1</v>
      </c>
      <c r="J10" s="11"/>
      <c r="K10" s="11"/>
    </row>
    <row r="11" spans="1:11" ht="21" hidden="1" customHeight="1">
      <c r="A11" s="2" t="s">
        <v>3642</v>
      </c>
      <c r="B11" s="44" t="s">
        <v>871</v>
      </c>
      <c r="C11" s="44" t="s">
        <v>872</v>
      </c>
      <c r="D11" s="11" t="s">
        <v>15</v>
      </c>
      <c r="E11" s="12">
        <v>24829</v>
      </c>
      <c r="F11" s="11">
        <v>49</v>
      </c>
      <c r="G11" s="43">
        <v>42477.333333333336</v>
      </c>
      <c r="H11" s="46">
        <f t="shared" si="0"/>
        <v>0.33333333333333331</v>
      </c>
      <c r="I11" s="11">
        <v>2</v>
      </c>
      <c r="J11" s="11">
        <v>7</v>
      </c>
      <c r="K11" s="45">
        <v>500</v>
      </c>
    </row>
    <row r="12" spans="1:11" ht="21" hidden="1" customHeight="1">
      <c r="A12" s="2" t="s">
        <v>3642</v>
      </c>
      <c r="B12" s="44" t="s">
        <v>915</v>
      </c>
      <c r="C12" s="44" t="s">
        <v>916</v>
      </c>
      <c r="D12" s="11" t="s">
        <v>15</v>
      </c>
      <c r="E12" s="12">
        <v>32638</v>
      </c>
      <c r="F12" s="11">
        <v>27</v>
      </c>
      <c r="G12" s="43">
        <v>42477.333333333336</v>
      </c>
      <c r="H12" s="46">
        <f t="shared" si="0"/>
        <v>0.33333333333333331</v>
      </c>
      <c r="I12" s="11">
        <v>1</v>
      </c>
      <c r="J12" s="11"/>
      <c r="K12" s="11"/>
    </row>
    <row r="13" spans="1:11" ht="21" hidden="1" customHeight="1">
      <c r="A13" s="2" t="s">
        <v>3642</v>
      </c>
      <c r="B13" s="44" t="s">
        <v>918</v>
      </c>
      <c r="C13" s="44" t="s">
        <v>3415</v>
      </c>
      <c r="D13" s="11" t="s">
        <v>23</v>
      </c>
      <c r="E13" s="12">
        <v>33562</v>
      </c>
      <c r="F13" s="11">
        <v>25</v>
      </c>
      <c r="G13" s="43">
        <v>42477.333333333336</v>
      </c>
      <c r="H13" s="46">
        <f t="shared" si="0"/>
        <v>0.33333333333333331</v>
      </c>
      <c r="I13" s="11">
        <v>1</v>
      </c>
      <c r="J13" s="11"/>
      <c r="K13" s="11"/>
    </row>
    <row r="14" spans="1:11" ht="21" hidden="1" customHeight="1">
      <c r="A14" s="2" t="s">
        <v>3644</v>
      </c>
      <c r="B14" s="44" t="s">
        <v>376</v>
      </c>
      <c r="C14" s="44" t="s">
        <v>377</v>
      </c>
      <c r="D14" s="11" t="s">
        <v>15</v>
      </c>
      <c r="E14" s="12">
        <v>24282</v>
      </c>
      <c r="F14" s="11">
        <v>50</v>
      </c>
      <c r="G14" s="43">
        <v>42477.333333333336</v>
      </c>
      <c r="H14" s="46">
        <f t="shared" si="0"/>
        <v>0.33333333333333331</v>
      </c>
      <c r="I14" s="11">
        <v>4</v>
      </c>
      <c r="J14" s="11"/>
      <c r="K14" s="11"/>
    </row>
    <row r="15" spans="1:11" ht="21" hidden="1" customHeight="1">
      <c r="A15" s="2" t="s">
        <v>3643</v>
      </c>
      <c r="B15" s="44" t="s">
        <v>95</v>
      </c>
      <c r="C15" s="44" t="s">
        <v>96</v>
      </c>
      <c r="D15" s="11" t="s">
        <v>15</v>
      </c>
      <c r="E15" s="12">
        <v>20407</v>
      </c>
      <c r="F15" s="11">
        <v>61</v>
      </c>
      <c r="G15" s="43">
        <v>42477.333333333336</v>
      </c>
      <c r="H15" s="46">
        <f t="shared" si="0"/>
        <v>0.33333333333333331</v>
      </c>
      <c r="I15" s="11">
        <v>4</v>
      </c>
      <c r="J15" s="11"/>
      <c r="K15" s="11"/>
    </row>
    <row r="16" spans="1:11" ht="21" hidden="1" customHeight="1">
      <c r="A16" s="2" t="s">
        <v>3642</v>
      </c>
      <c r="B16" s="44" t="s">
        <v>822</v>
      </c>
      <c r="C16" s="44" t="s">
        <v>823</v>
      </c>
      <c r="D16" s="11" t="s">
        <v>15</v>
      </c>
      <c r="E16" s="12">
        <v>26102</v>
      </c>
      <c r="F16" s="11">
        <v>45</v>
      </c>
      <c r="G16" s="43">
        <v>42477.333333333336</v>
      </c>
      <c r="H16" s="46">
        <f t="shared" si="0"/>
        <v>0.33333333333333331</v>
      </c>
      <c r="I16" s="11">
        <v>2</v>
      </c>
      <c r="J16" s="11"/>
      <c r="K16" s="11"/>
    </row>
    <row r="17" spans="1:11" ht="21" hidden="1" customHeight="1">
      <c r="A17" s="2" t="s">
        <v>3644</v>
      </c>
      <c r="B17" s="44" t="s">
        <v>394</v>
      </c>
      <c r="C17" s="44" t="s">
        <v>395</v>
      </c>
      <c r="D17" s="11" t="s">
        <v>15</v>
      </c>
      <c r="E17" s="12">
        <v>24792</v>
      </c>
      <c r="F17" s="11">
        <v>49</v>
      </c>
      <c r="G17" s="43">
        <v>42477.333333333336</v>
      </c>
      <c r="H17" s="46">
        <f t="shared" si="0"/>
        <v>0.33333333333333331</v>
      </c>
      <c r="I17" s="11">
        <v>2</v>
      </c>
      <c r="J17" s="11">
        <v>4</v>
      </c>
      <c r="K17" s="45">
        <v>1500</v>
      </c>
    </row>
    <row r="18" spans="1:11" ht="21" customHeight="1">
      <c r="A18" s="2" t="s">
        <v>3647</v>
      </c>
      <c r="B18" s="44" t="s">
        <v>1877</v>
      </c>
      <c r="C18" s="44" t="s">
        <v>1878</v>
      </c>
      <c r="D18" s="11" t="s">
        <v>15</v>
      </c>
      <c r="E18" s="12">
        <v>23473</v>
      </c>
      <c r="F18" s="11">
        <v>52</v>
      </c>
      <c r="G18" s="43">
        <v>42477.333333333336</v>
      </c>
      <c r="H18" s="46">
        <f t="shared" si="0"/>
        <v>0.33333333333333331</v>
      </c>
      <c r="I18" s="11">
        <v>4</v>
      </c>
      <c r="J18" s="11" t="s">
        <v>3420</v>
      </c>
      <c r="K18" s="45">
        <v>3000</v>
      </c>
    </row>
    <row r="19" spans="1:11" ht="21" hidden="1" customHeight="1">
      <c r="A19" s="2" t="s">
        <v>3642</v>
      </c>
      <c r="B19" s="44" t="s">
        <v>1131</v>
      </c>
      <c r="C19" s="44" t="s">
        <v>1132</v>
      </c>
      <c r="D19" s="11" t="s">
        <v>15</v>
      </c>
      <c r="E19" s="12">
        <v>28898</v>
      </c>
      <c r="F19" s="11">
        <v>38</v>
      </c>
      <c r="G19" s="43">
        <v>42477.333333333336</v>
      </c>
      <c r="H19" s="46">
        <f t="shared" si="0"/>
        <v>0.33333333333333331</v>
      </c>
      <c r="I19" s="11">
        <v>1</v>
      </c>
      <c r="J19" s="11"/>
      <c r="K19" s="11"/>
    </row>
    <row r="20" spans="1:11" ht="21" hidden="1" customHeight="1">
      <c r="A20" s="2" t="s">
        <v>3646</v>
      </c>
      <c r="B20" s="44" t="s">
        <v>1651</v>
      </c>
      <c r="C20" s="44" t="s">
        <v>1652</v>
      </c>
      <c r="D20" s="11" t="s">
        <v>15</v>
      </c>
      <c r="E20" s="12">
        <v>26809</v>
      </c>
      <c r="F20" s="11">
        <v>43</v>
      </c>
      <c r="G20" s="43">
        <v>42477.333333333336</v>
      </c>
      <c r="H20" s="46">
        <f t="shared" si="0"/>
        <v>0.33333333333333331</v>
      </c>
      <c r="I20" s="11">
        <v>4</v>
      </c>
      <c r="J20" s="11">
        <v>4</v>
      </c>
      <c r="K20" s="45">
        <v>1500</v>
      </c>
    </row>
    <row r="21" spans="1:11" ht="21" hidden="1" customHeight="1">
      <c r="A21" s="2" t="s">
        <v>3646</v>
      </c>
      <c r="B21" s="44" t="s">
        <v>1654</v>
      </c>
      <c r="C21" s="44" t="s">
        <v>3424</v>
      </c>
      <c r="D21" s="11" t="s">
        <v>23</v>
      </c>
      <c r="E21" s="12">
        <v>26912</v>
      </c>
      <c r="F21" s="11">
        <v>43</v>
      </c>
      <c r="G21" s="43">
        <v>42477.333333333336</v>
      </c>
      <c r="H21" s="46">
        <f t="shared" si="0"/>
        <v>0.33333333333333331</v>
      </c>
      <c r="I21" s="11">
        <v>2</v>
      </c>
      <c r="J21" s="11">
        <v>9</v>
      </c>
      <c r="K21" s="45">
        <v>0</v>
      </c>
    </row>
    <row r="22" spans="1:11" ht="21" hidden="1" customHeight="1">
      <c r="A22" s="2" t="s">
        <v>3644</v>
      </c>
      <c r="B22" s="44" t="s">
        <v>553</v>
      </c>
      <c r="C22" s="44" t="s">
        <v>554</v>
      </c>
      <c r="D22" s="11" t="s">
        <v>15</v>
      </c>
      <c r="E22" s="12">
        <v>17307</v>
      </c>
      <c r="F22" s="11">
        <v>69</v>
      </c>
      <c r="G22" s="43">
        <v>42477.333333333336</v>
      </c>
      <c r="H22" s="46">
        <f t="shared" si="0"/>
        <v>0.33333333333333331</v>
      </c>
      <c r="I22" s="11">
        <v>2</v>
      </c>
      <c r="J22" s="11"/>
      <c r="K22" s="11"/>
    </row>
    <row r="23" spans="1:11" ht="21" hidden="1" customHeight="1">
      <c r="A23" s="2" t="s">
        <v>3644</v>
      </c>
      <c r="B23" s="44" t="s">
        <v>556</v>
      </c>
      <c r="C23" s="44" t="s">
        <v>557</v>
      </c>
      <c r="D23" s="11" t="s">
        <v>15</v>
      </c>
      <c r="E23" s="12">
        <v>26631</v>
      </c>
      <c r="F23" s="11">
        <v>44</v>
      </c>
      <c r="G23" s="43">
        <v>42477.333333333336</v>
      </c>
      <c r="H23" s="46">
        <f t="shared" si="0"/>
        <v>0.33333333333333331</v>
      </c>
      <c r="I23" s="11">
        <v>2</v>
      </c>
      <c r="J23" s="11"/>
      <c r="K23" s="11"/>
    </row>
    <row r="24" spans="1:11" ht="21" hidden="1" customHeight="1">
      <c r="A24" s="2" t="s">
        <v>3642</v>
      </c>
      <c r="B24" s="44" t="s">
        <v>1002</v>
      </c>
      <c r="C24" s="44" t="s">
        <v>1003</v>
      </c>
      <c r="D24" s="11" t="s">
        <v>15</v>
      </c>
      <c r="E24" s="12">
        <v>28223</v>
      </c>
      <c r="F24" s="11">
        <v>39</v>
      </c>
      <c r="G24" s="43">
        <v>42477.333333333336</v>
      </c>
      <c r="H24" s="46">
        <f t="shared" si="0"/>
        <v>0.33333333333333331</v>
      </c>
      <c r="I24" s="11">
        <v>1</v>
      </c>
      <c r="J24" s="11"/>
      <c r="K24" s="11"/>
    </row>
    <row r="25" spans="1:11" ht="21" hidden="1" customHeight="1">
      <c r="A25" s="2" t="s">
        <v>3642</v>
      </c>
      <c r="B25" s="44" t="s">
        <v>1005</v>
      </c>
      <c r="C25" s="44" t="s">
        <v>3425</v>
      </c>
      <c r="D25" s="11" t="s">
        <v>23</v>
      </c>
      <c r="E25" s="12">
        <v>27962</v>
      </c>
      <c r="F25" s="11">
        <v>40</v>
      </c>
      <c r="G25" s="43">
        <v>42477.333333333336</v>
      </c>
      <c r="H25" s="46">
        <f t="shared" si="0"/>
        <v>0.33333333333333331</v>
      </c>
      <c r="I25" s="11">
        <v>2</v>
      </c>
      <c r="J25" s="11"/>
      <c r="K25" s="11"/>
    </row>
    <row r="26" spans="1:11" ht="21" hidden="1" customHeight="1">
      <c r="A26" s="2" t="s">
        <v>3644</v>
      </c>
      <c r="B26" s="44" t="s">
        <v>355</v>
      </c>
      <c r="C26" s="44" t="s">
        <v>356</v>
      </c>
      <c r="D26" s="11" t="s">
        <v>15</v>
      </c>
      <c r="E26" s="12">
        <v>23425</v>
      </c>
      <c r="F26" s="11">
        <v>53</v>
      </c>
      <c r="G26" s="43">
        <v>42477.333333333336</v>
      </c>
      <c r="H26" s="46">
        <f t="shared" si="0"/>
        <v>0.33333333333333331</v>
      </c>
      <c r="I26" s="11">
        <v>2</v>
      </c>
      <c r="J26" s="11"/>
      <c r="K26" s="11"/>
    </row>
    <row r="27" spans="1:11" ht="21" hidden="1" customHeight="1">
      <c r="A27" s="2" t="s">
        <v>3642</v>
      </c>
      <c r="B27" s="44" t="s">
        <v>839</v>
      </c>
      <c r="C27" s="44" t="s">
        <v>840</v>
      </c>
      <c r="D27" s="11" t="s">
        <v>15</v>
      </c>
      <c r="E27" s="12">
        <v>24388</v>
      </c>
      <c r="F27" s="11">
        <v>50</v>
      </c>
      <c r="G27" s="43">
        <v>42477.333333333336</v>
      </c>
      <c r="H27" s="46">
        <f t="shared" si="0"/>
        <v>0.33333333333333331</v>
      </c>
      <c r="I27" s="11">
        <v>4</v>
      </c>
      <c r="J27" s="11"/>
      <c r="K27" s="11"/>
    </row>
    <row r="28" spans="1:11" ht="21" hidden="1" customHeight="1">
      <c r="A28" s="2" t="s">
        <v>3642</v>
      </c>
      <c r="B28" s="44" t="s">
        <v>803</v>
      </c>
      <c r="C28" s="44" t="s">
        <v>804</v>
      </c>
      <c r="D28" s="11" t="s">
        <v>15</v>
      </c>
      <c r="E28" s="12">
        <v>21885</v>
      </c>
      <c r="F28" s="11">
        <v>57</v>
      </c>
      <c r="G28" s="43">
        <v>42477.333333333336</v>
      </c>
      <c r="H28" s="46">
        <f t="shared" si="0"/>
        <v>0.33333333333333331</v>
      </c>
      <c r="I28" s="11">
        <v>4</v>
      </c>
      <c r="J28" s="11"/>
      <c r="K28" s="11"/>
    </row>
    <row r="29" spans="1:11" ht="21" hidden="1" customHeight="1">
      <c r="A29" s="2" t="s">
        <v>3645</v>
      </c>
      <c r="B29" s="44" t="s">
        <v>1267</v>
      </c>
      <c r="C29" s="44" t="s">
        <v>1268</v>
      </c>
      <c r="D29" s="11" t="s">
        <v>15</v>
      </c>
      <c r="E29" s="12">
        <v>16258</v>
      </c>
      <c r="F29" s="11">
        <v>72</v>
      </c>
      <c r="G29" s="43">
        <v>42477.333333333336</v>
      </c>
      <c r="H29" s="46">
        <f t="shared" si="0"/>
        <v>0.33333333333333331</v>
      </c>
      <c r="I29" s="11">
        <v>4</v>
      </c>
      <c r="J29" s="11"/>
      <c r="K29" s="11"/>
    </row>
    <row r="30" spans="1:11" ht="21" hidden="1" customHeight="1">
      <c r="A30" s="2" t="s">
        <v>3645</v>
      </c>
      <c r="B30" s="44" t="s">
        <v>1184</v>
      </c>
      <c r="C30" s="44" t="s">
        <v>1185</v>
      </c>
      <c r="D30" s="11" t="s">
        <v>15</v>
      </c>
      <c r="E30" s="12">
        <v>17933</v>
      </c>
      <c r="F30" s="11">
        <v>68</v>
      </c>
      <c r="G30" s="43">
        <v>42477.333333333336</v>
      </c>
      <c r="H30" s="46">
        <f t="shared" si="0"/>
        <v>0.33333333333333331</v>
      </c>
      <c r="I30" s="11">
        <v>4</v>
      </c>
      <c r="J30" s="11">
        <v>2</v>
      </c>
      <c r="K30" s="45">
        <v>2500</v>
      </c>
    </row>
    <row r="31" spans="1:11" ht="21" hidden="1" customHeight="1">
      <c r="A31" s="2" t="s">
        <v>3642</v>
      </c>
      <c r="B31" s="44" t="s">
        <v>1094</v>
      </c>
      <c r="C31" s="44" t="s">
        <v>1095</v>
      </c>
      <c r="D31" s="11" t="s">
        <v>15</v>
      </c>
      <c r="E31" s="12">
        <v>33644</v>
      </c>
      <c r="F31" s="11">
        <v>25</v>
      </c>
      <c r="G31" s="43">
        <v>42477.333333333336</v>
      </c>
      <c r="H31" s="46">
        <f t="shared" si="0"/>
        <v>0.33333333333333331</v>
      </c>
      <c r="I31" s="11">
        <v>1</v>
      </c>
      <c r="J31" s="11"/>
      <c r="K31" s="11"/>
    </row>
    <row r="32" spans="1:11" ht="21" hidden="1" customHeight="1">
      <c r="A32" s="2" t="s">
        <v>3642</v>
      </c>
      <c r="B32" s="44" t="s">
        <v>1086</v>
      </c>
      <c r="C32" s="44" t="s">
        <v>1087</v>
      </c>
      <c r="D32" s="11" t="s">
        <v>15</v>
      </c>
      <c r="E32" s="12">
        <v>27589</v>
      </c>
      <c r="F32" s="11">
        <v>41</v>
      </c>
      <c r="G32" s="43">
        <v>42477.333333333336</v>
      </c>
      <c r="H32" s="46">
        <f t="shared" si="0"/>
        <v>0.33333333333333331</v>
      </c>
      <c r="I32" s="11">
        <v>4</v>
      </c>
      <c r="J32" s="11"/>
      <c r="K32" s="11"/>
    </row>
    <row r="33" spans="1:11" ht="21" hidden="1" customHeight="1">
      <c r="A33" s="2" t="s">
        <v>3642</v>
      </c>
      <c r="B33" s="44" t="s">
        <v>1089</v>
      </c>
      <c r="C33" s="44" t="s">
        <v>3430</v>
      </c>
      <c r="D33" s="11" t="s">
        <v>23</v>
      </c>
      <c r="E33" s="12">
        <v>26628</v>
      </c>
      <c r="F33" s="11">
        <v>44</v>
      </c>
      <c r="G33" s="43">
        <v>42477.333333333336</v>
      </c>
      <c r="H33" s="46">
        <f t="shared" si="0"/>
        <v>0.33333333333333331</v>
      </c>
      <c r="I33" s="11">
        <v>5</v>
      </c>
      <c r="J33" s="11"/>
      <c r="K33" s="11"/>
    </row>
    <row r="34" spans="1:11" ht="21" hidden="1" customHeight="1">
      <c r="A34" s="2" t="s">
        <v>3646</v>
      </c>
      <c r="B34" s="44" t="s">
        <v>1546</v>
      </c>
      <c r="C34" s="44" t="s">
        <v>1547</v>
      </c>
      <c r="D34" s="11" t="s">
        <v>15</v>
      </c>
      <c r="E34" s="12">
        <v>15546</v>
      </c>
      <c r="F34" s="11">
        <v>74</v>
      </c>
      <c r="G34" s="43">
        <v>42477.333333333336</v>
      </c>
      <c r="H34" s="46">
        <f t="shared" ref="H34:H65" si="1">TIME(HOUR(G34),MINUTE(G34),0)</f>
        <v>0.33333333333333331</v>
      </c>
      <c r="I34" s="11">
        <v>3</v>
      </c>
      <c r="J34" s="11"/>
      <c r="K34" s="11"/>
    </row>
    <row r="35" spans="1:11" ht="21" hidden="1" customHeight="1">
      <c r="A35" s="2" t="s">
        <v>3646</v>
      </c>
      <c r="B35" s="44" t="s">
        <v>1549</v>
      </c>
      <c r="C35" s="44" t="s">
        <v>3433</v>
      </c>
      <c r="D35" s="11" t="s">
        <v>23</v>
      </c>
      <c r="E35" s="12">
        <v>18029</v>
      </c>
      <c r="F35" s="11">
        <v>67</v>
      </c>
      <c r="G35" s="43">
        <v>42477.333333333336</v>
      </c>
      <c r="H35" s="46">
        <f t="shared" si="1"/>
        <v>0.33333333333333331</v>
      </c>
      <c r="I35" s="11">
        <v>5</v>
      </c>
      <c r="J35" s="11"/>
      <c r="K35" s="11"/>
    </row>
    <row r="36" spans="1:11" ht="21" customHeight="1">
      <c r="A36" s="2" t="s">
        <v>3647</v>
      </c>
      <c r="B36" s="44" t="s">
        <v>2039</v>
      </c>
      <c r="C36" s="44" t="s">
        <v>2040</v>
      </c>
      <c r="D36" s="11" t="s">
        <v>15</v>
      </c>
      <c r="E36" s="12">
        <v>27983</v>
      </c>
      <c r="F36" s="11">
        <v>40</v>
      </c>
      <c r="G36" s="43">
        <v>42477.333333333336</v>
      </c>
      <c r="H36" s="46">
        <f t="shared" si="1"/>
        <v>0.33333333333333331</v>
      </c>
      <c r="I36" s="11">
        <v>2</v>
      </c>
      <c r="J36" s="11"/>
      <c r="K36" s="11"/>
    </row>
    <row r="37" spans="1:11" ht="21" hidden="1" customHeight="1">
      <c r="A37" s="2" t="s">
        <v>3642</v>
      </c>
      <c r="B37" s="44" t="s">
        <v>770</v>
      </c>
      <c r="C37" s="44" t="s">
        <v>771</v>
      </c>
      <c r="D37" s="11" t="s">
        <v>15</v>
      </c>
      <c r="E37" s="12">
        <v>26865</v>
      </c>
      <c r="F37" s="11">
        <v>43</v>
      </c>
      <c r="G37" s="43">
        <v>42477.333333333336</v>
      </c>
      <c r="H37" s="46">
        <f t="shared" si="1"/>
        <v>0.33333333333333331</v>
      </c>
      <c r="I37" s="11">
        <v>2</v>
      </c>
      <c r="J37" s="11"/>
      <c r="K37" s="11"/>
    </row>
    <row r="38" spans="1:11" ht="21" hidden="1" customHeight="1">
      <c r="A38" s="2" t="s">
        <v>3642</v>
      </c>
      <c r="B38" s="44" t="s">
        <v>794</v>
      </c>
      <c r="C38" s="44" t="s">
        <v>795</v>
      </c>
      <c r="D38" s="11" t="s">
        <v>15</v>
      </c>
      <c r="E38" s="12">
        <v>28294</v>
      </c>
      <c r="F38" s="11">
        <v>39</v>
      </c>
      <c r="G38" s="43">
        <v>42477.333333333336</v>
      </c>
      <c r="H38" s="46">
        <f t="shared" si="1"/>
        <v>0.33333333333333331</v>
      </c>
      <c r="I38" s="11">
        <v>1</v>
      </c>
      <c r="J38" s="11"/>
      <c r="K38" s="11"/>
    </row>
    <row r="39" spans="1:11" ht="21" hidden="1" customHeight="1">
      <c r="A39" s="2" t="s">
        <v>3642</v>
      </c>
      <c r="B39" s="44" t="s">
        <v>746</v>
      </c>
      <c r="C39" s="44" t="s">
        <v>747</v>
      </c>
      <c r="D39" s="11" t="s">
        <v>15</v>
      </c>
      <c r="E39" s="12">
        <v>24971</v>
      </c>
      <c r="F39" s="11">
        <v>48</v>
      </c>
      <c r="G39" s="43">
        <v>42477.333333333336</v>
      </c>
      <c r="H39" s="46">
        <f t="shared" si="1"/>
        <v>0.33333333333333331</v>
      </c>
      <c r="I39" s="11">
        <v>2</v>
      </c>
      <c r="J39" s="11"/>
      <c r="K39" s="11"/>
    </row>
    <row r="40" spans="1:11" ht="21" hidden="1" customHeight="1">
      <c r="A40" s="2" t="s">
        <v>3642</v>
      </c>
      <c r="B40" s="44" t="s">
        <v>1044</v>
      </c>
      <c r="C40" s="44" t="s">
        <v>1045</v>
      </c>
      <c r="D40" s="11" t="s">
        <v>15</v>
      </c>
      <c r="E40" s="12">
        <v>30200</v>
      </c>
      <c r="F40" s="11">
        <v>34</v>
      </c>
      <c r="G40" s="43">
        <v>42477.333333333336</v>
      </c>
      <c r="H40" s="46">
        <f t="shared" si="1"/>
        <v>0.33333333333333331</v>
      </c>
      <c r="I40" s="11">
        <v>1</v>
      </c>
      <c r="J40" s="11"/>
      <c r="K40" s="11"/>
    </row>
    <row r="41" spans="1:11" ht="21" hidden="1" customHeight="1">
      <c r="A41" s="2" t="s">
        <v>3642</v>
      </c>
      <c r="B41" s="44" t="s">
        <v>1047</v>
      </c>
      <c r="C41" s="44" t="s">
        <v>3473</v>
      </c>
      <c r="D41" s="11" t="s">
        <v>23</v>
      </c>
      <c r="E41" s="12">
        <v>31717</v>
      </c>
      <c r="F41" s="11">
        <v>30</v>
      </c>
      <c r="G41" s="43">
        <v>42477.333333333336</v>
      </c>
      <c r="H41" s="46">
        <f t="shared" si="1"/>
        <v>0.33333333333333331</v>
      </c>
      <c r="I41" s="11">
        <v>1</v>
      </c>
      <c r="J41" s="11"/>
      <c r="K41" s="11"/>
    </row>
    <row r="42" spans="1:11" ht="21" customHeight="1">
      <c r="A42" s="2" t="s">
        <v>3647</v>
      </c>
      <c r="B42" s="44" t="s">
        <v>1977</v>
      </c>
      <c r="C42" s="44" t="s">
        <v>1978</v>
      </c>
      <c r="D42" s="11" t="s">
        <v>15</v>
      </c>
      <c r="E42" s="12">
        <v>31327</v>
      </c>
      <c r="F42" s="11">
        <v>31</v>
      </c>
      <c r="G42" s="43">
        <v>42477.333333333336</v>
      </c>
      <c r="H42" s="46">
        <f t="shared" si="1"/>
        <v>0.33333333333333331</v>
      </c>
      <c r="I42" s="11">
        <v>1</v>
      </c>
      <c r="J42" s="11" t="s">
        <v>3656</v>
      </c>
      <c r="K42" s="11"/>
    </row>
    <row r="43" spans="1:11" ht="21" hidden="1" customHeight="1">
      <c r="A43" s="2" t="s">
        <v>3642</v>
      </c>
      <c r="B43" s="44" t="s">
        <v>731</v>
      </c>
      <c r="C43" s="44" t="s">
        <v>732</v>
      </c>
      <c r="D43" s="11" t="s">
        <v>15</v>
      </c>
      <c r="E43" s="12">
        <v>16829</v>
      </c>
      <c r="F43" s="11">
        <v>71</v>
      </c>
      <c r="G43" s="43">
        <v>42477.333333333336</v>
      </c>
      <c r="H43" s="46">
        <f t="shared" si="1"/>
        <v>0.33333333333333331</v>
      </c>
      <c r="I43" s="11">
        <v>4</v>
      </c>
      <c r="J43" s="11"/>
      <c r="K43" s="11"/>
    </row>
    <row r="44" spans="1:11" ht="21" hidden="1" customHeight="1">
      <c r="A44" s="2" t="s">
        <v>3642</v>
      </c>
      <c r="B44" s="44" t="s">
        <v>734</v>
      </c>
      <c r="C44" s="44" t="s">
        <v>3439</v>
      </c>
      <c r="D44" s="11" t="s">
        <v>23</v>
      </c>
      <c r="E44" s="12">
        <v>19232</v>
      </c>
      <c r="F44" s="11">
        <v>64</v>
      </c>
      <c r="G44" s="43">
        <v>42477.333333333336</v>
      </c>
      <c r="H44" s="46">
        <f t="shared" si="1"/>
        <v>0.33333333333333331</v>
      </c>
      <c r="I44" s="11">
        <v>5</v>
      </c>
      <c r="J44" s="11"/>
      <c r="K44" s="11"/>
    </row>
    <row r="45" spans="1:11" ht="21" hidden="1" customHeight="1">
      <c r="A45" s="2" t="s">
        <v>3642</v>
      </c>
      <c r="B45" s="44" t="s">
        <v>735</v>
      </c>
      <c r="C45" s="44" t="s">
        <v>3440</v>
      </c>
      <c r="D45" s="11" t="s">
        <v>15</v>
      </c>
      <c r="E45" s="12">
        <v>28609</v>
      </c>
      <c r="F45" s="11">
        <v>38</v>
      </c>
      <c r="G45" s="43">
        <v>42477.333333333336</v>
      </c>
      <c r="H45" s="46">
        <f t="shared" si="1"/>
        <v>0.33333333333333331</v>
      </c>
      <c r="I45" s="11">
        <v>1</v>
      </c>
      <c r="J45" s="11"/>
      <c r="K45" s="11"/>
    </row>
    <row r="46" spans="1:11" ht="21" hidden="1" customHeight="1">
      <c r="A46" s="2" t="s">
        <v>3642</v>
      </c>
      <c r="B46" s="44" t="s">
        <v>806</v>
      </c>
      <c r="C46" s="44" t="s">
        <v>807</v>
      </c>
      <c r="D46" s="11" t="s">
        <v>15</v>
      </c>
      <c r="E46" s="12">
        <v>25538</v>
      </c>
      <c r="F46" s="11">
        <v>47</v>
      </c>
      <c r="G46" s="43">
        <v>42477.333333333336</v>
      </c>
      <c r="H46" s="46">
        <f t="shared" si="1"/>
        <v>0.33333333333333331</v>
      </c>
      <c r="I46" s="11">
        <v>4</v>
      </c>
      <c r="J46" s="11">
        <v>2</v>
      </c>
      <c r="K46" s="45">
        <v>2500</v>
      </c>
    </row>
    <row r="47" spans="1:11" ht="21" hidden="1" customHeight="1">
      <c r="A47" s="2" t="s">
        <v>3642</v>
      </c>
      <c r="B47" s="44" t="s">
        <v>808</v>
      </c>
      <c r="C47" s="44" t="s">
        <v>3442</v>
      </c>
      <c r="D47" s="11" t="s">
        <v>23</v>
      </c>
      <c r="E47" s="12">
        <v>26067</v>
      </c>
      <c r="F47" s="11">
        <v>45</v>
      </c>
      <c r="G47" s="43">
        <v>42477.333333333336</v>
      </c>
      <c r="H47" s="46">
        <f t="shared" si="1"/>
        <v>0.33333333333333331</v>
      </c>
      <c r="I47" s="11">
        <v>5</v>
      </c>
      <c r="J47" s="11"/>
      <c r="K47" s="11"/>
    </row>
    <row r="48" spans="1:11" ht="21" hidden="1" customHeight="1">
      <c r="A48" s="2" t="s">
        <v>3502</v>
      </c>
      <c r="B48" s="44" t="s">
        <v>3381</v>
      </c>
      <c r="C48" s="44" t="s">
        <v>3387</v>
      </c>
      <c r="D48" s="11" t="s">
        <v>3363</v>
      </c>
      <c r="E48" s="12">
        <v>24785</v>
      </c>
      <c r="F48" s="11">
        <v>49</v>
      </c>
      <c r="G48" s="43">
        <v>42477.333333333336</v>
      </c>
      <c r="H48" s="46">
        <f t="shared" si="1"/>
        <v>0.33333333333333331</v>
      </c>
      <c r="I48" s="11">
        <v>2</v>
      </c>
      <c r="J48" s="11"/>
      <c r="K48" s="11"/>
    </row>
    <row r="49" spans="1:11" ht="21" hidden="1" customHeight="1">
      <c r="A49" s="2" t="s">
        <v>3501</v>
      </c>
      <c r="B49" s="44" t="s">
        <v>3369</v>
      </c>
      <c r="C49" s="44" t="s">
        <v>3370</v>
      </c>
      <c r="D49" s="11" t="s">
        <v>3363</v>
      </c>
      <c r="E49" s="12">
        <v>22277</v>
      </c>
      <c r="F49" s="11">
        <v>56</v>
      </c>
      <c r="G49" s="43">
        <v>42477.333333333336</v>
      </c>
      <c r="H49" s="46">
        <f t="shared" si="1"/>
        <v>0.33333333333333331</v>
      </c>
      <c r="I49" s="11">
        <v>4</v>
      </c>
      <c r="J49" s="11"/>
      <c r="K49" s="11"/>
    </row>
    <row r="50" spans="1:11" ht="21" hidden="1" customHeight="1">
      <c r="A50" s="2" t="s">
        <v>3500</v>
      </c>
      <c r="B50" s="44" t="s">
        <v>3380</v>
      </c>
      <c r="C50" s="44" t="s">
        <v>3386</v>
      </c>
      <c r="D50" s="11" t="s">
        <v>3390</v>
      </c>
      <c r="E50" s="12">
        <v>34781</v>
      </c>
      <c r="F50" s="11">
        <v>22</v>
      </c>
      <c r="G50" s="43">
        <v>42477.333333333336</v>
      </c>
      <c r="H50" s="46">
        <f t="shared" si="1"/>
        <v>0.33333333333333331</v>
      </c>
      <c r="I50" s="11">
        <v>1</v>
      </c>
      <c r="J50" s="11"/>
      <c r="K50" s="11"/>
    </row>
    <row r="51" spans="1:11" ht="21" hidden="1" customHeight="1">
      <c r="A51" s="2" t="s">
        <v>3501</v>
      </c>
      <c r="B51" s="44" t="s">
        <v>3382</v>
      </c>
      <c r="C51" s="44" t="s">
        <v>3388</v>
      </c>
      <c r="D51" s="11" t="s">
        <v>3363</v>
      </c>
      <c r="E51" s="12">
        <v>30365</v>
      </c>
      <c r="F51" s="11">
        <v>34</v>
      </c>
      <c r="G51" s="43">
        <v>42477.333333333336</v>
      </c>
      <c r="H51" s="46">
        <f t="shared" si="1"/>
        <v>0.33333333333333331</v>
      </c>
      <c r="I51" s="11">
        <v>1</v>
      </c>
      <c r="J51" s="11"/>
      <c r="K51" s="11"/>
    </row>
    <row r="52" spans="1:11" ht="21" customHeight="1">
      <c r="A52" s="2" t="s">
        <v>3647</v>
      </c>
      <c r="B52" s="44" t="s">
        <v>1903</v>
      </c>
      <c r="C52" s="44" t="s">
        <v>1904</v>
      </c>
      <c r="D52" s="11" t="s">
        <v>15</v>
      </c>
      <c r="E52" s="12">
        <v>27159</v>
      </c>
      <c r="F52" s="11">
        <v>42</v>
      </c>
      <c r="G52" s="43">
        <v>42477.354166666664</v>
      </c>
      <c r="H52" s="46">
        <f t="shared" si="1"/>
        <v>0.35416666666666669</v>
      </c>
      <c r="I52" s="11">
        <v>2</v>
      </c>
      <c r="J52" s="11"/>
      <c r="K52" s="11"/>
    </row>
    <row r="53" spans="1:11" ht="21" customHeight="1">
      <c r="A53" s="2" t="s">
        <v>3647</v>
      </c>
      <c r="B53" s="44" t="s">
        <v>1911</v>
      </c>
      <c r="C53" s="44" t="s">
        <v>1912</v>
      </c>
      <c r="D53" s="11" t="s">
        <v>15</v>
      </c>
      <c r="E53" s="12">
        <v>29837</v>
      </c>
      <c r="F53" s="11">
        <v>35</v>
      </c>
      <c r="G53" s="43">
        <v>42477.354166666664</v>
      </c>
      <c r="H53" s="46">
        <f t="shared" si="1"/>
        <v>0.35416666666666669</v>
      </c>
      <c r="I53" s="11">
        <v>1</v>
      </c>
      <c r="J53" s="11"/>
      <c r="K53" s="11"/>
    </row>
    <row r="54" spans="1:11" ht="21" hidden="1" customHeight="1">
      <c r="A54" s="2" t="s">
        <v>3644</v>
      </c>
      <c r="B54" s="44" t="s">
        <v>340</v>
      </c>
      <c r="C54" s="44" t="s">
        <v>341</v>
      </c>
      <c r="D54" s="11" t="s">
        <v>15</v>
      </c>
      <c r="E54" s="12">
        <v>23787</v>
      </c>
      <c r="F54" s="11">
        <v>52</v>
      </c>
      <c r="G54" s="43">
        <v>42477.354166666664</v>
      </c>
      <c r="H54" s="46">
        <f t="shared" si="1"/>
        <v>0.35416666666666669</v>
      </c>
      <c r="I54" s="11">
        <v>4</v>
      </c>
      <c r="J54" s="11"/>
      <c r="K54" s="11"/>
    </row>
    <row r="55" spans="1:11" ht="21" hidden="1" customHeight="1">
      <c r="A55" s="2" t="s">
        <v>3646</v>
      </c>
      <c r="B55" s="44" t="s">
        <v>1816</v>
      </c>
      <c r="C55" s="44" t="s">
        <v>1817</v>
      </c>
      <c r="D55" s="11" t="s">
        <v>15</v>
      </c>
      <c r="E55" s="12">
        <v>33902</v>
      </c>
      <c r="F55" s="11">
        <v>24</v>
      </c>
      <c r="G55" s="43">
        <v>42477.354166666664</v>
      </c>
      <c r="H55" s="46">
        <f t="shared" si="1"/>
        <v>0.35416666666666669</v>
      </c>
      <c r="I55" s="11">
        <v>1</v>
      </c>
      <c r="J55" s="11"/>
      <c r="K55" s="11"/>
    </row>
    <row r="56" spans="1:11" ht="21" hidden="1" customHeight="1">
      <c r="A56" s="2" t="s">
        <v>3642</v>
      </c>
      <c r="B56" s="44" t="s">
        <v>817</v>
      </c>
      <c r="C56" s="44" t="s">
        <v>818</v>
      </c>
      <c r="D56" s="11" t="s">
        <v>15</v>
      </c>
      <c r="E56" s="12">
        <v>27076</v>
      </c>
      <c r="F56" s="11">
        <v>43</v>
      </c>
      <c r="G56" s="43">
        <v>42477.354166666664</v>
      </c>
      <c r="H56" s="46">
        <f t="shared" si="1"/>
        <v>0.35416666666666669</v>
      </c>
      <c r="I56" s="11">
        <v>4</v>
      </c>
      <c r="J56" s="11"/>
      <c r="K56" s="11"/>
    </row>
    <row r="57" spans="1:11" ht="21" hidden="1" customHeight="1">
      <c r="A57" s="2" t="s">
        <v>3642</v>
      </c>
      <c r="B57" s="44" t="s">
        <v>819</v>
      </c>
      <c r="C57" s="44" t="s">
        <v>3558</v>
      </c>
      <c r="D57" s="11" t="s">
        <v>23</v>
      </c>
      <c r="E57" s="12">
        <v>36303</v>
      </c>
      <c r="F57" s="11">
        <v>17</v>
      </c>
      <c r="G57" s="43">
        <v>42477.354166666664</v>
      </c>
      <c r="H57" s="46">
        <f t="shared" si="1"/>
        <v>0.35416666666666669</v>
      </c>
      <c r="I57" s="11">
        <v>1</v>
      </c>
      <c r="J57" s="11"/>
      <c r="K57" s="11"/>
    </row>
    <row r="58" spans="1:11" ht="21" hidden="1" customHeight="1">
      <c r="A58" s="2" t="s">
        <v>3642</v>
      </c>
      <c r="B58" s="44" t="s">
        <v>820</v>
      </c>
      <c r="C58" s="44" t="s">
        <v>3559</v>
      </c>
      <c r="D58" s="11" t="s">
        <v>23</v>
      </c>
      <c r="E58" s="12">
        <v>28464</v>
      </c>
      <c r="F58" s="11">
        <v>39</v>
      </c>
      <c r="G58" s="43">
        <v>42477.354166666664</v>
      </c>
      <c r="H58" s="46">
        <f t="shared" si="1"/>
        <v>0.35416666666666669</v>
      </c>
      <c r="I58" s="11">
        <v>1</v>
      </c>
      <c r="J58" s="11"/>
      <c r="K58" s="11"/>
    </row>
    <row r="59" spans="1:11" ht="21" hidden="1" customHeight="1">
      <c r="A59" s="2" t="s">
        <v>3644</v>
      </c>
      <c r="B59" s="44" t="s">
        <v>347</v>
      </c>
      <c r="C59" s="44" t="s">
        <v>348</v>
      </c>
      <c r="D59" s="11" t="s">
        <v>15</v>
      </c>
      <c r="E59" s="12">
        <v>25361</v>
      </c>
      <c r="F59" s="11">
        <v>47</v>
      </c>
      <c r="G59" s="43">
        <v>42477.354166666664</v>
      </c>
      <c r="H59" s="46">
        <f t="shared" si="1"/>
        <v>0.35416666666666669</v>
      </c>
      <c r="I59" s="11">
        <v>2</v>
      </c>
      <c r="J59" s="11"/>
      <c r="K59" s="11"/>
    </row>
    <row r="60" spans="1:11" ht="21" hidden="1" customHeight="1">
      <c r="A60" s="2" t="s">
        <v>3644</v>
      </c>
      <c r="B60" s="44" t="s">
        <v>638</v>
      </c>
      <c r="C60" s="44" t="s">
        <v>639</v>
      </c>
      <c r="D60" s="11" t="s">
        <v>15</v>
      </c>
      <c r="E60" s="12">
        <v>31873</v>
      </c>
      <c r="F60" s="11">
        <v>29</v>
      </c>
      <c r="G60" s="43">
        <v>42477.354166666664</v>
      </c>
      <c r="H60" s="46">
        <f t="shared" si="1"/>
        <v>0.35416666666666669</v>
      </c>
      <c r="I60" s="11">
        <v>1</v>
      </c>
      <c r="J60" s="11"/>
      <c r="K60" s="45"/>
    </row>
    <row r="61" spans="1:11" ht="21" hidden="1" customHeight="1">
      <c r="A61" s="2" t="s">
        <v>3644</v>
      </c>
      <c r="B61" s="44" t="s">
        <v>378</v>
      </c>
      <c r="C61" s="44" t="s">
        <v>379</v>
      </c>
      <c r="D61" s="11" t="s">
        <v>15</v>
      </c>
      <c r="E61" s="12">
        <v>25301</v>
      </c>
      <c r="F61" s="11">
        <v>47</v>
      </c>
      <c r="G61" s="43">
        <v>42477.354166666664</v>
      </c>
      <c r="H61" s="46">
        <f t="shared" si="1"/>
        <v>0.35416666666666669</v>
      </c>
      <c r="I61" s="11">
        <v>4</v>
      </c>
      <c r="J61" s="11"/>
      <c r="K61" s="45"/>
    </row>
    <row r="62" spans="1:11" ht="21" hidden="1" customHeight="1">
      <c r="A62" s="2" t="s">
        <v>3645</v>
      </c>
      <c r="B62" s="44" t="s">
        <v>1355</v>
      </c>
      <c r="C62" s="44" t="s">
        <v>1356</v>
      </c>
      <c r="D62" s="11" t="s">
        <v>15</v>
      </c>
      <c r="E62" s="12">
        <v>25525</v>
      </c>
      <c r="F62" s="11">
        <v>47</v>
      </c>
      <c r="G62" s="43">
        <v>42477.354166666664</v>
      </c>
      <c r="H62" s="46">
        <f t="shared" si="1"/>
        <v>0.35416666666666669</v>
      </c>
      <c r="I62" s="11">
        <v>4</v>
      </c>
      <c r="J62" s="11"/>
      <c r="K62" s="11"/>
    </row>
    <row r="63" spans="1:11" ht="21" customHeight="1">
      <c r="A63" s="2" t="s">
        <v>3647</v>
      </c>
      <c r="B63" s="44" t="s">
        <v>2101</v>
      </c>
      <c r="C63" s="44" t="s">
        <v>2102</v>
      </c>
      <c r="D63" s="11" t="s">
        <v>15</v>
      </c>
      <c r="E63" s="12">
        <v>26324</v>
      </c>
      <c r="F63" s="11">
        <v>45</v>
      </c>
      <c r="G63" s="43">
        <v>42477.354166666664</v>
      </c>
      <c r="H63" s="46">
        <f t="shared" si="1"/>
        <v>0.35416666666666669</v>
      </c>
      <c r="I63" s="11">
        <v>2</v>
      </c>
      <c r="J63" s="11"/>
      <c r="K63" s="11"/>
    </row>
    <row r="64" spans="1:11" ht="21" hidden="1" customHeight="1">
      <c r="A64" s="2" t="s">
        <v>3644</v>
      </c>
      <c r="B64" s="44" t="s">
        <v>438</v>
      </c>
      <c r="C64" s="44" t="s">
        <v>439</v>
      </c>
      <c r="D64" s="11" t="s">
        <v>15</v>
      </c>
      <c r="E64" s="12">
        <v>21011</v>
      </c>
      <c r="F64" s="11">
        <v>59</v>
      </c>
      <c r="G64" s="43">
        <v>42477.354166666664</v>
      </c>
      <c r="H64" s="46">
        <f t="shared" si="1"/>
        <v>0.35416666666666669</v>
      </c>
      <c r="I64" s="11">
        <v>2</v>
      </c>
      <c r="J64" s="11" t="s">
        <v>3475</v>
      </c>
      <c r="K64" s="45">
        <v>4500</v>
      </c>
    </row>
    <row r="65" spans="1:11" ht="21" hidden="1" customHeight="1">
      <c r="A65" s="2" t="s">
        <v>3644</v>
      </c>
      <c r="B65" s="44" t="s">
        <v>528</v>
      </c>
      <c r="C65" s="44" t="s">
        <v>529</v>
      </c>
      <c r="D65" s="11" t="s">
        <v>15</v>
      </c>
      <c r="E65" s="12">
        <v>33123</v>
      </c>
      <c r="F65" s="11">
        <v>26</v>
      </c>
      <c r="G65" s="43">
        <v>42477.354166666664</v>
      </c>
      <c r="H65" s="46">
        <f t="shared" si="1"/>
        <v>0.35416666666666669</v>
      </c>
      <c r="I65" s="11">
        <v>1</v>
      </c>
      <c r="J65" s="11">
        <v>2</v>
      </c>
      <c r="K65" s="45">
        <v>2500</v>
      </c>
    </row>
    <row r="66" spans="1:11" ht="21" hidden="1" customHeight="1">
      <c r="A66" s="2" t="s">
        <v>3645</v>
      </c>
      <c r="B66" s="44" t="s">
        <v>1212</v>
      </c>
      <c r="C66" s="44" t="s">
        <v>1213</v>
      </c>
      <c r="D66" s="11" t="s">
        <v>15</v>
      </c>
      <c r="E66" s="12">
        <v>20700</v>
      </c>
      <c r="F66" s="11">
        <v>60</v>
      </c>
      <c r="G66" s="43">
        <v>42477.354166666664</v>
      </c>
      <c r="H66" s="46">
        <f t="shared" ref="H66:H97" si="2">TIME(HOUR(G66),MINUTE(G66),0)</f>
        <v>0.35416666666666669</v>
      </c>
      <c r="I66" s="11">
        <v>4</v>
      </c>
      <c r="J66" s="11"/>
      <c r="K66" s="11"/>
    </row>
    <row r="67" spans="1:11" ht="21" customHeight="1">
      <c r="A67" s="2" t="s">
        <v>3647</v>
      </c>
      <c r="B67" s="44" t="s">
        <v>1925</v>
      </c>
      <c r="C67" s="44" t="s">
        <v>1926</v>
      </c>
      <c r="D67" s="11" t="s">
        <v>15</v>
      </c>
      <c r="E67" s="12">
        <v>23941</v>
      </c>
      <c r="F67" s="11">
        <v>51</v>
      </c>
      <c r="G67" s="43">
        <v>42477.354166666664</v>
      </c>
      <c r="H67" s="46">
        <f t="shared" si="2"/>
        <v>0.35416666666666669</v>
      </c>
      <c r="I67" s="11">
        <v>3</v>
      </c>
      <c r="J67" s="11">
        <v>2</v>
      </c>
      <c r="K67" s="45">
        <v>2500</v>
      </c>
    </row>
    <row r="68" spans="1:11" ht="21" hidden="1" customHeight="1">
      <c r="A68" s="2" t="s">
        <v>3643</v>
      </c>
      <c r="B68" s="44" t="s">
        <v>229</v>
      </c>
      <c r="C68" s="44" t="s">
        <v>230</v>
      </c>
      <c r="D68" s="11" t="s">
        <v>15</v>
      </c>
      <c r="E68" s="12">
        <v>30419</v>
      </c>
      <c r="F68" s="11">
        <v>33</v>
      </c>
      <c r="G68" s="43">
        <v>42477.354166666664</v>
      </c>
      <c r="H68" s="46">
        <f t="shared" si="2"/>
        <v>0.35416666666666669</v>
      </c>
      <c r="I68" s="11">
        <v>1</v>
      </c>
      <c r="J68" s="11"/>
      <c r="K68" s="45"/>
    </row>
    <row r="69" spans="1:11" ht="21" hidden="1" customHeight="1">
      <c r="A69" s="2" t="s">
        <v>3643</v>
      </c>
      <c r="B69" s="44" t="s">
        <v>102</v>
      </c>
      <c r="C69" s="44" t="s">
        <v>103</v>
      </c>
      <c r="D69" s="11" t="s">
        <v>15</v>
      </c>
      <c r="E69" s="12">
        <v>27016</v>
      </c>
      <c r="F69" s="11">
        <v>43</v>
      </c>
      <c r="G69" s="43">
        <v>42477.354166666664</v>
      </c>
      <c r="H69" s="46">
        <f t="shared" si="2"/>
        <v>0.35416666666666669</v>
      </c>
      <c r="I69" s="11">
        <v>2</v>
      </c>
      <c r="J69" s="11"/>
      <c r="K69" s="45"/>
    </row>
    <row r="70" spans="1:11" ht="21" hidden="1" customHeight="1">
      <c r="A70" s="2" t="s">
        <v>3643</v>
      </c>
      <c r="B70" s="44" t="s">
        <v>42</v>
      </c>
      <c r="C70" s="44" t="s">
        <v>43</v>
      </c>
      <c r="D70" s="11" t="s">
        <v>15</v>
      </c>
      <c r="E70" s="12">
        <v>17954</v>
      </c>
      <c r="F70" s="11">
        <v>68</v>
      </c>
      <c r="G70" s="43">
        <v>42477.354166666664</v>
      </c>
      <c r="H70" s="46">
        <f t="shared" si="2"/>
        <v>0.35416666666666669</v>
      </c>
      <c r="I70" s="11">
        <v>2</v>
      </c>
      <c r="J70" s="11"/>
      <c r="K70" s="45"/>
    </row>
    <row r="71" spans="1:11" ht="21" customHeight="1">
      <c r="A71" s="2" t="s">
        <v>3509</v>
      </c>
      <c r="B71" s="44" t="s">
        <v>3512</v>
      </c>
      <c r="C71" s="44" t="s">
        <v>3513</v>
      </c>
      <c r="D71" s="11" t="s">
        <v>3363</v>
      </c>
      <c r="E71" s="12">
        <v>27194</v>
      </c>
      <c r="F71" s="11">
        <v>42</v>
      </c>
      <c r="G71" s="43">
        <v>42477.354166666664</v>
      </c>
      <c r="H71" s="46">
        <f t="shared" si="2"/>
        <v>0.35416666666666669</v>
      </c>
      <c r="I71" s="11">
        <v>4</v>
      </c>
      <c r="J71" s="11"/>
      <c r="K71" s="45"/>
    </row>
    <row r="72" spans="1:11" ht="21" hidden="1" customHeight="1">
      <c r="A72" s="2" t="s">
        <v>3501</v>
      </c>
      <c r="B72" s="44" t="s">
        <v>3523</v>
      </c>
      <c r="C72" s="44" t="s">
        <v>3524</v>
      </c>
      <c r="D72" s="11" t="s">
        <v>3363</v>
      </c>
      <c r="E72" s="12">
        <v>30720</v>
      </c>
      <c r="F72" s="11">
        <v>33</v>
      </c>
      <c r="G72" s="43">
        <v>42477.354166666664</v>
      </c>
      <c r="H72" s="46">
        <f t="shared" si="2"/>
        <v>0.35416666666666669</v>
      </c>
      <c r="I72" s="11">
        <v>1</v>
      </c>
      <c r="J72" s="11"/>
      <c r="K72" s="45"/>
    </row>
    <row r="73" spans="1:11" ht="21" customHeight="1">
      <c r="A73" s="2" t="s">
        <v>3509</v>
      </c>
      <c r="B73" s="44" t="s">
        <v>3542</v>
      </c>
      <c r="C73" s="44" t="s">
        <v>3543</v>
      </c>
      <c r="D73" s="11" t="s">
        <v>3462</v>
      </c>
      <c r="E73" s="12">
        <v>22458</v>
      </c>
      <c r="F73" s="11">
        <v>55</v>
      </c>
      <c r="G73" s="43">
        <v>42477.354166666664</v>
      </c>
      <c r="H73" s="46">
        <f t="shared" si="2"/>
        <v>0.35416666666666669</v>
      </c>
      <c r="I73" s="11">
        <v>2</v>
      </c>
      <c r="J73" s="11"/>
      <c r="K73" s="45"/>
    </row>
    <row r="74" spans="1:11" ht="21" hidden="1" customHeight="1">
      <c r="A74" s="2" t="s">
        <v>3645</v>
      </c>
      <c r="B74" s="44" t="s">
        <v>1451</v>
      </c>
      <c r="C74" s="44" t="s">
        <v>1452</v>
      </c>
      <c r="D74" s="11" t="s">
        <v>15</v>
      </c>
      <c r="E74" s="12">
        <v>27256</v>
      </c>
      <c r="F74" s="11">
        <v>42</v>
      </c>
      <c r="G74" s="43">
        <v>42477.375</v>
      </c>
      <c r="H74" s="46">
        <f t="shared" si="2"/>
        <v>0.375</v>
      </c>
      <c r="I74" s="11">
        <v>2</v>
      </c>
      <c r="J74" s="11"/>
      <c r="K74" s="45"/>
    </row>
    <row r="75" spans="1:11" ht="21" hidden="1" customHeight="1">
      <c r="A75" s="2" t="s">
        <v>3646</v>
      </c>
      <c r="B75" s="44" t="s">
        <v>1571</v>
      </c>
      <c r="C75" s="44" t="s">
        <v>1572</v>
      </c>
      <c r="D75" s="11" t="s">
        <v>15</v>
      </c>
      <c r="E75" s="12">
        <v>17002</v>
      </c>
      <c r="F75" s="11">
        <v>70</v>
      </c>
      <c r="G75" s="43">
        <v>42477.375</v>
      </c>
      <c r="H75" s="46">
        <f t="shared" si="2"/>
        <v>0.375</v>
      </c>
      <c r="I75" s="11">
        <v>4</v>
      </c>
      <c r="J75" s="11"/>
      <c r="K75" s="45"/>
    </row>
    <row r="76" spans="1:11" ht="21" hidden="1" customHeight="1">
      <c r="A76" s="2" t="s">
        <v>3643</v>
      </c>
      <c r="B76" s="44" t="s">
        <v>78</v>
      </c>
      <c r="C76" s="44" t="s">
        <v>79</v>
      </c>
      <c r="D76" s="11" t="s">
        <v>15</v>
      </c>
      <c r="E76" s="12">
        <v>23363</v>
      </c>
      <c r="F76" s="11">
        <v>53</v>
      </c>
      <c r="G76" s="43">
        <v>42477.375</v>
      </c>
      <c r="H76" s="46">
        <f t="shared" si="2"/>
        <v>0.375</v>
      </c>
      <c r="I76" s="11">
        <v>2</v>
      </c>
      <c r="J76" s="11"/>
      <c r="K76" s="45"/>
    </row>
    <row r="77" spans="1:11" ht="21" hidden="1" customHeight="1">
      <c r="A77" s="2" t="s">
        <v>3643</v>
      </c>
      <c r="B77" s="44" t="s">
        <v>144</v>
      </c>
      <c r="C77" s="44" t="s">
        <v>145</v>
      </c>
      <c r="D77" s="11" t="s">
        <v>15</v>
      </c>
      <c r="E77" s="12">
        <v>25549</v>
      </c>
      <c r="F77" s="11">
        <v>47</v>
      </c>
      <c r="G77" s="43">
        <v>42477.375</v>
      </c>
      <c r="H77" s="46">
        <f t="shared" si="2"/>
        <v>0.375</v>
      </c>
      <c r="I77" s="11">
        <v>4</v>
      </c>
      <c r="J77" s="11">
        <v>4</v>
      </c>
      <c r="K77" s="45">
        <v>1500</v>
      </c>
    </row>
    <row r="78" spans="1:11" ht="21" hidden="1" customHeight="1">
      <c r="A78" s="2" t="s">
        <v>3642</v>
      </c>
      <c r="B78" s="44" t="s">
        <v>776</v>
      </c>
      <c r="C78" s="44" t="s">
        <v>777</v>
      </c>
      <c r="D78" s="11" t="s">
        <v>15</v>
      </c>
      <c r="E78" s="12">
        <v>19167</v>
      </c>
      <c r="F78" s="11">
        <v>64</v>
      </c>
      <c r="G78" s="43">
        <v>42477.375</v>
      </c>
      <c r="H78" s="46">
        <f t="shared" si="2"/>
        <v>0.375</v>
      </c>
      <c r="I78" s="11">
        <v>3</v>
      </c>
      <c r="J78" s="11">
        <v>2</v>
      </c>
      <c r="K78" s="45">
        <v>2500</v>
      </c>
    </row>
    <row r="79" spans="1:11" ht="21" hidden="1" customHeight="1">
      <c r="A79" s="2" t="s">
        <v>3642</v>
      </c>
      <c r="B79" s="44" t="s">
        <v>778</v>
      </c>
      <c r="C79" s="44" t="s">
        <v>3658</v>
      </c>
      <c r="D79" s="11" t="s">
        <v>23</v>
      </c>
      <c r="E79" s="12">
        <v>17979</v>
      </c>
      <c r="F79" s="11">
        <v>68</v>
      </c>
      <c r="G79" s="43">
        <v>42477.375</v>
      </c>
      <c r="H79" s="46">
        <f t="shared" si="2"/>
        <v>0.375</v>
      </c>
      <c r="I79" s="11">
        <v>2</v>
      </c>
      <c r="J79" s="11">
        <v>2</v>
      </c>
      <c r="K79" s="45">
        <v>2500</v>
      </c>
    </row>
    <row r="80" spans="1:11" ht="21" hidden="1" customHeight="1">
      <c r="A80" s="2" t="s">
        <v>3644</v>
      </c>
      <c r="B80" s="44" t="s">
        <v>657</v>
      </c>
      <c r="C80" s="44" t="s">
        <v>658</v>
      </c>
      <c r="D80" s="11" t="s">
        <v>15</v>
      </c>
      <c r="E80" s="12">
        <v>23656</v>
      </c>
      <c r="F80" s="11">
        <v>52</v>
      </c>
      <c r="G80" s="43">
        <v>42477.375</v>
      </c>
      <c r="H80" s="46">
        <f t="shared" si="2"/>
        <v>0.375</v>
      </c>
      <c r="I80" s="11">
        <v>4</v>
      </c>
      <c r="J80" s="11"/>
      <c r="K80" s="45"/>
    </row>
    <row r="81" spans="1:11" ht="21" hidden="1" customHeight="1">
      <c r="A81" s="2" t="s">
        <v>3642</v>
      </c>
      <c r="B81" s="44" t="s">
        <v>943</v>
      </c>
      <c r="C81" s="44" t="s">
        <v>944</v>
      </c>
      <c r="D81" s="11" t="s">
        <v>15</v>
      </c>
      <c r="E81" s="12">
        <v>30717</v>
      </c>
      <c r="F81" s="11">
        <v>33</v>
      </c>
      <c r="G81" s="43">
        <v>42477.375</v>
      </c>
      <c r="H81" s="46">
        <f t="shared" si="2"/>
        <v>0.375</v>
      </c>
      <c r="I81" s="11">
        <v>1</v>
      </c>
      <c r="J81" s="11"/>
      <c r="K81" s="45"/>
    </row>
    <row r="82" spans="1:11" ht="21" customHeight="1">
      <c r="A82" s="2" t="s">
        <v>3647</v>
      </c>
      <c r="B82" s="44" t="s">
        <v>1883</v>
      </c>
      <c r="C82" s="44" t="s">
        <v>1884</v>
      </c>
      <c r="D82" s="11" t="s">
        <v>15</v>
      </c>
      <c r="E82" s="12">
        <v>26035</v>
      </c>
      <c r="F82" s="11">
        <v>45</v>
      </c>
      <c r="G82" s="43">
        <v>42477.375</v>
      </c>
      <c r="H82" s="46">
        <f t="shared" si="2"/>
        <v>0.375</v>
      </c>
      <c r="I82" s="11">
        <v>3</v>
      </c>
      <c r="J82" s="11"/>
      <c r="K82" s="45"/>
    </row>
    <row r="83" spans="1:11" ht="21" customHeight="1">
      <c r="A83" s="2" t="s">
        <v>3647</v>
      </c>
      <c r="B83" s="44" t="s">
        <v>1886</v>
      </c>
      <c r="C83" s="44" t="s">
        <v>3435</v>
      </c>
      <c r="D83" s="11" t="s">
        <v>23</v>
      </c>
      <c r="E83" s="12">
        <v>26390</v>
      </c>
      <c r="F83" s="11">
        <v>44</v>
      </c>
      <c r="G83" s="43">
        <v>42477.375</v>
      </c>
      <c r="H83" s="46">
        <f t="shared" si="2"/>
        <v>0.375</v>
      </c>
      <c r="I83" s="11">
        <v>5</v>
      </c>
      <c r="J83" s="11"/>
      <c r="K83" s="45"/>
    </row>
    <row r="84" spans="1:11" ht="21" hidden="1" customHeight="1">
      <c r="A84" s="2" t="s">
        <v>3644</v>
      </c>
      <c r="B84" s="44" t="s">
        <v>606</v>
      </c>
      <c r="C84" s="44" t="s">
        <v>607</v>
      </c>
      <c r="D84" s="11" t="s">
        <v>15</v>
      </c>
      <c r="E84" s="12">
        <v>26883</v>
      </c>
      <c r="F84" s="11">
        <v>43</v>
      </c>
      <c r="G84" s="43">
        <v>42477.375</v>
      </c>
      <c r="H84" s="46">
        <f t="shared" si="2"/>
        <v>0.375</v>
      </c>
      <c r="I84" s="11">
        <v>2</v>
      </c>
      <c r="J84" s="11"/>
      <c r="K84" s="45"/>
    </row>
    <row r="85" spans="1:11" ht="21" hidden="1" customHeight="1">
      <c r="A85" s="2" t="s">
        <v>3644</v>
      </c>
      <c r="B85" s="44" t="s">
        <v>608</v>
      </c>
      <c r="C85" s="44" t="s">
        <v>3560</v>
      </c>
      <c r="D85" s="11" t="s">
        <v>23</v>
      </c>
      <c r="E85" s="12">
        <v>29100</v>
      </c>
      <c r="F85" s="11">
        <v>37</v>
      </c>
      <c r="G85" s="43">
        <v>42477.375</v>
      </c>
      <c r="H85" s="46">
        <f t="shared" si="2"/>
        <v>0.375</v>
      </c>
      <c r="I85" s="11">
        <v>1</v>
      </c>
      <c r="J85" s="11"/>
      <c r="K85" s="45"/>
    </row>
    <row r="86" spans="1:11" ht="21" customHeight="1">
      <c r="A86" s="2" t="s">
        <v>3647</v>
      </c>
      <c r="B86" s="44" t="s">
        <v>1927</v>
      </c>
      <c r="C86" s="44" t="s">
        <v>1928</v>
      </c>
      <c r="D86" s="11" t="s">
        <v>15</v>
      </c>
      <c r="E86" s="12">
        <v>23993</v>
      </c>
      <c r="F86" s="11">
        <v>51</v>
      </c>
      <c r="G86" s="43">
        <v>42477.375</v>
      </c>
      <c r="H86" s="46">
        <f t="shared" si="2"/>
        <v>0.375</v>
      </c>
      <c r="I86" s="11">
        <v>4</v>
      </c>
      <c r="J86" s="11"/>
      <c r="K86" s="45"/>
    </row>
    <row r="87" spans="1:11" ht="21" customHeight="1">
      <c r="A87" s="2" t="s">
        <v>3647</v>
      </c>
      <c r="B87" s="44" t="s">
        <v>1930</v>
      </c>
      <c r="C87" s="44" t="s">
        <v>3436</v>
      </c>
      <c r="D87" s="11" t="s">
        <v>23</v>
      </c>
      <c r="E87" s="12">
        <v>24064</v>
      </c>
      <c r="F87" s="11">
        <v>51</v>
      </c>
      <c r="G87" s="43">
        <v>42477.375</v>
      </c>
      <c r="H87" s="46">
        <f t="shared" si="2"/>
        <v>0.375</v>
      </c>
      <c r="I87" s="11">
        <v>5</v>
      </c>
      <c r="J87" s="11"/>
      <c r="K87" s="45"/>
    </row>
    <row r="88" spans="1:11" ht="21" hidden="1" customHeight="1">
      <c r="A88" s="2" t="s">
        <v>3642</v>
      </c>
      <c r="B88" s="44" t="s">
        <v>717</v>
      </c>
      <c r="C88" s="44" t="s">
        <v>718</v>
      </c>
      <c r="D88" s="11" t="s">
        <v>15</v>
      </c>
      <c r="E88" s="12">
        <v>15730</v>
      </c>
      <c r="F88" s="11">
        <v>74</v>
      </c>
      <c r="G88" s="43">
        <v>42477.375</v>
      </c>
      <c r="H88" s="46">
        <f t="shared" si="2"/>
        <v>0.375</v>
      </c>
      <c r="I88" s="11">
        <v>2</v>
      </c>
      <c r="J88" s="11"/>
      <c r="K88" s="45"/>
    </row>
    <row r="89" spans="1:11" ht="21" hidden="1" customHeight="1">
      <c r="A89" s="2" t="s">
        <v>3642</v>
      </c>
      <c r="B89" s="44" t="s">
        <v>719</v>
      </c>
      <c r="C89" s="44" t="s">
        <v>3650</v>
      </c>
      <c r="D89" s="11" t="s">
        <v>23</v>
      </c>
      <c r="E89" s="12">
        <v>16025</v>
      </c>
      <c r="F89" s="11">
        <v>73</v>
      </c>
      <c r="G89" s="43">
        <v>42477.375</v>
      </c>
      <c r="H89" s="46">
        <f t="shared" si="2"/>
        <v>0.375</v>
      </c>
      <c r="I89" s="11">
        <v>5</v>
      </c>
      <c r="J89" s="11"/>
      <c r="K89" s="45"/>
    </row>
    <row r="90" spans="1:11" ht="21" hidden="1" customHeight="1">
      <c r="A90" s="2" t="s">
        <v>3645</v>
      </c>
      <c r="B90" s="44" t="s">
        <v>1151</v>
      </c>
      <c r="C90" s="44" t="s">
        <v>1152</v>
      </c>
      <c r="D90" s="11" t="s">
        <v>15</v>
      </c>
      <c r="E90" s="12">
        <v>18660</v>
      </c>
      <c r="F90" s="11">
        <v>66</v>
      </c>
      <c r="G90" s="43">
        <v>42477.375</v>
      </c>
      <c r="H90" s="46">
        <f t="shared" si="2"/>
        <v>0.375</v>
      </c>
      <c r="I90" s="11">
        <v>3</v>
      </c>
      <c r="J90" s="11"/>
      <c r="K90" s="45"/>
    </row>
    <row r="91" spans="1:11" ht="21" hidden="1" customHeight="1">
      <c r="A91" s="2" t="s">
        <v>3642</v>
      </c>
      <c r="B91" s="44" t="s">
        <v>894</v>
      </c>
      <c r="C91" s="44" t="s">
        <v>895</v>
      </c>
      <c r="D91" s="11" t="s">
        <v>15</v>
      </c>
      <c r="E91" s="12">
        <v>26820</v>
      </c>
      <c r="F91" s="11">
        <v>43</v>
      </c>
      <c r="G91" s="43">
        <v>42477.375</v>
      </c>
      <c r="H91" s="46">
        <f t="shared" si="2"/>
        <v>0.375</v>
      </c>
      <c r="I91" s="11">
        <v>2</v>
      </c>
      <c r="J91" s="11"/>
      <c r="K91" s="45"/>
    </row>
    <row r="92" spans="1:11" ht="21" hidden="1" customHeight="1">
      <c r="A92" s="2" t="s">
        <v>3642</v>
      </c>
      <c r="B92" s="44" t="s">
        <v>896</v>
      </c>
      <c r="C92" s="44" t="s">
        <v>3561</v>
      </c>
      <c r="D92" s="11" t="s">
        <v>23</v>
      </c>
      <c r="E92" s="12">
        <v>34990</v>
      </c>
      <c r="F92" s="11">
        <v>21</v>
      </c>
      <c r="G92" s="43">
        <v>42477.375</v>
      </c>
      <c r="H92" s="46">
        <f t="shared" si="2"/>
        <v>0.375</v>
      </c>
      <c r="I92" s="11">
        <v>1</v>
      </c>
      <c r="J92" s="11"/>
      <c r="K92" s="45"/>
    </row>
    <row r="93" spans="1:11" ht="21" hidden="1" customHeight="1">
      <c r="A93" s="2" t="s">
        <v>3646</v>
      </c>
      <c r="B93" s="44" t="s">
        <v>1594</v>
      </c>
      <c r="C93" s="44" t="s">
        <v>1595</v>
      </c>
      <c r="D93" s="11" t="s">
        <v>15</v>
      </c>
      <c r="E93" s="12">
        <v>23630</v>
      </c>
      <c r="F93" s="11">
        <v>52</v>
      </c>
      <c r="G93" s="43">
        <v>42477.375</v>
      </c>
      <c r="H93" s="46">
        <f t="shared" si="2"/>
        <v>0.375</v>
      </c>
      <c r="I93" s="11">
        <v>4</v>
      </c>
      <c r="J93" s="11"/>
      <c r="K93" s="45"/>
    </row>
    <row r="94" spans="1:11" ht="21" hidden="1" customHeight="1">
      <c r="A94" s="2" t="s">
        <v>3644</v>
      </c>
      <c r="B94" s="44" t="s">
        <v>461</v>
      </c>
      <c r="C94" s="44" t="s">
        <v>462</v>
      </c>
      <c r="D94" s="11" t="s">
        <v>15</v>
      </c>
      <c r="E94" s="12">
        <v>31028</v>
      </c>
      <c r="F94" s="11">
        <v>32</v>
      </c>
      <c r="G94" s="43">
        <v>42477.375</v>
      </c>
      <c r="H94" s="46">
        <f t="shared" si="2"/>
        <v>0.375</v>
      </c>
      <c r="I94" s="11">
        <v>1</v>
      </c>
      <c r="J94" s="11"/>
      <c r="K94" s="45"/>
    </row>
    <row r="95" spans="1:11" ht="21" hidden="1" customHeight="1">
      <c r="A95" s="2" t="s">
        <v>3643</v>
      </c>
      <c r="B95" s="44" t="s">
        <v>146</v>
      </c>
      <c r="C95" s="44" t="s">
        <v>3588</v>
      </c>
      <c r="D95" s="11" t="s">
        <v>23</v>
      </c>
      <c r="E95" s="12">
        <v>28711</v>
      </c>
      <c r="F95" s="11">
        <v>38</v>
      </c>
      <c r="G95" s="43">
        <v>42477.375</v>
      </c>
      <c r="H95" s="46">
        <f t="shared" si="2"/>
        <v>0.375</v>
      </c>
      <c r="I95" s="11">
        <v>1</v>
      </c>
      <c r="J95" s="11"/>
      <c r="K95" s="45"/>
    </row>
    <row r="96" spans="1:11" ht="21" hidden="1" customHeight="1">
      <c r="A96" s="2" t="s">
        <v>3644</v>
      </c>
      <c r="B96" s="44" t="s">
        <v>373</v>
      </c>
      <c r="C96" s="44" t="s">
        <v>374</v>
      </c>
      <c r="D96" s="11" t="s">
        <v>15</v>
      </c>
      <c r="E96" s="12">
        <v>20312</v>
      </c>
      <c r="F96" s="11">
        <v>61</v>
      </c>
      <c r="G96" s="43">
        <v>42477.375</v>
      </c>
      <c r="H96" s="46">
        <f t="shared" si="2"/>
        <v>0.375</v>
      </c>
      <c r="I96" s="11">
        <v>3</v>
      </c>
      <c r="J96" s="11">
        <v>7</v>
      </c>
      <c r="K96" s="45">
        <v>500</v>
      </c>
    </row>
    <row r="97" spans="1:11" ht="21" hidden="1" customHeight="1">
      <c r="A97" s="2" t="s">
        <v>3644</v>
      </c>
      <c r="B97" s="44" t="s">
        <v>375</v>
      </c>
      <c r="C97" s="44" t="s">
        <v>3476</v>
      </c>
      <c r="D97" s="11" t="s">
        <v>23</v>
      </c>
      <c r="E97" s="12">
        <v>22986</v>
      </c>
      <c r="F97" s="11">
        <v>54</v>
      </c>
      <c r="G97" s="43">
        <v>42477.375</v>
      </c>
      <c r="H97" s="46">
        <f t="shared" si="2"/>
        <v>0.375</v>
      </c>
      <c r="I97" s="11">
        <v>5</v>
      </c>
      <c r="J97" s="11"/>
      <c r="K97" s="45"/>
    </row>
    <row r="98" spans="1:11" ht="21" hidden="1" customHeight="1">
      <c r="A98" s="2" t="s">
        <v>3645</v>
      </c>
      <c r="B98" s="44" t="s">
        <v>1359</v>
      </c>
      <c r="C98" s="44" t="s">
        <v>1360</v>
      </c>
      <c r="D98" s="11" t="s">
        <v>15</v>
      </c>
      <c r="E98" s="12">
        <v>18043</v>
      </c>
      <c r="F98" s="11">
        <v>67</v>
      </c>
      <c r="G98" s="43">
        <v>42477.375</v>
      </c>
      <c r="H98" s="46">
        <f t="shared" ref="H98:H129" si="3">TIME(HOUR(G98),MINUTE(G98),0)</f>
        <v>0.375</v>
      </c>
      <c r="I98" s="11">
        <v>4</v>
      </c>
      <c r="J98" s="11"/>
      <c r="K98" s="45"/>
    </row>
    <row r="99" spans="1:11" ht="21" hidden="1" customHeight="1">
      <c r="A99" s="2" t="s">
        <v>3646</v>
      </c>
      <c r="B99" s="44" t="s">
        <v>1710</v>
      </c>
      <c r="C99" s="44" t="s">
        <v>1711</v>
      </c>
      <c r="D99" s="11" t="s">
        <v>15</v>
      </c>
      <c r="E99" s="12">
        <v>28415</v>
      </c>
      <c r="F99" s="11">
        <v>39</v>
      </c>
      <c r="G99" s="43">
        <v>42477.375</v>
      </c>
      <c r="H99" s="46">
        <f t="shared" si="3"/>
        <v>0.375</v>
      </c>
      <c r="I99" s="11">
        <v>1</v>
      </c>
      <c r="J99" s="11"/>
      <c r="K99" s="45"/>
    </row>
    <row r="100" spans="1:11" ht="21" hidden="1" customHeight="1">
      <c r="A100" s="2" t="s">
        <v>3646</v>
      </c>
      <c r="B100" s="44" t="s">
        <v>1712</v>
      </c>
      <c r="C100" s="44" t="s">
        <v>3651</v>
      </c>
      <c r="D100" s="11" t="s">
        <v>23</v>
      </c>
      <c r="E100" s="12">
        <v>28307</v>
      </c>
      <c r="F100" s="11">
        <v>39</v>
      </c>
      <c r="G100" s="43">
        <v>42477.375</v>
      </c>
      <c r="H100" s="46">
        <f t="shared" si="3"/>
        <v>0.375</v>
      </c>
      <c r="I100" s="11">
        <v>1</v>
      </c>
      <c r="J100" s="11"/>
      <c r="K100" s="45"/>
    </row>
    <row r="101" spans="1:11" ht="21" hidden="1" customHeight="1">
      <c r="A101" s="2" t="s">
        <v>3643</v>
      </c>
      <c r="B101" s="44" t="s">
        <v>90</v>
      </c>
      <c r="C101" s="44" t="s">
        <v>91</v>
      </c>
      <c r="D101" s="11" t="s">
        <v>15</v>
      </c>
      <c r="E101" s="12">
        <v>25082</v>
      </c>
      <c r="F101" s="11">
        <v>48</v>
      </c>
      <c r="G101" s="43">
        <v>42477.375</v>
      </c>
      <c r="H101" s="46">
        <f t="shared" si="3"/>
        <v>0.375</v>
      </c>
      <c r="I101" s="11">
        <v>2</v>
      </c>
      <c r="J101" s="11"/>
      <c r="K101" s="45"/>
    </row>
    <row r="102" spans="1:11" ht="21" hidden="1" customHeight="1">
      <c r="A102" s="2" t="s">
        <v>3502</v>
      </c>
      <c r="B102" s="44" t="s">
        <v>3450</v>
      </c>
      <c r="C102" s="44" t="s">
        <v>3451</v>
      </c>
      <c r="D102" s="11" t="s">
        <v>3363</v>
      </c>
      <c r="E102" s="12">
        <v>14035</v>
      </c>
      <c r="F102" s="11">
        <v>78</v>
      </c>
      <c r="G102" s="43">
        <v>42477.375</v>
      </c>
      <c r="H102" s="46">
        <f t="shared" si="3"/>
        <v>0.375</v>
      </c>
      <c r="I102" s="11">
        <v>3</v>
      </c>
      <c r="J102" s="11">
        <v>2</v>
      </c>
      <c r="K102" s="45">
        <v>2500</v>
      </c>
    </row>
    <row r="103" spans="1:11" ht="21" hidden="1" customHeight="1">
      <c r="A103" s="2" t="s">
        <v>3645</v>
      </c>
      <c r="B103" s="44" t="s">
        <v>1389</v>
      </c>
      <c r="C103" s="44" t="s">
        <v>1390</v>
      </c>
      <c r="D103" s="11" t="s">
        <v>15</v>
      </c>
      <c r="E103" s="12">
        <v>27333</v>
      </c>
      <c r="F103" s="11">
        <v>42</v>
      </c>
      <c r="G103" s="43">
        <v>42477.395833333336</v>
      </c>
      <c r="H103" s="46">
        <f t="shared" si="3"/>
        <v>0.39583333333333331</v>
      </c>
      <c r="I103" s="11">
        <v>2</v>
      </c>
      <c r="J103" s="11"/>
      <c r="K103" s="45"/>
    </row>
    <row r="104" spans="1:11" ht="21" hidden="1" customHeight="1">
      <c r="A104" s="2" t="s">
        <v>3645</v>
      </c>
      <c r="B104" s="44" t="s">
        <v>1406</v>
      </c>
      <c r="C104" s="44" t="s">
        <v>3410</v>
      </c>
      <c r="D104" s="11" t="s">
        <v>15</v>
      </c>
      <c r="E104" s="12">
        <v>16817</v>
      </c>
      <c r="F104" s="11">
        <v>71</v>
      </c>
      <c r="G104" s="43">
        <v>42477.395833333336</v>
      </c>
      <c r="H104" s="46">
        <f t="shared" si="3"/>
        <v>0.39583333333333331</v>
      </c>
      <c r="I104" s="11">
        <v>2</v>
      </c>
      <c r="J104" s="11"/>
      <c r="K104" s="45"/>
    </row>
    <row r="105" spans="1:11" ht="21" hidden="1" customHeight="1">
      <c r="A105" s="2" t="s">
        <v>3645</v>
      </c>
      <c r="B105" s="44" t="s">
        <v>1407</v>
      </c>
      <c r="C105" s="44" t="s">
        <v>3411</v>
      </c>
      <c r="D105" s="11" t="s">
        <v>23</v>
      </c>
      <c r="E105" s="12">
        <v>17758</v>
      </c>
      <c r="F105" s="11">
        <v>68</v>
      </c>
      <c r="G105" s="43">
        <v>42477.395833333336</v>
      </c>
      <c r="H105" s="46">
        <f t="shared" si="3"/>
        <v>0.39583333333333331</v>
      </c>
      <c r="I105" s="11">
        <v>2</v>
      </c>
      <c r="J105" s="11"/>
      <c r="K105" s="45"/>
    </row>
    <row r="106" spans="1:11" ht="21" hidden="1" customHeight="1">
      <c r="A106" s="2" t="s">
        <v>3644</v>
      </c>
      <c r="B106" s="44" t="s">
        <v>353</v>
      </c>
      <c r="C106" s="44" t="s">
        <v>354</v>
      </c>
      <c r="D106" s="11" t="s">
        <v>15</v>
      </c>
      <c r="E106" s="12">
        <v>19317</v>
      </c>
      <c r="F106" s="11">
        <v>64</v>
      </c>
      <c r="G106" s="43">
        <v>42477.395833333336</v>
      </c>
      <c r="H106" s="46">
        <f t="shared" si="3"/>
        <v>0.39583333333333331</v>
      </c>
      <c r="I106" s="11">
        <v>2</v>
      </c>
      <c r="J106" s="11"/>
      <c r="K106" s="45"/>
    </row>
    <row r="107" spans="1:11" ht="21" hidden="1" customHeight="1">
      <c r="A107" s="2" t="s">
        <v>3642</v>
      </c>
      <c r="B107" s="44" t="s">
        <v>1035</v>
      </c>
      <c r="C107" s="44" t="s">
        <v>1036</v>
      </c>
      <c r="D107" s="11" t="s">
        <v>15</v>
      </c>
      <c r="E107" s="12">
        <v>18717</v>
      </c>
      <c r="F107" s="11">
        <v>66</v>
      </c>
      <c r="G107" s="43">
        <v>42477.395833333336</v>
      </c>
      <c r="H107" s="46">
        <f t="shared" si="3"/>
        <v>0.39583333333333331</v>
      </c>
      <c r="I107" s="11">
        <v>2</v>
      </c>
      <c r="J107" s="11"/>
      <c r="K107" s="45"/>
    </row>
    <row r="108" spans="1:11" ht="21" customHeight="1">
      <c r="A108" s="2" t="s">
        <v>3647</v>
      </c>
      <c r="B108" s="44" t="s">
        <v>1959</v>
      </c>
      <c r="C108" s="44" t="s">
        <v>1960</v>
      </c>
      <c r="D108" s="11" t="s">
        <v>15</v>
      </c>
      <c r="E108" s="12">
        <v>17613</v>
      </c>
      <c r="F108" s="11">
        <v>69</v>
      </c>
      <c r="G108" s="43">
        <v>42477.395833333336</v>
      </c>
      <c r="H108" s="46">
        <f t="shared" si="3"/>
        <v>0.39583333333333331</v>
      </c>
      <c r="I108" s="11">
        <v>4</v>
      </c>
      <c r="J108" s="11"/>
      <c r="K108" s="45"/>
    </row>
    <row r="109" spans="1:11" ht="21" hidden="1" customHeight="1">
      <c r="A109" s="2" t="s">
        <v>3644</v>
      </c>
      <c r="B109" s="44" t="s">
        <v>381</v>
      </c>
      <c r="C109" s="44" t="s">
        <v>3491</v>
      </c>
      <c r="D109" s="11" t="s">
        <v>23</v>
      </c>
      <c r="E109" s="12">
        <v>26952</v>
      </c>
      <c r="F109" s="11">
        <v>43</v>
      </c>
      <c r="G109" s="43">
        <v>42477.395833333336</v>
      </c>
      <c r="H109" s="46">
        <f t="shared" si="3"/>
        <v>0.39583333333333331</v>
      </c>
      <c r="I109" s="11">
        <v>5</v>
      </c>
      <c r="J109" s="11"/>
      <c r="K109" s="45"/>
    </row>
    <row r="110" spans="1:11" ht="21" hidden="1" customHeight="1">
      <c r="A110" s="2" t="s">
        <v>3644</v>
      </c>
      <c r="B110" s="44" t="s">
        <v>382</v>
      </c>
      <c r="C110" s="44" t="s">
        <v>3492</v>
      </c>
      <c r="D110" s="11" t="s">
        <v>23</v>
      </c>
      <c r="E110" s="12">
        <v>35786</v>
      </c>
      <c r="F110" s="11">
        <v>19</v>
      </c>
      <c r="G110" s="43">
        <v>42477.395833333336</v>
      </c>
      <c r="H110" s="46">
        <f t="shared" si="3"/>
        <v>0.39583333333333331</v>
      </c>
      <c r="I110" s="11">
        <v>1</v>
      </c>
      <c r="J110" s="11"/>
      <c r="K110" s="45"/>
    </row>
    <row r="111" spans="1:11" ht="21" hidden="1" customHeight="1">
      <c r="A111" s="2" t="s">
        <v>3642</v>
      </c>
      <c r="B111" s="44" t="s">
        <v>726</v>
      </c>
      <c r="C111" s="44" t="s">
        <v>727</v>
      </c>
      <c r="D111" s="11" t="s">
        <v>15</v>
      </c>
      <c r="E111" s="12">
        <v>26628</v>
      </c>
      <c r="F111" s="11">
        <v>44</v>
      </c>
      <c r="G111" s="43">
        <v>42477.395833333336</v>
      </c>
      <c r="H111" s="46">
        <f t="shared" si="3"/>
        <v>0.39583333333333331</v>
      </c>
      <c r="I111" s="11">
        <v>4</v>
      </c>
      <c r="J111" s="11"/>
      <c r="K111" s="45"/>
    </row>
    <row r="112" spans="1:11" ht="21" hidden="1" customHeight="1">
      <c r="A112" s="2" t="s">
        <v>3642</v>
      </c>
      <c r="B112" s="44" t="s">
        <v>728</v>
      </c>
      <c r="C112" s="44" t="s">
        <v>3650</v>
      </c>
      <c r="D112" s="11" t="s">
        <v>23</v>
      </c>
      <c r="E112" s="12">
        <v>26634</v>
      </c>
      <c r="F112" s="11">
        <v>44</v>
      </c>
      <c r="G112" s="43">
        <v>42477.395833333336</v>
      </c>
      <c r="H112" s="46">
        <f t="shared" si="3"/>
        <v>0.39583333333333331</v>
      </c>
      <c r="I112" s="11">
        <v>5</v>
      </c>
      <c r="J112" s="11"/>
      <c r="K112" s="45"/>
    </row>
    <row r="113" spans="1:11" ht="21" hidden="1" customHeight="1">
      <c r="A113" s="2" t="s">
        <v>3500</v>
      </c>
      <c r="B113" s="44" t="s">
        <v>3479</v>
      </c>
      <c r="C113" s="44" t="s">
        <v>3480</v>
      </c>
      <c r="D113" s="11" t="s">
        <v>3363</v>
      </c>
      <c r="E113" s="12">
        <v>24695</v>
      </c>
      <c r="F113" s="11">
        <v>49</v>
      </c>
      <c r="G113" s="43">
        <v>42477.395833333336</v>
      </c>
      <c r="H113" s="46">
        <f t="shared" si="3"/>
        <v>0.39583333333333331</v>
      </c>
      <c r="I113" s="11">
        <v>2</v>
      </c>
      <c r="J113" s="11"/>
      <c r="K113" s="45"/>
    </row>
    <row r="114" spans="1:11" ht="21" hidden="1" customHeight="1">
      <c r="A114" s="2" t="s">
        <v>3500</v>
      </c>
      <c r="B114" s="44" t="s">
        <v>3486</v>
      </c>
      <c r="C114" s="44" t="s">
        <v>3480</v>
      </c>
      <c r="D114" s="11" t="s">
        <v>3462</v>
      </c>
      <c r="E114" s="12">
        <v>24817</v>
      </c>
      <c r="F114" s="11">
        <v>49</v>
      </c>
      <c r="G114" s="43">
        <v>42477.395833333336</v>
      </c>
      <c r="H114" s="46">
        <f t="shared" si="3"/>
        <v>0.39583333333333331</v>
      </c>
      <c r="I114" s="11">
        <v>5</v>
      </c>
      <c r="J114" s="11"/>
      <c r="K114" s="45"/>
    </row>
    <row r="115" spans="1:11" ht="21" hidden="1" customHeight="1">
      <c r="A115" s="2" t="s">
        <v>3500</v>
      </c>
      <c r="B115" s="44" t="s">
        <v>3487</v>
      </c>
      <c r="C115" s="44" t="s">
        <v>3480</v>
      </c>
      <c r="D115" s="11" t="s">
        <v>3462</v>
      </c>
      <c r="E115" s="12">
        <v>33950</v>
      </c>
      <c r="F115" s="11">
        <v>24</v>
      </c>
      <c r="G115" s="43">
        <v>42477.395833333336</v>
      </c>
      <c r="H115" s="46">
        <f t="shared" si="3"/>
        <v>0.39583333333333331</v>
      </c>
      <c r="I115" s="11">
        <v>1</v>
      </c>
      <c r="J115" s="11"/>
      <c r="K115" s="45"/>
    </row>
    <row r="116" spans="1:11" ht="21" hidden="1" customHeight="1">
      <c r="A116" s="2" t="s">
        <v>3500</v>
      </c>
      <c r="B116" s="44" t="s">
        <v>3488</v>
      </c>
      <c r="C116" s="44" t="s">
        <v>3480</v>
      </c>
      <c r="D116" s="11" t="s">
        <v>3462</v>
      </c>
      <c r="E116" s="12">
        <v>34999</v>
      </c>
      <c r="F116" s="11">
        <v>21</v>
      </c>
      <c r="G116" s="43">
        <v>42477.395833333336</v>
      </c>
      <c r="H116" s="46">
        <f t="shared" si="3"/>
        <v>0.39583333333333331</v>
      </c>
      <c r="I116" s="11">
        <v>1</v>
      </c>
      <c r="J116" s="11"/>
      <c r="K116" s="45"/>
    </row>
    <row r="117" spans="1:11" ht="21" hidden="1" customHeight="1">
      <c r="A117" s="2" t="s">
        <v>3643</v>
      </c>
      <c r="B117" s="44" t="s">
        <v>216</v>
      </c>
      <c r="C117" s="44" t="s">
        <v>217</v>
      </c>
      <c r="D117" s="11" t="s">
        <v>15</v>
      </c>
      <c r="E117" s="12">
        <v>26304</v>
      </c>
      <c r="F117" s="11">
        <v>45</v>
      </c>
      <c r="G117" s="43">
        <v>42477.416666666664</v>
      </c>
      <c r="H117" s="46">
        <f t="shared" si="3"/>
        <v>0.41666666666666669</v>
      </c>
      <c r="I117" s="11">
        <v>4</v>
      </c>
      <c r="J117" s="11"/>
      <c r="K117" s="45"/>
    </row>
    <row r="118" spans="1:11" ht="21" hidden="1" customHeight="1">
      <c r="A118" s="2" t="s">
        <v>3642</v>
      </c>
      <c r="B118" s="44" t="s">
        <v>785</v>
      </c>
      <c r="C118" s="44" t="s">
        <v>786</v>
      </c>
      <c r="D118" s="11" t="s">
        <v>15</v>
      </c>
      <c r="E118" s="12">
        <v>24952</v>
      </c>
      <c r="F118" s="11">
        <v>48</v>
      </c>
      <c r="G118" s="43">
        <v>42477.416666666664</v>
      </c>
      <c r="H118" s="46">
        <f t="shared" si="3"/>
        <v>0.41666666666666669</v>
      </c>
      <c r="I118" s="11">
        <v>4</v>
      </c>
      <c r="J118" s="11"/>
      <c r="K118" s="45"/>
    </row>
    <row r="119" spans="1:11" ht="21.75" hidden="1" customHeight="1">
      <c r="A119" s="2" t="s">
        <v>3642</v>
      </c>
      <c r="B119" s="44" t="s">
        <v>788</v>
      </c>
      <c r="C119" s="44" t="s">
        <v>3446</v>
      </c>
      <c r="D119" s="11" t="s">
        <v>23</v>
      </c>
      <c r="E119" s="12">
        <v>25299</v>
      </c>
      <c r="F119" s="11">
        <v>47</v>
      </c>
      <c r="G119" s="43">
        <v>42477.416666666664</v>
      </c>
      <c r="H119" s="46">
        <f t="shared" si="3"/>
        <v>0.41666666666666669</v>
      </c>
      <c r="I119" s="11">
        <v>2</v>
      </c>
      <c r="J119" s="11"/>
      <c r="K119" s="45"/>
    </row>
    <row r="120" spans="1:11" ht="21" customHeight="1">
      <c r="A120" s="2" t="s">
        <v>3647</v>
      </c>
      <c r="B120" s="44" t="s">
        <v>1980</v>
      </c>
      <c r="C120" s="44" t="s">
        <v>1981</v>
      </c>
      <c r="D120" s="11" t="s">
        <v>15</v>
      </c>
      <c r="E120" s="12">
        <v>23035</v>
      </c>
      <c r="F120" s="11">
        <v>54</v>
      </c>
      <c r="G120" s="43">
        <v>42477.416666666664</v>
      </c>
      <c r="H120" s="46">
        <f t="shared" si="3"/>
        <v>0.41666666666666669</v>
      </c>
      <c r="I120" s="11">
        <v>4</v>
      </c>
      <c r="J120" s="11"/>
      <c r="K120" s="45"/>
    </row>
    <row r="121" spans="1:11" ht="21" customHeight="1">
      <c r="A121" s="2" t="s">
        <v>3647</v>
      </c>
      <c r="B121" s="44" t="s">
        <v>1983</v>
      </c>
      <c r="C121" s="44" t="s">
        <v>3649</v>
      </c>
      <c r="D121" s="11" t="s">
        <v>23</v>
      </c>
      <c r="E121" s="12">
        <v>23065</v>
      </c>
      <c r="F121" s="11">
        <v>54</v>
      </c>
      <c r="G121" s="43">
        <v>42477.416666666664</v>
      </c>
      <c r="H121" s="46">
        <f t="shared" si="3"/>
        <v>0.41666666666666669</v>
      </c>
      <c r="I121" s="11">
        <v>2</v>
      </c>
      <c r="J121" s="11" t="s">
        <v>3655</v>
      </c>
      <c r="K121" s="45"/>
    </row>
    <row r="122" spans="1:11" ht="21" hidden="1" customHeight="1">
      <c r="A122" s="2" t="s">
        <v>3645</v>
      </c>
      <c r="B122" s="44" t="s">
        <v>1417</v>
      </c>
      <c r="C122" s="44" t="s">
        <v>1418</v>
      </c>
      <c r="D122" s="11" t="s">
        <v>15</v>
      </c>
      <c r="E122" s="12">
        <v>24004</v>
      </c>
      <c r="F122" s="11">
        <v>51</v>
      </c>
      <c r="G122" s="43">
        <v>42477.416666666664</v>
      </c>
      <c r="H122" s="46">
        <f t="shared" si="3"/>
        <v>0.41666666666666669</v>
      </c>
      <c r="I122" s="11">
        <v>2</v>
      </c>
      <c r="J122" s="11"/>
      <c r="K122" s="45"/>
    </row>
    <row r="123" spans="1:11" ht="21" hidden="1" customHeight="1">
      <c r="A123" s="2" t="s">
        <v>3645</v>
      </c>
      <c r="B123" s="44" t="s">
        <v>1370</v>
      </c>
      <c r="C123" s="44" t="s">
        <v>967</v>
      </c>
      <c r="D123" s="11" t="s">
        <v>15</v>
      </c>
      <c r="E123" s="12">
        <v>23108</v>
      </c>
      <c r="F123" s="11">
        <v>53</v>
      </c>
      <c r="G123" s="43">
        <v>42477.416666666664</v>
      </c>
      <c r="H123" s="46">
        <f t="shared" si="3"/>
        <v>0.41666666666666669</v>
      </c>
      <c r="I123" s="11">
        <v>4</v>
      </c>
      <c r="J123" s="11"/>
      <c r="K123" s="45"/>
    </row>
    <row r="124" spans="1:11" ht="21" hidden="1" customHeight="1">
      <c r="A124" s="2" t="s">
        <v>3645</v>
      </c>
      <c r="B124" s="44" t="s">
        <v>1427</v>
      </c>
      <c r="C124" s="44" t="s">
        <v>1428</v>
      </c>
      <c r="D124" s="11" t="s">
        <v>15</v>
      </c>
      <c r="E124" s="12">
        <v>27681</v>
      </c>
      <c r="F124" s="11">
        <v>41</v>
      </c>
      <c r="G124" s="43">
        <v>42477.416666666664</v>
      </c>
      <c r="H124" s="46">
        <f t="shared" si="3"/>
        <v>0.41666666666666669</v>
      </c>
      <c r="I124" s="11">
        <v>2</v>
      </c>
      <c r="J124" s="11"/>
      <c r="K124" s="45"/>
    </row>
    <row r="125" spans="1:11" ht="21" hidden="1" customHeight="1">
      <c r="A125" s="2" t="s">
        <v>3645</v>
      </c>
      <c r="B125" s="44" t="s">
        <v>1429</v>
      </c>
      <c r="C125" s="44" t="s">
        <v>3449</v>
      </c>
      <c r="D125" s="11" t="s">
        <v>23</v>
      </c>
      <c r="E125" s="12">
        <v>29860</v>
      </c>
      <c r="F125" s="11">
        <v>35</v>
      </c>
      <c r="G125" s="43">
        <v>42477.416666666664</v>
      </c>
      <c r="H125" s="46">
        <f t="shared" si="3"/>
        <v>0.41666666666666669</v>
      </c>
      <c r="I125" s="11">
        <v>1</v>
      </c>
      <c r="J125" s="11">
        <v>9</v>
      </c>
      <c r="K125" s="45">
        <v>5000</v>
      </c>
    </row>
    <row r="126" spans="1:11" ht="21" hidden="1" customHeight="1">
      <c r="A126" s="2" t="s">
        <v>3645</v>
      </c>
      <c r="B126" s="44" t="s">
        <v>1334</v>
      </c>
      <c r="C126" s="44" t="s">
        <v>1335</v>
      </c>
      <c r="D126" s="11" t="s">
        <v>15</v>
      </c>
      <c r="E126" s="12">
        <v>29024</v>
      </c>
      <c r="F126" s="11">
        <v>37</v>
      </c>
      <c r="G126" s="43">
        <v>42477.416666666664</v>
      </c>
      <c r="H126" s="46">
        <f t="shared" si="3"/>
        <v>0.41666666666666669</v>
      </c>
      <c r="I126" s="11">
        <v>1</v>
      </c>
      <c r="J126" s="11" t="s">
        <v>3522</v>
      </c>
      <c r="K126" s="45">
        <v>7000</v>
      </c>
    </row>
    <row r="127" spans="1:11" ht="21" hidden="1" customHeight="1">
      <c r="A127" s="2" t="s">
        <v>3645</v>
      </c>
      <c r="B127" s="44" t="s">
        <v>1338</v>
      </c>
      <c r="C127" s="44" t="s">
        <v>3521</v>
      </c>
      <c r="D127" s="11" t="s">
        <v>23</v>
      </c>
      <c r="E127" s="12">
        <v>32660</v>
      </c>
      <c r="F127" s="11">
        <v>27</v>
      </c>
      <c r="G127" s="43">
        <v>42477.416666666664</v>
      </c>
      <c r="H127" s="46">
        <f t="shared" si="3"/>
        <v>0.41666666666666669</v>
      </c>
      <c r="I127" s="11">
        <v>1</v>
      </c>
      <c r="J127" s="11">
        <v>5</v>
      </c>
      <c r="K127" s="45">
        <v>1500</v>
      </c>
    </row>
    <row r="128" spans="1:11" ht="21" hidden="1" customHeight="1">
      <c r="A128" s="2" t="s">
        <v>3643</v>
      </c>
      <c r="B128" s="44" t="s">
        <v>296</v>
      </c>
      <c r="C128" s="44" t="s">
        <v>297</v>
      </c>
      <c r="D128" s="11" t="s">
        <v>15</v>
      </c>
      <c r="E128" s="12">
        <v>27166</v>
      </c>
      <c r="F128" s="11">
        <v>42</v>
      </c>
      <c r="G128" s="43">
        <v>42477.416666666664</v>
      </c>
      <c r="H128" s="46">
        <f t="shared" si="3"/>
        <v>0.41666666666666669</v>
      </c>
      <c r="I128" s="11">
        <v>3</v>
      </c>
      <c r="J128" s="11"/>
      <c r="K128" s="11"/>
    </row>
    <row r="129" spans="1:11" ht="21" hidden="1" customHeight="1">
      <c r="A129" s="2" t="s">
        <v>3643</v>
      </c>
      <c r="B129" s="44" t="s">
        <v>298</v>
      </c>
      <c r="C129" s="44" t="s">
        <v>3468</v>
      </c>
      <c r="D129" s="11" t="s">
        <v>23</v>
      </c>
      <c r="E129" s="12">
        <v>29015</v>
      </c>
      <c r="F129" s="11">
        <v>37</v>
      </c>
      <c r="G129" s="43">
        <v>42477.416666666664</v>
      </c>
      <c r="H129" s="46">
        <f t="shared" si="3"/>
        <v>0.41666666666666669</v>
      </c>
      <c r="I129" s="11">
        <v>1</v>
      </c>
      <c r="J129" s="11"/>
      <c r="K129" s="11"/>
    </row>
    <row r="130" spans="1:11" ht="21" hidden="1" customHeight="1">
      <c r="A130" s="2" t="s">
        <v>3643</v>
      </c>
      <c r="B130" s="44" t="s">
        <v>211</v>
      </c>
      <c r="C130" s="44" t="s">
        <v>212</v>
      </c>
      <c r="D130" s="11" t="s">
        <v>15</v>
      </c>
      <c r="E130" s="12">
        <v>25705</v>
      </c>
      <c r="F130" s="11">
        <v>46</v>
      </c>
      <c r="G130" s="43">
        <v>42477.416666666664</v>
      </c>
      <c r="H130" s="46">
        <f t="shared" ref="H130:H132" si="4">TIME(HOUR(G130),MINUTE(G130),0)</f>
        <v>0.41666666666666669</v>
      </c>
      <c r="I130" s="11">
        <v>4</v>
      </c>
      <c r="J130" s="11"/>
      <c r="K130" s="11"/>
    </row>
    <row r="131" spans="1:11" ht="21" hidden="1" customHeight="1">
      <c r="A131" s="2" t="s">
        <v>3643</v>
      </c>
      <c r="B131" s="44" t="s">
        <v>213</v>
      </c>
      <c r="C131" s="44" t="s">
        <v>3477</v>
      </c>
      <c r="D131" s="11" t="s">
        <v>23</v>
      </c>
      <c r="E131" s="12">
        <v>26137</v>
      </c>
      <c r="F131" s="11">
        <v>45</v>
      </c>
      <c r="G131" s="43">
        <v>42477.416666666664</v>
      </c>
      <c r="H131" s="46">
        <f t="shared" si="4"/>
        <v>0.41666666666666669</v>
      </c>
      <c r="I131" s="11">
        <v>5</v>
      </c>
      <c r="J131" s="11"/>
      <c r="K131" s="11"/>
    </row>
    <row r="132" spans="1:11" ht="21" hidden="1" customHeight="1">
      <c r="A132" s="2" t="s">
        <v>3502</v>
      </c>
      <c r="B132" s="44" t="s">
        <v>3455</v>
      </c>
      <c r="C132" s="44" t="s">
        <v>3456</v>
      </c>
      <c r="D132" s="11" t="s">
        <v>3363</v>
      </c>
      <c r="E132" s="12">
        <v>31107</v>
      </c>
      <c r="F132" s="11">
        <v>32</v>
      </c>
      <c r="G132" s="43">
        <v>42477.416666666664</v>
      </c>
      <c r="H132" s="46">
        <f t="shared" si="4"/>
        <v>0.41666666666666669</v>
      </c>
      <c r="I132" s="11">
        <v>1</v>
      </c>
      <c r="J132" s="11"/>
      <c r="K132" s="11"/>
    </row>
  </sheetData>
  <autoFilter ref="A1:J132">
    <filterColumn colId="0">
      <filters>
        <filter val="点在"/>
      </filters>
    </filterColumn>
    <sortState ref="A2:J132">
      <sortCondition ref="H1:H132"/>
    </sortState>
  </autoFilter>
  <phoneticPr fontId="18"/>
  <conditionalFormatting sqref="B2:F119">
    <cfRule type="expression" dxfId="22" priority="20">
      <formula>(AND($M2&lt;&gt;"",$P2="1・2・3・4・5・6・7・8・9・10・11・12・13・14"))</formula>
    </cfRule>
    <cfRule type="expression" dxfId="21" priority="21">
      <formula>(AND($M2&lt;&gt;"",N2="1・2・3・4・5・6・7・8・9"))</formula>
    </cfRule>
    <cfRule type="expression" dxfId="20" priority="22">
      <formula>(AND($M2&lt;&gt;"",$N2="　月　　　日"))</formula>
    </cfRule>
    <cfRule type="expression" dxfId="19" priority="23">
      <formula>($M2&lt;&gt;"")</formula>
    </cfRule>
  </conditionalFormatting>
  <conditionalFormatting sqref="H120:H132 G2:K119 K67:K127">
    <cfRule type="expression" dxfId="18" priority="32">
      <formula>(AND($M2&lt;&gt;"",$P2="1・2・3・4・5・6・7・8・9・10・11・12・13・14"))</formula>
    </cfRule>
    <cfRule type="expression" dxfId="17" priority="33">
      <formula>(AND($M2&lt;&gt;"",X2="1・2・3・4・5・6・7・8・9"))</formula>
    </cfRule>
    <cfRule type="expression" dxfId="16" priority="34">
      <formula>(AND($M2&lt;&gt;"",$N2="　月　　　日"))</formula>
    </cfRule>
    <cfRule type="expression" dxfId="15" priority="35">
      <formula>($M2&lt;&gt;"")</formula>
    </cfRule>
  </conditionalFormatting>
  <conditionalFormatting sqref="H120:H132 B2:K119 K67:K127">
    <cfRule type="expression" dxfId="14" priority="15">
      <formula>(AND($F2&lt;40,$J2&lt;&gt;""))</formula>
    </cfRule>
  </conditionalFormatting>
  <conditionalFormatting sqref="B120:F132">
    <cfRule type="expression" dxfId="13" priority="11">
      <formula>(AND($M120&lt;&gt;"",$P120="1・2・3・4・5・6・7・8・9・10・11・12・13・14"))</formula>
    </cfRule>
    <cfRule type="expression" dxfId="12" priority="12">
      <formula>(AND($M120&lt;&gt;"",N120="1・2・3・4・5・6・7・8・9"))</formula>
    </cfRule>
    <cfRule type="expression" dxfId="11" priority="13">
      <formula>(AND($M120&lt;&gt;"",$N120="　月　　　日"))</formula>
    </cfRule>
    <cfRule type="expression" dxfId="10" priority="14">
      <formula>($M120&lt;&gt;"")</formula>
    </cfRule>
  </conditionalFormatting>
  <conditionalFormatting sqref="G120:K132">
    <cfRule type="expression" dxfId="9" priority="7">
      <formula>(AND($M120&lt;&gt;"",$P120="1・2・3・4・5・6・7・8・9・10・11・12・13・14"))</formula>
    </cfRule>
    <cfRule type="expression" dxfId="8" priority="8">
      <formula>(AND($M120&lt;&gt;"",X120="1・2・3・4・5・6・7・8・9"))</formula>
    </cfRule>
    <cfRule type="expression" dxfId="7" priority="9">
      <formula>(AND($M120&lt;&gt;"",$N120="　月　　　日"))</formula>
    </cfRule>
    <cfRule type="expression" dxfId="6" priority="10">
      <formula>($M120&lt;&gt;"")</formula>
    </cfRule>
  </conditionalFormatting>
  <conditionalFormatting sqref="B120:K132">
    <cfRule type="expression" dxfId="5" priority="6">
      <formula>(AND($F120&lt;40,$J120&lt;&gt;""))</formula>
    </cfRule>
  </conditionalFormatting>
  <conditionalFormatting sqref="K124">
    <cfRule type="expression" dxfId="4" priority="2">
      <formula>(AND($M124&lt;&gt;"",$P124="1・2・3・4・5・6・7・8・9・10・11・12・13・14"))</formula>
    </cfRule>
    <cfRule type="expression" dxfId="3" priority="3">
      <formula>(AND($M124&lt;&gt;"",AB124="1・2・3・4・5・6・7・8・9"))</formula>
    </cfRule>
    <cfRule type="expression" dxfId="2" priority="4">
      <formula>(AND($M124&lt;&gt;"",$N124="　月　　　日"))</formula>
    </cfRule>
    <cfRule type="expression" dxfId="1" priority="5">
      <formula>($M124&lt;&gt;"")</formula>
    </cfRule>
  </conditionalFormatting>
  <conditionalFormatting sqref="K124">
    <cfRule type="expression" dxfId="0" priority="1">
      <formula>(AND($F124&lt;40,$J124&lt;&gt;""))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13" orientation="portrait" r:id="rId1"/>
  <headerFooter>
    <oddHeader>&amp;C&amp;"HGP創英角ｺﾞｼｯｸUB,ｳﾙﾄﾗﾎﾞｰﾙﾄﾞ"&amp;16 2016/4/17 春の日曜健診受付名簿</oddHeader>
    <oddFooter>&amp;R&amp;"HGP創英角ｺﾞｼｯｸUB,ｳﾙﾄﾗﾎﾞｰﾙﾄﾞ"&amp;16点在分会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9</vt:i4>
      </vt:variant>
    </vt:vector>
  </HeadingPairs>
  <TitlesOfParts>
    <vt:vector size="16" baseType="lpstr">
      <vt:lpstr>国保加入者</vt:lpstr>
      <vt:lpstr>国保未加入</vt:lpstr>
      <vt:lpstr>Sheet1</vt:lpstr>
      <vt:lpstr>負担あり</vt:lpstr>
      <vt:lpstr>領収書</vt:lpstr>
      <vt:lpstr>空白領収書</vt:lpstr>
      <vt:lpstr>Sheet5</vt:lpstr>
      <vt:lpstr>Sheet5!Print_Area</vt:lpstr>
      <vt:lpstr>空白領収書!Print_Area</vt:lpstr>
      <vt:lpstr>国保加入者!Print_Area</vt:lpstr>
      <vt:lpstr>国保未加入!Print_Area</vt:lpstr>
      <vt:lpstr>負担あり!Print_Area</vt:lpstr>
      <vt:lpstr>領収書!Print_Area</vt:lpstr>
      <vt:lpstr>Sheet5!Print_Titles</vt:lpstr>
      <vt:lpstr>国保加入者!Print_Titles</vt:lpstr>
      <vt:lpstr>valuelist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76醍醐 C</dc:creator>
  <cp:lastModifiedBy>sibuc526</cp:lastModifiedBy>
  <cp:lastPrinted>2016-04-16T06:58:22Z</cp:lastPrinted>
  <dcterms:created xsi:type="dcterms:W3CDTF">2016-04-02T01:23:18Z</dcterms:created>
  <dcterms:modified xsi:type="dcterms:W3CDTF">2016-09-08T04:14:30Z</dcterms:modified>
</cp:coreProperties>
</file>