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2703907_student_uwa_edu_au/Documents/ewb_app_tech/"/>
    </mc:Choice>
  </mc:AlternateContent>
  <xr:revisionPtr revIDLastSave="0" documentId="8_{34E06634-0A43-9242-8D87-4ECD95A77158}" xr6:coauthVersionLast="46" xr6:coauthVersionMax="46" xr10:uidLastSave="{00000000-0000-0000-0000-000000000000}"/>
  <bookViews>
    <workbookView xWindow="0" yWindow="500" windowWidth="28800" windowHeight="15760" xr2:uid="{EBC17918-CDC0-6B4D-8347-2541C96F6908}"/>
  </bookViews>
  <sheets>
    <sheet name="Entry Sheet" sheetId="1" r:id="rId1"/>
    <sheet name="Baseline Project" sheetId="2" r:id="rId2"/>
    <sheet name="Resul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18" i="1" s="1"/>
  <c r="E15" i="1"/>
  <c r="E14" i="1"/>
  <c r="E13" i="1"/>
  <c r="E12" i="1"/>
  <c r="E11" i="1"/>
  <c r="E10" i="1"/>
  <c r="C15" i="1"/>
  <c r="D15" i="1"/>
  <c r="D14" i="1"/>
  <c r="D13" i="1"/>
  <c r="D12" i="1"/>
  <c r="D11" i="1"/>
  <c r="D10" i="1"/>
  <c r="D18" i="1" s="1"/>
  <c r="C14" i="1"/>
  <c r="C13" i="1"/>
  <c r="C12" i="1"/>
  <c r="C10" i="1"/>
  <c r="C11" i="1"/>
  <c r="E18" i="1" l="1"/>
  <c r="C18" i="1"/>
  <c r="F17" i="1"/>
  <c r="E17" i="1"/>
  <c r="C17" i="1"/>
  <c r="D17" i="1"/>
  <c r="D19" i="1" l="1"/>
  <c r="E19" i="1"/>
  <c r="C19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tc={EC90EF32-826F-FF49-AECA-A882B532E9D0}</author>
    <author>tc={50920FDC-8875-3941-AE83-17D9FD456205}</author>
    <author>tc={0CB397AA-7009-1B4A-8401-0B95CBC66C5C}</author>
    <author>tc={44BCE5AD-91F0-E649-939F-877C56AA54C7}</author>
    <author>tc={354CA834-4709-0844-A3BB-26DA6697CA3F}</author>
    <author>tc={DF7B44A2-DA09-B44E-89F5-F4A1E66B63D8}</author>
  </authors>
  <commentList>
    <comment ref="B3" authorId="0" shapeId="0" xr:uid="{EC90EF32-826F-FF49-AECA-A882B532E9D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Broad (1) - Very Specific (2)
———————————————
What are the requirements of the project? How broad are they? 
A more broad scope may provide less direction however, it allows more room for experimentation.
A more specific scope may provide more direction however, it may limit experimentation.
-</t>
      </text>
    </comment>
    <comment ref="B4" authorId="1" shapeId="0" xr:uid="{50920FDC-8875-3941-AE83-17D9FD45620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Impact (1) - High Impact (1)
———————————————
How does this impact the world? How does this project align to EWB principles and mission.</t>
      </text>
    </comment>
    <comment ref="B5" authorId="2" shapeId="0" xr:uid="{0CB397AA-7009-1B4A-8401-0B95CBC66C5C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Complexity (1) - Low Complexity (10)
———————————————
Is this project easy to complete or too complex? 
High engineering Complexity: More room to learn but may affect time to completion.
Low engineering Complexity: Easier to complete however, less room to learn.</t>
      </text>
    </comment>
    <comment ref="B6" authorId="3" shapeId="0" xr:uid="{44BCE5AD-91F0-E649-939F-877C56AA54C7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Relevance (1) - High Relevance (10)</t>
      </text>
    </comment>
    <comment ref="B7" authorId="4" shapeId="0" xr:uid="{354CA834-4709-0844-A3BB-26DA6697CA3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Completion - Enter in the weeks to handover. This value will be compared to the RMP project as a baseline.</t>
      </text>
    </comment>
    <comment ref="B8" authorId="5" shapeId="0" xr:uid="{DF7B44A2-DA09-B44E-89F5-F4A1E66B63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Assets required to achieve scope. It’s easiest to measure resources in price. To this end… record values to the nearest $100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tc={27C67F9D-5E84-CF4E-A252-1CE3BB373ABB}</author>
    <author>tc={447D3812-58BB-AA4D-B07A-B42506DE1708}</author>
    <author>tc={29E9A08C-3A06-B34D-9B48-AF2C4B4DFC92}</author>
    <author>tc={2F14EB20-B903-AA4A-AE9E-96927DFC1660}</author>
    <author>tc={FDEBD1B2-ED93-6941-8A0E-51166C64E0F1}</author>
    <author>tc={34708394-D6E1-D048-877E-5A35F78C8CC5}</author>
  </authors>
  <commentList>
    <comment ref="A2" authorId="0" shapeId="0" xr:uid="{27C67F9D-5E84-CF4E-A252-1CE3BB373ABB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Broad (1) - Very Specific (2)
———————————————
What are the requirements of the project? How broad are they? 
A more broad scope may provide less direction however, it allows more room for experimentation.
A more specific scope may provide more direction however, it may limit experimentation.
-</t>
      </text>
    </comment>
    <comment ref="A3" authorId="1" shapeId="0" xr:uid="{447D3812-58BB-AA4D-B07A-B42506DE1708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Impact (1) - High Impact (1)
———————————————
How does this impact the world? How does this project align to EWB principles and mission.</t>
      </text>
    </comment>
    <comment ref="A4" authorId="2" shapeId="0" xr:uid="{29E9A08C-3A06-B34D-9B48-AF2C4B4DFC9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Complexity (1) - Low Complexity (10)
———————————————
Is this project easy to complete or too complex? 
High engineering Complexity: More room to learn but may affect time to completion.
Low engineering Complexity: Easier to complete however, less room to learn.</t>
      </text>
    </comment>
    <comment ref="A5" authorId="3" shapeId="0" xr:uid="{2F14EB20-B903-AA4A-AE9E-96927DFC1660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Relevance (1) - High Relevance (10)</t>
      </text>
    </comment>
    <comment ref="A6" authorId="4" shapeId="0" xr:uid="{FDEBD1B2-ED93-6941-8A0E-51166C64E0F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Completion - Enter in the weeks to handover. This value will be compared to the RMP project as a baseline.</t>
      </text>
    </comment>
    <comment ref="A7" authorId="5" shapeId="0" xr:uid="{34708394-D6E1-D048-877E-5A35F78C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a value to the closest $100. This value will be compared to the budget compared to the RMP Project</t>
      </text>
    </comment>
  </commentList>
</comments>
</file>

<file path=xl/sharedStrings.xml><?xml version="1.0" encoding="utf-8"?>
<sst xmlns="http://schemas.openxmlformats.org/spreadsheetml/2006/main" count="33" uniqueCount="28">
  <si>
    <t>Measurable Impact</t>
  </si>
  <si>
    <t>Acheivable</t>
  </si>
  <si>
    <t>Relevance to Degree</t>
  </si>
  <si>
    <t>Time To Handover</t>
  </si>
  <si>
    <t>Scope Specificity</t>
  </si>
  <si>
    <t>RMP Project</t>
  </si>
  <si>
    <t>Weighting</t>
  </si>
  <si>
    <t>Projected Budget Requirements</t>
  </si>
  <si>
    <t>Indicator</t>
  </si>
  <si>
    <t>Entry Dashboard</t>
  </si>
  <si>
    <t>Abstractions</t>
  </si>
  <si>
    <t>Impact</t>
  </si>
  <si>
    <t>Acheivability</t>
  </si>
  <si>
    <t>Relevance</t>
  </si>
  <si>
    <t>Time to Handover</t>
  </si>
  <si>
    <t>Budget Requirements</t>
  </si>
  <si>
    <t>Required Resources</t>
  </si>
  <si>
    <t>Resulting Score</t>
  </si>
  <si>
    <t>Finite Element Analysis of Orthotics</t>
  </si>
  <si>
    <t>Wheelchair Water Cart</t>
  </si>
  <si>
    <t>IoT For Inclusions</t>
  </si>
  <si>
    <t>Wheel Chair Accessible Moto (Other Projects)</t>
  </si>
  <si>
    <t>Predicted Time To Handover</t>
  </si>
  <si>
    <t>Weighted</t>
  </si>
  <si>
    <t>Unweighted</t>
  </si>
  <si>
    <t>R</t>
  </si>
  <si>
    <t>Normalized</t>
  </si>
  <si>
    <t>Stantec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</si>
</sst>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Chen (22703907)" id="{B8AC2F7A-33FF-4E4C-86E5-06A721963BAB}" userId="S::22703907@student.uwa.edu.au::7aca56ba-587f-4be1-a43b-b2cd6b55691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1-10T04:33:23.81" personId="{B8AC2F7A-33FF-4E4C-86E5-06A721963BAB}" id="{EC90EF32-826F-FF49-AECA-A882B532E9D0}">
    <text>Very Broad (1) - Very Specific (2)
———————————————
What are the requirements of the project? How broad are they? 
A more broad scope may provide less direction however, it allows more room for experimentation.
A more specific scope may provide more direction however, it may limit experimentation.
-</text>
  </threadedComment>
  <threadedComment ref="B4" dT="2021-01-10T04:34:04.04" personId="{B8AC2F7A-33FF-4E4C-86E5-06A721963BAB}" id="{50920FDC-8875-3941-AE83-17D9FD456205}">
    <text>Low Impact (1) - High Impact (1)
———————————————
How does this impact the world? How does this project align to EWB principles and mission.</text>
  </threadedComment>
  <threadedComment ref="B5" dT="2021-01-10T04:34:44.58" personId="{B8AC2F7A-33FF-4E4C-86E5-06A721963BAB}" id="{0CB397AA-7009-1B4A-8401-0B95CBC66C5C}">
    <text>High Complexity (1) - Low Complexity (10)
———————————————
Is this project easy to complete or too complex? 
High engineering Complexity: More room to learn but may affect time to completion.
Low engineering Complexity: Easier to complete however, less room to learn.</text>
  </threadedComment>
  <threadedComment ref="B6" dT="2021-01-10T04:39:44.91" personId="{B8AC2F7A-33FF-4E4C-86E5-06A721963BAB}" id="{44BCE5AD-91F0-E649-939F-877C56AA54C7}">
    <text>Low Relevance (1) - High Relevance (10)</text>
  </threadedComment>
  <threadedComment ref="B7" dT="2021-01-10T05:09:21.89" personId="{B8AC2F7A-33FF-4E4C-86E5-06A721963BAB}" id="{354CA834-4709-0844-A3BB-26DA6697CA3F}">
    <text>Date of Completion - Enter in the weeks to handover. This value will be compared to the RMP project as a baseline.</text>
  </threadedComment>
  <threadedComment ref="B8" dT="2021-01-10T05:18:24.93" personId="{B8AC2F7A-33FF-4E4C-86E5-06A721963BAB}" id="{DF7B44A2-DA09-B44E-89F5-F4A1E66B63D8}">
    <text xml:space="preserve">Assets required to achieve scope. It’s easiest to measure resources in price. To this end… record values to the nearest $100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1-01-10T04:33:23.81" personId="{B8AC2F7A-33FF-4E4C-86E5-06A721963BAB}" id="{27C67F9D-5E84-CF4E-A252-1CE3BB373ABB}">
    <text>Very Broad (1) - Very Specific (2)
———————————————
What are the requirements of the project? How broad are they? 
A more broad scope may provide less direction however, it allows more room for experimentation.
A more specific scope may provide more direction however, it may limit experimentation.
-</text>
  </threadedComment>
  <threadedComment ref="A3" dT="2021-01-10T04:34:04.04" personId="{B8AC2F7A-33FF-4E4C-86E5-06A721963BAB}" id="{447D3812-58BB-AA4D-B07A-B42506DE1708}">
    <text>Low Impact (1) - High Impact (1)
———————————————
How does this impact the world? How does this project align to EWB principles and mission.</text>
  </threadedComment>
  <threadedComment ref="A4" dT="2021-01-10T04:34:44.58" personId="{B8AC2F7A-33FF-4E4C-86E5-06A721963BAB}" id="{29E9A08C-3A06-B34D-9B48-AF2C4B4DFC92}">
    <text>High Complexity (1) - Low Complexity (10)
———————————————
Is this project easy to complete or too complex? 
High engineering Complexity: More room to learn but may affect time to completion.
Low engineering Complexity: Easier to complete however, less room to learn.</text>
  </threadedComment>
  <threadedComment ref="A5" dT="2021-01-10T04:39:44.91" personId="{B8AC2F7A-33FF-4E4C-86E5-06A721963BAB}" id="{2F14EB20-B903-AA4A-AE9E-96927DFC1660}">
    <text>Low Relevance (1) - High Relevance (10)</text>
  </threadedComment>
  <threadedComment ref="A6" dT="2021-01-10T05:09:21.89" personId="{B8AC2F7A-33FF-4E4C-86E5-06A721963BAB}" id="{FDEBD1B2-ED93-6941-8A0E-51166C64E0F1}">
    <text>Date of Completion - Enter in the weeks to handover. This value will be compared to the RMP project as a baseline.</text>
  </threadedComment>
  <threadedComment ref="A7" dT="2021-01-10T05:18:24.93" personId="{B8AC2F7A-33FF-4E4C-86E5-06A721963BAB}" id="{34708394-D6E1-D048-877E-5A35F78C8CC5}">
    <text>Enter a value to the closest $100. This value will be compared to the budget compared to the RMP Project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9F96-50E8-AC48-A7E4-6C9D9D82E1FB}">
  <dimension ref="A1:G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baseColWidth="10" defaultRowHeight="16" x14ac:dyDescent="0.2"/>
  <cols>
    <col min="1" max="1" width="14.83203125" bestFit="1" customWidth="1"/>
    <col min="2" max="2" width="24.5" bestFit="1" customWidth="1"/>
    <col min="3" max="3" width="39.33203125" bestFit="1" customWidth="1"/>
    <col min="4" max="4" width="31.1640625" bestFit="1" customWidth="1"/>
    <col min="5" max="5" width="20.1640625" bestFit="1" customWidth="1"/>
    <col min="6" max="6" width="15.33203125" bestFit="1" customWidth="1"/>
  </cols>
  <sheetData>
    <row r="1" spans="1:7" x14ac:dyDescent="0.2">
      <c r="A1" s="3" t="s">
        <v>9</v>
      </c>
      <c r="B1" s="3"/>
      <c r="C1" s="3"/>
      <c r="D1" s="3"/>
    </row>
    <row r="2" spans="1:7" x14ac:dyDescent="0.2">
      <c r="A2" s="4" t="s">
        <v>6</v>
      </c>
      <c r="B2" s="4" t="s">
        <v>8</v>
      </c>
      <c r="C2" s="2" t="s">
        <v>21</v>
      </c>
      <c r="D2" s="2" t="s">
        <v>18</v>
      </c>
      <c r="E2" s="2" t="s">
        <v>19</v>
      </c>
      <c r="F2" s="2" t="s">
        <v>20</v>
      </c>
      <c r="G2" s="2" t="s">
        <v>27</v>
      </c>
    </row>
    <row r="3" spans="1:7" x14ac:dyDescent="0.2">
      <c r="A3">
        <v>0</v>
      </c>
      <c r="B3" t="s">
        <v>4</v>
      </c>
      <c r="C3" s="1">
        <v>5</v>
      </c>
      <c r="D3" s="1">
        <v>3</v>
      </c>
      <c r="E3" s="1">
        <v>7</v>
      </c>
      <c r="F3" s="1">
        <v>6</v>
      </c>
    </row>
    <row r="4" spans="1:7" x14ac:dyDescent="0.2">
      <c r="A4">
        <v>0</v>
      </c>
      <c r="B4" t="s">
        <v>0</v>
      </c>
      <c r="C4" s="1">
        <v>6</v>
      </c>
      <c r="D4" s="1">
        <v>5</v>
      </c>
      <c r="E4" s="1">
        <v>3</v>
      </c>
      <c r="F4" s="1">
        <v>8</v>
      </c>
    </row>
    <row r="5" spans="1:7" x14ac:dyDescent="0.2">
      <c r="A5">
        <v>0</v>
      </c>
      <c r="B5" t="s">
        <v>1</v>
      </c>
      <c r="C5" s="1">
        <v>8</v>
      </c>
      <c r="D5" s="1">
        <v>8</v>
      </c>
      <c r="E5" s="1">
        <v>10</v>
      </c>
      <c r="F5" s="1">
        <v>8</v>
      </c>
    </row>
    <row r="6" spans="1:7" x14ac:dyDescent="0.2">
      <c r="A6">
        <v>0</v>
      </c>
      <c r="B6" t="s">
        <v>2</v>
      </c>
      <c r="C6" s="1">
        <v>8</v>
      </c>
      <c r="D6" s="1">
        <v>8</v>
      </c>
      <c r="E6" s="1">
        <v>7</v>
      </c>
      <c r="F6" s="1">
        <v>9</v>
      </c>
    </row>
    <row r="7" spans="1:7" x14ac:dyDescent="0.2">
      <c r="A7">
        <v>0</v>
      </c>
      <c r="B7" t="s">
        <v>22</v>
      </c>
      <c r="C7" s="1">
        <v>40</v>
      </c>
      <c r="D7" s="1">
        <v>45</v>
      </c>
      <c r="E7" s="1">
        <v>45</v>
      </c>
      <c r="F7" s="1">
        <v>50</v>
      </c>
    </row>
    <row r="8" spans="1:7" x14ac:dyDescent="0.2">
      <c r="A8">
        <v>0</v>
      </c>
      <c r="B8" t="s">
        <v>16</v>
      </c>
      <c r="C8" s="1">
        <v>300</v>
      </c>
      <c r="D8" s="1">
        <v>200</v>
      </c>
      <c r="E8" s="1">
        <v>300</v>
      </c>
      <c r="F8" s="1">
        <v>500</v>
      </c>
    </row>
    <row r="9" spans="1:7" x14ac:dyDescent="0.2">
      <c r="A9" s="3" t="s">
        <v>10</v>
      </c>
      <c r="B9" s="3"/>
      <c r="C9" s="2"/>
      <c r="D9" s="2"/>
      <c r="E9" s="2"/>
      <c r="F9" s="2"/>
    </row>
    <row r="10" spans="1:7" x14ac:dyDescent="0.2">
      <c r="A10">
        <v>1</v>
      </c>
      <c r="B10" t="s">
        <v>4</v>
      </c>
      <c r="C10" s="5">
        <f>'Entry Sheet'!C3/'Baseline Project'!$B$2</f>
        <v>1</v>
      </c>
      <c r="D10" s="5">
        <f>'Entry Sheet'!D3/'Baseline Project'!$B$2</f>
        <v>0.6</v>
      </c>
      <c r="E10" s="5">
        <f>'Entry Sheet'!E3/'Baseline Project'!$B$2</f>
        <v>1.4</v>
      </c>
      <c r="F10" s="5">
        <f>'Entry Sheet'!F3/'Baseline Project'!$B$2</f>
        <v>1.2</v>
      </c>
    </row>
    <row r="11" spans="1:7" x14ac:dyDescent="0.2">
      <c r="A11">
        <v>5</v>
      </c>
      <c r="B11" t="s">
        <v>11</v>
      </c>
      <c r="C11" s="5">
        <f>'Entry Sheet'!C4/'Baseline Project'!$B$3</f>
        <v>0.75</v>
      </c>
      <c r="D11" s="5">
        <f>'Entry Sheet'!D4/'Baseline Project'!$B$3</f>
        <v>0.625</v>
      </c>
      <c r="E11" s="5">
        <f>'Entry Sheet'!E4/'Baseline Project'!$B$3</f>
        <v>0.375</v>
      </c>
      <c r="F11" s="5">
        <f>'Entry Sheet'!F4/'Baseline Project'!$B$3</f>
        <v>1</v>
      </c>
    </row>
    <row r="12" spans="1:7" x14ac:dyDescent="0.2">
      <c r="A12">
        <v>3</v>
      </c>
      <c r="B12" t="s">
        <v>12</v>
      </c>
      <c r="C12" s="5">
        <f>C5/'Baseline Project'!$B$4</f>
        <v>1.3333333333333333</v>
      </c>
      <c r="D12" s="5">
        <f>D5/'Baseline Project'!$B$4</f>
        <v>1.3333333333333333</v>
      </c>
      <c r="E12" s="5">
        <f>E5/'Baseline Project'!$B$4</f>
        <v>1.6666666666666667</v>
      </c>
      <c r="F12" s="5">
        <f>F5/'Baseline Project'!$B$4</f>
        <v>1.3333333333333333</v>
      </c>
    </row>
    <row r="13" spans="1:7" x14ac:dyDescent="0.2">
      <c r="A13">
        <v>8</v>
      </c>
      <c r="B13" t="s">
        <v>13</v>
      </c>
      <c r="C13" s="5">
        <f>C6/'Baseline Project'!$B$5</f>
        <v>1.1428571428571428</v>
      </c>
      <c r="D13" s="5">
        <f>D6/'Baseline Project'!$B$5</f>
        <v>1.1428571428571428</v>
      </c>
      <c r="E13" s="5">
        <f>E6/'Baseline Project'!$B$5</f>
        <v>1</v>
      </c>
      <c r="F13" s="5">
        <f>F6/'Baseline Project'!$B$5</f>
        <v>1.2857142857142858</v>
      </c>
    </row>
    <row r="14" spans="1:7" x14ac:dyDescent="0.2">
      <c r="A14">
        <v>5</v>
      </c>
      <c r="B14" t="s">
        <v>14</v>
      </c>
      <c r="C14" s="5">
        <f>'Baseline Project'!$B$6/C7</f>
        <v>0.8</v>
      </c>
      <c r="D14" s="5">
        <f>'Baseline Project'!$B$6/D7</f>
        <v>0.71111111111111114</v>
      </c>
      <c r="E14" s="5">
        <f>'Baseline Project'!$B$6/E7</f>
        <v>0.71111111111111114</v>
      </c>
      <c r="F14" s="5">
        <f>'Baseline Project'!$B$6/F7</f>
        <v>0.64</v>
      </c>
    </row>
    <row r="15" spans="1:7" x14ac:dyDescent="0.2">
      <c r="A15">
        <v>1</v>
      </c>
      <c r="B15" t="s">
        <v>15</v>
      </c>
      <c r="C15" s="5">
        <f>'Baseline Project'!$B$7/C8</f>
        <v>1.3333333333333333</v>
      </c>
      <c r="D15" s="5">
        <f>'Baseline Project'!$B$7/D8</f>
        <v>2</v>
      </c>
      <c r="E15" s="5">
        <f>'Baseline Project'!$B$7/E8</f>
        <v>1.3333333333333333</v>
      </c>
      <c r="F15" s="5">
        <f>'Baseline Project'!$B$7/F8</f>
        <v>0.8</v>
      </c>
    </row>
    <row r="16" spans="1:7" x14ac:dyDescent="0.2">
      <c r="A16" s="4" t="s">
        <v>17</v>
      </c>
      <c r="C16" s="5"/>
      <c r="D16" s="5"/>
      <c r="E16" s="5"/>
      <c r="F16" s="5"/>
    </row>
    <row r="17" spans="1:6" x14ac:dyDescent="0.2">
      <c r="A17" t="s">
        <v>23</v>
      </c>
      <c r="C17" s="5">
        <f>SUM(C10:C15)/SUM($A$10:$A$15)</f>
        <v>0.27650103519668734</v>
      </c>
      <c r="D17" s="5">
        <f>SUM(D10:D15)/SUM($A$10:$A$15)</f>
        <v>0.2787957211870255</v>
      </c>
      <c r="E17" s="5">
        <f>SUM(E10:E15)/SUM($A$10:$A$15)</f>
        <v>0.28200483091787437</v>
      </c>
      <c r="F17" s="5">
        <f>SUM(F10:F15)/SUM($A$10:$A$15)</f>
        <v>0.27213250517598342</v>
      </c>
    </row>
    <row r="18" spans="1:6" x14ac:dyDescent="0.2">
      <c r="A18" t="s">
        <v>24</v>
      </c>
      <c r="C18" s="5">
        <f>AVERAGE(C10:C15)</f>
        <v>1.0599206349206349</v>
      </c>
      <c r="D18" s="5">
        <f t="shared" ref="D18:F18" si="0">AVERAGE(D10:D15)</f>
        <v>1.0687169312169311</v>
      </c>
      <c r="E18" s="5">
        <f t="shared" si="0"/>
        <v>1.0810185185185184</v>
      </c>
      <c r="F18" s="5">
        <f t="shared" si="0"/>
        <v>1.043174603174603</v>
      </c>
    </row>
    <row r="19" spans="1:6" x14ac:dyDescent="0.2">
      <c r="A19" t="s">
        <v>26</v>
      </c>
      <c r="C19" s="1">
        <f>(C18-AVERAGE($C$18:$F$18))/STDEV($C$18:$F$18)</f>
        <v>-0.20655811463373144</v>
      </c>
      <c r="D19" s="1">
        <f t="shared" ref="D19:F19" si="1">(D18-AVERAGE($C$18:$F$18))/STDEV($C$18:$F$18)</f>
        <v>0.34620303720300877</v>
      </c>
      <c r="E19" s="1">
        <f t="shared" si="1"/>
        <v>1.1192374299972534</v>
      </c>
      <c r="F19" s="1">
        <f t="shared" si="1"/>
        <v>-1.2588823525665587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0EBE-9C21-994E-9540-2639681140DF}">
  <dimension ref="A1:B7"/>
  <sheetViews>
    <sheetView workbookViewId="0">
      <selection activeCell="B2" sqref="B2"/>
    </sheetView>
  </sheetViews>
  <sheetFormatPr baseColWidth="10" defaultRowHeight="16" x14ac:dyDescent="0.2"/>
  <cols>
    <col min="1" max="1" width="27.6640625" bestFit="1" customWidth="1"/>
    <col min="2" max="2" width="11.1640625" bestFit="1" customWidth="1"/>
  </cols>
  <sheetData>
    <row r="1" spans="1:2" x14ac:dyDescent="0.2">
      <c r="B1" t="s">
        <v>5</v>
      </c>
    </row>
    <row r="2" spans="1:2" x14ac:dyDescent="0.2">
      <c r="A2" t="s">
        <v>4</v>
      </c>
      <c r="B2">
        <v>5</v>
      </c>
    </row>
    <row r="3" spans="1:2" x14ac:dyDescent="0.2">
      <c r="A3" t="s">
        <v>0</v>
      </c>
      <c r="B3">
        <v>8</v>
      </c>
    </row>
    <row r="4" spans="1:2" x14ac:dyDescent="0.2">
      <c r="A4" t="s">
        <v>1</v>
      </c>
      <c r="B4">
        <v>6</v>
      </c>
    </row>
    <row r="5" spans="1:2" x14ac:dyDescent="0.2">
      <c r="A5" t="s">
        <v>2</v>
      </c>
      <c r="B5">
        <v>7</v>
      </c>
    </row>
    <row r="6" spans="1:2" x14ac:dyDescent="0.2">
      <c r="A6" t="s">
        <v>3</v>
      </c>
      <c r="B6">
        <v>32</v>
      </c>
    </row>
    <row r="7" spans="1:2" x14ac:dyDescent="0.2">
      <c r="A7" t="s">
        <v>7</v>
      </c>
      <c r="B7">
        <v>400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0034-F517-5A40-9602-9AF8477BE6F1}">
  <dimension ref="A1"/>
  <sheetViews>
    <sheetView workbookViewId="0"/>
  </sheetViews>
  <sheetFormatPr baseColWidth="10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Sheet</vt:lpstr>
      <vt:lpstr>Baseline Project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2021-01-10T04:13:42Z</dcterms:created>
  <dcterms:modified xsi:type="dcterms:W3CDTF">2021-01-10T16:45:59Z</dcterms:modified>
</cp:coreProperties>
</file>