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ychen/Dev/embedded/hardware/highcurrent_lvr/"/>
    </mc:Choice>
  </mc:AlternateContent>
  <xr:revisionPtr revIDLastSave="0" documentId="13_ncr:1_{1B719199-6938-004C-BEFE-43BCE72270B2}" xr6:coauthVersionLast="46" xr6:coauthVersionMax="46" xr10:uidLastSave="{00000000-0000-0000-0000-000000000000}"/>
  <bookViews>
    <workbookView xWindow="380" yWindow="500" windowWidth="28040" windowHeight="15820" xr2:uid="{7EF2E4F4-A9C6-1F46-8575-4F65A2148C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  <c r="B35" i="1" s="1"/>
  <c r="B21" i="1"/>
  <c r="C32" i="1"/>
  <c r="B32" i="1"/>
  <c r="E26" i="1"/>
  <c r="B27" i="1"/>
  <c r="B28" i="1" s="1"/>
  <c r="C15" i="1"/>
  <c r="C14" i="1"/>
  <c r="B14" i="1"/>
  <c r="B13" i="1"/>
  <c r="B3" i="1"/>
  <c r="C16" i="1" l="1"/>
  <c r="C13" i="1" s="1"/>
  <c r="C11" i="1" s="1"/>
  <c r="B5" i="1"/>
  <c r="B7" i="1" s="1"/>
  <c r="B8" i="1" s="1"/>
  <c r="B15" i="1"/>
  <c r="B16" i="1" s="1"/>
</calcChain>
</file>

<file path=xl/sharedStrings.xml><?xml version="1.0" encoding="utf-8"?>
<sst xmlns="http://schemas.openxmlformats.org/spreadsheetml/2006/main" count="34" uniqueCount="30">
  <si>
    <t>R1+R2</t>
  </si>
  <si>
    <t>R3</t>
  </si>
  <si>
    <t>V (offset UV)</t>
  </si>
  <si>
    <t>I Leak</t>
  </si>
  <si>
    <t>V (UV)</t>
  </si>
  <si>
    <t>R1</t>
  </si>
  <si>
    <t>V (OV)</t>
  </si>
  <si>
    <t>R2</t>
  </si>
  <si>
    <t>vout</t>
  </si>
  <si>
    <t>res total</t>
  </si>
  <si>
    <t>min load curr</t>
  </si>
  <si>
    <t>R1/R2</t>
  </si>
  <si>
    <t>two DoF (R1 &amp; R2 Undefined)</t>
  </si>
  <si>
    <t>1 DoF (R1 Undefined)</t>
  </si>
  <si>
    <t>R</t>
  </si>
  <si>
    <t>D</t>
  </si>
  <si>
    <t>Vin</t>
  </si>
  <si>
    <t>Rds</t>
  </si>
  <si>
    <t>current</t>
  </si>
  <si>
    <t>P</t>
  </si>
  <si>
    <t>Temp</t>
  </si>
  <si>
    <t>therm res</t>
  </si>
  <si>
    <t>Ivin</t>
  </si>
  <si>
    <t>power</t>
  </si>
  <si>
    <t>Via thermal Resistance</t>
  </si>
  <si>
    <t>count</t>
  </si>
  <si>
    <t>resistance</t>
  </si>
  <si>
    <t>Thermal Resistance</t>
  </si>
  <si>
    <t>Tj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</si>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</sst>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FED9A-A211-C745-9EF0-D7A33E856676}">
  <dimension ref="A1:E36"/>
  <sheetViews>
    <sheetView tabSelected="1" workbookViewId="0">
      <selection activeCell="B34" sqref="B34"/>
    </sheetView>
  </sheetViews>
  <sheetFormatPr baseColWidth="10" defaultRowHeight="16" x14ac:dyDescent="0.2"/>
  <cols>
    <col min="1" max="1" width="20.33203125" bestFit="1" customWidth="1"/>
    <col min="2" max="2" width="26" bestFit="1" customWidth="1"/>
    <col min="3" max="3" width="19.1640625" bestFit="1" customWidth="1"/>
  </cols>
  <sheetData>
    <row r="1" spans="1:3" x14ac:dyDescent="0.2">
      <c r="A1" t="s">
        <v>2</v>
      </c>
      <c r="B1" s="1">
        <v>3.0000000000000001E-3</v>
      </c>
    </row>
    <row r="2" spans="1:3" x14ac:dyDescent="0.2">
      <c r="A2" t="s">
        <v>3</v>
      </c>
      <c r="B2" s="1">
        <v>1E-8</v>
      </c>
    </row>
    <row r="3" spans="1:3" x14ac:dyDescent="0.2">
      <c r="A3" s="2" t="s">
        <v>0</v>
      </c>
      <c r="B3" s="1">
        <f>B1/B2</f>
        <v>300000</v>
      </c>
    </row>
    <row r="4" spans="1:3" x14ac:dyDescent="0.2">
      <c r="A4" t="s">
        <v>4</v>
      </c>
      <c r="B4" s="1">
        <v>5</v>
      </c>
    </row>
    <row r="5" spans="1:3" x14ac:dyDescent="0.2">
      <c r="A5" s="2" t="s">
        <v>1</v>
      </c>
      <c r="B5" s="1">
        <f>B3*(B4-0.5)/0.5</f>
        <v>2700000</v>
      </c>
    </row>
    <row r="6" spans="1:3" x14ac:dyDescent="0.2">
      <c r="A6" t="s">
        <v>6</v>
      </c>
      <c r="B6" s="1">
        <v>15</v>
      </c>
    </row>
    <row r="7" spans="1:3" x14ac:dyDescent="0.2">
      <c r="A7" s="2" t="s">
        <v>5</v>
      </c>
      <c r="B7">
        <f>((B3+B5)/B6)*0.5</f>
        <v>100000</v>
      </c>
      <c r="C7">
        <v>10000</v>
      </c>
    </row>
    <row r="8" spans="1:3" x14ac:dyDescent="0.2">
      <c r="A8" s="2" t="s">
        <v>7</v>
      </c>
      <c r="B8">
        <f>B3-B7</f>
        <v>200000</v>
      </c>
      <c r="C8">
        <v>290000</v>
      </c>
    </row>
    <row r="10" spans="1:3" x14ac:dyDescent="0.2">
      <c r="B10" s="3" t="s">
        <v>12</v>
      </c>
      <c r="C10" s="3" t="s">
        <v>13</v>
      </c>
    </row>
    <row r="11" spans="1:3" x14ac:dyDescent="0.2">
      <c r="A11" s="2" t="s">
        <v>10</v>
      </c>
      <c r="B11">
        <v>7.0000000000000007E-2</v>
      </c>
      <c r="C11">
        <f>C12/C13</f>
        <v>6.8206820682068195E-2</v>
      </c>
    </row>
    <row r="12" spans="1:3" x14ac:dyDescent="0.2">
      <c r="A12" t="s">
        <v>8</v>
      </c>
      <c r="B12">
        <v>13.8</v>
      </c>
      <c r="C12">
        <v>15</v>
      </c>
    </row>
    <row r="13" spans="1:3" x14ac:dyDescent="0.2">
      <c r="A13" t="s">
        <v>9</v>
      </c>
      <c r="B13">
        <f>B12/B11</f>
        <v>197.14285714285714</v>
      </c>
      <c r="C13">
        <f>SUM(C15:C16)</f>
        <v>219.91935483870969</v>
      </c>
    </row>
    <row r="14" spans="1:3" x14ac:dyDescent="0.2">
      <c r="A14" t="s">
        <v>11</v>
      </c>
      <c r="B14">
        <f>B12/1.24-1</f>
        <v>10.129032258064516</v>
      </c>
      <c r="C14">
        <f>C12/1.24-1</f>
        <v>11.096774193548388</v>
      </c>
    </row>
    <row r="15" spans="1:3" x14ac:dyDescent="0.2">
      <c r="A15" t="s">
        <v>7</v>
      </c>
      <c r="B15">
        <f>B13/(B14+1)</f>
        <v>17.714285714285715</v>
      </c>
      <c r="C15">
        <f>18*1.01</f>
        <v>18.18</v>
      </c>
    </row>
    <row r="16" spans="1:3" x14ac:dyDescent="0.2">
      <c r="A16" t="s">
        <v>5</v>
      </c>
      <c r="B16">
        <f>B13-B15</f>
        <v>179.42857142857142</v>
      </c>
      <c r="C16">
        <f>C14*C15</f>
        <v>201.73935483870969</v>
      </c>
    </row>
    <row r="20" spans="1:5" x14ac:dyDescent="0.2">
      <c r="A20" t="s">
        <v>16</v>
      </c>
      <c r="B20">
        <v>20</v>
      </c>
      <c r="C20" t="s">
        <v>18</v>
      </c>
      <c r="D20">
        <v>0.01</v>
      </c>
    </row>
    <row r="21" spans="1:5" x14ac:dyDescent="0.2">
      <c r="A21" t="s">
        <v>14</v>
      </c>
      <c r="B21">
        <f>(B20-B22)/D20</f>
        <v>1720</v>
      </c>
    </row>
    <row r="22" spans="1:5" x14ac:dyDescent="0.2">
      <c r="A22" t="s">
        <v>15</v>
      </c>
      <c r="B22">
        <v>2.8</v>
      </c>
    </row>
    <row r="24" spans="1:5" x14ac:dyDescent="0.2">
      <c r="A24" t="s">
        <v>17</v>
      </c>
      <c r="B24" s="1">
        <v>6.8000000000000005E-2</v>
      </c>
      <c r="D24" t="s">
        <v>16</v>
      </c>
      <c r="E24" s="1">
        <v>34</v>
      </c>
    </row>
    <row r="25" spans="1:5" x14ac:dyDescent="0.2">
      <c r="A25" t="s">
        <v>18</v>
      </c>
      <c r="B25" s="1">
        <v>4</v>
      </c>
      <c r="D25" t="s">
        <v>22</v>
      </c>
      <c r="E25" s="1">
        <v>5.0000000000000002E-5</v>
      </c>
    </row>
    <row r="26" spans="1:5" x14ac:dyDescent="0.2">
      <c r="A26" t="s">
        <v>21</v>
      </c>
      <c r="B26" s="1">
        <v>59</v>
      </c>
      <c r="D26" t="s">
        <v>23</v>
      </c>
      <c r="E26" s="1">
        <f>E24*E25</f>
        <v>1.7000000000000001E-3</v>
      </c>
    </row>
    <row r="27" spans="1:5" x14ac:dyDescent="0.2">
      <c r="A27" t="s">
        <v>19</v>
      </c>
      <c r="B27" s="1">
        <f>B25^2*B24</f>
        <v>1.0880000000000001</v>
      </c>
    </row>
    <row r="28" spans="1:5" x14ac:dyDescent="0.2">
      <c r="A28" t="s">
        <v>20</v>
      </c>
      <c r="B28">
        <f>B26*B27</f>
        <v>64.192000000000007</v>
      </c>
    </row>
    <row r="30" spans="1:5" x14ac:dyDescent="0.2">
      <c r="A30" t="s">
        <v>24</v>
      </c>
      <c r="B30">
        <v>41.3</v>
      </c>
    </row>
    <row r="31" spans="1:5" x14ac:dyDescent="0.2">
      <c r="A31" t="s">
        <v>25</v>
      </c>
      <c r="B31">
        <v>100</v>
      </c>
    </row>
    <row r="32" spans="1:5" x14ac:dyDescent="0.2">
      <c r="A32" t="s">
        <v>26</v>
      </c>
      <c r="B32">
        <f>(B30^-1*B31)^-1</f>
        <v>0.41299999999999992</v>
      </c>
      <c r="C32">
        <f>0.03*B30</f>
        <v>1.2389999999999999</v>
      </c>
    </row>
    <row r="34" spans="1:2" x14ac:dyDescent="0.2">
      <c r="A34" t="s">
        <v>27</v>
      </c>
      <c r="B34">
        <f>3+0.2+0.6+2.31</f>
        <v>6.11</v>
      </c>
    </row>
    <row r="35" spans="1:2" x14ac:dyDescent="0.2">
      <c r="A35" t="s">
        <v>28</v>
      </c>
      <c r="B35">
        <f>B34*B36+30</f>
        <v>91.1</v>
      </c>
    </row>
    <row r="36" spans="1:2" x14ac:dyDescent="0.2">
      <c r="A36" t="s">
        <v>29</v>
      </c>
      <c r="B3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Chen (22703907)</dc:creator>
  <cp:lastModifiedBy>Henry Chen (22703907)</cp:lastModifiedBy>
  <dcterms:created xsi:type="dcterms:W3CDTF">2021-02-12T17:20:06Z</dcterms:created>
  <dcterms:modified xsi:type="dcterms:W3CDTF">2021-02-27T16:39:09Z</dcterms:modified>
</cp:coreProperties>
</file>