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cuedu-my.sharepoint.com/personal/juan_perezc_correo_ucu_edu_uy/Documents/Inteligencia Artificial 1/UT3/Ejercicios/Resueltos/"/>
    </mc:Choice>
  </mc:AlternateContent>
  <xr:revisionPtr revIDLastSave="292" documentId="8_{74EF7588-856F-4819-AEE0-417BCC131728}" xr6:coauthVersionLast="47" xr6:coauthVersionMax="47" xr10:uidLastSave="{C00E8DC6-EF73-46E8-B446-66D5D9194112}"/>
  <bookViews>
    <workbookView xWindow="-120" yWindow="-120" windowWidth="20730" windowHeight="11040" xr2:uid="{554A70D9-2020-4A0E-89A0-B9B1543AD2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B17" i="1"/>
  <c r="B13" i="1"/>
  <c r="B15" i="1"/>
  <c r="B11" i="1"/>
  <c r="P3" i="1"/>
  <c r="P4" i="1"/>
  <c r="P5" i="1"/>
  <c r="P6" i="1"/>
  <c r="P7" i="1"/>
  <c r="P8" i="1"/>
  <c r="K6" i="1"/>
  <c r="K3" i="1"/>
  <c r="K4" i="1"/>
  <c r="K5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I3" i="1"/>
  <c r="I4" i="1"/>
  <c r="I5" i="1"/>
  <c r="I6" i="1"/>
  <c r="I7" i="1"/>
  <c r="I8" i="1"/>
  <c r="B5" i="1"/>
  <c r="B4" i="1"/>
  <c r="G4" i="1" l="1"/>
  <c r="G7" i="1"/>
  <c r="H4" i="1"/>
  <c r="H8" i="1"/>
  <c r="H7" i="1"/>
  <c r="H6" i="1"/>
  <c r="G6" i="1"/>
  <c r="G3" i="1"/>
  <c r="H5" i="1"/>
  <c r="H3" i="1"/>
  <c r="G5" i="1"/>
  <c r="G8" i="1"/>
</calcChain>
</file>

<file path=xl/sharedStrings.xml><?xml version="1.0" encoding="utf-8"?>
<sst xmlns="http://schemas.openxmlformats.org/spreadsheetml/2006/main" count="24" uniqueCount="21">
  <si>
    <t>x</t>
  </si>
  <si>
    <t>y</t>
  </si>
  <si>
    <t xml:space="preserve">y = </t>
  </si>
  <si>
    <t>{1, 2, 3, 3, 2, 5}</t>
  </si>
  <si>
    <t xml:space="preserve">x = </t>
  </si>
  <si>
    <t xml:space="preserve">{1, 3, 2, 4, 6, 5} </t>
  </si>
  <si>
    <t>B0 =</t>
  </si>
  <si>
    <t>B1 =</t>
  </si>
  <si>
    <t>PROM(X) =</t>
  </si>
  <si>
    <t xml:space="preserve">PROM(Y) = </t>
  </si>
  <si>
    <t>∑(Xi-mean(X))*(Yi-mean(Y))</t>
  </si>
  <si>
    <t>∑(Xi-mean(X))^2</t>
  </si>
  <si>
    <t xml:space="preserve">Y' </t>
  </si>
  <si>
    <t>Paso</t>
  </si>
  <si>
    <t>Y' paso</t>
  </si>
  <si>
    <t>RMSE</t>
  </si>
  <si>
    <t xml:space="preserve">RSME = </t>
  </si>
  <si>
    <t>(Y' - y)^2</t>
  </si>
  <si>
    <t>Pendiente =</t>
  </si>
  <si>
    <t>Cal. Des.</t>
  </si>
  <si>
    <t>PEARSON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</si>
</sst>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Hoja1!$D$3:$D$82</c:f>
              <c:numCache>
                <c:formatCode>General</c:formatCode>
                <c:ptCount val="8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Hoja1!$E$3:$E$82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0-48BF-8625-DFFB84DB6355}"/>
            </c:ext>
          </c:extLst>
        </c:ser>
        <c:ser>
          <c:idx val="1"/>
          <c:order val="1"/>
          <c:tx>
            <c:v>Prediccion Y'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Hoja1!$J$3:$J$82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Hoja1!$K$3:$K$82</c:f>
              <c:numCache>
                <c:formatCode>General</c:formatCode>
                <c:ptCount val="80"/>
                <c:pt idx="0">
                  <c:v>1.5009523809523808</c:v>
                </c:pt>
                <c:pt idx="1">
                  <c:v>1.5352380952380951</c:v>
                </c:pt>
                <c:pt idx="2">
                  <c:v>1.5695238095238093</c:v>
                </c:pt>
                <c:pt idx="3">
                  <c:v>1.6038095238095238</c:v>
                </c:pt>
                <c:pt idx="4">
                  <c:v>1.638095238095238</c:v>
                </c:pt>
                <c:pt idx="5">
                  <c:v>1.6723809523809523</c:v>
                </c:pt>
                <c:pt idx="6">
                  <c:v>1.7066666666666666</c:v>
                </c:pt>
                <c:pt idx="7">
                  <c:v>1.7409523809523808</c:v>
                </c:pt>
                <c:pt idx="8">
                  <c:v>1.7752380952380951</c:v>
                </c:pt>
                <c:pt idx="9">
                  <c:v>1.8095238095238093</c:v>
                </c:pt>
                <c:pt idx="10">
                  <c:v>1.8438095238095238</c:v>
                </c:pt>
                <c:pt idx="11">
                  <c:v>1.878095238095238</c:v>
                </c:pt>
                <c:pt idx="12">
                  <c:v>1.9123809523809523</c:v>
                </c:pt>
                <c:pt idx="13">
                  <c:v>1.9466666666666665</c:v>
                </c:pt>
                <c:pt idx="14">
                  <c:v>1.9809523809523808</c:v>
                </c:pt>
                <c:pt idx="15">
                  <c:v>2.0152380952380953</c:v>
                </c:pt>
                <c:pt idx="16">
                  <c:v>2.0495238095238095</c:v>
                </c:pt>
                <c:pt idx="17">
                  <c:v>2.0838095238095238</c:v>
                </c:pt>
                <c:pt idx="18">
                  <c:v>2.118095238095238</c:v>
                </c:pt>
                <c:pt idx="19">
                  <c:v>2.1523809523809523</c:v>
                </c:pt>
                <c:pt idx="20">
                  <c:v>2.1866666666666665</c:v>
                </c:pt>
                <c:pt idx="21">
                  <c:v>2.2209523809523808</c:v>
                </c:pt>
                <c:pt idx="22">
                  <c:v>2.255238095238095</c:v>
                </c:pt>
                <c:pt idx="23">
                  <c:v>2.2895238095238093</c:v>
                </c:pt>
                <c:pt idx="24">
                  <c:v>2.3238095238095235</c:v>
                </c:pt>
                <c:pt idx="25">
                  <c:v>2.3580952380952382</c:v>
                </c:pt>
                <c:pt idx="26">
                  <c:v>2.3923809523809525</c:v>
                </c:pt>
                <c:pt idx="27">
                  <c:v>2.4266666666666667</c:v>
                </c:pt>
                <c:pt idx="28">
                  <c:v>2.4609523809523806</c:v>
                </c:pt>
                <c:pt idx="29">
                  <c:v>2.4952380952380953</c:v>
                </c:pt>
                <c:pt idx="30">
                  <c:v>2.5295238095238095</c:v>
                </c:pt>
                <c:pt idx="31">
                  <c:v>2.5638095238095238</c:v>
                </c:pt>
                <c:pt idx="32">
                  <c:v>2.598095238095238</c:v>
                </c:pt>
                <c:pt idx="33">
                  <c:v>2.6323809523809523</c:v>
                </c:pt>
                <c:pt idx="34">
                  <c:v>2.6666666666666665</c:v>
                </c:pt>
                <c:pt idx="35">
                  <c:v>2.7009523809523808</c:v>
                </c:pt>
                <c:pt idx="36">
                  <c:v>2.7352380952380955</c:v>
                </c:pt>
                <c:pt idx="37">
                  <c:v>2.7695238095238093</c:v>
                </c:pt>
                <c:pt idx="38">
                  <c:v>2.803809523809524</c:v>
                </c:pt>
                <c:pt idx="39">
                  <c:v>2.8380952380952378</c:v>
                </c:pt>
                <c:pt idx="40">
                  <c:v>2.8723809523809525</c:v>
                </c:pt>
                <c:pt idx="41">
                  <c:v>2.9066666666666667</c:v>
                </c:pt>
                <c:pt idx="42">
                  <c:v>2.940952380952381</c:v>
                </c:pt>
                <c:pt idx="43">
                  <c:v>2.9752380952380952</c:v>
                </c:pt>
                <c:pt idx="44">
                  <c:v>3.0095238095238095</c:v>
                </c:pt>
                <c:pt idx="45">
                  <c:v>3.0438095238095233</c:v>
                </c:pt>
                <c:pt idx="46">
                  <c:v>3.078095238095238</c:v>
                </c:pt>
                <c:pt idx="47">
                  <c:v>3.1123809523809522</c:v>
                </c:pt>
                <c:pt idx="48">
                  <c:v>3.1466666666666665</c:v>
                </c:pt>
                <c:pt idx="49">
                  <c:v>3.1809523809523812</c:v>
                </c:pt>
                <c:pt idx="50">
                  <c:v>3.215238095238095</c:v>
                </c:pt>
                <c:pt idx="51">
                  <c:v>3.2495238095238097</c:v>
                </c:pt>
                <c:pt idx="52">
                  <c:v>3.2838095238095235</c:v>
                </c:pt>
                <c:pt idx="53">
                  <c:v>3.3180952380952382</c:v>
                </c:pt>
                <c:pt idx="54">
                  <c:v>3.352380952380952</c:v>
                </c:pt>
                <c:pt idx="55">
                  <c:v>3.3866666666666667</c:v>
                </c:pt>
                <c:pt idx="56">
                  <c:v>3.420952380952381</c:v>
                </c:pt>
                <c:pt idx="57">
                  <c:v>3.4552380952380952</c:v>
                </c:pt>
                <c:pt idx="58">
                  <c:v>3.4895238095238099</c:v>
                </c:pt>
                <c:pt idx="59">
                  <c:v>3.5238095238095237</c:v>
                </c:pt>
                <c:pt idx="60">
                  <c:v>3.5580952380952375</c:v>
                </c:pt>
                <c:pt idx="61">
                  <c:v>3.5923809523809522</c:v>
                </c:pt>
                <c:pt idx="62">
                  <c:v>3.6266666666666669</c:v>
                </c:pt>
                <c:pt idx="63">
                  <c:v>3.6609523809523807</c:v>
                </c:pt>
                <c:pt idx="64">
                  <c:v>3.6952380952380954</c:v>
                </c:pt>
                <c:pt idx="65">
                  <c:v>3.7295238095238092</c:v>
                </c:pt>
                <c:pt idx="66">
                  <c:v>3.7638095238095239</c:v>
                </c:pt>
                <c:pt idx="67">
                  <c:v>3.7980952380952377</c:v>
                </c:pt>
                <c:pt idx="68">
                  <c:v>3.8323809523809524</c:v>
                </c:pt>
                <c:pt idx="69">
                  <c:v>3.8666666666666663</c:v>
                </c:pt>
                <c:pt idx="70">
                  <c:v>3.9009523809523809</c:v>
                </c:pt>
                <c:pt idx="71">
                  <c:v>3.9352380952380956</c:v>
                </c:pt>
                <c:pt idx="72">
                  <c:v>3.9695238095238095</c:v>
                </c:pt>
                <c:pt idx="73">
                  <c:v>4.0038095238095242</c:v>
                </c:pt>
                <c:pt idx="74">
                  <c:v>4.038095238095238</c:v>
                </c:pt>
                <c:pt idx="75">
                  <c:v>4.0723809523809518</c:v>
                </c:pt>
                <c:pt idx="76">
                  <c:v>4.1066666666666665</c:v>
                </c:pt>
                <c:pt idx="77">
                  <c:v>4.1409523809523812</c:v>
                </c:pt>
                <c:pt idx="78">
                  <c:v>4.175238095238095</c:v>
                </c:pt>
                <c:pt idx="79">
                  <c:v>4.2095238095238097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30-48BF-8625-DFFB84DB6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796959"/>
        <c:axId val="1821276607"/>
      </c:scatterChart>
      <c:valAx>
        <c:axId val="207879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21276607"/>
        <c:crosses val="autoZero"/>
        <c:crossBetween val="midCat"/>
      </c:valAx>
      <c:valAx>
        <c:axId val="18212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07879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Hoja1!$M$3:$M$8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Hoja1!$N$3:$N$8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D-4219-9EBC-D650285A9DD5}"/>
            </c:ext>
          </c:extLst>
        </c:ser>
        <c:ser>
          <c:idx val="1"/>
          <c:order val="1"/>
          <c:tx>
            <c:strRef>
              <c:f>Hoja1!$O$2</c:f>
              <c:strCache>
                <c:ptCount val="1"/>
                <c:pt idx="0">
                  <c:v>Y'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Hoja1!$M$3:$M$8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Hoja1!$O$3:$O$8</c:f>
              <c:numCache>
                <c:formatCode>General</c:formatCode>
                <c:ptCount val="6"/>
                <c:pt idx="0">
                  <c:v>1.8095238095238093</c:v>
                </c:pt>
                <c:pt idx="1">
                  <c:v>2.4952380952380953</c:v>
                </c:pt>
                <c:pt idx="2">
                  <c:v>2.1523809523809523</c:v>
                </c:pt>
                <c:pt idx="3">
                  <c:v>2.8380952380952378</c:v>
                </c:pt>
                <c:pt idx="4">
                  <c:v>3.5238095238095237</c:v>
                </c:pt>
                <c:pt idx="5">
                  <c:v>3.1809523809523812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D-4219-9EBC-D650285A9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87599"/>
        <c:axId val="134444787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Hoja1!$P$2</c15:sqref>
                        </c15:formulaRef>
                      </c:ext>
                    </c:extLst>
                    <c:strCache>
                      <c:ptCount val="1"/>
                      <c:pt idx="0">
                        <c:v>(Y' - y)^2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Hoja1!$M$3:$M$8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Hoja1!$P$3:$P$8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0.6553287981859407</c:v>
                      </c:pt>
                      <c:pt idx="1">
                        <c:v>0.24526077097505672</c:v>
                      </c:pt>
                      <c:pt idx="2">
                        <c:v>0.71845804988662143</c:v>
                      </c:pt>
                      <c:pt idx="3">
                        <c:v>2.6213151927437742E-2</c:v>
                      </c:pt>
                      <c:pt idx="4">
                        <c:v>2.3219954648526073</c:v>
                      </c:pt>
                      <c:pt idx="5">
                        <c:v>3.3089342403628108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49D-4219-9EBC-D650285A9DD5}"/>
                  </c:ext>
                </c:extLst>
              </c15:ser>
            </c15:filteredScatterSeries>
          </c:ext>
        </c:extLst>
      </c:scatterChart>
      <c:valAx>
        <c:axId val="211618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344447871"/>
        <c:crosses val="autoZero"/>
        <c:crossBetween val="midCat"/>
      </c:valAx>
      <c:valAx>
        <c:axId val="13444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11618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4.emf"/><Relationship Id="rId5" Type="http://schemas.openxmlformats.org/officeDocument/2006/relationships/chart" Target="../charts/chart2.xml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153137</xdr:rowOff>
    </xdr:from>
    <xdr:to>
      <xdr:col>6</xdr:col>
      <xdr:colOff>92208</xdr:colOff>
      <xdr:row>31</xdr:row>
      <xdr:rowOff>44743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BAA35B5-32E8-C6C5-CF11-BA9646FEF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6137"/>
          <a:ext cx="4865914" cy="844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64033</xdr:rowOff>
    </xdr:from>
    <xdr:to>
      <xdr:col>4</xdr:col>
      <xdr:colOff>628329</xdr:colOff>
      <xdr:row>26</xdr:row>
      <xdr:rowOff>44983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7A8E88C-A48A-F9F7-702C-3FF50EE87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5533"/>
          <a:ext cx="387803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236924</xdr:colOff>
      <xdr:row>8</xdr:row>
      <xdr:rowOff>123584</xdr:rowOff>
    </xdr:from>
    <xdr:to>
      <xdr:col>22</xdr:col>
      <xdr:colOff>332174</xdr:colOff>
      <xdr:row>32</xdr:row>
      <xdr:rowOff>148077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D924471-CAFD-EAA3-F90A-2E950AA69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17</xdr:row>
      <xdr:rowOff>168088</xdr:rowOff>
    </xdr:from>
    <xdr:to>
      <xdr:col>4</xdr:col>
      <xdr:colOff>207869</xdr:colOff>
      <xdr:row>22</xdr:row>
      <xdr:rowOff>187138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B3120BE-FFEE-4FA2-F25B-67CE1BAEE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6588"/>
          <a:ext cx="345757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240926</xdr:colOff>
      <xdr:row>32</xdr:row>
      <xdr:rowOff>101972</xdr:rowOff>
    </xdr:from>
    <xdr:to>
      <xdr:col>17</xdr:col>
      <xdr:colOff>240926</xdr:colOff>
      <xdr:row>46</xdr:row>
      <xdr:rowOff>178172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5B118DE-FC21-1F8A-79ED-CA5CEB7FA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32</xdr:row>
      <xdr:rowOff>56030</xdr:rowOff>
    </xdr:from>
    <xdr:to>
      <xdr:col>4</xdr:col>
      <xdr:colOff>12326</xdr:colOff>
      <xdr:row>37</xdr:row>
      <xdr:rowOff>56030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DF41A69-8139-A48E-CF32-C8C3FE8DB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2030"/>
          <a:ext cx="3262032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13B02D-0D12-403A-BF03-E1CAD3F7F325}" name="Tabla1" displayName="Tabla1" ref="D2:K82" totalsRowShown="0" headerRowDxfId="15" dataDxfId="14">
  <tableColumns count="8">
    <tableColumn id="1" xr3:uid="{B32BAE9C-A402-479C-A9F3-DBF9726EC9DE}" name="x" dataDxfId="13"/>
    <tableColumn id="2" xr3:uid="{F1EB3C3A-9362-45D6-A006-6331AB51AC67}" name="y" dataDxfId="12"/>
    <tableColumn id="9" xr3:uid="{52939FB6-FB0D-42A3-B128-DEBA52C6453E}" name="RMSE" dataDxfId="11"/>
    <tableColumn id="3" xr3:uid="{2799F1E6-08D4-4BD9-99CB-892E98E65A77}" name="∑(Xi-mean(X))*(Yi-mean(Y))" dataDxfId="10">
      <calculatedColumnFormula>(D3-$B$4)*(E3-$B$5)</calculatedColumnFormula>
    </tableColumn>
    <tableColumn id="4" xr3:uid="{E7286905-8596-47C8-85A1-328BF9DD2416}" name="∑(Xi-mean(X))^2" dataDxfId="9">
      <calculatedColumnFormula>(D3-$B$4)^2</calculatedColumnFormula>
    </tableColumn>
    <tableColumn id="5" xr3:uid="{4162E100-35A0-4F13-9241-22BB484223AE}" name="Y' " dataDxfId="8">
      <calculatedColumnFormula>$B$7+$B$9*Tabla1[[#This Row],[x]]</calculatedColumnFormula>
    </tableColumn>
    <tableColumn id="6" xr3:uid="{6E23B3B2-2551-4A60-BF1E-D90F749BF80D}" name="Paso" dataDxfId="7"/>
    <tableColumn id="7" xr3:uid="{163CB699-2787-4ABC-9AA4-FA3DC26D10B8}" name="Y' paso" dataDxfId="6">
      <calculatedColumnFormula>$B$7+$B$9*Tabla1[[#This Row],[Paso]]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17CFD0-9AE4-4AEF-8206-CBFFFC958575}" name="Tabla2" displayName="Tabla2" ref="M2:P8" totalsRowShown="0" headerRowDxfId="5" dataDxfId="4">
  <autoFilter ref="M2:P8" xr:uid="{FA17CFD0-9AE4-4AEF-8206-CBFFFC958575}"/>
  <tableColumns count="4">
    <tableColumn id="1" xr3:uid="{D6BFEFC9-1581-4F1E-B871-145E3D086A76}" name="x" dataDxfId="3"/>
    <tableColumn id="2" xr3:uid="{7E56B79B-D2DF-402D-B417-4BE053C109B3}" name="y" dataDxfId="2"/>
    <tableColumn id="3" xr3:uid="{302F9C47-87BA-4E79-914A-8041B8D62813}" name="Y' " dataDxfId="1"/>
    <tableColumn id="4" xr3:uid="{A2406316-C6A1-4F49-8831-6EBBA8D0ED4A}" name="(Y' - y)^2" dataDxfId="0">
      <calculatedColumnFormula>(Tabla2[[#This Row],[Y'' ]]-Tabla2[[#This Row],[y]])^2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28CB-9AF9-49D3-83A9-A41A68387BF5}">
  <dimension ref="A2:P82"/>
  <sheetViews>
    <sheetView tabSelected="1" zoomScale="85" zoomScaleNormal="85" workbookViewId="0">
      <selection activeCell="K9" sqref="K9"/>
    </sheetView>
  </sheetViews>
  <sheetFormatPr baseColWidth="10" defaultRowHeight="15" x14ac:dyDescent="0.25"/>
  <cols>
    <col min="1" max="1" width="12.140625" bestFit="1" customWidth="1"/>
    <col min="2" max="2" width="13.85546875" bestFit="1" customWidth="1"/>
    <col min="7" max="7" width="28.140625" customWidth="1"/>
    <col min="8" max="8" width="17.7109375" customWidth="1"/>
  </cols>
  <sheetData>
    <row r="2" spans="1:16" x14ac:dyDescent="0.25">
      <c r="A2" t="s">
        <v>4</v>
      </c>
      <c r="B2" t="s">
        <v>5</v>
      </c>
      <c r="D2" s="2" t="s">
        <v>0</v>
      </c>
      <c r="E2" s="2" t="s">
        <v>1</v>
      </c>
      <c r="F2" s="2" t="s">
        <v>15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M2" s="1" t="s">
        <v>0</v>
      </c>
      <c r="N2" s="1" t="s">
        <v>1</v>
      </c>
      <c r="O2" s="1" t="s">
        <v>12</v>
      </c>
      <c r="P2" s="1" t="s">
        <v>17</v>
      </c>
    </row>
    <row r="3" spans="1:16" x14ac:dyDescent="0.25">
      <c r="A3" t="s">
        <v>2</v>
      </c>
      <c r="B3" t="s">
        <v>3</v>
      </c>
      <c r="D3" s="2">
        <v>1</v>
      </c>
      <c r="E3" s="2">
        <v>1</v>
      </c>
      <c r="F3" s="2"/>
      <c r="G3" s="2">
        <f t="shared" ref="G3:G8" si="0">(D3-$B$4)*(E3-$B$5)</f>
        <v>4.1666666666666661</v>
      </c>
      <c r="H3" s="2">
        <f>(D3-$B$4)^2</f>
        <v>6.25</v>
      </c>
      <c r="I3" s="2">
        <f>$B$7+$B$9*Tabla1[[#This Row],[x]]</f>
        <v>1.8095238095238093</v>
      </c>
      <c r="J3" s="2">
        <v>0.1</v>
      </c>
      <c r="K3" s="2">
        <f>$B$7+$B$9*Tabla1[[#This Row],[Paso]]</f>
        <v>1.5009523809523808</v>
      </c>
      <c r="M3" s="1">
        <v>1</v>
      </c>
      <c r="N3" s="1">
        <v>1</v>
      </c>
      <c r="O3" s="1">
        <v>1.8095238095238093</v>
      </c>
      <c r="P3" s="1">
        <f>(Tabla2[[#This Row],[Y'' ]]-Tabla2[[#This Row],[y]])^2</f>
        <v>0.6553287981859407</v>
      </c>
    </row>
    <row r="4" spans="1:16" x14ac:dyDescent="0.25">
      <c r="A4" t="s">
        <v>8</v>
      </c>
      <c r="B4">
        <f>AVERAGE(D3:D82)</f>
        <v>3.5</v>
      </c>
      <c r="D4" s="2">
        <v>3</v>
      </c>
      <c r="E4" s="2">
        <v>2</v>
      </c>
      <c r="F4" s="2"/>
      <c r="G4" s="2">
        <f t="shared" si="0"/>
        <v>0.33333333333333326</v>
      </c>
      <c r="H4" s="2">
        <f t="shared" ref="H4:H8" si="1">(D4-$B$4)^2</f>
        <v>0.25</v>
      </c>
      <c r="I4" s="2">
        <f>$B$7+$B$9*Tabla1[[#This Row],[x]]</f>
        <v>2.4952380952380953</v>
      </c>
      <c r="J4" s="2">
        <v>0.2</v>
      </c>
      <c r="K4" s="2">
        <f>$B$7+$B$9*Tabla1[[#This Row],[Paso]]</f>
        <v>1.5352380952380951</v>
      </c>
      <c r="M4" s="1">
        <v>3</v>
      </c>
      <c r="N4" s="1">
        <v>2</v>
      </c>
      <c r="O4" s="1">
        <v>2.4952380952380953</v>
      </c>
      <c r="P4" s="1">
        <f>(Tabla2[[#This Row],[Y'' ]]-Tabla2[[#This Row],[y]])^2</f>
        <v>0.24526077097505672</v>
      </c>
    </row>
    <row r="5" spans="1:16" x14ac:dyDescent="0.25">
      <c r="A5" t="s">
        <v>9</v>
      </c>
      <c r="B5">
        <f>AVERAGE(E3:E82)</f>
        <v>2.6666666666666665</v>
      </c>
      <c r="D5" s="2">
        <v>2</v>
      </c>
      <c r="E5" s="2">
        <v>3</v>
      </c>
      <c r="F5" s="2"/>
      <c r="G5" s="2">
        <f t="shared" si="0"/>
        <v>-0.50000000000000022</v>
      </c>
      <c r="H5" s="2">
        <f t="shared" si="1"/>
        <v>2.25</v>
      </c>
      <c r="I5" s="2">
        <f>$B$7+$B$9*Tabla1[[#This Row],[x]]</f>
        <v>2.1523809523809523</v>
      </c>
      <c r="J5" s="2">
        <v>0.3</v>
      </c>
      <c r="K5" s="2">
        <f>$B$7+$B$9*Tabla1[[#This Row],[Paso]]</f>
        <v>1.5695238095238093</v>
      </c>
      <c r="M5" s="1">
        <v>2</v>
      </c>
      <c r="N5" s="1">
        <v>3</v>
      </c>
      <c r="O5" s="1">
        <v>2.1523809523809523</v>
      </c>
      <c r="P5" s="1">
        <f>(Tabla2[[#This Row],[Y'' ]]-Tabla2[[#This Row],[y]])^2</f>
        <v>0.71845804988662143</v>
      </c>
    </row>
    <row r="6" spans="1:16" x14ac:dyDescent="0.25">
      <c r="D6" s="2">
        <v>4</v>
      </c>
      <c r="E6" s="2">
        <v>3</v>
      </c>
      <c r="F6" s="2"/>
      <c r="G6" s="2">
        <f t="shared" si="0"/>
        <v>0.16666666666666674</v>
      </c>
      <c r="H6" s="2">
        <f t="shared" si="1"/>
        <v>0.25</v>
      </c>
      <c r="I6" s="2">
        <f>$B$7+$B$9*Tabla1[[#This Row],[x]]</f>
        <v>2.8380952380952378</v>
      </c>
      <c r="J6" s="2">
        <v>0.4</v>
      </c>
      <c r="K6" s="2">
        <f>$B$7+$B$9*Tabla1[[#This Row],[Paso]]</f>
        <v>1.6038095238095238</v>
      </c>
      <c r="M6" s="1">
        <v>4</v>
      </c>
      <c r="N6" s="1">
        <v>3</v>
      </c>
      <c r="O6" s="1">
        <v>2.8380952380952378</v>
      </c>
      <c r="P6" s="1">
        <f>(Tabla2[[#This Row],[Y'' ]]-Tabla2[[#This Row],[y]])^2</f>
        <v>2.6213151927437742E-2</v>
      </c>
    </row>
    <row r="7" spans="1:16" x14ac:dyDescent="0.25">
      <c r="A7" t="s">
        <v>6</v>
      </c>
      <c r="B7">
        <v>1.4666666666666666</v>
      </c>
      <c r="D7" s="2">
        <v>6</v>
      </c>
      <c r="E7" s="2">
        <v>2</v>
      </c>
      <c r="F7" s="2"/>
      <c r="G7" s="2">
        <f t="shared" si="0"/>
        <v>-1.6666666666666663</v>
      </c>
      <c r="H7" s="2">
        <f t="shared" si="1"/>
        <v>6.25</v>
      </c>
      <c r="I7" s="2">
        <f>$B$7+$B$9*Tabla1[[#This Row],[x]]</f>
        <v>3.5238095238095237</v>
      </c>
      <c r="J7" s="2">
        <v>0.5</v>
      </c>
      <c r="K7" s="2">
        <f>$B$7+$B$9*Tabla1[[#This Row],[Paso]]</f>
        <v>1.638095238095238</v>
      </c>
      <c r="M7" s="1">
        <v>6</v>
      </c>
      <c r="N7" s="1">
        <v>2</v>
      </c>
      <c r="O7" s="1">
        <v>3.5238095238095237</v>
      </c>
      <c r="P7" s="1">
        <f>(Tabla2[[#This Row],[Y'' ]]-Tabla2[[#This Row],[y]])^2</f>
        <v>2.3219954648526073</v>
      </c>
    </row>
    <row r="8" spans="1:16" x14ac:dyDescent="0.25">
      <c r="D8" s="2">
        <v>5</v>
      </c>
      <c r="E8" s="2">
        <v>5</v>
      </c>
      <c r="F8" s="2"/>
      <c r="G8" s="2">
        <f t="shared" si="0"/>
        <v>3.5</v>
      </c>
      <c r="H8" s="2">
        <f t="shared" si="1"/>
        <v>2.25</v>
      </c>
      <c r="I8" s="2">
        <f>$B$7+$B$9*Tabla1[[#This Row],[x]]</f>
        <v>3.1809523809523812</v>
      </c>
      <c r="J8" s="2">
        <v>0.6</v>
      </c>
      <c r="K8" s="2">
        <f>$B$7+$B$9*Tabla1[[#This Row],[Paso]]</f>
        <v>1.6723809523809523</v>
      </c>
      <c r="M8" s="1">
        <v>5</v>
      </c>
      <c r="N8" s="1">
        <v>5</v>
      </c>
      <c r="O8" s="1">
        <v>3.1809523809523812</v>
      </c>
      <c r="P8" s="1">
        <f>(Tabla2[[#This Row],[Y'' ]]-Tabla2[[#This Row],[y]])^2</f>
        <v>3.3089342403628108</v>
      </c>
    </row>
    <row r="9" spans="1:16" x14ac:dyDescent="0.25">
      <c r="A9" t="s">
        <v>7</v>
      </c>
      <c r="B9">
        <v>0.34285714285714286</v>
      </c>
      <c r="D9" s="2"/>
      <c r="E9" s="2"/>
      <c r="F9" s="2"/>
      <c r="G9" s="2"/>
      <c r="H9" s="2"/>
      <c r="I9" s="2"/>
      <c r="J9" s="2">
        <v>0.7</v>
      </c>
      <c r="K9" s="2">
        <f>$B$7+$B$9*Tabla1[[#This Row],[Paso]]</f>
        <v>1.7066666666666666</v>
      </c>
    </row>
    <row r="10" spans="1:16" x14ac:dyDescent="0.25">
      <c r="D10" s="2"/>
      <c r="E10" s="2"/>
      <c r="F10" s="2"/>
      <c r="G10" s="2"/>
      <c r="H10" s="2"/>
      <c r="I10" s="2"/>
      <c r="J10" s="2">
        <v>0.8</v>
      </c>
      <c r="K10" s="2">
        <f>$B$7+$B$9*Tabla1[[#This Row],[Paso]]</f>
        <v>1.7409523809523808</v>
      </c>
    </row>
    <row r="11" spans="1:16" x14ac:dyDescent="0.25">
      <c r="A11" t="s">
        <v>16</v>
      </c>
      <c r="B11">
        <f>SQRT(SUM(Tabla2[(Y'' - y)^2])/COUNT(Tabla2[x]))</f>
        <v>1.1012258681571245</v>
      </c>
      <c r="D11" s="2"/>
      <c r="E11" s="2"/>
      <c r="F11" s="2"/>
      <c r="G11" s="2"/>
      <c r="H11" s="2"/>
      <c r="I11" s="2"/>
      <c r="J11" s="2">
        <v>0.9</v>
      </c>
      <c r="K11" s="2">
        <f>$B$7+$B$9*Tabla1[[#This Row],[Paso]]</f>
        <v>1.7752380952380951</v>
      </c>
    </row>
    <row r="12" spans="1:16" x14ac:dyDescent="0.25">
      <c r="D12" s="2"/>
      <c r="E12" s="2"/>
      <c r="F12" s="2"/>
      <c r="G12" s="2"/>
      <c r="H12" s="2"/>
      <c r="I12" s="2"/>
      <c r="J12" s="2">
        <v>1</v>
      </c>
      <c r="K12" s="2">
        <f>$B$7+$B$9*Tabla1[[#This Row],[Paso]]</f>
        <v>1.8095238095238093</v>
      </c>
    </row>
    <row r="13" spans="1:16" x14ac:dyDescent="0.25">
      <c r="A13" t="s">
        <v>20</v>
      </c>
      <c r="B13">
        <f>PEARSON(D3:D8,E3:E8)</f>
        <v>0.46947647786157098</v>
      </c>
      <c r="D13" s="2"/>
      <c r="E13" s="2"/>
      <c r="F13" s="2"/>
      <c r="G13" s="2"/>
      <c r="H13" s="2"/>
      <c r="I13" s="2"/>
      <c r="J13" s="2">
        <v>1.1000000000000001</v>
      </c>
      <c r="K13" s="2">
        <f>$B$7+$B$9*Tabla1[[#This Row],[Paso]]</f>
        <v>1.8438095238095238</v>
      </c>
    </row>
    <row r="14" spans="1:16" x14ac:dyDescent="0.25">
      <c r="D14" s="2"/>
      <c r="E14" s="2"/>
      <c r="F14" s="2"/>
      <c r="G14" s="2"/>
      <c r="H14" s="2"/>
      <c r="I14" s="2"/>
      <c r="J14" s="2">
        <v>1.2</v>
      </c>
      <c r="K14" s="2">
        <f>$B$7+$B$9*Tabla1[[#This Row],[Paso]]</f>
        <v>1.878095238095238</v>
      </c>
    </row>
    <row r="15" spans="1:16" x14ac:dyDescent="0.25">
      <c r="A15" t="s">
        <v>18</v>
      </c>
      <c r="B15">
        <f>(CORREL(D3:D8,E3:E8))*(STDEVA(E3:E8)/STDEVA(D3:D8))</f>
        <v>0.34285714285714292</v>
      </c>
      <c r="D15" s="2"/>
      <c r="E15" s="2"/>
      <c r="F15" s="2"/>
      <c r="G15" s="2"/>
      <c r="H15" s="2"/>
      <c r="I15" s="2"/>
      <c r="J15" s="2">
        <v>1.3</v>
      </c>
      <c r="K15" s="2">
        <f>$B$7+$B$9*Tabla1[[#This Row],[Paso]]</f>
        <v>1.9123809523809523</v>
      </c>
    </row>
    <row r="16" spans="1:16" x14ac:dyDescent="0.25">
      <c r="D16" s="2"/>
      <c r="E16" s="2"/>
      <c r="F16" s="2"/>
      <c r="G16" s="2"/>
      <c r="H16" s="2"/>
      <c r="I16" s="2"/>
      <c r="J16" s="2">
        <v>1.4</v>
      </c>
      <c r="K16" s="2">
        <f>$B$7+$B$9*Tabla1[[#This Row],[Paso]]</f>
        <v>1.9466666666666665</v>
      </c>
    </row>
    <row r="17" spans="1:11" x14ac:dyDescent="0.25">
      <c r="A17" t="s">
        <v>19</v>
      </c>
      <c r="B17">
        <f>SLOPE(E3:E8,D3:D8)</f>
        <v>0.34285714285714286</v>
      </c>
      <c r="D17" s="2"/>
      <c r="E17" s="2"/>
      <c r="F17" s="2"/>
      <c r="G17" s="2"/>
      <c r="H17" s="2"/>
      <c r="I17" s="2"/>
      <c r="J17" s="2">
        <v>1.5</v>
      </c>
      <c r="K17" s="2">
        <f>$B$7+$B$9*Tabla1[[#This Row],[Paso]]</f>
        <v>1.9809523809523808</v>
      </c>
    </row>
    <row r="18" spans="1:11" x14ac:dyDescent="0.25">
      <c r="D18" s="2"/>
      <c r="E18" s="2"/>
      <c r="F18" s="2"/>
      <c r="G18" s="2"/>
      <c r="H18" s="2"/>
      <c r="I18" s="2"/>
      <c r="J18" s="2">
        <v>1.6</v>
      </c>
      <c r="K18" s="2">
        <f>$B$7+$B$9*Tabla1[[#This Row],[Paso]]</f>
        <v>2.0152380952380953</v>
      </c>
    </row>
    <row r="19" spans="1:11" x14ac:dyDescent="0.25">
      <c r="D19" s="2"/>
      <c r="E19" s="2"/>
      <c r="F19" s="2"/>
      <c r="G19" s="2"/>
      <c r="H19" s="2"/>
      <c r="I19" s="2"/>
      <c r="J19" s="2">
        <v>1.7</v>
      </c>
      <c r="K19" s="2">
        <f>$B$7+$B$9*Tabla1[[#This Row],[Paso]]</f>
        <v>2.0495238095238095</v>
      </c>
    </row>
    <row r="20" spans="1:11" x14ac:dyDescent="0.25">
      <c r="D20" s="2"/>
      <c r="E20" s="2"/>
      <c r="F20" s="2"/>
      <c r="G20" s="2"/>
      <c r="H20" s="2"/>
      <c r="I20" s="2"/>
      <c r="J20" s="2">
        <v>1.8</v>
      </c>
      <c r="K20" s="2">
        <f>$B$7+$B$9*Tabla1[[#This Row],[Paso]]</f>
        <v>2.0838095238095238</v>
      </c>
    </row>
    <row r="21" spans="1:11" x14ac:dyDescent="0.25">
      <c r="D21" s="2"/>
      <c r="E21" s="2"/>
      <c r="F21" s="2"/>
      <c r="G21" s="2"/>
      <c r="H21" s="2"/>
      <c r="I21" s="2"/>
      <c r="J21" s="2">
        <v>1.9</v>
      </c>
      <c r="K21" s="2">
        <f>$B$7+$B$9*Tabla1[[#This Row],[Paso]]</f>
        <v>2.118095238095238</v>
      </c>
    </row>
    <row r="22" spans="1:11" x14ac:dyDescent="0.25">
      <c r="D22" s="2"/>
      <c r="E22" s="2"/>
      <c r="F22" s="2"/>
      <c r="G22" s="2"/>
      <c r="H22" s="2"/>
      <c r="I22" s="2"/>
      <c r="J22" s="2">
        <v>2</v>
      </c>
      <c r="K22" s="2">
        <f>$B$7+$B$9*Tabla1[[#This Row],[Paso]]</f>
        <v>2.1523809523809523</v>
      </c>
    </row>
    <row r="23" spans="1:11" x14ac:dyDescent="0.25">
      <c r="D23" s="2"/>
      <c r="E23" s="2"/>
      <c r="F23" s="2"/>
      <c r="G23" s="2"/>
      <c r="H23" s="2"/>
      <c r="I23" s="2"/>
      <c r="J23" s="2">
        <v>2.1</v>
      </c>
      <c r="K23" s="2">
        <f>$B$7+$B$9*Tabla1[[#This Row],[Paso]]</f>
        <v>2.1866666666666665</v>
      </c>
    </row>
    <row r="24" spans="1:11" x14ac:dyDescent="0.25">
      <c r="D24" s="2"/>
      <c r="E24" s="2"/>
      <c r="F24" s="2"/>
      <c r="G24" s="2"/>
      <c r="H24" s="2"/>
      <c r="I24" s="2"/>
      <c r="J24" s="2">
        <v>2.2000000000000002</v>
      </c>
      <c r="K24" s="2">
        <f>$B$7+$B$9*Tabla1[[#This Row],[Paso]]</f>
        <v>2.2209523809523808</v>
      </c>
    </row>
    <row r="25" spans="1:11" x14ac:dyDescent="0.25">
      <c r="D25" s="2"/>
      <c r="E25" s="2"/>
      <c r="F25" s="2"/>
      <c r="G25" s="2"/>
      <c r="H25" s="2"/>
      <c r="I25" s="2"/>
      <c r="J25" s="2">
        <v>2.2999999999999998</v>
      </c>
      <c r="K25" s="2">
        <f>$B$7+$B$9*Tabla1[[#This Row],[Paso]]</f>
        <v>2.255238095238095</v>
      </c>
    </row>
    <row r="26" spans="1:11" x14ac:dyDescent="0.25">
      <c r="D26" s="2"/>
      <c r="E26" s="2"/>
      <c r="F26" s="2"/>
      <c r="G26" s="2"/>
      <c r="H26" s="2"/>
      <c r="I26" s="2"/>
      <c r="J26" s="2">
        <v>2.4</v>
      </c>
      <c r="K26" s="2">
        <f>$B$7+$B$9*Tabla1[[#This Row],[Paso]]</f>
        <v>2.2895238095238093</v>
      </c>
    </row>
    <row r="27" spans="1:11" x14ac:dyDescent="0.25">
      <c r="D27" s="2"/>
      <c r="E27" s="2"/>
      <c r="F27" s="2"/>
      <c r="G27" s="2"/>
      <c r="H27" s="2"/>
      <c r="I27" s="2"/>
      <c r="J27" s="2">
        <v>2.5</v>
      </c>
      <c r="K27" s="2">
        <f>$B$7+$B$9*Tabla1[[#This Row],[Paso]]</f>
        <v>2.3238095238095235</v>
      </c>
    </row>
    <row r="28" spans="1:11" x14ac:dyDescent="0.25">
      <c r="D28" s="2"/>
      <c r="E28" s="2"/>
      <c r="F28" s="2"/>
      <c r="G28" s="2"/>
      <c r="H28" s="2"/>
      <c r="I28" s="2"/>
      <c r="J28" s="2">
        <v>2.6</v>
      </c>
      <c r="K28" s="2">
        <f>$B$7+$B$9*Tabla1[[#This Row],[Paso]]</f>
        <v>2.3580952380952382</v>
      </c>
    </row>
    <row r="29" spans="1:11" x14ac:dyDescent="0.25">
      <c r="D29" s="2"/>
      <c r="E29" s="2"/>
      <c r="F29" s="2"/>
      <c r="G29" s="2"/>
      <c r="H29" s="2"/>
      <c r="I29" s="2"/>
      <c r="J29" s="2">
        <v>2.7</v>
      </c>
      <c r="K29" s="2">
        <f>$B$7+$B$9*Tabla1[[#This Row],[Paso]]</f>
        <v>2.3923809523809525</v>
      </c>
    </row>
    <row r="30" spans="1:11" x14ac:dyDescent="0.25">
      <c r="D30" s="2"/>
      <c r="E30" s="2"/>
      <c r="F30" s="2"/>
      <c r="G30" s="2"/>
      <c r="H30" s="2"/>
      <c r="I30" s="2"/>
      <c r="J30" s="2">
        <v>2.8</v>
      </c>
      <c r="K30" s="2">
        <f>$B$7+$B$9*Tabla1[[#This Row],[Paso]]</f>
        <v>2.4266666666666667</v>
      </c>
    </row>
    <row r="31" spans="1:11" x14ac:dyDescent="0.25">
      <c r="D31" s="2"/>
      <c r="E31" s="2"/>
      <c r="F31" s="2"/>
      <c r="G31" s="2"/>
      <c r="H31" s="2"/>
      <c r="I31" s="2"/>
      <c r="J31" s="2">
        <v>2.9</v>
      </c>
      <c r="K31" s="2">
        <f>$B$7+$B$9*Tabla1[[#This Row],[Paso]]</f>
        <v>2.4609523809523806</v>
      </c>
    </row>
    <row r="32" spans="1:11" x14ac:dyDescent="0.25">
      <c r="D32" s="2"/>
      <c r="E32" s="2"/>
      <c r="F32" s="2"/>
      <c r="G32" s="2"/>
      <c r="H32" s="2"/>
      <c r="I32" s="2"/>
      <c r="J32" s="2">
        <v>3</v>
      </c>
      <c r="K32" s="2">
        <f>$B$7+$B$9*Tabla1[[#This Row],[Paso]]</f>
        <v>2.4952380952380953</v>
      </c>
    </row>
    <row r="33" spans="4:11" x14ac:dyDescent="0.25">
      <c r="D33" s="2"/>
      <c r="E33" s="2"/>
      <c r="F33" s="2"/>
      <c r="G33" s="2"/>
      <c r="H33" s="2"/>
      <c r="I33" s="2"/>
      <c r="J33" s="2">
        <v>3.1</v>
      </c>
      <c r="K33" s="2">
        <f>$B$7+$B$9*Tabla1[[#This Row],[Paso]]</f>
        <v>2.5295238095238095</v>
      </c>
    </row>
    <row r="34" spans="4:11" x14ac:dyDescent="0.25">
      <c r="D34" s="2"/>
      <c r="E34" s="2"/>
      <c r="F34" s="2"/>
      <c r="G34" s="2"/>
      <c r="H34" s="2"/>
      <c r="I34" s="2"/>
      <c r="J34" s="2">
        <v>3.2</v>
      </c>
      <c r="K34" s="2">
        <f>$B$7+$B$9*Tabla1[[#This Row],[Paso]]</f>
        <v>2.5638095238095238</v>
      </c>
    </row>
    <row r="35" spans="4:11" x14ac:dyDescent="0.25">
      <c r="D35" s="2"/>
      <c r="E35" s="2"/>
      <c r="F35" s="2"/>
      <c r="G35" s="2"/>
      <c r="H35" s="2"/>
      <c r="I35" s="2"/>
      <c r="J35" s="2">
        <v>3.3</v>
      </c>
      <c r="K35" s="2">
        <f>$B$7+$B$9*Tabla1[[#This Row],[Paso]]</f>
        <v>2.598095238095238</v>
      </c>
    </row>
    <row r="36" spans="4:11" x14ac:dyDescent="0.25">
      <c r="D36" s="2"/>
      <c r="E36" s="2"/>
      <c r="F36" s="2"/>
      <c r="G36" s="2"/>
      <c r="H36" s="2"/>
      <c r="I36" s="2"/>
      <c r="J36" s="2">
        <v>3.4</v>
      </c>
      <c r="K36" s="2">
        <f>$B$7+$B$9*Tabla1[[#This Row],[Paso]]</f>
        <v>2.6323809523809523</v>
      </c>
    </row>
    <row r="37" spans="4:11" x14ac:dyDescent="0.25">
      <c r="D37" s="2"/>
      <c r="E37" s="2"/>
      <c r="F37" s="2"/>
      <c r="G37" s="2"/>
      <c r="H37" s="2"/>
      <c r="I37" s="2"/>
      <c r="J37" s="2">
        <v>3.5</v>
      </c>
      <c r="K37" s="2">
        <f>$B$7+$B$9*Tabla1[[#This Row],[Paso]]</f>
        <v>2.6666666666666665</v>
      </c>
    </row>
    <row r="38" spans="4:11" x14ac:dyDescent="0.25">
      <c r="D38" s="2"/>
      <c r="E38" s="2"/>
      <c r="F38" s="2"/>
      <c r="G38" s="2"/>
      <c r="H38" s="2"/>
      <c r="I38" s="2"/>
      <c r="J38" s="2">
        <v>3.6</v>
      </c>
      <c r="K38" s="2">
        <f>$B$7+$B$9*Tabla1[[#This Row],[Paso]]</f>
        <v>2.7009523809523808</v>
      </c>
    </row>
    <row r="39" spans="4:11" x14ac:dyDescent="0.25">
      <c r="D39" s="2"/>
      <c r="E39" s="2"/>
      <c r="F39" s="2"/>
      <c r="G39" s="2"/>
      <c r="H39" s="2"/>
      <c r="I39" s="2"/>
      <c r="J39" s="2">
        <v>3.7</v>
      </c>
      <c r="K39" s="2">
        <f>$B$7+$B$9*Tabla1[[#This Row],[Paso]]</f>
        <v>2.7352380952380955</v>
      </c>
    </row>
    <row r="40" spans="4:11" x14ac:dyDescent="0.25">
      <c r="D40" s="2"/>
      <c r="E40" s="2"/>
      <c r="F40" s="2"/>
      <c r="G40" s="2"/>
      <c r="H40" s="2"/>
      <c r="I40" s="2"/>
      <c r="J40" s="2">
        <v>3.8</v>
      </c>
      <c r="K40" s="2">
        <f>$B$7+$B$9*Tabla1[[#This Row],[Paso]]</f>
        <v>2.7695238095238093</v>
      </c>
    </row>
    <row r="41" spans="4:11" x14ac:dyDescent="0.25">
      <c r="D41" s="2"/>
      <c r="E41" s="2"/>
      <c r="F41" s="2"/>
      <c r="G41" s="2"/>
      <c r="H41" s="2"/>
      <c r="I41" s="2"/>
      <c r="J41" s="2">
        <v>3.9</v>
      </c>
      <c r="K41" s="2">
        <f>$B$7+$B$9*Tabla1[[#This Row],[Paso]]</f>
        <v>2.803809523809524</v>
      </c>
    </row>
    <row r="42" spans="4:11" x14ac:dyDescent="0.25">
      <c r="D42" s="2"/>
      <c r="E42" s="2"/>
      <c r="F42" s="2"/>
      <c r="G42" s="2"/>
      <c r="H42" s="2"/>
      <c r="I42" s="2"/>
      <c r="J42" s="2">
        <v>4</v>
      </c>
      <c r="K42" s="2">
        <f>$B$7+$B$9*Tabla1[[#This Row],[Paso]]</f>
        <v>2.8380952380952378</v>
      </c>
    </row>
    <row r="43" spans="4:11" x14ac:dyDescent="0.25">
      <c r="D43" s="2"/>
      <c r="E43" s="2"/>
      <c r="F43" s="2"/>
      <c r="G43" s="2"/>
      <c r="H43" s="2"/>
      <c r="I43" s="2"/>
      <c r="J43" s="2">
        <v>4.0999999999999996</v>
      </c>
      <c r="K43" s="2">
        <f>$B$7+$B$9*Tabla1[[#This Row],[Paso]]</f>
        <v>2.8723809523809525</v>
      </c>
    </row>
    <row r="44" spans="4:11" x14ac:dyDescent="0.25">
      <c r="D44" s="2"/>
      <c r="E44" s="2"/>
      <c r="F44" s="2"/>
      <c r="G44" s="2"/>
      <c r="H44" s="2"/>
      <c r="I44" s="2"/>
      <c r="J44" s="2">
        <v>4.2</v>
      </c>
      <c r="K44" s="2">
        <f>$B$7+$B$9*Tabla1[[#This Row],[Paso]]</f>
        <v>2.9066666666666667</v>
      </c>
    </row>
    <row r="45" spans="4:11" x14ac:dyDescent="0.25">
      <c r="D45" s="2"/>
      <c r="E45" s="2"/>
      <c r="F45" s="2"/>
      <c r="G45" s="2"/>
      <c r="H45" s="2"/>
      <c r="I45" s="2"/>
      <c r="J45" s="2">
        <v>4.3</v>
      </c>
      <c r="K45" s="2">
        <f>$B$7+$B$9*Tabla1[[#This Row],[Paso]]</f>
        <v>2.940952380952381</v>
      </c>
    </row>
    <row r="46" spans="4:11" x14ac:dyDescent="0.25">
      <c r="D46" s="2"/>
      <c r="E46" s="2"/>
      <c r="F46" s="2"/>
      <c r="G46" s="2"/>
      <c r="H46" s="2"/>
      <c r="I46" s="2"/>
      <c r="J46" s="2">
        <v>4.4000000000000004</v>
      </c>
      <c r="K46" s="2">
        <f>$B$7+$B$9*Tabla1[[#This Row],[Paso]]</f>
        <v>2.9752380952380952</v>
      </c>
    </row>
    <row r="47" spans="4:11" x14ac:dyDescent="0.25">
      <c r="D47" s="2"/>
      <c r="E47" s="2"/>
      <c r="F47" s="2"/>
      <c r="G47" s="2"/>
      <c r="H47" s="2"/>
      <c r="I47" s="2"/>
      <c r="J47" s="2">
        <v>4.5</v>
      </c>
      <c r="K47" s="2">
        <f>$B$7+$B$9*Tabla1[[#This Row],[Paso]]</f>
        <v>3.0095238095238095</v>
      </c>
    </row>
    <row r="48" spans="4:11" x14ac:dyDescent="0.25">
      <c r="D48" s="2"/>
      <c r="E48" s="2"/>
      <c r="F48" s="2"/>
      <c r="G48" s="2"/>
      <c r="H48" s="2"/>
      <c r="I48" s="2"/>
      <c r="J48" s="2">
        <v>4.5999999999999996</v>
      </c>
      <c r="K48" s="2">
        <f>$B$7+$B$9*Tabla1[[#This Row],[Paso]]</f>
        <v>3.0438095238095233</v>
      </c>
    </row>
    <row r="49" spans="4:11" x14ac:dyDescent="0.25">
      <c r="D49" s="2"/>
      <c r="E49" s="2"/>
      <c r="F49" s="2"/>
      <c r="G49" s="2"/>
      <c r="H49" s="2"/>
      <c r="I49" s="2"/>
      <c r="J49" s="2">
        <v>4.7</v>
      </c>
      <c r="K49" s="2">
        <f>$B$7+$B$9*Tabla1[[#This Row],[Paso]]</f>
        <v>3.078095238095238</v>
      </c>
    </row>
    <row r="50" spans="4:11" x14ac:dyDescent="0.25">
      <c r="D50" s="2"/>
      <c r="E50" s="2"/>
      <c r="F50" s="2"/>
      <c r="G50" s="2"/>
      <c r="H50" s="2"/>
      <c r="I50" s="2"/>
      <c r="J50" s="2">
        <v>4.8</v>
      </c>
      <c r="K50" s="2">
        <f>$B$7+$B$9*Tabla1[[#This Row],[Paso]]</f>
        <v>3.1123809523809522</v>
      </c>
    </row>
    <row r="51" spans="4:11" x14ac:dyDescent="0.25">
      <c r="D51" s="2"/>
      <c r="E51" s="2"/>
      <c r="F51" s="2"/>
      <c r="G51" s="2"/>
      <c r="H51" s="2"/>
      <c r="I51" s="2"/>
      <c r="J51" s="2">
        <v>4.9000000000000004</v>
      </c>
      <c r="K51" s="2">
        <f>$B$7+$B$9*Tabla1[[#This Row],[Paso]]</f>
        <v>3.1466666666666665</v>
      </c>
    </row>
    <row r="52" spans="4:11" x14ac:dyDescent="0.25">
      <c r="D52" s="2"/>
      <c r="E52" s="2"/>
      <c r="F52" s="2"/>
      <c r="G52" s="2"/>
      <c r="H52" s="2"/>
      <c r="I52" s="2"/>
      <c r="J52" s="2">
        <v>5</v>
      </c>
      <c r="K52" s="2">
        <f>$B$7+$B$9*Tabla1[[#This Row],[Paso]]</f>
        <v>3.1809523809523812</v>
      </c>
    </row>
    <row r="53" spans="4:11" x14ac:dyDescent="0.25">
      <c r="D53" s="2"/>
      <c r="E53" s="2"/>
      <c r="F53" s="2"/>
      <c r="G53" s="2"/>
      <c r="H53" s="2"/>
      <c r="I53" s="2"/>
      <c r="J53" s="2">
        <v>5.0999999999999996</v>
      </c>
      <c r="K53" s="2">
        <f>$B$7+$B$9*Tabla1[[#This Row],[Paso]]</f>
        <v>3.215238095238095</v>
      </c>
    </row>
    <row r="54" spans="4:11" x14ac:dyDescent="0.25">
      <c r="D54" s="2"/>
      <c r="E54" s="2"/>
      <c r="F54" s="2"/>
      <c r="G54" s="2"/>
      <c r="H54" s="2"/>
      <c r="I54" s="2"/>
      <c r="J54" s="2">
        <v>5.2</v>
      </c>
      <c r="K54" s="2">
        <f>$B$7+$B$9*Tabla1[[#This Row],[Paso]]</f>
        <v>3.2495238095238097</v>
      </c>
    </row>
    <row r="55" spans="4:11" x14ac:dyDescent="0.25">
      <c r="D55" s="2"/>
      <c r="E55" s="2"/>
      <c r="F55" s="2"/>
      <c r="G55" s="2"/>
      <c r="H55" s="2"/>
      <c r="I55" s="2"/>
      <c r="J55" s="2">
        <v>5.3</v>
      </c>
      <c r="K55" s="2">
        <f>$B$7+$B$9*Tabla1[[#This Row],[Paso]]</f>
        <v>3.2838095238095235</v>
      </c>
    </row>
    <row r="56" spans="4:11" x14ac:dyDescent="0.25">
      <c r="D56" s="2"/>
      <c r="E56" s="2"/>
      <c r="F56" s="2"/>
      <c r="G56" s="2"/>
      <c r="H56" s="2"/>
      <c r="I56" s="2"/>
      <c r="J56" s="2">
        <v>5.4</v>
      </c>
      <c r="K56" s="2">
        <f>$B$7+$B$9*Tabla1[[#This Row],[Paso]]</f>
        <v>3.3180952380952382</v>
      </c>
    </row>
    <row r="57" spans="4:11" x14ac:dyDescent="0.25">
      <c r="D57" s="2"/>
      <c r="E57" s="2"/>
      <c r="F57" s="2"/>
      <c r="G57" s="2"/>
      <c r="H57" s="2"/>
      <c r="I57" s="2"/>
      <c r="J57" s="2">
        <v>5.5</v>
      </c>
      <c r="K57" s="2">
        <f>$B$7+$B$9*Tabla1[[#This Row],[Paso]]</f>
        <v>3.352380952380952</v>
      </c>
    </row>
    <row r="58" spans="4:11" x14ac:dyDescent="0.25">
      <c r="D58" s="2"/>
      <c r="E58" s="2"/>
      <c r="F58" s="2"/>
      <c r="G58" s="2"/>
      <c r="H58" s="2"/>
      <c r="I58" s="2"/>
      <c r="J58" s="2">
        <v>5.6</v>
      </c>
      <c r="K58" s="2">
        <f>$B$7+$B$9*Tabla1[[#This Row],[Paso]]</f>
        <v>3.3866666666666667</v>
      </c>
    </row>
    <row r="59" spans="4:11" x14ac:dyDescent="0.25">
      <c r="D59" s="2"/>
      <c r="E59" s="2"/>
      <c r="F59" s="2"/>
      <c r="G59" s="2"/>
      <c r="H59" s="2"/>
      <c r="I59" s="2"/>
      <c r="J59" s="2">
        <v>5.7</v>
      </c>
      <c r="K59" s="2">
        <f>$B$7+$B$9*Tabla1[[#This Row],[Paso]]</f>
        <v>3.420952380952381</v>
      </c>
    </row>
    <row r="60" spans="4:11" x14ac:dyDescent="0.25">
      <c r="D60" s="2"/>
      <c r="E60" s="2"/>
      <c r="F60" s="2"/>
      <c r="G60" s="2"/>
      <c r="H60" s="2"/>
      <c r="I60" s="2"/>
      <c r="J60" s="2">
        <v>5.8</v>
      </c>
      <c r="K60" s="2">
        <f>$B$7+$B$9*Tabla1[[#This Row],[Paso]]</f>
        <v>3.4552380952380952</v>
      </c>
    </row>
    <row r="61" spans="4:11" x14ac:dyDescent="0.25">
      <c r="D61" s="2"/>
      <c r="E61" s="2"/>
      <c r="F61" s="2"/>
      <c r="G61" s="2"/>
      <c r="H61" s="2"/>
      <c r="I61" s="2"/>
      <c r="J61" s="2">
        <v>5.9</v>
      </c>
      <c r="K61" s="2">
        <f>$B$7+$B$9*Tabla1[[#This Row],[Paso]]</f>
        <v>3.4895238095238099</v>
      </c>
    </row>
    <row r="62" spans="4:11" x14ac:dyDescent="0.25">
      <c r="D62" s="2"/>
      <c r="E62" s="2"/>
      <c r="F62" s="2"/>
      <c r="G62" s="2"/>
      <c r="H62" s="2"/>
      <c r="I62" s="2"/>
      <c r="J62" s="2">
        <v>6</v>
      </c>
      <c r="K62" s="2">
        <f>$B$7+$B$9*Tabla1[[#This Row],[Paso]]</f>
        <v>3.5238095238095237</v>
      </c>
    </row>
    <row r="63" spans="4:11" x14ac:dyDescent="0.25">
      <c r="D63" s="2"/>
      <c r="E63" s="2"/>
      <c r="F63" s="2"/>
      <c r="G63" s="2"/>
      <c r="H63" s="2"/>
      <c r="I63" s="2"/>
      <c r="J63" s="2">
        <v>6.1</v>
      </c>
      <c r="K63" s="2">
        <f>$B$7+$B$9*Tabla1[[#This Row],[Paso]]</f>
        <v>3.5580952380952375</v>
      </c>
    </row>
    <row r="64" spans="4:11" x14ac:dyDescent="0.25">
      <c r="D64" s="2"/>
      <c r="E64" s="2"/>
      <c r="F64" s="2"/>
      <c r="G64" s="2"/>
      <c r="H64" s="2"/>
      <c r="I64" s="2"/>
      <c r="J64" s="2">
        <v>6.2</v>
      </c>
      <c r="K64" s="2">
        <f>$B$7+$B$9*Tabla1[[#This Row],[Paso]]</f>
        <v>3.5923809523809522</v>
      </c>
    </row>
    <row r="65" spans="4:11" x14ac:dyDescent="0.25">
      <c r="D65" s="2"/>
      <c r="E65" s="2"/>
      <c r="F65" s="2"/>
      <c r="G65" s="2"/>
      <c r="H65" s="2"/>
      <c r="I65" s="2"/>
      <c r="J65" s="2">
        <v>6.3</v>
      </c>
      <c r="K65" s="2">
        <f>$B$7+$B$9*Tabla1[[#This Row],[Paso]]</f>
        <v>3.6266666666666669</v>
      </c>
    </row>
    <row r="66" spans="4:11" x14ac:dyDescent="0.25">
      <c r="D66" s="2"/>
      <c r="E66" s="2"/>
      <c r="F66" s="2"/>
      <c r="G66" s="2"/>
      <c r="H66" s="2"/>
      <c r="I66" s="2"/>
      <c r="J66" s="2">
        <v>6.4</v>
      </c>
      <c r="K66" s="2">
        <f>$B$7+$B$9*Tabla1[[#This Row],[Paso]]</f>
        <v>3.6609523809523807</v>
      </c>
    </row>
    <row r="67" spans="4:11" x14ac:dyDescent="0.25">
      <c r="D67" s="2"/>
      <c r="E67" s="2"/>
      <c r="F67" s="2"/>
      <c r="G67" s="2"/>
      <c r="H67" s="2"/>
      <c r="I67" s="2"/>
      <c r="J67" s="2">
        <v>6.5</v>
      </c>
      <c r="K67" s="2">
        <f>$B$7+$B$9*Tabla1[[#This Row],[Paso]]</f>
        <v>3.6952380952380954</v>
      </c>
    </row>
    <row r="68" spans="4:11" x14ac:dyDescent="0.25">
      <c r="D68" s="2"/>
      <c r="E68" s="2"/>
      <c r="F68" s="2"/>
      <c r="G68" s="2"/>
      <c r="H68" s="2"/>
      <c r="I68" s="2"/>
      <c r="J68" s="2">
        <v>6.6</v>
      </c>
      <c r="K68" s="2">
        <f>$B$7+$B$9*Tabla1[[#This Row],[Paso]]</f>
        <v>3.7295238095238092</v>
      </c>
    </row>
    <row r="69" spans="4:11" x14ac:dyDescent="0.25">
      <c r="D69" s="2"/>
      <c r="E69" s="2"/>
      <c r="F69" s="2"/>
      <c r="G69" s="2"/>
      <c r="H69" s="2"/>
      <c r="I69" s="2"/>
      <c r="J69" s="2">
        <v>6.7</v>
      </c>
      <c r="K69" s="2">
        <f>$B$7+$B$9*Tabla1[[#This Row],[Paso]]</f>
        <v>3.7638095238095239</v>
      </c>
    </row>
    <row r="70" spans="4:11" x14ac:dyDescent="0.25">
      <c r="D70" s="2"/>
      <c r="E70" s="2"/>
      <c r="F70" s="2"/>
      <c r="G70" s="2"/>
      <c r="H70" s="2"/>
      <c r="I70" s="2"/>
      <c r="J70" s="2">
        <v>6.8</v>
      </c>
      <c r="K70" s="2">
        <f>$B$7+$B$9*Tabla1[[#This Row],[Paso]]</f>
        <v>3.7980952380952377</v>
      </c>
    </row>
    <row r="71" spans="4:11" x14ac:dyDescent="0.25">
      <c r="D71" s="2"/>
      <c r="E71" s="2"/>
      <c r="F71" s="2"/>
      <c r="G71" s="2"/>
      <c r="H71" s="2"/>
      <c r="I71" s="2"/>
      <c r="J71" s="2">
        <v>6.9</v>
      </c>
      <c r="K71" s="2">
        <f>$B$7+$B$9*Tabla1[[#This Row],[Paso]]</f>
        <v>3.8323809523809524</v>
      </c>
    </row>
    <row r="72" spans="4:11" x14ac:dyDescent="0.25">
      <c r="D72" s="2"/>
      <c r="E72" s="2"/>
      <c r="F72" s="2"/>
      <c r="G72" s="2"/>
      <c r="H72" s="2"/>
      <c r="I72" s="2"/>
      <c r="J72" s="2">
        <v>7</v>
      </c>
      <c r="K72" s="2">
        <f>$B$7+$B$9*Tabla1[[#This Row],[Paso]]</f>
        <v>3.8666666666666663</v>
      </c>
    </row>
    <row r="73" spans="4:11" x14ac:dyDescent="0.25">
      <c r="D73" s="2"/>
      <c r="E73" s="2"/>
      <c r="F73" s="2"/>
      <c r="G73" s="2"/>
      <c r="H73" s="2"/>
      <c r="I73" s="2"/>
      <c r="J73" s="2">
        <v>7.1</v>
      </c>
      <c r="K73" s="2">
        <f>$B$7+$B$9*Tabla1[[#This Row],[Paso]]</f>
        <v>3.9009523809523809</v>
      </c>
    </row>
    <row r="74" spans="4:11" x14ac:dyDescent="0.25">
      <c r="D74" s="2"/>
      <c r="E74" s="2"/>
      <c r="F74" s="2"/>
      <c r="G74" s="2"/>
      <c r="H74" s="2"/>
      <c r="I74" s="2"/>
      <c r="J74" s="2">
        <v>7.2</v>
      </c>
      <c r="K74" s="2">
        <f>$B$7+$B$9*Tabla1[[#This Row],[Paso]]</f>
        <v>3.9352380952380956</v>
      </c>
    </row>
    <row r="75" spans="4:11" x14ac:dyDescent="0.25">
      <c r="D75" s="2"/>
      <c r="E75" s="2"/>
      <c r="F75" s="2"/>
      <c r="G75" s="2"/>
      <c r="H75" s="2"/>
      <c r="I75" s="2"/>
      <c r="J75" s="2">
        <v>7.3</v>
      </c>
      <c r="K75" s="2">
        <f>$B$7+$B$9*Tabla1[[#This Row],[Paso]]</f>
        <v>3.9695238095238095</v>
      </c>
    </row>
    <row r="76" spans="4:11" x14ac:dyDescent="0.25">
      <c r="D76" s="2"/>
      <c r="E76" s="2"/>
      <c r="F76" s="2"/>
      <c r="G76" s="2"/>
      <c r="H76" s="2"/>
      <c r="I76" s="2"/>
      <c r="J76" s="2">
        <v>7.4</v>
      </c>
      <c r="K76" s="2">
        <f>$B$7+$B$9*Tabla1[[#This Row],[Paso]]</f>
        <v>4.0038095238095242</v>
      </c>
    </row>
    <row r="77" spans="4:11" x14ac:dyDescent="0.25">
      <c r="D77" s="2"/>
      <c r="E77" s="2"/>
      <c r="F77" s="2"/>
      <c r="G77" s="2"/>
      <c r="H77" s="2"/>
      <c r="I77" s="2"/>
      <c r="J77" s="2">
        <v>7.5</v>
      </c>
      <c r="K77" s="2">
        <f>$B$7+$B$9*Tabla1[[#This Row],[Paso]]</f>
        <v>4.038095238095238</v>
      </c>
    </row>
    <row r="78" spans="4:11" x14ac:dyDescent="0.25">
      <c r="D78" s="2"/>
      <c r="E78" s="2"/>
      <c r="F78" s="2"/>
      <c r="G78" s="2"/>
      <c r="H78" s="2"/>
      <c r="I78" s="2"/>
      <c r="J78" s="2">
        <v>7.6</v>
      </c>
      <c r="K78" s="2">
        <f>$B$7+$B$9*Tabla1[[#This Row],[Paso]]</f>
        <v>4.0723809523809518</v>
      </c>
    </row>
    <row r="79" spans="4:11" x14ac:dyDescent="0.25">
      <c r="D79" s="2"/>
      <c r="E79" s="2"/>
      <c r="F79" s="2"/>
      <c r="G79" s="2"/>
      <c r="H79" s="2"/>
      <c r="I79" s="2"/>
      <c r="J79" s="2">
        <v>7.7</v>
      </c>
      <c r="K79" s="2">
        <f>$B$7+$B$9*Tabla1[[#This Row],[Paso]]</f>
        <v>4.1066666666666665</v>
      </c>
    </row>
    <row r="80" spans="4:11" x14ac:dyDescent="0.25">
      <c r="D80" s="2"/>
      <c r="E80" s="2"/>
      <c r="F80" s="2"/>
      <c r="G80" s="2"/>
      <c r="H80" s="2"/>
      <c r="I80" s="2"/>
      <c r="J80" s="2">
        <v>7.8</v>
      </c>
      <c r="K80" s="2">
        <f>$B$7+$B$9*Tabla1[[#This Row],[Paso]]</f>
        <v>4.1409523809523812</v>
      </c>
    </row>
    <row r="81" spans="4:11" x14ac:dyDescent="0.25">
      <c r="D81" s="2"/>
      <c r="E81" s="2"/>
      <c r="F81" s="2"/>
      <c r="G81" s="2"/>
      <c r="H81" s="2"/>
      <c r="I81" s="2"/>
      <c r="J81" s="2">
        <v>7.9</v>
      </c>
      <c r="K81" s="2">
        <f>$B$7+$B$9*Tabla1[[#This Row],[Paso]]</f>
        <v>4.175238095238095</v>
      </c>
    </row>
    <row r="82" spans="4:11" x14ac:dyDescent="0.25">
      <c r="D82" s="2"/>
      <c r="E82" s="2"/>
      <c r="F82" s="2"/>
      <c r="G82" s="2"/>
      <c r="H82" s="2"/>
      <c r="I82" s="2"/>
      <c r="J82" s="2">
        <v>8</v>
      </c>
      <c r="K82" s="2">
        <f>$B$7+$B$9*Tabla1[[#This Row],[Paso]]</f>
        <v>4.2095238095238097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PEREZ</dc:creator>
  <cp:lastModifiedBy>JUAN PEREZ</cp:lastModifiedBy>
  <dcterms:created xsi:type="dcterms:W3CDTF">2023-09-16T17:40:21Z</dcterms:created>
  <dcterms:modified xsi:type="dcterms:W3CDTF">2023-09-23T19:24:34Z</dcterms:modified>
</cp:coreProperties>
</file>