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msheed\Desktop\"/>
    </mc:Choice>
  </mc:AlternateContent>
  <bookViews>
    <workbookView xWindow="0" yWindow="0" windowWidth="20520" windowHeight="10988"/>
  </bookViews>
  <sheets>
    <sheet name="Sheet1" sheetId="1" r:id="rId1"/>
  </sheets>
  <definedNames>
    <definedName name="_xlnm._FilterDatabase" localSheetId="0" hidden="1">Sheet1!$B$3:$G$59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1" l="1"/>
  <c r="C83" i="1"/>
  <c r="G89" i="1" l="1"/>
  <c r="G88" i="1"/>
  <c r="G84" i="1"/>
  <c r="G83" i="1"/>
  <c r="G78" i="1"/>
  <c r="G75" i="1"/>
  <c r="G74" i="1"/>
  <c r="G73" i="1"/>
  <c r="G71" i="1"/>
  <c r="G70" i="1"/>
  <c r="G69" i="1"/>
  <c r="G68" i="1"/>
  <c r="G67" i="1"/>
  <c r="G72" i="1"/>
  <c r="G59" i="1" l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<sst xmlns="http://schemas.openxmlformats.org/spreadsheetml/2006/main" count="64" uniqueCount="58">
  <si>
    <t xml:space="preserve">date </t>
  </si>
  <si>
    <t xml:space="preserve">Amount </t>
  </si>
  <si>
    <t xml:space="preserve">Account </t>
  </si>
  <si>
    <t>19/02/2017</t>
  </si>
  <si>
    <t>23/02/2017</t>
  </si>
  <si>
    <t>QAR</t>
  </si>
  <si>
    <t>28/11/2017</t>
  </si>
  <si>
    <t>23/01/2017</t>
  </si>
  <si>
    <t>28/03/2017</t>
  </si>
  <si>
    <t>23/03/2017</t>
  </si>
  <si>
    <t>27/04/2017</t>
  </si>
  <si>
    <t>29/11/2017</t>
  </si>
  <si>
    <t>21/06/2017</t>
  </si>
  <si>
    <t>29/10/2018</t>
  </si>
  <si>
    <t>20/06/2018</t>
  </si>
  <si>
    <t>26/04/2018</t>
  </si>
  <si>
    <t>30/01/2018</t>
  </si>
  <si>
    <t>16/08/2018</t>
  </si>
  <si>
    <t>26/08/2018</t>
  </si>
  <si>
    <t>28/04/2019</t>
  </si>
  <si>
    <t>17/06/2019</t>
  </si>
  <si>
    <t>16/01/2019</t>
  </si>
  <si>
    <t>21/05/2019</t>
  </si>
  <si>
    <t>13/06/2019</t>
  </si>
  <si>
    <t>19/02/2019</t>
  </si>
  <si>
    <t>17/01/2019</t>
  </si>
  <si>
    <t>24/03/2019</t>
  </si>
  <si>
    <t>19/03/2019</t>
  </si>
  <si>
    <t>21/04/2019</t>
  </si>
  <si>
    <t>20/02/2019</t>
  </si>
  <si>
    <t>22/01/2019</t>
  </si>
  <si>
    <t>27/06/2019</t>
  </si>
  <si>
    <t>24/02/2019</t>
  </si>
  <si>
    <t>16/04/2019</t>
  </si>
  <si>
    <t>18/03/2019</t>
  </si>
  <si>
    <t>16/02/2019</t>
  </si>
  <si>
    <t>24/11/2019</t>
  </si>
  <si>
    <t>25/12/2019</t>
  </si>
  <si>
    <t>26/9/2017</t>
  </si>
  <si>
    <t>16/3/2017</t>
  </si>
  <si>
    <t>23/01/2020</t>
  </si>
  <si>
    <t xml:space="preserve">cash </t>
  </si>
  <si>
    <t xml:space="preserve">Direct </t>
  </si>
  <si>
    <t>26/06/2018</t>
  </si>
  <si>
    <t>20/01/2019</t>
  </si>
  <si>
    <t>17/02/209</t>
  </si>
  <si>
    <t>21/04/2020</t>
  </si>
  <si>
    <t xml:space="preserve">Direct MS </t>
  </si>
  <si>
    <t>26/03/2018</t>
  </si>
  <si>
    <t>29/03/2018</t>
  </si>
  <si>
    <t xml:space="preserve">Dir Qysheed </t>
  </si>
  <si>
    <t xml:space="preserve">to be confirmed </t>
  </si>
  <si>
    <t>account no.0033</t>
  </si>
  <si>
    <t>internal</t>
  </si>
  <si>
    <t>account no</t>
  </si>
  <si>
    <t>15/03/2020</t>
  </si>
  <si>
    <t xml:space="preserve">Direct to 671 thorugh Shailesh </t>
  </si>
  <si>
    <t xml:space="preserve">to be confirmed with 671 statement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</si>
</sst>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left" indent="1"/>
    </xf>
    <xf numFmtId="43" fontId="0" fillId="0" borderId="0" xfId="1" applyFont="1"/>
    <xf numFmtId="164" fontId="0" fillId="2" borderId="0" xfId="0" applyNumberFormat="1" applyFill="1" applyAlignment="1">
      <alignment horizontal="left" indent="1"/>
    </xf>
    <xf numFmtId="164" fontId="0" fillId="3" borderId="0" xfId="0" applyNumberFormat="1" applyFill="1" applyAlignment="1">
      <alignment horizontal="left" indent="1"/>
    </xf>
    <xf numFmtId="164" fontId="0" fillId="4" borderId="0" xfId="0" applyNumberFormat="1" applyFill="1" applyAlignment="1">
      <alignment horizontal="left" indent="1"/>
    </xf>
    <xf numFmtId="14" fontId="0" fillId="0" borderId="0" xfId="0" applyNumberFormat="1"/>
    <xf numFmtId="0" fontId="0" fillId="4" borderId="0" xfId="0" applyFill="1"/>
    <xf numFmtId="14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4"/>
  <sheetViews>
    <sheetView tabSelected="1" workbookViewId="0">
      <selection activeCell="L81" sqref="L81"/>
    </sheetView>
  </sheetViews>
  <sheetFormatPr defaultRowHeight="14.25" x14ac:dyDescent="0.45"/>
  <cols>
    <col min="2" max="2" width="16.19921875" customWidth="1"/>
    <col min="3" max="3" width="13.06640625" bestFit="1" customWidth="1"/>
    <col min="4" max="4" width="9.59765625" bestFit="1" customWidth="1"/>
    <col min="5" max="5" width="12.06640625" bestFit="1" customWidth="1"/>
    <col min="12" max="12" width="11.73046875" bestFit="1" customWidth="1"/>
  </cols>
  <sheetData>
    <row r="2" spans="2:7" x14ac:dyDescent="0.45">
      <c r="B2" t="s">
        <v>0</v>
      </c>
      <c r="C2" t="s">
        <v>1</v>
      </c>
      <c r="D2" t="s">
        <v>2</v>
      </c>
      <c r="E2" t="s">
        <v>5</v>
      </c>
    </row>
    <row r="3" spans="2:7" x14ac:dyDescent="0.45">
      <c r="B3" s="6" t="s">
        <v>3</v>
      </c>
      <c r="C3" s="3">
        <v>183500</v>
      </c>
      <c r="D3" s="3">
        <v>671</v>
      </c>
      <c r="E3" s="3">
        <v>10000</v>
      </c>
      <c r="G3">
        <f t="shared" ref="G3:G19" si="0">C3/E3</f>
        <v>18.350000000000001</v>
      </c>
    </row>
    <row r="4" spans="2:7" x14ac:dyDescent="0.45">
      <c r="B4" s="5">
        <v>42830</v>
      </c>
      <c r="C4" s="3">
        <v>879500</v>
      </c>
      <c r="D4" s="3"/>
      <c r="E4" s="3">
        <v>50000</v>
      </c>
      <c r="G4" s="1">
        <f t="shared" si="0"/>
        <v>17.59</v>
      </c>
    </row>
    <row r="5" spans="2:7" x14ac:dyDescent="0.45">
      <c r="B5" s="6" t="s">
        <v>38</v>
      </c>
      <c r="C5" s="3">
        <v>1072800</v>
      </c>
      <c r="D5" s="3"/>
      <c r="E5" s="3">
        <v>60000</v>
      </c>
      <c r="G5" s="1">
        <f t="shared" si="0"/>
        <v>17.88</v>
      </c>
    </row>
    <row r="6" spans="2:7" x14ac:dyDescent="0.45">
      <c r="B6" s="4" t="s">
        <v>39</v>
      </c>
      <c r="C6" s="3">
        <v>447575</v>
      </c>
      <c r="D6" s="3"/>
      <c r="E6" s="3">
        <v>25000</v>
      </c>
      <c r="G6" s="1">
        <f t="shared" si="0"/>
        <v>17.902999999999999</v>
      </c>
    </row>
    <row r="7" spans="2:7" x14ac:dyDescent="0.45">
      <c r="B7" s="4" t="s">
        <v>4</v>
      </c>
      <c r="C7" s="3">
        <v>1829817</v>
      </c>
      <c r="D7" s="3"/>
      <c r="E7" s="3">
        <v>100000</v>
      </c>
      <c r="G7" s="1">
        <f t="shared" si="0"/>
        <v>18.298169999999999</v>
      </c>
    </row>
    <row r="8" spans="2:7" x14ac:dyDescent="0.45">
      <c r="B8" s="6">
        <v>42795</v>
      </c>
      <c r="C8" s="3">
        <v>748120</v>
      </c>
      <c r="D8" s="3"/>
      <c r="E8" s="3">
        <v>40000</v>
      </c>
      <c r="G8" s="1">
        <f t="shared" si="0"/>
        <v>18.702999999999999</v>
      </c>
    </row>
    <row r="9" spans="2:7" x14ac:dyDescent="0.45">
      <c r="B9" s="6" t="s">
        <v>6</v>
      </c>
      <c r="C9" s="3">
        <v>352135</v>
      </c>
      <c r="D9" s="3"/>
      <c r="E9" s="3">
        <v>20000</v>
      </c>
      <c r="G9" s="1">
        <f t="shared" si="0"/>
        <v>17.606750000000002</v>
      </c>
    </row>
    <row r="10" spans="2:7" x14ac:dyDescent="0.45">
      <c r="B10" s="6" t="s">
        <v>7</v>
      </c>
      <c r="C10" s="3">
        <v>934000</v>
      </c>
      <c r="D10" s="3"/>
      <c r="E10" s="3">
        <v>50000</v>
      </c>
      <c r="G10" s="1">
        <f t="shared" si="0"/>
        <v>18.68</v>
      </c>
    </row>
    <row r="11" spans="2:7" x14ac:dyDescent="0.45">
      <c r="B11" s="6" t="s">
        <v>8</v>
      </c>
      <c r="C11" s="3">
        <v>801000</v>
      </c>
      <c r="D11" s="3"/>
      <c r="E11" s="3">
        <v>45000</v>
      </c>
      <c r="G11" s="1">
        <f t="shared" si="0"/>
        <v>17.8</v>
      </c>
    </row>
    <row r="12" spans="2:7" x14ac:dyDescent="0.45">
      <c r="B12" s="6">
        <v>42980</v>
      </c>
      <c r="C12" s="3">
        <v>914730</v>
      </c>
      <c r="D12" s="3"/>
      <c r="E12" s="3">
        <v>50000</v>
      </c>
      <c r="G12" s="1">
        <f t="shared" si="0"/>
        <v>18.294599999999999</v>
      </c>
    </row>
    <row r="13" spans="2:7" x14ac:dyDescent="0.45">
      <c r="B13" s="4" t="s">
        <v>9</v>
      </c>
      <c r="C13" s="3">
        <v>215101</v>
      </c>
      <c r="D13" s="3"/>
      <c r="E13" s="3">
        <v>12000</v>
      </c>
      <c r="G13" s="1">
        <f t="shared" si="0"/>
        <v>17.925083333333333</v>
      </c>
    </row>
    <row r="14" spans="2:7" x14ac:dyDescent="0.45">
      <c r="B14" s="6" t="s">
        <v>10</v>
      </c>
      <c r="C14" s="3">
        <v>702225</v>
      </c>
      <c r="D14" s="3"/>
      <c r="E14" s="3">
        <v>40000</v>
      </c>
      <c r="G14" s="1">
        <f t="shared" si="0"/>
        <v>17.555624999999999</v>
      </c>
    </row>
    <row r="15" spans="2:7" x14ac:dyDescent="0.45">
      <c r="B15" s="5">
        <v>42861</v>
      </c>
      <c r="C15" s="3">
        <v>880824</v>
      </c>
      <c r="D15" s="3"/>
      <c r="E15" s="3">
        <v>50000</v>
      </c>
      <c r="G15" s="1">
        <f t="shared" si="0"/>
        <v>17.616479999999999</v>
      </c>
    </row>
    <row r="16" spans="2:7" x14ac:dyDescent="0.45">
      <c r="B16" s="6" t="s">
        <v>11</v>
      </c>
      <c r="C16" s="3">
        <v>351736</v>
      </c>
      <c r="D16" s="3"/>
      <c r="E16" s="3">
        <v>20000</v>
      </c>
      <c r="G16" s="1">
        <f t="shared" si="0"/>
        <v>17.5868</v>
      </c>
    </row>
    <row r="17" spans="2:7" x14ac:dyDescent="0.45">
      <c r="B17" s="6">
        <v>42769</v>
      </c>
      <c r="C17" s="3">
        <v>913317</v>
      </c>
      <c r="D17" s="3"/>
      <c r="E17" s="3">
        <v>50000</v>
      </c>
      <c r="G17" s="1">
        <f t="shared" si="0"/>
        <v>18.26634</v>
      </c>
    </row>
    <row r="18" spans="2:7" x14ac:dyDescent="0.45">
      <c r="B18" s="6" t="s">
        <v>12</v>
      </c>
      <c r="C18" s="3">
        <v>883323</v>
      </c>
      <c r="D18" s="3"/>
      <c r="E18" s="3">
        <v>50000</v>
      </c>
      <c r="G18" s="1">
        <f t="shared" si="0"/>
        <v>17.666460000000001</v>
      </c>
    </row>
    <row r="19" spans="2:7" x14ac:dyDescent="0.45">
      <c r="B19" s="5">
        <v>42802</v>
      </c>
      <c r="C19" s="3">
        <v>871500</v>
      </c>
      <c r="D19" s="3"/>
      <c r="E19" s="3">
        <v>50000</v>
      </c>
      <c r="G19" s="1">
        <f t="shared" si="0"/>
        <v>17.43</v>
      </c>
    </row>
    <row r="20" spans="2:7" x14ac:dyDescent="0.45">
      <c r="B20" s="2"/>
      <c r="C20" s="3"/>
      <c r="D20" s="3"/>
      <c r="E20" s="3"/>
    </row>
    <row r="21" spans="2:7" x14ac:dyDescent="0.45">
      <c r="B21" s="6" t="s">
        <v>13</v>
      </c>
      <c r="C21" s="3">
        <v>1003199</v>
      </c>
      <c r="D21" s="3"/>
      <c r="E21" s="3">
        <v>50000</v>
      </c>
      <c r="G21" s="1">
        <f t="shared" ref="G21:G27" si="1">C21/E21</f>
        <v>20.063980000000001</v>
      </c>
    </row>
    <row r="22" spans="2:7" x14ac:dyDescent="0.45">
      <c r="B22" s="6" t="s">
        <v>14</v>
      </c>
      <c r="C22" s="3">
        <v>742523</v>
      </c>
      <c r="D22" s="3"/>
      <c r="E22" s="3">
        <v>40000</v>
      </c>
      <c r="G22" s="1">
        <f t="shared" si="1"/>
        <v>18.563075000000001</v>
      </c>
    </row>
    <row r="23" spans="2:7" x14ac:dyDescent="0.45">
      <c r="B23" s="6" t="s">
        <v>15</v>
      </c>
      <c r="C23" s="3">
        <v>455726</v>
      </c>
      <c r="D23" s="3"/>
      <c r="E23" s="3">
        <v>25000</v>
      </c>
      <c r="G23" s="1">
        <f t="shared" si="1"/>
        <v>18.229040000000001</v>
      </c>
    </row>
    <row r="24" spans="2:7" x14ac:dyDescent="0.45">
      <c r="B24" s="5" t="s">
        <v>16</v>
      </c>
      <c r="C24" s="3">
        <v>347739</v>
      </c>
      <c r="D24" s="3"/>
      <c r="E24" s="3">
        <v>20000</v>
      </c>
      <c r="G24" s="1">
        <f t="shared" si="1"/>
        <v>17.386949999999999</v>
      </c>
    </row>
    <row r="25" spans="2:7" x14ac:dyDescent="0.45">
      <c r="B25" s="6" t="s">
        <v>17</v>
      </c>
      <c r="C25" s="3">
        <v>478962</v>
      </c>
      <c r="D25" s="3"/>
      <c r="E25" s="3">
        <v>25000</v>
      </c>
      <c r="G25" s="1">
        <f t="shared" si="1"/>
        <v>19.158480000000001</v>
      </c>
    </row>
    <row r="26" spans="2:7" x14ac:dyDescent="0.45">
      <c r="B26" s="5">
        <v>43199</v>
      </c>
      <c r="C26" s="3">
        <v>583208</v>
      </c>
      <c r="D26" s="3"/>
      <c r="E26" s="3">
        <v>30000</v>
      </c>
      <c r="G26" s="1">
        <f t="shared" si="1"/>
        <v>19.440266666666666</v>
      </c>
    </row>
    <row r="27" spans="2:7" x14ac:dyDescent="0.45">
      <c r="B27" s="6" t="s">
        <v>18</v>
      </c>
      <c r="C27" s="3">
        <v>477463</v>
      </c>
      <c r="D27" s="3"/>
      <c r="E27" s="3">
        <v>25000</v>
      </c>
      <c r="G27" s="1">
        <f t="shared" si="1"/>
        <v>19.098520000000001</v>
      </c>
    </row>
    <row r="28" spans="2:7" x14ac:dyDescent="0.45">
      <c r="B28" s="2"/>
      <c r="C28" s="3"/>
      <c r="D28" s="3"/>
      <c r="E28" s="3"/>
      <c r="G28" s="1"/>
    </row>
    <row r="29" spans="2:7" x14ac:dyDescent="0.45">
      <c r="B29" s="6">
        <v>43682</v>
      </c>
      <c r="C29" s="3">
        <v>664715</v>
      </c>
      <c r="D29" s="3"/>
      <c r="E29" s="3">
        <v>35000</v>
      </c>
      <c r="G29" s="1">
        <f t="shared" ref="G29:G59" si="2">C29/E29</f>
        <v>18.991857142857143</v>
      </c>
    </row>
    <row r="30" spans="2:7" x14ac:dyDescent="0.45">
      <c r="B30" s="6" t="s">
        <v>19</v>
      </c>
      <c r="C30" s="3">
        <v>954715</v>
      </c>
      <c r="D30" s="3"/>
      <c r="E30" s="3">
        <v>50000</v>
      </c>
      <c r="G30" s="1">
        <f t="shared" si="2"/>
        <v>19.0943</v>
      </c>
    </row>
    <row r="31" spans="2:7" x14ac:dyDescent="0.45">
      <c r="B31" s="6">
        <v>43526</v>
      </c>
      <c r="C31" s="3">
        <v>291758</v>
      </c>
      <c r="D31" s="3"/>
      <c r="E31" s="3">
        <v>15000</v>
      </c>
      <c r="G31" s="1">
        <f t="shared" si="2"/>
        <v>19.450533333333333</v>
      </c>
    </row>
    <row r="32" spans="2:7" x14ac:dyDescent="0.45">
      <c r="B32" s="6" t="s">
        <v>20</v>
      </c>
      <c r="C32" s="3">
        <v>476464</v>
      </c>
      <c r="D32" s="3"/>
      <c r="E32" s="3">
        <v>25000</v>
      </c>
      <c r="G32" s="1">
        <f t="shared" si="2"/>
        <v>19.05856</v>
      </c>
    </row>
    <row r="33" spans="2:8" x14ac:dyDescent="0.45">
      <c r="B33" s="6">
        <v>43500</v>
      </c>
      <c r="C33" s="3">
        <v>471217</v>
      </c>
      <c r="D33" s="3"/>
      <c r="E33" s="3">
        <v>25000</v>
      </c>
      <c r="G33" s="1">
        <f t="shared" si="2"/>
        <v>18.848680000000002</v>
      </c>
    </row>
    <row r="34" spans="2:8" x14ac:dyDescent="0.45">
      <c r="B34" s="4">
        <v>43649</v>
      </c>
      <c r="C34" s="3">
        <v>190715</v>
      </c>
      <c r="D34" s="3"/>
      <c r="E34" s="3">
        <v>10000</v>
      </c>
      <c r="G34" s="1">
        <f t="shared" si="2"/>
        <v>19.0715</v>
      </c>
    </row>
    <row r="35" spans="2:8" x14ac:dyDescent="0.45">
      <c r="B35" s="4" t="s">
        <v>21</v>
      </c>
      <c r="C35" s="3">
        <v>193312</v>
      </c>
      <c r="D35" s="3"/>
      <c r="E35" s="3">
        <v>10000</v>
      </c>
      <c r="G35" s="1">
        <f t="shared" si="2"/>
        <v>19.331199999999999</v>
      </c>
    </row>
    <row r="36" spans="2:8" x14ac:dyDescent="0.45">
      <c r="B36" s="2" t="s">
        <v>22</v>
      </c>
      <c r="C36" s="3">
        <v>265996</v>
      </c>
      <c r="D36" s="3"/>
      <c r="E36" s="3">
        <v>14000</v>
      </c>
      <c r="G36" s="1">
        <f t="shared" si="2"/>
        <v>18.999714285714287</v>
      </c>
      <c r="H36" t="s">
        <v>41</v>
      </c>
    </row>
    <row r="37" spans="2:8" x14ac:dyDescent="0.45">
      <c r="B37" s="6" t="s">
        <v>23</v>
      </c>
      <c r="C37" s="3">
        <v>378717</v>
      </c>
      <c r="D37" s="3"/>
      <c r="E37" s="3">
        <v>20000</v>
      </c>
      <c r="G37" s="1">
        <f t="shared" si="2"/>
        <v>18.935849999999999</v>
      </c>
    </row>
    <row r="38" spans="2:8" x14ac:dyDescent="0.45">
      <c r="B38" s="6" t="s">
        <v>24</v>
      </c>
      <c r="C38" s="3">
        <v>194408</v>
      </c>
      <c r="D38" s="3"/>
      <c r="E38" s="3">
        <v>10000</v>
      </c>
      <c r="G38" s="1">
        <f t="shared" si="2"/>
        <v>19.440799999999999</v>
      </c>
    </row>
    <row r="39" spans="2:8" x14ac:dyDescent="0.45">
      <c r="B39" s="4" t="s">
        <v>25</v>
      </c>
      <c r="C39" s="3">
        <v>193510</v>
      </c>
      <c r="D39" s="3"/>
      <c r="E39" s="3">
        <v>10000</v>
      </c>
      <c r="G39" s="1">
        <f t="shared" si="2"/>
        <v>19.350999999999999</v>
      </c>
    </row>
    <row r="40" spans="2:8" x14ac:dyDescent="0.45">
      <c r="B40" s="6">
        <v>43562</v>
      </c>
      <c r="C40" s="3">
        <v>562520</v>
      </c>
      <c r="D40" s="3"/>
      <c r="E40" s="3">
        <v>30000</v>
      </c>
      <c r="G40" s="1">
        <f t="shared" si="2"/>
        <v>18.750666666666667</v>
      </c>
    </row>
    <row r="41" spans="2:8" x14ac:dyDescent="0.45">
      <c r="B41" s="4" t="s">
        <v>21</v>
      </c>
      <c r="C41" s="3">
        <v>193709</v>
      </c>
      <c r="D41" s="3"/>
      <c r="E41" s="3">
        <v>10000</v>
      </c>
      <c r="G41" s="1">
        <f t="shared" si="2"/>
        <v>19.370899999999999</v>
      </c>
    </row>
    <row r="42" spans="2:8" x14ac:dyDescent="0.45">
      <c r="B42" s="6" t="s">
        <v>26</v>
      </c>
      <c r="C42" s="3">
        <v>563718</v>
      </c>
      <c r="D42" s="3"/>
      <c r="E42" s="3">
        <v>30000</v>
      </c>
      <c r="G42" s="1">
        <f t="shared" si="2"/>
        <v>18.790600000000001</v>
      </c>
    </row>
    <row r="43" spans="2:8" x14ac:dyDescent="0.45">
      <c r="B43" s="4" t="s">
        <v>27</v>
      </c>
      <c r="C43" s="3">
        <v>187418</v>
      </c>
      <c r="D43" s="3"/>
      <c r="E43" s="3">
        <v>10000</v>
      </c>
      <c r="G43" s="1">
        <f t="shared" si="2"/>
        <v>18.741800000000001</v>
      </c>
    </row>
    <row r="44" spans="2:8" x14ac:dyDescent="0.45">
      <c r="B44" s="6" t="s">
        <v>28</v>
      </c>
      <c r="C44" s="3">
        <v>227116</v>
      </c>
      <c r="D44" s="3"/>
      <c r="E44" s="3">
        <v>12000</v>
      </c>
      <c r="G44" s="1">
        <f t="shared" si="2"/>
        <v>18.926333333333332</v>
      </c>
    </row>
    <row r="45" spans="2:8" x14ac:dyDescent="0.45">
      <c r="B45" s="4">
        <v>43711</v>
      </c>
      <c r="C45" s="3">
        <v>190715</v>
      </c>
      <c r="D45" s="3"/>
      <c r="E45" s="3">
        <v>10000</v>
      </c>
      <c r="G45" s="1">
        <f t="shared" si="2"/>
        <v>19.0715</v>
      </c>
    </row>
    <row r="46" spans="2:8" x14ac:dyDescent="0.45">
      <c r="B46" s="6" t="s">
        <v>29</v>
      </c>
      <c r="C46" s="3">
        <v>194009</v>
      </c>
      <c r="D46" s="3"/>
      <c r="E46" s="3">
        <v>10000</v>
      </c>
      <c r="G46" s="1">
        <f t="shared" si="2"/>
        <v>19.4009</v>
      </c>
    </row>
    <row r="47" spans="2:8" x14ac:dyDescent="0.45">
      <c r="B47" s="4" t="s">
        <v>30</v>
      </c>
      <c r="C47" s="3">
        <v>194009</v>
      </c>
      <c r="D47" s="3"/>
      <c r="E47" s="3">
        <v>10000</v>
      </c>
      <c r="G47" s="1">
        <f t="shared" si="2"/>
        <v>19.4009</v>
      </c>
    </row>
    <row r="48" spans="2:8" x14ac:dyDescent="0.45">
      <c r="B48" s="6" t="s">
        <v>31</v>
      </c>
      <c r="C48" s="3">
        <v>944717</v>
      </c>
      <c r="D48" s="3"/>
      <c r="E48" s="3">
        <v>50000</v>
      </c>
      <c r="G48" s="1">
        <f t="shared" si="2"/>
        <v>18.89434</v>
      </c>
    </row>
    <row r="49" spans="2:11" x14ac:dyDescent="0.45">
      <c r="B49" s="6" t="s">
        <v>32</v>
      </c>
      <c r="C49" s="3">
        <v>193710</v>
      </c>
      <c r="D49" s="3"/>
      <c r="E49" s="3">
        <v>10000</v>
      </c>
      <c r="G49" s="1">
        <f t="shared" si="2"/>
        <v>19.370999999999999</v>
      </c>
    </row>
    <row r="50" spans="2:11" x14ac:dyDescent="0.45">
      <c r="B50" s="4">
        <v>43619</v>
      </c>
      <c r="C50" s="3">
        <v>191712</v>
      </c>
      <c r="D50" s="3"/>
      <c r="E50" s="3">
        <v>10000</v>
      </c>
      <c r="G50" s="1">
        <f t="shared" si="2"/>
        <v>19.171199999999999</v>
      </c>
    </row>
    <row r="51" spans="2:11" x14ac:dyDescent="0.45">
      <c r="B51" s="4">
        <v>43712</v>
      </c>
      <c r="C51" s="3">
        <v>472996</v>
      </c>
      <c r="D51" s="3"/>
      <c r="E51" s="3">
        <v>25000</v>
      </c>
      <c r="G51" s="1">
        <f t="shared" si="2"/>
        <v>18.919840000000001</v>
      </c>
    </row>
    <row r="52" spans="2:11" x14ac:dyDescent="0.45">
      <c r="B52" s="4">
        <v>43647</v>
      </c>
      <c r="C52" s="3">
        <v>189715</v>
      </c>
      <c r="D52" s="3"/>
      <c r="E52" s="3">
        <v>10000</v>
      </c>
      <c r="G52" s="1">
        <f t="shared" si="2"/>
        <v>18.971499999999999</v>
      </c>
    </row>
    <row r="53" spans="2:11" x14ac:dyDescent="0.45">
      <c r="B53" s="4" t="s">
        <v>33</v>
      </c>
      <c r="C53" s="3">
        <v>474715</v>
      </c>
      <c r="D53" s="3"/>
      <c r="E53" s="3">
        <v>25000</v>
      </c>
      <c r="G53" s="1">
        <f t="shared" si="2"/>
        <v>18.988600000000002</v>
      </c>
    </row>
    <row r="54" spans="2:11" x14ac:dyDescent="0.45">
      <c r="B54" s="6" t="s">
        <v>34</v>
      </c>
      <c r="C54" s="3">
        <v>187319</v>
      </c>
      <c r="D54" s="3"/>
      <c r="E54" s="3">
        <v>10000</v>
      </c>
      <c r="G54" s="1">
        <f t="shared" si="2"/>
        <v>18.7319</v>
      </c>
    </row>
    <row r="55" spans="2:11" x14ac:dyDescent="0.45">
      <c r="B55" s="6" t="s">
        <v>35</v>
      </c>
      <c r="C55" s="3">
        <v>194010</v>
      </c>
      <c r="D55" s="3"/>
      <c r="E55" s="3">
        <v>10000</v>
      </c>
      <c r="G55" s="1">
        <f t="shared" si="2"/>
        <v>19.401</v>
      </c>
    </row>
    <row r="56" spans="2:11" x14ac:dyDescent="0.45">
      <c r="B56" s="5">
        <v>43678</v>
      </c>
      <c r="C56" s="3">
        <v>191013</v>
      </c>
      <c r="D56" s="3"/>
      <c r="E56" s="3">
        <v>10000</v>
      </c>
      <c r="G56" s="1">
        <f t="shared" si="2"/>
        <v>19.101299999999998</v>
      </c>
    </row>
    <row r="57" spans="2:11" x14ac:dyDescent="0.45">
      <c r="B57" s="5">
        <v>43528</v>
      </c>
      <c r="C57" s="3">
        <v>467220</v>
      </c>
      <c r="D57" s="3"/>
      <c r="E57" s="3">
        <v>25000</v>
      </c>
      <c r="G57" s="1">
        <f t="shared" si="2"/>
        <v>18.688800000000001</v>
      </c>
    </row>
    <row r="58" spans="2:11" x14ac:dyDescent="0.45">
      <c r="B58" s="6" t="s">
        <v>36</v>
      </c>
      <c r="C58" s="3">
        <v>979706</v>
      </c>
      <c r="D58" s="3"/>
      <c r="E58" s="3">
        <v>50000</v>
      </c>
      <c r="G58" s="1">
        <f t="shared" si="2"/>
        <v>19.59412</v>
      </c>
    </row>
    <row r="59" spans="2:11" x14ac:dyDescent="0.45">
      <c r="B59" s="6" t="s">
        <v>37</v>
      </c>
      <c r="C59" s="3">
        <v>1011108</v>
      </c>
      <c r="D59" s="3"/>
      <c r="E59" s="3">
        <v>52000</v>
      </c>
      <c r="G59" s="1">
        <f t="shared" si="2"/>
        <v>19.444384615384614</v>
      </c>
    </row>
    <row r="61" spans="2:11" x14ac:dyDescent="0.45">
      <c r="B61" s="8" t="s">
        <v>40</v>
      </c>
      <c r="C61" s="3">
        <v>389308</v>
      </c>
      <c r="E61" s="3">
        <v>20000</v>
      </c>
    </row>
    <row r="62" spans="2:11" x14ac:dyDescent="0.45">
      <c r="B62" s="9">
        <v>44112</v>
      </c>
      <c r="C62" s="3">
        <v>1017741</v>
      </c>
      <c r="E62" s="3">
        <v>50000</v>
      </c>
    </row>
    <row r="63" spans="2:11" x14ac:dyDescent="0.45">
      <c r="K63" t="s">
        <v>51</v>
      </c>
    </row>
    <row r="65" spans="2:15" x14ac:dyDescent="0.45">
      <c r="B65" t="s">
        <v>42</v>
      </c>
      <c r="K65" t="s">
        <v>52</v>
      </c>
      <c r="L65">
        <v>33557205001</v>
      </c>
      <c r="M65" t="s">
        <v>53</v>
      </c>
    </row>
    <row r="67" spans="2:15" x14ac:dyDescent="0.45">
      <c r="B67" t="s">
        <v>11</v>
      </c>
      <c r="E67">
        <v>56980</v>
      </c>
      <c r="G67">
        <f>1/0.05698</f>
        <v>17.55001755001755</v>
      </c>
      <c r="K67" t="s">
        <v>54</v>
      </c>
      <c r="L67">
        <v>1800415356</v>
      </c>
    </row>
    <row r="68" spans="2:15" x14ac:dyDescent="0.45">
      <c r="B68" s="7">
        <v>43282</v>
      </c>
      <c r="E68">
        <v>28980</v>
      </c>
      <c r="G68">
        <f>1/0.05796</f>
        <v>17.253278122843341</v>
      </c>
    </row>
    <row r="69" spans="2:15" x14ac:dyDescent="0.45">
      <c r="B69" s="7">
        <v>43253</v>
      </c>
      <c r="E69">
        <v>114080</v>
      </c>
      <c r="G69">
        <f>1/0.05704</f>
        <v>17.53155680224404</v>
      </c>
    </row>
    <row r="70" spans="2:15" x14ac:dyDescent="0.45">
      <c r="B70" s="7">
        <v>43223</v>
      </c>
      <c r="E70">
        <v>141325</v>
      </c>
      <c r="G70">
        <f>1/0.05653</f>
        <v>17.689722271360342</v>
      </c>
      <c r="K70" t="s">
        <v>55</v>
      </c>
      <c r="M70">
        <v>25490</v>
      </c>
      <c r="O70" t="s">
        <v>57</v>
      </c>
    </row>
    <row r="71" spans="2:15" x14ac:dyDescent="0.45">
      <c r="B71" t="s">
        <v>43</v>
      </c>
      <c r="E71">
        <v>50000</v>
      </c>
      <c r="G71">
        <f>1/0.05434</f>
        <v>18.402649981597349</v>
      </c>
    </row>
    <row r="72" spans="2:15" x14ac:dyDescent="0.45">
      <c r="B72" t="s">
        <v>44</v>
      </c>
      <c r="E72">
        <v>30000</v>
      </c>
      <c r="G72">
        <f>1/0.05227</f>
        <v>19.131432944327532</v>
      </c>
    </row>
    <row r="73" spans="2:15" x14ac:dyDescent="0.45">
      <c r="B73" s="7">
        <v>43526</v>
      </c>
      <c r="E73">
        <v>52070</v>
      </c>
      <c r="G73">
        <f>1/0.05207</f>
        <v>19.204916458613404</v>
      </c>
    </row>
    <row r="74" spans="2:15" x14ac:dyDescent="0.45">
      <c r="B74" t="s">
        <v>45</v>
      </c>
      <c r="E74">
        <v>10000</v>
      </c>
      <c r="G74">
        <f>1/0.05217</f>
        <v>19.168104274487252</v>
      </c>
    </row>
    <row r="75" spans="2:15" x14ac:dyDescent="0.45">
      <c r="B75" s="7">
        <v>43649</v>
      </c>
      <c r="E75">
        <v>35000</v>
      </c>
      <c r="G75">
        <f>1/0.0531</f>
        <v>18.832391713747647</v>
      </c>
    </row>
    <row r="76" spans="2:15" x14ac:dyDescent="0.45">
      <c r="B76" s="7">
        <v>43986</v>
      </c>
      <c r="E76">
        <v>100000</v>
      </c>
    </row>
    <row r="77" spans="2:15" x14ac:dyDescent="0.45">
      <c r="B77" s="7">
        <v>43986</v>
      </c>
      <c r="E77">
        <v>100000</v>
      </c>
    </row>
    <row r="78" spans="2:15" x14ac:dyDescent="0.45">
      <c r="B78" t="s">
        <v>46</v>
      </c>
      <c r="E78">
        <v>4921</v>
      </c>
      <c r="G78">
        <f>1/0.04921</f>
        <v>20.3210729526519</v>
      </c>
    </row>
    <row r="81" spans="2:7" x14ac:dyDescent="0.45">
      <c r="B81" t="s">
        <v>47</v>
      </c>
    </row>
    <row r="83" spans="2:7" x14ac:dyDescent="0.45">
      <c r="B83" t="s">
        <v>48</v>
      </c>
      <c r="C83">
        <f>G83*E83</f>
        <v>999999.99999999988</v>
      </c>
      <c r="E83">
        <v>57070</v>
      </c>
      <c r="G83">
        <f>1/0.05707</f>
        <v>17.522340984755562</v>
      </c>
    </row>
    <row r="84" spans="2:7" x14ac:dyDescent="0.45">
      <c r="B84" t="s">
        <v>49</v>
      </c>
      <c r="C84">
        <f>G84*E84</f>
        <v>500000</v>
      </c>
      <c r="E84">
        <v>28425</v>
      </c>
      <c r="G84">
        <f>1/0.05685</f>
        <v>17.590149516270888</v>
      </c>
    </row>
    <row r="86" spans="2:7" x14ac:dyDescent="0.45">
      <c r="B86" t="s">
        <v>50</v>
      </c>
    </row>
    <row r="88" spans="2:7" x14ac:dyDescent="0.45">
      <c r="B88" t="s">
        <v>48</v>
      </c>
      <c r="E88">
        <v>22828</v>
      </c>
      <c r="G88">
        <f>1/0.05707</f>
        <v>17.522340984755562</v>
      </c>
    </row>
    <row r="89" spans="2:7" x14ac:dyDescent="0.45">
      <c r="B89" t="s">
        <v>26</v>
      </c>
      <c r="E89">
        <v>11531</v>
      </c>
      <c r="G89">
        <f>1/0.05491</f>
        <v>18.21161901293025</v>
      </c>
    </row>
    <row r="91" spans="2:7" x14ac:dyDescent="0.45">
      <c r="B91" t="s">
        <v>56</v>
      </c>
    </row>
    <row r="93" spans="2:7" x14ac:dyDescent="0.45">
      <c r="B93" t="s">
        <v>24</v>
      </c>
      <c r="E93">
        <v>30000</v>
      </c>
    </row>
    <row r="94" spans="2:7" x14ac:dyDescent="0.45">
      <c r="B94" t="s">
        <v>34</v>
      </c>
      <c r="E94">
        <v>30000</v>
      </c>
    </row>
  </sheetData>
  <autoFilter ref="B3:G5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Jumsheed</dc:creator>
  <cp:lastModifiedBy>Jumsheed</cp:lastModifiedBy>
  <dcterms:created xsi:type="dcterms:W3CDTF">2020-08-29T12:17:01Z</dcterms:created>
  <dcterms:modified xsi:type="dcterms:W3CDTF">2020-08-30T15:17:23Z</dcterms:modified>
</cp:coreProperties>
</file>