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.新住所録更新処理\"/>
    </mc:Choice>
  </mc:AlternateContent>
  <xr:revisionPtr revIDLastSave="0" documentId="13_ncr:1_{A1EA23DE-6DAE-4CB0-891F-CDA25D4BF6CC}" xr6:coauthVersionLast="47" xr6:coauthVersionMax="47" xr10:uidLastSave="{00000000-0000-0000-0000-000000000000}"/>
  <bookViews>
    <workbookView visibility="hidden" xWindow="-28020" yWindow="600" windowWidth="14430" windowHeight="15600" tabRatio="750" xr2:uid="{31E88665-AEA0-482F-996F-21E6653D0B14}"/>
  </bookViews>
  <sheets>
    <sheet name="C-ラベル一覧" sheetId="36" r:id="rId1"/>
    <sheet name="メニュー" sheetId="29" r:id="rId2"/>
    <sheet name="①原簿" sheetId="14" r:id="rId3"/>
    <sheet name="②archives" sheetId="31" r:id="rId4"/>
    <sheet name="③変更住所録" sheetId="18" r:id="rId5"/>
    <sheet name="新住所録" sheetId="32" r:id="rId6"/>
    <sheet name="work" sheetId="30" r:id="rId7"/>
    <sheet name="template(削除・変更厳禁)" sheetId="27" r:id="rId8"/>
    <sheet name="ReadMe" sheetId="9" r:id="rId9"/>
    <sheet name="Log件数" sheetId="33" r:id="rId10"/>
    <sheet name="DocInfo（削除不可)" sheetId="34" r:id="rId11"/>
    <sheet name="Ref.C-ラベル一覧" sheetId="2" r:id="rId12"/>
    <sheet name="classTest" sheetId="35" r:id="rId13"/>
  </sheets>
  <functionGroups builtInGroupCount="19"/>
  <definedNames>
    <definedName name="_xlnm._FilterDatabase" localSheetId="2" hidden="1">①原簿!$B$3:$BA$255</definedName>
    <definedName name="_xlnm._FilterDatabase" localSheetId="3" hidden="1">②archives!$B$3:$BA$255</definedName>
    <definedName name="_xlnm._FilterDatabase" localSheetId="4" hidden="1">③変更住所録!$B$3:$BA$399</definedName>
    <definedName name="_xlnm._FilterDatabase" localSheetId="7" hidden="1">'template(削除・変更厳禁)'!$B$3:$BA$399</definedName>
    <definedName name="_xlnm._FilterDatabase" localSheetId="6" hidden="1">work!$A$3:$BB$171</definedName>
    <definedName name="_xlnm._FilterDatabase" localSheetId="5" hidden="1">新住所録!$A$3:$BB$866</definedName>
    <definedName name="C_afterNew">メニュー!$AF$9</definedName>
    <definedName name="C_arvMst">メニュー!$L$5</definedName>
    <definedName name="C_arvNew">メニュー!$AF$10</definedName>
    <definedName name="C_arvSheet">メニュー!$AF$5</definedName>
    <definedName name="C_childPath">メニュー!$U$3</definedName>
    <definedName name="C_label">メニュー!$AF$8</definedName>
    <definedName name="C_labelTbl">メニュー!$L$8</definedName>
    <definedName name="C_newMst">メニュー!$L$9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 localSheetId="5">OFFSET(#REF!, 0, 0, COUNTA(#REF!) - 1, 4)</definedName>
    <definedName name="C_ラベル一覧">OFFSET(#REF!, 0, 0, COUNTA(#REF!) - 1, 4)</definedName>
    <definedName name="C_ラベル名" localSheetId="0">'C-ラベル一覧'!$A$3:$D$62</definedName>
    <definedName name="C_ラベル名">'Ref.C-ラベル一覧'!$A$3:$D$62</definedName>
    <definedName name="docName">'DocInfo（削除不可)'!$P$31</definedName>
    <definedName name="docNumber">'DocInfo（削除不可)'!$P$27</definedName>
    <definedName name="docShort">'DocInfo（削除不可)'!$P$24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'DocInfo（削除不可)'!$P$16</definedName>
    <definedName name="_xlnm.Print_Area" localSheetId="1">メニュー!$A$1:$AO$66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'DocInfo（削除不可)'!$P$41</definedName>
    <definedName name="updateTxt">'DocInfo（削除不可)'!$P$42</definedName>
    <definedName name="updateTxt2">'DocInfo（削除不可)'!$P$52</definedName>
    <definedName name="updateYMD">'DocInfo（削除不可)'!$P$40</definedName>
    <definedName name="verShort">'DocInfo（削除不可)'!$P$35</definedName>
    <definedName name="version">'DocInfo（削除不可)'!$P$36</definedName>
    <definedName name="verUpdate">'DocInfo（削除不可)'!$P$49</definedName>
    <definedName name="verUpdateTxt">'DocInfo（削除不可)'!$P$51</definedName>
    <definedName name="verUpdateTxt2">'DocInfo（削除不可)'!$P$52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36" l="1"/>
  <c r="A62" i="36"/>
  <c r="B61" i="36"/>
  <c r="A61" i="36"/>
  <c r="E56" i="36"/>
  <c r="E57" i="36" s="1"/>
  <c r="E55" i="36"/>
  <c r="B55" i="36"/>
  <c r="A55" i="36"/>
  <c r="E54" i="36"/>
  <c r="B54" i="36"/>
  <c r="A54" i="36"/>
  <c r="B53" i="36"/>
  <c r="A53" i="36"/>
  <c r="B52" i="36"/>
  <c r="A52" i="36"/>
  <c r="B51" i="36"/>
  <c r="A51" i="36"/>
  <c r="B50" i="36"/>
  <c r="A50" i="36"/>
  <c r="B49" i="36"/>
  <c r="A49" i="36"/>
  <c r="B48" i="36"/>
  <c r="A48" i="36"/>
  <c r="B47" i="36"/>
  <c r="A47" i="36"/>
  <c r="B46" i="36"/>
  <c r="A46" i="36"/>
  <c r="B45" i="36"/>
  <c r="A45" i="36"/>
  <c r="E41" i="36"/>
  <c r="E42" i="36" s="1"/>
  <c r="E40" i="36"/>
  <c r="B40" i="36"/>
  <c r="A40" i="36"/>
  <c r="E39" i="36"/>
  <c r="B39" i="36"/>
  <c r="A39" i="36"/>
  <c r="B38" i="36"/>
  <c r="A38" i="36"/>
  <c r="E34" i="36"/>
  <c r="E35" i="36" s="1"/>
  <c r="B33" i="36"/>
  <c r="A33" i="36"/>
  <c r="E28" i="36"/>
  <c r="E29" i="36" s="1"/>
  <c r="B27" i="36"/>
  <c r="A27" i="36"/>
  <c r="E24" i="36"/>
  <c r="E25" i="36" s="1"/>
  <c r="E23" i="36"/>
  <c r="B23" i="36"/>
  <c r="A23" i="36"/>
  <c r="E22" i="36"/>
  <c r="B22" i="36"/>
  <c r="A22" i="36"/>
  <c r="B21" i="36"/>
  <c r="A21" i="36"/>
  <c r="B20" i="36"/>
  <c r="A20" i="36"/>
  <c r="E14" i="36"/>
  <c r="E15" i="36" s="1"/>
  <c r="E13" i="36"/>
  <c r="B13" i="36"/>
  <c r="A13" i="36"/>
  <c r="E12" i="36"/>
  <c r="B12" i="36"/>
  <c r="A12" i="36"/>
  <c r="B11" i="36"/>
  <c r="A11" i="36"/>
  <c r="E4" i="36"/>
  <c r="E5" i="36" s="1"/>
  <c r="B3" i="36"/>
  <c r="A3" i="36"/>
  <c r="P63" i="34"/>
  <c r="P62" i="34"/>
  <c r="P61" i="34"/>
  <c r="P60" i="34"/>
  <c r="P59" i="34"/>
  <c r="P58" i="34"/>
  <c r="P57" i="34"/>
  <c r="P47" i="34"/>
  <c r="AW30" i="34"/>
  <c r="AW31" i="34" s="1"/>
  <c r="AW32" i="34" s="1"/>
  <c r="AW33" i="34" s="1"/>
  <c r="AW34" i="34" s="1"/>
  <c r="AW35" i="34" s="1"/>
  <c r="AW36" i="34" s="1"/>
  <c r="AW37" i="34" s="1"/>
  <c r="AW38" i="34" s="1"/>
  <c r="AW39" i="34" s="1"/>
  <c r="AW40" i="34" s="1"/>
  <c r="P12" i="34"/>
  <c r="BM10" i="34"/>
  <c r="BQ10" i="34" s="1"/>
  <c r="BM9" i="34"/>
  <c r="BQ9" i="34" s="1"/>
  <c r="BM8" i="34"/>
  <c r="BQ8" i="34" s="1"/>
  <c r="BM7" i="34"/>
  <c r="BQ7" i="34" s="1"/>
  <c r="BM6" i="34"/>
  <c r="BQ6" i="34" s="1"/>
  <c r="BM5" i="34"/>
  <c r="BQ5" i="34" s="1"/>
  <c r="E43" i="36" l="1"/>
  <c r="B42" i="36"/>
  <c r="A42" i="36"/>
  <c r="E16" i="36"/>
  <c r="B15" i="36"/>
  <c r="A15" i="36"/>
  <c r="E36" i="36"/>
  <c r="B35" i="36"/>
  <c r="A35" i="36"/>
  <c r="E30" i="36"/>
  <c r="B29" i="36"/>
  <c r="A29" i="36"/>
  <c r="E6" i="36"/>
  <c r="B5" i="36"/>
  <c r="A5" i="36"/>
  <c r="E26" i="36"/>
  <c r="B25" i="36"/>
  <c r="A25" i="36"/>
  <c r="E58" i="36"/>
  <c r="B57" i="36"/>
  <c r="A57" i="36"/>
  <c r="A28" i="36"/>
  <c r="A4" i="36"/>
  <c r="B4" i="36"/>
  <c r="A14" i="36"/>
  <c r="A24" i="36"/>
  <c r="B28" i="36"/>
  <c r="A34" i="36"/>
  <c r="A41" i="36"/>
  <c r="A56" i="36"/>
  <c r="B14" i="36"/>
  <c r="B24" i="36"/>
  <c r="B34" i="36"/>
  <c r="B41" i="36"/>
  <c r="B56" i="36"/>
  <c r="P45" i="34"/>
  <c r="P13" i="34"/>
  <c r="P18" i="34" s="1"/>
  <c r="P14" i="34"/>
  <c r="P19" i="34" s="1"/>
  <c r="A26" i="36" l="1"/>
  <c r="B26" i="36"/>
  <c r="E59" i="36"/>
  <c r="B58" i="36"/>
  <c r="A58" i="36"/>
  <c r="A30" i="36"/>
  <c r="E31" i="36"/>
  <c r="B30" i="36"/>
  <c r="E17" i="36"/>
  <c r="B16" i="36"/>
  <c r="A16" i="36"/>
  <c r="E37" i="36"/>
  <c r="B36" i="36"/>
  <c r="A36" i="36"/>
  <c r="A6" i="36"/>
  <c r="E7" i="36"/>
  <c r="B6" i="36"/>
  <c r="E44" i="36"/>
  <c r="B43" i="36"/>
  <c r="A43" i="36"/>
  <c r="P20" i="34"/>
  <c r="P23" i="34" s="1"/>
  <c r="P15" i="34"/>
  <c r="P16" i="34" s="1"/>
  <c r="P17" i="34" s="1"/>
  <c r="E8" i="36" l="1"/>
  <c r="B7" i="36"/>
  <c r="A7" i="36"/>
  <c r="A37" i="36"/>
  <c r="B37" i="36"/>
  <c r="A44" i="36"/>
  <c r="B44" i="36"/>
  <c r="E32" i="36"/>
  <c r="B31" i="36"/>
  <c r="A31" i="36"/>
  <c r="E60" i="36"/>
  <c r="B60" i="36" s="1"/>
  <c r="A59" i="36"/>
  <c r="B59" i="36"/>
  <c r="A17" i="36"/>
  <c r="E18" i="36"/>
  <c r="B17" i="36"/>
  <c r="P26" i="34"/>
  <c r="P29" i="34"/>
  <c r="P24" i="34"/>
  <c r="E9" i="36" l="1"/>
  <c r="B8" i="36"/>
  <c r="A8" i="36"/>
  <c r="B32" i="36"/>
  <c r="A32" i="36"/>
  <c r="E19" i="36"/>
  <c r="B18" i="36"/>
  <c r="A18" i="36"/>
  <c r="P64" i="34"/>
  <c r="P27" i="34"/>
  <c r="U36" i="34"/>
  <c r="U34" i="34"/>
  <c r="U35" i="34"/>
  <c r="P30" i="34"/>
  <c r="P31" i="34" s="1"/>
  <c r="B19" i="36" l="1"/>
  <c r="A19" i="36"/>
  <c r="E10" i="36"/>
  <c r="B9" i="36"/>
  <c r="A9" i="36"/>
  <c r="P33" i="34"/>
  <c r="A10" i="36" l="1"/>
  <c r="B10" i="36"/>
  <c r="P34" i="34"/>
  <c r="P38" i="34" s="1"/>
  <c r="P39" i="34" l="1"/>
  <c r="P44" i="34" s="1"/>
  <c r="P46" i="34" s="1"/>
  <c r="P35" i="34"/>
  <c r="P36" i="34" l="1"/>
  <c r="P40" i="34"/>
  <c r="P42" i="34" l="1"/>
  <c r="P41" i="34"/>
  <c r="P49" i="34" s="1"/>
  <c r="P53" i="34" l="1"/>
  <c r="P52" i="34"/>
  <c r="P56" i="34"/>
  <c r="P51" i="34"/>
  <c r="B3" i="31" l="1"/>
  <c r="B3" i="18"/>
  <c r="B3" i="32"/>
  <c r="B3" i="30"/>
  <c r="B3" i="27"/>
  <c r="B3" i="14"/>
  <c r="BB3" i="32"/>
  <c r="BA3" i="32"/>
  <c r="AZ3" i="32"/>
  <c r="AY3" i="32"/>
  <c r="AX3" i="32"/>
  <c r="AW3" i="32"/>
  <c r="AV3" i="32"/>
  <c r="AU3" i="32"/>
  <c r="AT3" i="32"/>
  <c r="AS3" i="32"/>
  <c r="AR3" i="32"/>
  <c r="AQ3" i="32"/>
  <c r="AP3" i="32"/>
  <c r="AO3" i="32"/>
  <c r="AN3" i="32"/>
  <c r="AM3" i="32"/>
  <c r="AL3" i="32"/>
  <c r="AK3" i="32"/>
  <c r="AJ3" i="32"/>
  <c r="AI3" i="32"/>
  <c r="AH3" i="32"/>
  <c r="AG3" i="32"/>
  <c r="AF3" i="32"/>
  <c r="AE3" i="32"/>
  <c r="AD3" i="32"/>
  <c r="AC3" i="32"/>
  <c r="AB3" i="32"/>
  <c r="AA3" i="32"/>
  <c r="Z3" i="32"/>
  <c r="Y3" i="32"/>
  <c r="X3" i="32"/>
  <c r="W3" i="32"/>
  <c r="V3" i="32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A3" i="32"/>
  <c r="BA2" i="32"/>
  <c r="AV2" i="32"/>
  <c r="AW2" i="32" s="1"/>
  <c r="AX2" i="32" s="1"/>
  <c r="AY2" i="32" s="1"/>
  <c r="AZ2" i="32" s="1"/>
  <c r="AU2" i="32"/>
  <c r="AR2" i="32"/>
  <c r="BA1" i="32"/>
  <c r="AP1" i="32"/>
  <c r="C1" i="32"/>
  <c r="F3" i="27"/>
  <c r="F3" i="18"/>
  <c r="F3" i="31"/>
  <c r="BB3" i="30"/>
  <c r="AQ3" i="30" l="1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AP1" i="31"/>
  <c r="E3" i="31"/>
  <c r="D3" i="31"/>
  <c r="C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A3" i="30"/>
  <c r="AU2" i="30"/>
  <c r="AV2" i="30" s="1"/>
  <c r="AW2" i="30" s="1"/>
  <c r="AX2" i="30" s="1"/>
  <c r="AY2" i="30" s="1"/>
  <c r="AZ2" i="30" s="1"/>
  <c r="AR2" i="30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AP1" i="18"/>
  <c r="E3" i="18"/>
  <c r="D3" i="18"/>
  <c r="C3" i="18"/>
  <c r="A3" i="18"/>
  <c r="AU2" i="18"/>
  <c r="AV2" i="18" s="1"/>
  <c r="AW2" i="18" s="1"/>
  <c r="AX2" i="18" s="1"/>
  <c r="AY2" i="18" s="1"/>
  <c r="AZ2" i="18" s="1"/>
  <c r="AR2" i="18"/>
  <c r="C1" i="1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AP1" i="27"/>
  <c r="E3" i="27"/>
  <c r="D3" i="27"/>
  <c r="C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18"/>
  <c r="AG273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<sst xmlns="http://schemas.openxmlformats.org/spreadsheetml/2006/main" count="33973" uniqueCount="6877">
  <si>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</si>
  <si>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</si>
  <si>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</si>
  <si>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</si>
  <si>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</si>
  <si>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</si>
  <si>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</si>
  <si>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</si>
  <si>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</si>
  <si>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</si>
  <si>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</si>
  <si>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</si>
  <si>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</si>
  <si>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</si>
  <si>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</si>
  <si>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</si>
  <si>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</si>
  <si>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</si>
  <si>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</si>
  <si>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</si>
  <si>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</si>
  <si>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</si>
  <si>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</si>
  <si>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</si>
  <si>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</si>
  <si>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</si>
  <si>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</si>
  <si>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</si>
  <si>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</si>
  <si>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</si>
  <si>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</si>
  <si>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</si>
  <si>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</si>
  <si>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</si>
  <si>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</si>
  <si>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</si>
  <si>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</si>
  <si>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</si>
  <si>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</si>
  <si>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</si>
  <si>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</si>
  <si>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</si>
  <si>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</si>
  <si>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</si>
  <si>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</si>
  <si>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</si>
  <si>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</si>
  <si>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</si>
  <si>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</si>
  <si>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</si>
  <si>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</si>
  <si>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</si>
  <si>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</si>
  <si>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</si>
  <si>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</si>
  <si>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</si>
  <si>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</si>
  <si>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</si>
  <si>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</si>
  <si>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</si>
  <si>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</si>
  <si>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</si>
  <si>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</si>
  <si>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</si>
  <si>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</si>
  <si>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</si>
  <si>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</si>
  <si>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</si>
  <si>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</si>
  <si>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</si>
  <si>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</si>
  <si>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</si>
  <si>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</si>
  <si>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</si>
  <si>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</si>
  <si>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</si>
  <si>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</si>
  <si>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</si>
  <si>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</si>
  <si>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</si>
  <si>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</si>
  <si>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</si>
  <si>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</si>
  <si>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</si>
  <si>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</si>
  <si>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</si>
  <si>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</si>
  <si>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</si>
  <si>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</si>
  <si>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</si>
  <si>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</si>
  <si>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</si>
  <si>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</si>
  <si>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</si>
  <si>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</si>
  <si>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</si>
  <si>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</si>
  <si>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</si>
  <si>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</si>
  <si>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</si>
  <si>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</si>
  <si>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</si>
  <si>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</si>
  <si>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</si>
  <si>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</si>
  <si>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</si>
  <si>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</si>
  <si>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</si>
  <si>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</si>
  <si>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</si>
  <si>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</si>
  <si>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</si>
  <si>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</si>
  <si>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</si>
  <si>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</si>
  <si>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</si>
  <si>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</si>
  <si>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</si>
  <si>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</si>
  <si>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</si>
  <si>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</si>
  <si>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</si>
  <si>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</si>
  <si>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</si>
  <si>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</si>
  <si>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</si>
  <si>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</si>
  <si>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</si>
  <si>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</si>
  <si>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</si>
  <si>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</si>
  <si>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</si>
  <si>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</si>
  <si>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</si>
  <si>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</si>
  <si>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</si>
  <si>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</si>
  <si>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</si>
  <si>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</si>
  <si>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</si>
  <si>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</si>
  <si>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</si>
  <si>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</si>
  <si>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</si>
  <si>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</si>
  <si>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</si>
  <si>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</si>
  <si>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</si>
  <si>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</si>
  <si>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</si>
  <si>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</si>
  <si>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</si>
  <si>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</si>
  <si>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</si>
  <si>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</si>
  <si>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</si>
  <si>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</si>
  <si>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</si>
  <si>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</si>
  <si>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</si>
  <si>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</si>
  <si>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</si>
  <si>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</si>
  <si>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</si>
  <si>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</si>
  <si>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</si>
  <si>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</si>
  <si>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</si>
  <si>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</si>
  <si>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</si>
  <si>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</si>
  <si>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</si>
  <si>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</si>
  <si>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</si>
  <si>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</si>
  <si>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</si>
  <si>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</si>
  <si>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</si>
  <si>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</si>
  <si>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</si>
  <si>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</si>
  <si>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</si>
  <si>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</si>
  <si>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</si>
  <si>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</si>
  <si>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</si>
  <si>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</si>
  <si>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</si>
  <si>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</si>
  <si>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</si>
  <si>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</si>
  <si>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</si>
  <si>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</si>
  <si>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</si>
  <si>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</si>
  <si>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</si>
  <si>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</si>
  <si>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</si>
  <si>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</si>
  <si>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</si>
  <si>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</si>
  <si>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</si>
  <si>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</si>
  <si>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</si>
  <si>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</si>
  <si>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</si>
  <si>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</si>
  <si>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</si>
  <si>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</si>
  <si>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</si>
  <si>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</si>
  <si>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</si>
  <si>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</si>
  <si>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</si>
  <si>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</si>
  <si>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</si>
  <si>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</si>
  <si>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</si>
  <si>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</si>
  <si>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</si>
  <si>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</si>
  <si>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</si>
  <si>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</si>
  <si>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</si>
  <si>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</si>
  <si>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</si>
  <si>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</si>
  <si>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</si>
  <si>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</si>
  <si>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</si>
  <si>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</si>
  <si>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</si>
  <si>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</si>
  <si>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</si>
  <si>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</si>
  <si>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</si>
  <si>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</si>
  <si>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</si>
  <si>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</si>
  <si>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</si>
  <si>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</si>
  <si>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</si>
  <si>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</si>
  <si>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</si>
  <si>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</si>
  <si>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</si>
  <si>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</si>
  <si>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</si>
  <si>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</si>
  <si>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</si>
  <si>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</si>
  <si>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</si>
  <si>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</si>
  <si>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</si>
  <si>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</si>
  <si>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</si>
  <si>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</si>
  <si>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</si>
  <si>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</si>
  <si>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</si>
  <si>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</si>
  <si>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</si>
  <si>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</si>
  <si>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</si>
  <si>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</si>
  <si>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</si>
  <si>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</si>
  <si>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</si>
  <si>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</si>
  <si>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</si>
  <si>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</si>
  <si>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</si>
  <si>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</si>
  <si>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</si>
  <si>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</si>
  <si>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</si>
  <si>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</si>
  <si>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</si>
  <si>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</si>
  <si>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</si>
  <si>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</si>
  <si>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</si>
  <si>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</si>
  <si>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</si>
  <si>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</si>
  <si>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</si>
  <si>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</si>
  <si>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</si>
  <si>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</si>
  <si>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</si>
  <si>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</si>
  <si>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</si>
  <si>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</si>
  <si>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</si>
  <si>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</si>
  <si>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</si>
  <si>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</si>
  <si>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</si>
  <si>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</si>
  <si>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</si>
  <si>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</si>
  <si>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</si>
  <si>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</si>
  <si>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</si>
  <si>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</si>
  <si>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</si>
  <si>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</si>
  <si>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</si>
  <si>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</si>
  <si>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</si>
  <si>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</si>
  <si>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</si>
  <si>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</si>
  <si>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</si>
  <si>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</si>
  <si>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</si>
  <si>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</si>
  <si>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</si>
  <si>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</si>
  <si>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</si>
  <si>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</si>
  <si>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</si>
  <si>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</si>
  <si>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</si>
  <si>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</si>
  <si>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</si>
  <si>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</si>
  <si>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</si>
  <si>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</si>
  <si>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</si>
  <si>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</si>
  <si>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</si>
  <si>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</si>
  <si>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</si>
  <si>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</si>
  <si>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</si>
  <si>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</si>
  <si>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</si>
  <si>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</si>
  <si>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</si>
  <si>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</si>
  <si>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</si>
  <si>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</si>
  <si>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</si>
  <si>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</si>
  <si>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</si>
  <si>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</si>
  <si>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</si>
  <si>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</si>
  <si>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</si>
  <si>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</si>
  <si>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</si>
  <si>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</si>
  <si>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</si>
  <si>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</si>
  <si>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</si>
  <si>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</si>
  <si>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</si>
  <si>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</si>
  <si>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</si>
  <si>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</si>
  <si>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</si>
  <si>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</si>
  <si>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</si>
  <si>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</si>
  <si>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</si>
  <si>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</si>
  <si>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</si>
  <si>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</si>
  <si>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</si>
  <si>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</si>
  <si>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</si>
  <si>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</si>
  <si>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</si>
  <si>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</si>
  <si>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</si>
  <si>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</si>
  <si>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</si>
  <si>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</si>
  <si>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</si>
  <si>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</si>
  <si>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</si>
  <si>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</si>
  <si>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</si>
  <si>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</si>
  <si>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</si>
  <si>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</si>
  <si>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</si>
  <si>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</si>
  <si>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</si>
  <si>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</si>
  <si>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</si>
  <si>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</si>
  <si>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</si>
  <si>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</si>
  <si>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</si>
  <si>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</si>
  <si>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</si>
  <si>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</si>
  <si>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</si>
  <si>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</si>
  <si>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</si>
  <si>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</si>
  <si>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</si>
  <si>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</si>
  <si>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</si>
  <si>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</si>
  <si>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</si>
  <si>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</si>
  <si>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</si>
  <si>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</si>
  <si>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</si>
  <si>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</si>
  <si>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</si>
  <si>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</si>
  <si>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</si>
  <si>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</si>
  <si>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</si>
  <si>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</si>
  <si>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</si>
  <si>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</si>
  <si>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</si>
  <si>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</si>
  <si>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</si>
  <si>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</si>
  <si>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</si>
  <si>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</si>
  <si>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</si>
  <si>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</si>
  <si>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</si>
  <si>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</si>
  <si>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</si>
  <si>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</si>
  <si>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</si>
  <si>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</si>
  <si>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</si>
  <si>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</si>
  <si>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</si>
  <si>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</si>
  <si>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</si>
  <si>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</si>
  <si>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</si>
  <si>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</si>
  <si>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</si>
  <si>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</si>
  <si>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</si>
  <si>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</si>
  <si>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</si>
  <si>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</si>
  <si>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</si>
  <si>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</si>
  <si>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</si>
  <si>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</si>
  <si>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</si>
  <si>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</si>
  <si>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</si>
  <si>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</si>
  <si>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</si>
  <si>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</si>
  <si>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</si>
  <si>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</si>
  <si>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</si>
  <si>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</si>
  <si>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</si>
  <si>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</si>
  <si>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</si>
  <si>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</si>
  <si>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</si>
  <si>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</si>
  <si>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</si>
  <si>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</si>
  <si>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</si>
  <si>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</si>
  <si>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</si>
  <si>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</si>
  <si>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</si>
  <si>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</si>
  <si>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</si>
  <si>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</si>
  <si>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</si>
  <si>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</si>
  <si>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</si>
  <si>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</si>
  <si>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</si>
  <si>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</si>
  <si>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</si>
  <si>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</si>
  <si>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</si>
  <si>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</si>
  <si>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</si>
  <si>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</si>
  <si>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</si>
  <si>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</si>
  <si>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</si>
  <si>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</si>
  <si>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</si>
  <si>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</si>
  <si>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</si>
  <si>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</si>
  <si>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</si>
  <si>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</si>
  <si>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</si>
  <si>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</si>
  <si>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</si>
  <si>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</si>
  <si>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</si>
  <si>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</si>
  <si>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</si>
  <si>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</si>
  <si>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</si>
  <si>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</si>
  <si>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</si>
  <si>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</si>
  <si>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</si>
  <si>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</si>
  <si>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</si>
  <si>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</si>
  <si>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</si>
  <si>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</si>
  <si>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</si>
  <si>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</si>
  <si>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</si>
  <si>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</si>
  <si>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</si>
  <si>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</si>
  <si>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</si>
  <si>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</si>
  <si>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</si>
  <si>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</si>
  <si>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</si>
  <si>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</si>
  <si>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</si>
  <si>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</si>
  <si>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</si>
  <si>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</si>
  <si>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</si>
  <si>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</si>
  <si>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</si>
  <si>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</si>
  <si>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</si>
  <si>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</si>
  <si>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</si>
  <si>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</si>
  <si>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</si>
  <si>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</si>
  <si>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</si>
  <si>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</si>
  <si>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</si>
  <si>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</si>
  <si>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</si>
  <si>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</si>
  <si>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</si>
  <si>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</si>
  <si>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</si>
  <si>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</si>
  <si>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</si>
  <si>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</si>
  <si>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</si>
  <si>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</si>
  <si>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</si>
  <si>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</si>
  <si>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</si>
  <si>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</si>
  <si>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</si>
  <si>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</si>
  <si>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</si>
  <si>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</si>
  <si>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</si>
  <si>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</si>
  <si>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</si>
  <si>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</si>
  <si>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</si>
  <si>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</si>
  <si>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</si>
  <si>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</si>
  <si>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</si>
  <si>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</si>
  <si>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</si>
  <si>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</si>
  <si>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</si>
  <si>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</si>
  <si>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</si>
  <si>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</si>
  <si>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</si>
  <si>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</si>
  <si>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</si>
  <si>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</si>
  <si>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</si>
  <si>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</si>
  <si>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</si>
  <si>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</si>
  <si>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</si>
  <si>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</si>
  <si>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</si>
  <si>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</si>
  <si>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</si>
  <si>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</si>
  <si>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</si>
  <si>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</si>
  <si>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</si>
  <si>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</si>
  <si>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</si>
  <si>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</si>
  <si>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</si>
  <si>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</si>
  <si>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</si>
  <si>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</si>
  <si>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</si>
  <si>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</si>
  <si>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</si>
  <si>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</si>
  <si>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</si>
  <si>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</si>
  <si>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</si>
  <si>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</si>
  <si>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</si>
  <si>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</si>
  <si>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</si>
  <si>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</si>
  <si>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</si>
  <si>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</si>
  <si>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</si>
  <si>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</si>
  <si>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</si>
  <si>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</si>
  <si>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</si>
  <si>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</si>
  <si>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</si>
  <si>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</si>
  <si>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</si>
  <si>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</si>
  <si>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</si>
  <si>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</si>
  <si>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</si>
  <si>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</si>
  <si>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</si>
  <si>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</si>
  <si>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</si>
  <si>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</si>
  <si>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</si>
  <si>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</si>
  <si>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</si>
  <si>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</si>
  <si>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</si>
  <si>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</si>
  <si>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</si>
  <si>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</si>
  <si>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</si>
  <si>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</si>
  <si>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</si>
  <si>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</si>
  <si>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</si>
  <si>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</si>
  <si>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</si>
  <si>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</si>
  <si>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</si>
  <si>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</si>
  <si>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</si>
  <si>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</si>
  <si>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</si>
  <si>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</si>
  <si>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</si>
  <si>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</si>
  <si>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藤縄潤</t>
  </si>
  <si>
    <t>⑧最新版住所録-v1.0.0-20230425</t>
  </si>
  <si>
    <t>⑨-999｜③eye</t>
  </si>
  <si>
    <t>長野県</t>
  </si>
  <si>
    <t>090-1059-7929</t>
  </si>
  <si>
    <t>n1a9w7a6t0t8y2o1@docomo.ne.jp</t>
  </si>
  <si>
    <t>藤縄慈人</t>
  </si>
  <si>
    <t>藤縄美奈子</t>
  </si>
  <si>
    <t>④20100320-WinLiveMail_AdrBook-v2.0.0-20230505</t>
  </si>
  <si>
    <t>090-7170-6286</t>
  </si>
  <si>
    <t>134-0085</t>
  </si>
  <si>
    <t>090-8598-0020</t>
  </si>
  <si>
    <t>江戸川区</t>
  </si>
  <si>
    <t>南葛西</t>
  </si>
  <si>
    <t>藤縄保考</t>
  </si>
  <si>
    <t>会社-IBM/HSO</t>
  </si>
  <si>
    <t>墨田区</t>
  </si>
  <si>
    <t>藤谷佑三</t>
  </si>
  <si>
    <t>個人-IBM/HSO</t>
  </si>
  <si>
    <t>藤谷恒夫</t>
  </si>
  <si>
    <t>板橋区</t>
  </si>
  <si>
    <t>大矢裕之</t>
  </si>
  <si>
    <t>048-854-1901</t>
  </si>
  <si>
    <t>大貫</t>
  </si>
  <si>
    <t>埼玉県</t>
  </si>
  <si>
    <t>さいたま市</t>
  </si>
  <si>
    <t>大貫憲行</t>
  </si>
  <si>
    <t>杉並区</t>
  </si>
  <si>
    <t>茨城県</t>
  </si>
  <si>
    <t>小浜京一</t>
  </si>
  <si>
    <t>090-6938-1423</t>
  </si>
  <si>
    <t>鈴木</t>
  </si>
  <si>
    <t>千葉県</t>
  </si>
  <si>
    <t>習志野市</t>
  </si>
  <si>
    <t>鈴木公清</t>
  </si>
  <si>
    <t>090-9328-2391</t>
  </si>
  <si>
    <t>03-3400-1311</t>
  </si>
  <si>
    <t>武</t>
  </si>
  <si>
    <t>神奈川県</t>
  </si>
  <si>
    <t>三根武</t>
  </si>
  <si>
    <t>158-0095</t>
  </si>
  <si>
    <t>090-8840-9178</t>
  </si>
  <si>
    <t>個人-日赤医</t>
  </si>
  <si>
    <t>世田谷区</t>
  </si>
  <si>
    <t>枯木繁</t>
  </si>
  <si>
    <t>090-3917-0892</t>
  </si>
  <si>
    <t>会社-IBM/OB</t>
  </si>
  <si>
    <t>金井</t>
  </si>
  <si>
    <t>大久保弘二</t>
  </si>
  <si>
    <t>090-4741-0192</t>
  </si>
  <si>
    <t>徳永鎮雄</t>
  </si>
  <si>
    <t>会社-IBM/CIS</t>
  </si>
  <si>
    <t>明</t>
  </si>
  <si>
    <t>練馬区</t>
  </si>
  <si>
    <t>大滝明</t>
  </si>
  <si>
    <t>11.理物</t>
  </si>
  <si>
    <t>剛</t>
  </si>
  <si>
    <t>横浜市</t>
  </si>
  <si>
    <t>深井剛</t>
  </si>
  <si>
    <t>大阪府</t>
  </si>
  <si>
    <t>富山県</t>
  </si>
  <si>
    <t>岡</t>
  </si>
  <si>
    <t>秋田県</t>
  </si>
  <si>
    <t>97/12喪中</t>
  </si>
  <si>
    <t>節子</t>
  </si>
  <si>
    <t>143-0015</t>
  </si>
  <si>
    <t>潔</t>
  </si>
  <si>
    <t>大田区</t>
  </si>
  <si>
    <t>個人-IBM/OB</t>
  </si>
  <si>
    <t>稲田貢</t>
  </si>
  <si>
    <t>溝呂木文忠</t>
  </si>
  <si>
    <t>276-0042</t>
  </si>
  <si>
    <t>八千代市</t>
  </si>
  <si>
    <t>今木正英</t>
  </si>
  <si>
    <t>044-975-6384</t>
  </si>
  <si>
    <t>川崎市</t>
  </si>
  <si>
    <t>庄暁嘩</t>
  </si>
  <si>
    <t>03-5371-8511</t>
  </si>
  <si>
    <t>流山市</t>
  </si>
  <si>
    <t>17.武蔵野</t>
  </si>
  <si>
    <t>0267-62-6115</t>
  </si>
  <si>
    <t>堺啓太郎</t>
  </si>
  <si>
    <t>山麓獅子鍋</t>
  </si>
  <si>
    <t>IBM時代</t>
    <rPh sb="3" eb="5">
      <t>ジダイ</t>
    </rPh>
    <phoneticPr fontId="2"/>
  </si>
  <si>
    <t>076-472-2420</t>
  </si>
  <si>
    <t>中新川郡上市町</t>
  </si>
  <si>
    <t>藤縄繁昭</t>
  </si>
  <si>
    <t>276-0049</t>
  </si>
  <si>
    <t>種橋千寿子</t>
  </si>
  <si>
    <t>930-0362</t>
  </si>
  <si>
    <t>稗田</t>
  </si>
  <si>
    <t>076-472-2524</t>
  </si>
  <si>
    <t>牧野明美</t>
  </si>
  <si>
    <t>富山県中新川郡上市町稗田５８　　</t>
  </si>
  <si>
    <t>0764-72-2051</t>
  </si>
  <si>
    <t>５８　</t>
  </si>
  <si>
    <t>蔦信子</t>
  </si>
  <si>
    <t>03-3401-1862</t>
  </si>
  <si>
    <t>港区</t>
  </si>
  <si>
    <t>小田明江</t>
  </si>
  <si>
    <t>真理</t>
  </si>
  <si>
    <t>豊田</t>
  </si>
  <si>
    <t>松戸市</t>
  </si>
  <si>
    <t>豊田淑子</t>
  </si>
  <si>
    <t>270-2203</t>
  </si>
  <si>
    <t>047-385-5182</t>
  </si>
  <si>
    <t>石崎秀子</t>
  </si>
  <si>
    <t>339-0052</t>
  </si>
  <si>
    <t>埼玉県さいたま市岩槻区太田１－３－１２　</t>
  </si>
  <si>
    <t>048-757-6893</t>
  </si>
  <si>
    <t>本田</t>
  </si>
  <si>
    <t>岩槻区太田</t>
  </si>
  <si>
    <t>１－３－１２</t>
  </si>
  <si>
    <t>048-756-9715</t>
  </si>
  <si>
    <t>松本</t>
  </si>
  <si>
    <t>松本一志</t>
  </si>
  <si>
    <t>mio-mio@hi-ho.ne.jp</t>
  </si>
  <si>
    <t>山梨県</t>
  </si>
  <si>
    <t>松本美乃里</t>
  </si>
  <si>
    <t>045-534-8978</t>
  </si>
  <si>
    <t>高木</t>
  </si>
  <si>
    <t>政昭</t>
  </si>
  <si>
    <t>高木政昭</t>
  </si>
  <si>
    <t>高木友子</t>
  </si>
  <si>
    <t>中野区</t>
  </si>
  <si>
    <t>犬飼</t>
  </si>
  <si>
    <t>犬飼裕子</t>
  </si>
  <si>
    <t>猪</t>
  </si>
  <si>
    <t>新潟県</t>
  </si>
  <si>
    <t>東蒲原郡</t>
  </si>
  <si>
    <t>阿賀町両郷乙</t>
  </si>
  <si>
    <t>山口</t>
  </si>
  <si>
    <t>栃木県</t>
  </si>
  <si>
    <t>宇都宮市</t>
  </si>
  <si>
    <t>959-4501</t>
  </si>
  <si>
    <t>斎藤</t>
  </si>
  <si>
    <t>阿賀町九島</t>
  </si>
  <si>
    <t>向井</t>
  </si>
  <si>
    <t>向井イシ子</t>
  </si>
  <si>
    <t>228-0024</t>
  </si>
  <si>
    <t>久美子</t>
  </si>
  <si>
    <t>座間市</t>
  </si>
  <si>
    <t>132-0024</t>
  </si>
  <si>
    <t>一之江</t>
  </si>
  <si>
    <t>遠藤</t>
  </si>
  <si>
    <t>加藤</t>
  </si>
  <si>
    <t>福田</t>
  </si>
  <si>
    <t>則子</t>
  </si>
  <si>
    <t>永井</t>
  </si>
  <si>
    <t>初枝</t>
  </si>
  <si>
    <t>蓮田市</t>
  </si>
  <si>
    <t>恵子</t>
  </si>
  <si>
    <t>和子</t>
  </si>
  <si>
    <t>浅井</t>
  </si>
  <si>
    <t>氏家</t>
  </si>
  <si>
    <t>文子</t>
  </si>
  <si>
    <t>静子</t>
  </si>
  <si>
    <t>幸子</t>
  </si>
  <si>
    <t>194-0021</t>
  </si>
  <si>
    <t>中町</t>
  </si>
  <si>
    <t>敏子</t>
  </si>
  <si>
    <t>194-0005</t>
  </si>
  <si>
    <t>洋子</t>
  </si>
  <si>
    <t>南町田</t>
  </si>
  <si>
    <t>A組</t>
    <rPh sb="1" eb="2">
      <t>グミ</t>
    </rPh>
    <phoneticPr fontId="4"/>
  </si>
  <si>
    <t>A-01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</si>
  <si>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</si>
  <si>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</si>
  <si>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</si>
  <si>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</si>
  <si>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</si>
  <si>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</si>
  <si>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</si>
  <si>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</si>
  <si>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</si>
  <si>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</si>
  <si>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</si>
  <si>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</si>
  <si>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</si>
  <si>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</si>
  <si>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</si>
  <si>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</si>
  <si>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</si>
  <si>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</si>
  <si>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</si>
  <si>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</si>
  <si>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</si>
  <si>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</si>
  <si>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</si>
  <si>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</si>
  <si>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</si>
  <si>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</si>
  <si>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</si>
  <si>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</si>
  <si>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</si>
  <si>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</si>
  <si>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</si>
  <si>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</si>
  <si>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</si>
  <si>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</si>
  <si>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</si>
  <si>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</si>
  <si>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</si>
  <si>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</si>
  <si>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</si>
  <si>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</si>
  <si>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</si>
  <si>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</si>
  <si>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</si>
  <si>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</si>
  <si>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</si>
  <si>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</si>
  <si>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</si>
  <si>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</si>
  <si>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</si>
  <si>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</si>
  <si>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</si>
  <si>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</si>
  <si>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</si>
  <si>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</si>
  <si>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</si>
  <si>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</si>
  <si>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</si>
  <si>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</si>
  <si>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</si>
  <si>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</si>
  <si>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</si>
  <si>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</si>
  <si>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</si>
  <si>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</si>
  <si>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</si>
  <si>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</si>
  <si>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</si>
  <si>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</si>
  <si>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</si>
  <si>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</si>
  <si>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</si>
  <si>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</si>
  <si>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</si>
  <si>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</si>
  <si>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</si>
  <si>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</si>
  <si>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</si>
  <si>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</si>
  <si>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</si>
  <si>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</si>
  <si>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</si>
  <si>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</si>
  <si>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</si>
  <si>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</si>
  <si>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</si>
  <si>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</si>
  <si>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</si>
  <si>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</si>
  <si>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</si>
  <si>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</si>
  <si>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</si>
  <si>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</si>
  <si>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</si>
  <si>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</si>
  <si>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</si>
  <si>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</si>
  <si>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</si>
  <si>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</si>
  <si>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</si>
  <si>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</si>
  <si>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</si>
  <si>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</si>
  <si>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</si>
  <si>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</si>
  <si>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</si>
  <si>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</si>
  <si>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</si>
  <si>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</si>
  <si>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</si>
  <si>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</si>
  <si>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</si>
  <si>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</si>
  <si>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</si>
  <si>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</si>
  <si>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</si>
  <si>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</si>
  <si>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</si>
  <si>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</si>
  <si>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</si>
  <si>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</si>
  <si>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</si>
  <si>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</si>
  <si>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</si>
  <si>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</si>
  <si>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</si>
  <si>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</si>
  <si>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</si>
  <si>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</si>
  <si>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</si>
  <si>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</si>
  <si>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</si>
  <si>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</si>
  <si>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</si>
  <si>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</si>
  <si>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</si>
  <si>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</si>
  <si>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東京都町田市森野１－３８－３</t>
  </si>
  <si>
    <t>042-723-2664</t>
  </si>
  <si>
    <t>瀧本三郎</t>
  </si>
  <si>
    <t>⑤-014｜①new</t>
  </si>
  <si>
    <t>A-15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</si>
  <si>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</si>
  <si>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</si>
  <si>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</si>
  <si>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</si>
  <si>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</si>
  <si>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</si>
  <si>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</si>
  <si>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</si>
  <si>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</si>
  <si>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</si>
  <si>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</si>
  <si>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</si>
  <si>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</si>
  <si>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</si>
  <si>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</si>
  <si>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</si>
  <si>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</si>
  <si>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</si>
  <si>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</si>
  <si>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</si>
  <si>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羽守元夫</t>
  </si>
  <si>
    <t>⑤-017｜①new</t>
  </si>
  <si>
    <t>A-18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</si>
  <si>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</si>
  <si>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</si>
  <si>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</si>
  <si>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</si>
  <si>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</si>
  <si>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</si>
  <si>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</si>
  <si>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</si>
  <si>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</si>
  <si>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</si>
  <si>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</si>
  <si>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</si>
  <si>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</si>
  <si>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</si>
  <si>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</si>
  <si>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</si>
  <si>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</si>
  <si>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</si>
  <si>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</si>
  <si>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</si>
  <si>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</si>
  <si>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⑨-999-400</t>
  </si>
  <si>
    <t>古屋</t>
  </si>
  <si>
    <t>尚美</t>
  </si>
  <si>
    <t>古屋尚美</t>
  </si>
  <si>
    <t>A-21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</si>
  <si>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</si>
  <si>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</si>
  <si>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</si>
  <si>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</si>
  <si>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</si>
  <si>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</si>
  <si>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</si>
  <si>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</si>
  <si>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</si>
  <si>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</si>
  <si>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</si>
  <si>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</si>
  <si>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</si>
  <si>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</si>
  <si>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</si>
  <si>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</si>
  <si>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</si>
  <si>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</si>
  <si>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</si>
  <si>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</si>
  <si>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</si>
  <si>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</si>
  <si>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</si>
  <si>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</si>
  <si>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</si>
  <si>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</si>
  <si>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</si>
  <si>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</si>
  <si>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</si>
  <si>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</si>
  <si>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</si>
  <si>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</si>
  <si>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⑨-999-839</t>
  </si>
  <si>
    <t>森</t>
  </si>
  <si>
    <t>義隆</t>
  </si>
  <si>
    <t>森義隆</t>
  </si>
  <si>
    <t>A-25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</si>
  <si>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</si>
  <si>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</si>
  <si>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</si>
  <si>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</si>
  <si>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</si>
  <si>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</si>
  <si>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</si>
  <si>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</si>
  <si>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</si>
  <si>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</si>
  <si>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</si>
  <si>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</si>
  <si>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</si>
  <si>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</si>
  <si>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</si>
  <si>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</si>
  <si>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</si>
  <si>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</si>
  <si>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</si>
  <si>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</si>
  <si>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</si>
  <si>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</si>
  <si>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</si>
  <si>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</si>
  <si>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</si>
  <si>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</si>
  <si>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</si>
  <si>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</si>
  <si>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</si>
  <si>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</si>
  <si>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</si>
  <si>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</si>
  <si>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</si>
  <si>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</si>
  <si>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</si>
  <si>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</si>
  <si>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</si>
  <si>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</si>
  <si>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</si>
  <si>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</si>
  <si>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</si>
  <si>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</si>
  <si>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</si>
  <si>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</si>
  <si>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</si>
  <si>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</si>
  <si>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</si>
  <si>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</si>
  <si>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</si>
  <si>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</si>
  <si>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</si>
  <si>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</si>
  <si>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</si>
  <si>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</si>
  <si>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</si>
  <si>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</si>
  <si>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</si>
  <si>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</si>
  <si>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</si>
  <si>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</si>
  <si>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</si>
  <si>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</si>
  <si>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</si>
  <si>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</si>
  <si>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</si>
  <si>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</si>
  <si>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</si>
  <si>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</si>
  <si>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</si>
  <si>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</si>
  <si>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</si>
  <si>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</si>
  <si>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</si>
  <si>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</si>
  <si>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</si>
  <si>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</si>
  <si>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</si>
  <si>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</si>
  <si>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⑨-999-370</t>
  </si>
  <si>
    <t>兼平</t>
  </si>
  <si>
    <t>佳代子</t>
  </si>
  <si>
    <t>兼平佳代子</t>
  </si>
  <si>
    <t>A-34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</si>
  <si>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</si>
  <si>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</si>
  <si>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</si>
  <si>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</si>
  <si>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</si>
  <si>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</si>
  <si>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</si>
  <si>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</si>
  <si>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</si>
  <si>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</si>
  <si>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</si>
  <si>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</si>
  <si>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</si>
  <si>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</si>
  <si>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</si>
  <si>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</si>
  <si>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</si>
  <si>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</si>
  <si>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</si>
  <si>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</si>
  <si>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</si>
  <si>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</si>
  <si>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</si>
  <si>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</si>
  <si>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</si>
  <si>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</si>
  <si>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</si>
  <si>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</si>
  <si>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</si>
  <si>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</si>
  <si>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</si>
  <si>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</si>
  <si>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</si>
  <si>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</si>
  <si>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</si>
  <si>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</si>
  <si>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</si>
  <si>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</si>
  <si>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</si>
  <si>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</si>
  <si>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</si>
  <si>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</si>
  <si>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</si>
  <si>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</si>
  <si>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</si>
  <si>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</si>
  <si>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</si>
  <si>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</si>
  <si>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</si>
  <si>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</si>
  <si>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</si>
  <si>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</si>
  <si>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</si>
  <si>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</si>
  <si>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</si>
  <si>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</si>
  <si>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</si>
  <si>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</si>
  <si>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</si>
  <si>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</si>
  <si>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</si>
  <si>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</si>
  <si>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</si>
  <si>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</si>
  <si>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</si>
  <si>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</si>
  <si>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</si>
  <si>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</si>
  <si>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</si>
  <si>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</si>
  <si>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</si>
  <si>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</si>
  <si>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</si>
  <si>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</si>
  <si>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</si>
  <si>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</si>
  <si>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</si>
  <si>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</si>
  <si>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</si>
  <si>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</si>
  <si>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</si>
  <si>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</si>
  <si>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</si>
  <si>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</si>
  <si>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</si>
  <si>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</si>
  <si>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</si>
  <si>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</si>
  <si>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</si>
  <si>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</si>
  <si>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子</t>
  </si>
  <si>
    <t>⑨-999-1105</t>
  </si>
  <si>
    <t>張</t>
  </si>
  <si>
    <t>秀鳳</t>
  </si>
  <si>
    <t>張秀鳳</t>
  </si>
  <si>
    <t>A-44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</si>
  <si>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</si>
  <si>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</si>
  <si>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</si>
  <si>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</si>
  <si>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</si>
  <si>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</si>
  <si>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</si>
  <si>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</si>
  <si>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</si>
  <si>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</si>
  <si>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</si>
  <si>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</si>
  <si>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</si>
  <si>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</si>
  <si>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</si>
  <si>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</si>
  <si>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</si>
  <si>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</si>
  <si>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</si>
  <si>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</si>
  <si>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</si>
  <si>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</si>
  <si>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</si>
  <si>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</si>
  <si>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</si>
  <si>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</si>
  <si>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</si>
  <si>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</si>
  <si>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</si>
  <si>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</si>
  <si>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</si>
  <si>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</si>
  <si>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</si>
  <si>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</si>
  <si>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</si>
  <si>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</si>
  <si>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</si>
  <si>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</si>
  <si>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</si>
  <si>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</si>
  <si>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</si>
  <si>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</si>
  <si>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</si>
  <si>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</si>
  <si>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</si>
  <si>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</si>
  <si>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</si>
  <si>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</si>
  <si>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</si>
  <si>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</si>
  <si>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</si>
  <si>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</si>
  <si>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</si>
  <si>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</si>
  <si>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</si>
  <si>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</si>
  <si>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</si>
  <si>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</si>
  <si>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</si>
  <si>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</si>
  <si>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</si>
  <si>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</si>
  <si>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</si>
  <si>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</si>
  <si>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</si>
  <si>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</si>
  <si>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</si>
  <si>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</si>
  <si>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</si>
  <si>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</si>
  <si>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</si>
  <si>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</si>
  <si>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</si>
  <si>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</si>
  <si>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</si>
  <si>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</si>
  <si>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</si>
  <si>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</si>
  <si>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</si>
  <si>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</si>
  <si>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</si>
  <si>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</si>
  <si>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</si>
  <si>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</si>
  <si>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</si>
  <si>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</si>
  <si>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</si>
  <si>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</si>
  <si>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</si>
  <si>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</si>
  <si>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</si>
  <si>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</si>
  <si>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</si>
  <si>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</si>
  <si>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</si>
  <si>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</si>
  <si>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</si>
  <si>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</si>
  <si>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</si>
  <si>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</si>
  <si>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</si>
  <si>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</si>
  <si>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</si>
  <si>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</si>
  <si>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</si>
  <si>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</si>
  <si>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</si>
  <si>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</si>
  <si>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</si>
  <si>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</si>
  <si>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</si>
  <si>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</si>
  <si>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</si>
  <si>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</si>
  <si>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</si>
  <si>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</si>
  <si>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</si>
  <si>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</si>
  <si>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</si>
  <si>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</si>
  <si>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</si>
  <si>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</si>
  <si>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</si>
  <si>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</si>
  <si>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</si>
  <si>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</si>
  <si>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</si>
  <si>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</si>
  <si>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</si>
  <si>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</si>
  <si>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</si>
  <si>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</si>
  <si>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</si>
  <si>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</si>
  <si>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</si>
  <si>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</si>
  <si>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</si>
  <si>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</si>
  <si>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</si>
  <si>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</si>
  <si>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</si>
  <si>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</si>
  <si>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</si>
  <si>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</si>
  <si>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</si>
  <si>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</si>
  <si>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</si>
  <si>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</si>
  <si>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</si>
  <si>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</si>
  <si>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</si>
  <si>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</si>
  <si>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</si>
  <si>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</si>
  <si>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</si>
  <si>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</si>
  <si>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</si>
  <si>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</si>
  <si>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</si>
  <si>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</si>
  <si>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</si>
  <si>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</si>
  <si>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</si>
  <si>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</si>
  <si>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</si>
  <si>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</si>
  <si>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</si>
  <si>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</si>
  <si>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</si>
  <si>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</si>
  <si>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</si>
  <si>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</si>
  <si>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</si>
  <si>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</si>
  <si>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</si>
  <si>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</si>
  <si>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</si>
  <si>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</si>
  <si>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</si>
  <si>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</si>
  <si>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</si>
  <si>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</si>
  <si>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</si>
  <si>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</si>
  <si>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</si>
  <si>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</si>
  <si>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</si>
  <si>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</si>
  <si>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</si>
  <si>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</si>
  <si>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</si>
  <si>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</si>
  <si>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</si>
  <si>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</si>
  <si>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</si>
  <si>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</si>
  <si>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</si>
  <si>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</si>
  <si>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</si>
  <si>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</si>
  <si>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</si>
  <si>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</si>
  <si>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</si>
  <si>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</si>
  <si>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</si>
  <si>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</si>
  <si>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</si>
  <si>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</si>
  <si>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</si>
  <si>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</si>
  <si>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</si>
  <si>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</si>
  <si>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</si>
  <si>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</si>
  <si>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</si>
  <si>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</si>
  <si>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</si>
  <si>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</si>
  <si>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</si>
  <si>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</si>
  <si>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</si>
  <si>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</si>
  <si>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</si>
  <si>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</si>
  <si>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</si>
  <si>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</si>
  <si>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</si>
  <si>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</si>
  <si>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</si>
  <si>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</si>
  <si>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</si>
  <si>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</si>
  <si>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</si>
  <si>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</si>
  <si>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</si>
  <si>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</si>
  <si>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</si>
  <si>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</si>
  <si>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</si>
  <si>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</si>
  <si>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</si>
  <si>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</si>
  <si>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</si>
  <si>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</si>
  <si>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</si>
  <si>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</si>
  <si>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</si>
  <si>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</si>
  <si>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</si>
  <si>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</si>
  <si>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</si>
  <si>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</si>
  <si>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</si>
  <si>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</si>
  <si>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</si>
  <si>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</si>
  <si>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</si>
  <si>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</si>
  <si>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</si>
  <si>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</si>
  <si>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</si>
  <si>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</si>
  <si>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</si>
  <si>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</si>
  <si>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</si>
  <si>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</si>
  <si>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</si>
  <si>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</si>
  <si>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</si>
  <si>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</si>
  <si>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</si>
  <si>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</si>
  <si>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</si>
  <si>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</si>
  <si>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</si>
  <si>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</si>
  <si>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</si>
  <si>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</si>
  <si>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</si>
  <si>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</si>
  <si>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</si>
  <si>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Henderson</t>
  </si>
  <si>
    <t>宮崎 邦夫</t>
  </si>
  <si>
    <t>042-530-4781</t>
  </si>
  <si>
    <t>ヘンダーソン邦夫</t>
  </si>
  <si>
    <t>⑤-073｜①new</t>
  </si>
  <si>
    <t>B-20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</si>
  <si>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</si>
  <si>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</si>
  <si>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</si>
  <si>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</si>
  <si>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</si>
  <si>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</si>
  <si>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</si>
  <si>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</si>
  <si>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</si>
  <si>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</si>
  <si>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</si>
  <si>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</si>
  <si>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</si>
  <si>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</si>
  <si>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</si>
  <si>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</si>
  <si>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</si>
  <si>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</si>
  <si>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</si>
  <si>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</si>
  <si>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</si>
  <si>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</si>
  <si>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</si>
  <si>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</si>
  <si>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</si>
  <si>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</si>
  <si>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</si>
  <si>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</si>
  <si>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</si>
  <si>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</si>
  <si>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</si>
  <si>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</si>
  <si>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</si>
  <si>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</si>
  <si>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</si>
  <si>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</si>
  <si>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</si>
  <si>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</si>
  <si>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</si>
  <si>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</si>
  <si>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</si>
  <si>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</si>
  <si>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</si>
  <si>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</si>
  <si>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</si>
  <si>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</si>
  <si>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</si>
  <si>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</si>
  <si>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</si>
  <si>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</si>
  <si>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</si>
  <si>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</si>
  <si>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</si>
  <si>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</si>
  <si>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</si>
  <si>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</si>
  <si>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</si>
  <si>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</si>
  <si>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</si>
  <si>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</si>
  <si>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</si>
  <si>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</si>
  <si>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</si>
  <si>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</si>
  <si>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</si>
  <si>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</si>
  <si>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</si>
  <si>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</si>
  <si>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</si>
  <si>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</si>
  <si>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</si>
  <si>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</si>
  <si>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</si>
  <si>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</si>
  <si>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</si>
  <si>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</si>
  <si>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</si>
  <si>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</si>
  <si>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</si>
  <si>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</si>
  <si>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</si>
  <si>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</si>
  <si>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</si>
  <si>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</si>
  <si>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</si>
  <si>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</si>
  <si>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</si>
  <si>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</si>
  <si>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</si>
  <si>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⑨-999-670</t>
  </si>
  <si>
    <t>若尾</t>
  </si>
  <si>
    <t>俊彰</t>
  </si>
  <si>
    <t>若尾俊彰</t>
  </si>
  <si>
    <t>B-29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</si>
  <si>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</si>
  <si>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</si>
  <si>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</si>
  <si>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</si>
  <si>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</si>
  <si>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</si>
  <si>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</si>
  <si>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</si>
  <si>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</si>
  <si>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</si>
  <si>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</si>
  <si>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</si>
  <si>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</si>
  <si>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</si>
  <si>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</si>
  <si>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</si>
  <si>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</si>
  <si>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</si>
  <si>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</si>
  <si>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</si>
  <si>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</si>
  <si>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</si>
  <si>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</si>
  <si>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</si>
  <si>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</si>
  <si>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</si>
  <si>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</si>
  <si>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</si>
  <si>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</si>
  <si>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</si>
  <si>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</si>
  <si>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</si>
  <si>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</si>
  <si>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</si>
  <si>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</si>
  <si>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</si>
  <si>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</si>
  <si>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</si>
  <si>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</si>
  <si>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</si>
  <si>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</si>
  <si>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</si>
  <si>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</si>
  <si>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</si>
  <si>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</si>
  <si>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</si>
  <si>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</si>
  <si>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</si>
  <si>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</si>
  <si>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</si>
  <si>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</si>
  <si>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</si>
  <si>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</si>
  <si>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</si>
  <si>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</si>
  <si>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</si>
  <si>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</si>
  <si>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</si>
  <si>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</si>
  <si>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</si>
  <si>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</si>
  <si>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</si>
  <si>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</si>
  <si>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</si>
  <si>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</si>
  <si>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</si>
  <si>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</si>
  <si>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</si>
  <si>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</si>
  <si>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</si>
  <si>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</si>
  <si>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</si>
  <si>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</si>
  <si>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</si>
  <si>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</si>
  <si>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</si>
  <si>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</si>
  <si>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</si>
  <si>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</si>
  <si>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</si>
  <si>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</si>
  <si>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</si>
  <si>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</si>
  <si>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</si>
  <si>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</si>
  <si>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</si>
  <si>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</si>
  <si>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</si>
  <si>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⑨-999-344</t>
  </si>
  <si>
    <t>純子</t>
  </si>
  <si>
    <t>金子純子</t>
  </si>
  <si>
    <t>B-39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</si>
  <si>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</si>
  <si>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</si>
  <si>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</si>
  <si>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</si>
  <si>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</si>
  <si>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</si>
  <si>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</si>
  <si>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</si>
  <si>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</si>
  <si>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</si>
  <si>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</si>
  <si>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</si>
  <si>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</si>
  <si>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</si>
  <si>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</si>
  <si>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</si>
  <si>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</si>
  <si>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齋藤信代</t>
  </si>
  <si>
    <t>⑤-095｜①new</t>
  </si>
  <si>
    <t>B-42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</si>
  <si>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</si>
  <si>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</si>
  <si>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</si>
  <si>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</si>
  <si>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</si>
  <si>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</si>
  <si>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</si>
  <si>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</si>
  <si>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</si>
  <si>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</si>
  <si>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</si>
  <si>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</si>
  <si>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</si>
  <si>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</si>
  <si>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</si>
  <si>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</si>
  <si>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</si>
  <si>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</si>
  <si>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</si>
  <si>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</si>
  <si>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</si>
  <si>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</si>
  <si>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</si>
  <si>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</si>
  <si>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</si>
  <si>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</si>
  <si>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</si>
  <si>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</si>
  <si>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</si>
  <si>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</si>
  <si>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</si>
  <si>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</si>
  <si>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</si>
  <si>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</si>
  <si>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</si>
  <si>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</si>
  <si>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</si>
  <si>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</si>
  <si>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</si>
  <si>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</si>
  <si>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</si>
  <si>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</si>
  <si>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</si>
  <si>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⑨-999-1092</t>
  </si>
  <si>
    <t>中田</t>
  </si>
  <si>
    <t>由紀子</t>
  </si>
  <si>
    <t>中田由紀子</t>
  </si>
  <si>
    <t>B-47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</si>
  <si>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</si>
  <si>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</si>
  <si>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</si>
  <si>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</si>
  <si>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</si>
  <si>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</si>
  <si>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</si>
  <si>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</si>
  <si>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</si>
  <si>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</si>
  <si>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</si>
  <si>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</si>
  <si>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</si>
  <si>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</si>
  <si>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</si>
  <si>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</si>
  <si>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</si>
  <si>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</si>
  <si>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</si>
  <si>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</si>
  <si>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</si>
  <si>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</si>
  <si>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</si>
  <si>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</si>
  <si>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</si>
  <si>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</si>
  <si>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</si>
  <si>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</si>
  <si>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</si>
  <si>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</si>
  <si>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</si>
  <si>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</si>
  <si>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</si>
  <si>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</si>
  <si>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</si>
  <si>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</si>
  <si>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</si>
  <si>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</si>
  <si>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</si>
  <si>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</si>
  <si>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</si>
  <si>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</si>
  <si>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</si>
  <si>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</si>
  <si>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</si>
  <si>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</si>
  <si>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</si>
  <si>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</si>
  <si>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</si>
  <si>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</si>
  <si>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</si>
  <si>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</si>
  <si>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</si>
  <si>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</si>
  <si>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</si>
  <si>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</si>
  <si>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</si>
  <si>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</si>
  <si>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</si>
  <si>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</si>
  <si>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</si>
  <si>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</si>
  <si>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</si>
  <si>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</si>
  <si>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</si>
  <si>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</si>
  <si>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</si>
  <si>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</si>
  <si>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</si>
  <si>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</si>
  <si>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</si>
  <si>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</si>
  <si>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</si>
  <si>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</si>
  <si>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</si>
  <si>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</si>
  <si>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</si>
  <si>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</si>
  <si>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</si>
  <si>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194-0033</t>
  </si>
  <si>
    <t>良一</t>
  </si>
  <si>
    <t>３年B組</t>
    <rPh sb="1" eb="2">
      <t>ネン</t>
    </rPh>
    <rPh sb="3" eb="4">
      <t>グミ</t>
    </rPh>
    <phoneticPr fontId="4"/>
  </si>
  <si>
    <t>65HB0001</t>
  </si>
  <si>
    <t>あいざわ としお</t>
  </si>
  <si>
    <t>⑨-999-1002</t>
  </si>
  <si>
    <t>相沢</t>
  </si>
  <si>
    <t>登志夫</t>
  </si>
  <si>
    <t>相沢登志夫</t>
  </si>
  <si>
    <t>65HB0002</t>
  </si>
  <si>
    <t>あいみ あさこ</t>
  </si>
  <si>
    <t>⑨-999-994</t>
  </si>
  <si>
    <t>相見</t>
  </si>
  <si>
    <t>暁子</t>
  </si>
  <si>
    <t>相見暁子</t>
  </si>
  <si>
    <t>65HB0003</t>
  </si>
  <si>
    <t>あさい ようこ</t>
  </si>
  <si>
    <t>⑨-999-986</t>
  </si>
  <si>
    <t>浅井洋子</t>
  </si>
  <si>
    <t>65HB0005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</si>
  <si>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</si>
  <si>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</si>
  <si>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</si>
  <si>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</si>
  <si>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</si>
  <si>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</si>
  <si>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</si>
  <si>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えんどう てつろう</t>
  </si>
  <si>
    <t>⑨-999-162</t>
  </si>
  <si>
    <t>哲郎</t>
  </si>
  <si>
    <t>遠藤哲郎</t>
  </si>
  <si>
    <t>65HB0007</t>
  </si>
  <si>
    <t>おおす つねお</t>
  </si>
  <si>
    <t>⑨-999-1035</t>
  </si>
  <si>
    <t>大須</t>
  </si>
  <si>
    <t>恒雄</t>
  </si>
  <si>
    <t>大須恒雄</t>
  </si>
  <si>
    <t>65HB0008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</si>
  <si>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</si>
  <si>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</si>
  <si>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</si>
  <si>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</si>
  <si>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</si>
  <si>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</si>
  <si>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</si>
  <si>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</si>
  <si>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</si>
  <si>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</si>
  <si>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</si>
  <si>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</si>
  <si>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</si>
  <si>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</si>
  <si>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</si>
  <si>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</si>
  <si>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</si>
  <si>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</si>
  <si>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</si>
  <si>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</si>
  <si>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</si>
  <si>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</si>
  <si>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</si>
  <si>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</si>
  <si>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</si>
  <si>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</si>
  <si>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</si>
  <si>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</si>
  <si>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</si>
  <si>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</si>
  <si>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</si>
  <si>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</si>
  <si>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</si>
  <si>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</si>
  <si>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</si>
  <si>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</si>
  <si>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</si>
  <si>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</si>
  <si>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</si>
  <si>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</si>
  <si>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</si>
  <si>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</si>
  <si>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</si>
  <si>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</si>
  <si>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</si>
  <si>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</si>
  <si>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</si>
  <si>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</si>
  <si>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</si>
  <si>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</si>
  <si>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</si>
  <si>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</si>
  <si>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</si>
  <si>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</si>
  <si>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</si>
  <si>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</si>
  <si>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</si>
  <si>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</si>
  <si>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こばやし ひろこ</t>
  </si>
  <si>
    <t>埼玉県春日部市米島962-65</t>
  </si>
  <si>
    <t>小林廣子</t>
  </si>
  <si>
    <t>⑥-015｜①new</t>
  </si>
  <si>
    <t>65HB0016</t>
  </si>
  <si>
    <t>ごんおう げん</t>
  </si>
  <si>
    <t>権応玄</t>
  </si>
  <si>
    <t>⑥-016｜①new</t>
  </si>
  <si>
    <t>65HB0017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</si>
  <si>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</si>
  <si>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</si>
  <si>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</si>
  <si>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</si>
  <si>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</si>
  <si>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</si>
  <si>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</si>
  <si>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</si>
  <si>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</si>
  <si>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</si>
  <si>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</si>
  <si>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</si>
  <si>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</si>
  <si>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</si>
  <si>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</si>
  <si>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</si>
  <si>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</si>
  <si>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</si>
  <si>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</si>
  <si>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</si>
  <si>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</si>
  <si>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</si>
  <si>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</si>
  <si>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</si>
  <si>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</si>
  <si>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</si>
  <si>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</si>
  <si>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</si>
  <si>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</si>
  <si>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</si>
  <si>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</si>
  <si>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</si>
  <si>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</si>
  <si>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</si>
  <si>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</si>
  <si>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</si>
  <si>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</si>
  <si>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</si>
  <si>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</si>
  <si>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</si>
  <si>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</si>
  <si>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</si>
  <si>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</si>
  <si>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</si>
  <si>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</si>
  <si>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</si>
  <si>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</si>
  <si>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たむら くみこ</t>
  </si>
  <si>
    <t>田村久美子</t>
  </si>
  <si>
    <t>⑥-023｜①new</t>
  </si>
  <si>
    <t>65HB0024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</si>
  <si>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</si>
  <si>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</si>
  <si>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</si>
  <si>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</si>
  <si>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</si>
  <si>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</si>
  <si>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</si>
  <si>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</si>
  <si>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</si>
  <si>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</si>
  <si>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</si>
  <si>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</si>
  <si>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</si>
  <si>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</si>
  <si>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</si>
  <si>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</si>
  <si>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</si>
  <si>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</si>
  <si>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</si>
  <si>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</si>
  <si>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</si>
  <si>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</si>
  <si>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</si>
  <si>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</si>
  <si>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</si>
  <si>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</si>
  <si>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</si>
  <si>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</si>
  <si>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</si>
  <si>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</si>
  <si>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</si>
  <si>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</si>
  <si>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</si>
  <si>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</si>
  <si>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</si>
  <si>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</si>
  <si>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</si>
  <si>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</si>
  <si>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</si>
  <si>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</si>
  <si>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</si>
  <si>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</si>
  <si>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</si>
  <si>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</si>
  <si>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</si>
  <si>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</si>
  <si>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</si>
  <si>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</si>
  <si>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</si>
  <si>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</si>
  <si>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</si>
  <si>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</si>
  <si>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</si>
  <si>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</si>
  <si>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</si>
  <si>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</si>
  <si>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</si>
  <si>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</si>
  <si>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</si>
  <si>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</si>
  <si>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</si>
  <si>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</si>
  <si>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</si>
  <si>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</si>
  <si>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</si>
  <si>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</si>
  <si>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</si>
  <si>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</si>
  <si>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</si>
  <si>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</si>
  <si>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</si>
  <si>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</si>
  <si>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</si>
  <si>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</si>
  <si>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</si>
  <si>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</si>
  <si>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</si>
  <si>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</si>
  <si>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</si>
  <si>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</si>
  <si>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</si>
  <si>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</si>
  <si>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</si>
  <si>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</si>
  <si>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</si>
  <si>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</si>
  <si>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</si>
  <si>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</si>
  <si>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</si>
  <si>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</si>
  <si>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</si>
  <si>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</si>
  <si>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</si>
  <si>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67TE0082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</si>
  <si>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</si>
  <si>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</si>
  <si>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</si>
  <si>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</si>
  <si>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</si>
  <si>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</si>
  <si>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</si>
  <si>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</si>
  <si>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</si>
  <si>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</si>
  <si>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</si>
  <si>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</si>
  <si>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</si>
  <si>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</si>
  <si>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</si>
  <si>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</si>
  <si>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</si>
  <si>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</si>
  <si>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</si>
  <si>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</si>
  <si>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</si>
  <si>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</si>
  <si>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</si>
  <si>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</si>
  <si>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</si>
  <si>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</si>
  <si>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</si>
  <si>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</si>
  <si>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</si>
  <si>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</si>
  <si>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</si>
  <si>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</si>
  <si>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</si>
  <si>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</si>
  <si>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</si>
  <si>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</si>
  <si>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</si>
  <si>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</si>
  <si>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</si>
  <si>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</si>
  <si>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</si>
  <si>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</si>
  <si>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</si>
  <si>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</si>
  <si>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</si>
  <si>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</si>
  <si>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</si>
  <si>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</si>
  <si>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</si>
  <si>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</si>
  <si>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</si>
  <si>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</si>
  <si>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</si>
  <si>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</si>
  <si>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</si>
  <si>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</si>
  <si>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</si>
  <si>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</si>
  <si>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</si>
  <si>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</si>
  <si>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</si>
  <si>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</si>
  <si>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</si>
  <si>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</si>
  <si>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</si>
  <si>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</si>
  <si>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</si>
  <si>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</si>
  <si>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</si>
  <si>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</si>
  <si>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</si>
  <si>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</si>
  <si>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</si>
  <si>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</si>
  <si>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</si>
  <si>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</si>
  <si>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</si>
  <si>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</si>
  <si>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</si>
  <si>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</si>
  <si>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</si>
  <si>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</si>
  <si>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</si>
  <si>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</si>
  <si>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</si>
  <si>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</si>
  <si>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</si>
  <si>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</si>
  <si>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</si>
  <si>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</si>
  <si>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</si>
  <si>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</si>
  <si>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</si>
  <si>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藤沢市</t>
  </si>
  <si>
    <t>坂本</t>
  </si>
  <si>
    <t>②20070615-鶴亀メール・アドレス帳-v2.0.0-20230505</t>
  </si>
  <si>
    <t>01.家族</t>
  </si>
  <si>
    <t>1.IBM/HSO</t>
  </si>
  <si>
    <t>06.日赤friends</t>
  </si>
  <si>
    <t>12.大学</t>
  </si>
  <si>
    <t>13.青年の船</t>
  </si>
  <si>
    <t>15.IBM</t>
  </si>
  <si>
    <t>2.IBM/CIS</t>
  </si>
  <si>
    <t>9.IBM/SSO</t>
  </si>
  <si>
    <t>19.潤知人</t>
  </si>
  <si>
    <t>30.別荘知人</t>
  </si>
  <si>
    <t>81.藤縄家/蔦家親戚</t>
  </si>
  <si>
    <t>82.犬飼家親戚</t>
  </si>
  <si>
    <t>83.向井家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</si>
  <si>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</si>
  <si>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</si>
  <si>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</si>
  <si>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</si>
  <si>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</si>
  <si>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</si>
  <si>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</si>
  <si>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</si>
  <si>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</si>
  <si>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</si>
  <si>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</si>
  <si>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</si>
  <si>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</si>
  <si>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</si>
  <si>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</si>
  <si>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</si>
  <si>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</si>
  <si>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</si>
  <si>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</si>
  <si>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</si>
  <si>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</si>
  <si>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</si>
  <si>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</si>
  <si>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</si>
  <si>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</si>
  <si>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</si>
  <si>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</si>
  <si>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</si>
  <si>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</si>
  <si>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</si>
  <si>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</si>
  <si>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</si>
  <si>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</si>
  <si>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</si>
  <si>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</si>
  <si>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</si>
  <si>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</si>
  <si>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</si>
  <si>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</si>
  <si>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</si>
  <si>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</si>
  <si>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</si>
  <si>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</si>
  <si>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</si>
  <si>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2006/9/15　88歳</t>
    <rPh sb="12" eb="13">
      <t>サイ</t>
    </rPh>
    <phoneticPr fontId="3"/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</si>
  <si>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</si>
  <si>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</si>
  <si>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</si>
  <si>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</si>
  <si>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</si>
  <si>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</si>
  <si>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</si>
  <si>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</si>
  <si>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</si>
  <si>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</si>
  <si>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</si>
  <si>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</si>
  <si>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</si>
  <si>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</si>
  <si>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</si>
  <si>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</si>
  <si>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</si>
  <si>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</si>
  <si>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</si>
  <si>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</si>
  <si>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</si>
  <si>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</si>
  <si>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</si>
  <si>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</si>
  <si>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</si>
  <si>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</si>
  <si>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</si>
  <si>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</si>
  <si>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</si>
  <si>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yoshiabe200@nifty.com</t>
  </si>
  <si>
    <t>VET03667@nifty.ne.jp</t>
  </si>
  <si>
    <t>阿部喜昭</t>
  </si>
  <si>
    <t>④-005｜①new</t>
  </si>
  <si>
    <t>kgo-enkyokai.furushige@docomo.ne.jp</t>
  </si>
  <si>
    <t>④-025｜①new</t>
  </si>
  <si>
    <t>tokitaym@maple.ocn.ne.jp</t>
  </si>
  <si>
    <t>時田康生</t>
  </si>
  <si>
    <t>④-043｜①new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</si>
  <si>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</si>
  <si>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</si>
  <si>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</si>
  <si>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</si>
  <si>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</si>
  <si>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</si>
  <si>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</si>
  <si>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</si>
  <si>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</si>
  <si>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</si>
  <si>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</si>
  <si>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</si>
  <si>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</si>
  <si>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</si>
  <si>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</si>
  <si>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</si>
  <si>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</si>
  <si>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</si>
  <si>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</si>
  <si>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</si>
  <si>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隠塚</t>
  </si>
  <si>
    <t>hananokaori@jcom.home.ne.jp</t>
  </si>
  <si>
    <t>１８班　福岡</t>
  </si>
  <si>
    <t>林香保理</t>
  </si>
  <si>
    <t>④-097｜①new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</si>
  <si>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</si>
  <si>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</si>
  <si>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</si>
  <si>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</si>
  <si>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</si>
  <si>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</si>
  <si>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</si>
  <si>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</si>
  <si>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</si>
  <si>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</si>
  <si>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</si>
  <si>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</si>
  <si>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</si>
  <si>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</si>
  <si>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</si>
  <si>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</si>
  <si>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</si>
  <si>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</si>
  <si>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</si>
  <si>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</si>
  <si>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</si>
  <si>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</si>
  <si>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</si>
  <si>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</si>
  <si>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</si>
  <si>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</si>
  <si>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</si>
  <si>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</si>
  <si>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</si>
  <si>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</si>
  <si>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</si>
  <si>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</si>
  <si>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</si>
  <si>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</si>
  <si>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</si>
  <si>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</si>
  <si>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</si>
  <si>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</si>
  <si>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</si>
  <si>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</si>
  <si>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</si>
  <si>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</si>
  <si>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</si>
  <si>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</si>
  <si>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</si>
  <si>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</si>
  <si>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</si>
  <si>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</si>
  <si>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</si>
  <si>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</si>
  <si>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</si>
  <si>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</si>
  <si>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</si>
  <si>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</si>
  <si>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</si>
  <si>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</si>
  <si>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</si>
  <si>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</si>
  <si>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</si>
  <si>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</si>
  <si>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</si>
  <si>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</si>
  <si>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</si>
  <si>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</si>
  <si>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</si>
  <si>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</si>
  <si>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</si>
  <si>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</si>
  <si>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</si>
  <si>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</si>
  <si>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</si>
  <si>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</si>
  <si>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</si>
  <si>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</si>
  <si>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</si>
  <si>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</si>
  <si>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</si>
  <si>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</si>
  <si>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</si>
  <si>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</si>
  <si>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</si>
  <si>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</si>
  <si>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</si>
  <si>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</si>
  <si>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</si>
  <si>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</si>
  <si>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</si>
  <si>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</si>
  <si>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</si>
  <si>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</si>
  <si>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</si>
  <si>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</si>
  <si>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</si>
  <si>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</si>
  <si>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</si>
  <si>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</si>
  <si>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</si>
  <si>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</si>
  <si>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</si>
  <si>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</si>
  <si>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</si>
  <si>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</si>
  <si>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</si>
  <si>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かわむら しょういん</t>
  </si>
  <si>
    <t>OW00037@akita.bc.jrc.or.jp</t>
  </si>
  <si>
    <t>⑨-999-222</t>
  </si>
  <si>
    <t>聖人</t>
  </si>
  <si>
    <t>河村聖人</t>
  </si>
  <si>
    <t>IBM時代</t>
    <rPh sb="3" eb="5">
      <t>ジダイ</t>
    </rPh>
    <phoneticPr fontId="3"/>
  </si>
  <si>
    <t>③20090407-WinLiveAddressVer2-v3.0.0-20090407</t>
  </si>
  <si>
    <t>2.医療センター/情報システム</t>
    <rPh sb="2" eb="4">
      <t>イリョウ</t>
    </rPh>
    <rPh sb="9" eb="11">
      <t>ジョウホウ</t>
    </rPh>
    <phoneticPr fontId="3"/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</si>
  <si>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</si>
  <si>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</si>
  <si>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</si>
  <si>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</si>
  <si>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</si>
  <si>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</si>
  <si>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</si>
  <si>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</si>
  <si>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</si>
  <si>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</si>
  <si>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</si>
  <si>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</si>
  <si>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</si>
  <si>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</si>
  <si>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</si>
  <si>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</si>
  <si>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</si>
  <si>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</si>
  <si>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</si>
  <si>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</si>
  <si>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</si>
  <si>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</si>
  <si>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</si>
  <si>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</si>
  <si>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</si>
  <si>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</si>
  <si>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</si>
  <si>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</si>
  <si>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</si>
  <si>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</si>
  <si>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</si>
  <si>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</si>
  <si>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</si>
  <si>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</si>
  <si>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</si>
  <si>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</si>
  <si>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</si>
  <si>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</si>
  <si>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</si>
  <si>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</si>
  <si>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</si>
  <si>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</si>
  <si>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</si>
  <si>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</si>
  <si>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</si>
  <si>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</si>
  <si>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</si>
  <si>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</si>
  <si>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</si>
  <si>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</si>
  <si>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</si>
  <si>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</si>
  <si>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</si>
  <si>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</si>
  <si>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</si>
  <si>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</si>
  <si>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</si>
  <si>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</si>
  <si>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</si>
  <si>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</si>
  <si>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</si>
  <si>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</si>
  <si>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</si>
  <si>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</si>
  <si>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</si>
  <si>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</si>
  <si>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</si>
  <si>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</si>
  <si>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</si>
  <si>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</si>
  <si>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</si>
  <si>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</si>
  <si>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</si>
  <si>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</si>
  <si>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</si>
  <si>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</si>
  <si>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</si>
  <si>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</si>
  <si>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</si>
  <si>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</si>
  <si>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</si>
  <si>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</si>
  <si>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</si>
  <si>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</si>
  <si>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03-5649-2851</t>
  </si>
  <si>
    <t>fukuda@s-m-c.co.jp</t>
  </si>
  <si>
    <t>福田ｓｓｏ</t>
  </si>
  <si>
    <t>②-089｜①new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</si>
  <si>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</si>
  <si>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</si>
  <si>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</si>
  <si>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</si>
  <si>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</si>
  <si>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</si>
  <si>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</si>
  <si>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</si>
  <si>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</si>
  <si>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</si>
  <si>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</si>
  <si>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</si>
  <si>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</si>
  <si>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</si>
  <si>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</si>
  <si>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</si>
  <si>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</si>
  <si>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</si>
  <si>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信代</t>
  </si>
  <si>
    <t>斎藤信代</t>
  </si>
  <si>
    <t>①-233｜①new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</si>
  <si>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</si>
  <si>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</si>
  <si>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</si>
  <si>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</si>
  <si>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</si>
  <si>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</si>
  <si>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</si>
  <si>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</si>
  <si>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</si>
  <si>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</si>
  <si>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</si>
  <si>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</si>
  <si>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</si>
  <si>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</si>
  <si>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</si>
  <si>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</si>
  <si>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</si>
  <si>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</si>
  <si>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</si>
  <si>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</si>
  <si>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</si>
  <si>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</si>
  <si>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</si>
  <si>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</si>
  <si>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</si>
  <si>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</si>
  <si>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</t>
  </si>
  <si>
    <t>泰道</t>
  </si>
  <si>
    <t>三村泰道</t>
  </si>
  <si>
    <t>①-245｜①new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</si>
  <si>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</si>
  <si>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</si>
  <si>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</si>
  <si>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</si>
  <si>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</si>
  <si>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</si>
  <si>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</si>
  <si>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</si>
  <si>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</si>
  <si>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</si>
  <si>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</si>
  <si>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</si>
  <si>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</si>
  <si>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</si>
  <si>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</si>
  <si>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</si>
  <si>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</si>
  <si>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</si>
  <si>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</si>
  <si>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</si>
  <si>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</si>
  <si>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</si>
  <si>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</si>
  <si>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</si>
  <si>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</si>
  <si>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</si>
  <si>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</si>
  <si>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</si>
  <si>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</si>
  <si>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</si>
  <si>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</si>
  <si>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</si>
  <si>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</si>
  <si>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</si>
  <si>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</si>
  <si>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</si>
  <si>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</si>
  <si>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</si>
  <si>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</si>
  <si>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</si>
  <si>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</si>
  <si>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</si>
  <si>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</si>
  <si>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</si>
  <si>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</si>
  <si>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</si>
  <si>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</si>
  <si>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</si>
  <si>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</si>
  <si>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</si>
  <si>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</si>
  <si>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</si>
  <si>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</si>
  <si>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</si>
  <si>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</si>
  <si>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</si>
  <si>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</si>
  <si>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</si>
  <si>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</t>
  </si>
  <si>
    <t>清勢幸子</t>
  </si>
  <si>
    <t>①-336｜①new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</si>
  <si>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</si>
  <si>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</si>
  <si>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</si>
  <si>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</si>
  <si>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</si>
  <si>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</si>
  <si>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</si>
  <si>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</si>
  <si>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</si>
  <si>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</si>
  <si>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</si>
  <si>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</si>
  <si>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</si>
  <si>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</si>
  <si>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</si>
  <si>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</si>
  <si>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</si>
  <si>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</si>
  <si>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</si>
  <si>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</si>
  <si>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</t>
  </si>
  <si>
    <t>太郎</t>
  </si>
  <si>
    <t>牛草太郎</t>
  </si>
  <si>
    <t>①-156｜①new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</si>
  <si>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</si>
  <si>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</si>
  <si>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</si>
  <si>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</si>
  <si>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</si>
  <si>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</si>
  <si>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</si>
  <si>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</si>
  <si>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</si>
  <si>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</si>
  <si>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</si>
  <si>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</si>
  <si>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</si>
  <si>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</si>
  <si>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</si>
  <si>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</si>
  <si>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</si>
  <si>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</si>
  <si>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</si>
  <si>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</si>
  <si>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</si>
  <si>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</si>
  <si>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</si>
  <si>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</si>
  <si>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</si>
  <si>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</si>
  <si>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</si>
  <si>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</si>
  <si>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</si>
  <si>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</si>
  <si>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</si>
  <si>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</si>
  <si>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</si>
  <si>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</si>
  <si>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</si>
  <si>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</si>
  <si>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</si>
  <si>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</si>
  <si>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</si>
  <si>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</si>
  <si>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</si>
  <si>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</si>
  <si>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</si>
  <si>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</si>
  <si>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</si>
  <si>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</si>
  <si>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</si>
  <si>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</si>
  <si>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</si>
  <si>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</si>
  <si>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</si>
  <si>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</si>
  <si>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</si>
  <si>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</si>
  <si>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</si>
  <si>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</si>
  <si>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</si>
  <si>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</si>
  <si>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</si>
  <si>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</si>
  <si>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</si>
  <si>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</si>
  <si>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</si>
  <si>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</si>
  <si>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</si>
  <si>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</si>
  <si>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</si>
  <si>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</si>
  <si>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</si>
  <si>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</si>
  <si>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</si>
  <si>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</si>
  <si>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</si>
  <si>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>林田</t>
  </si>
  <si>
    <t>①-541｜①new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</si>
  <si>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</si>
  <si>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</si>
  <si>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</si>
  <si>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</si>
  <si>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</si>
  <si>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</si>
  <si>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</si>
  <si>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</si>
  <si>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</si>
  <si>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</si>
  <si>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</si>
  <si>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</si>
  <si>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</si>
  <si>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</si>
  <si>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</si>
  <si>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</si>
  <si>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</si>
  <si>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</si>
  <si>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</si>
  <si>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</si>
  <si>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</si>
  <si>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</si>
  <si>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</si>
  <si>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</si>
  <si>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</si>
  <si>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</si>
  <si>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なかやま</t>
  </si>
  <si>
    <t>中山</t>
  </si>
  <si>
    <t>（札幌）</t>
  </si>
  <si>
    <t>中山（札幌）</t>
  </si>
  <si>
    <t>①-403｜①new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</si>
  <si>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</si>
  <si>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</si>
  <si>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</si>
  <si>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</si>
  <si>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</si>
  <si>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</si>
  <si>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</si>
  <si>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</si>
  <si>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</t>
  </si>
  <si>
    <t>翠</t>
  </si>
  <si>
    <t>藤川翠</t>
  </si>
  <si>
    <t>①-452｜①new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</si>
  <si>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</si>
  <si>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</si>
  <si>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</si>
  <si>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</si>
  <si>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</si>
  <si>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</si>
  <si>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</si>
  <si>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</si>
  <si>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いりょうひしょ</t>
  </si>
  <si>
    <t>医療秘書</t>
  </si>
  <si>
    <t>(営業部)</t>
  </si>
  <si>
    <t>医療秘書（営業部）</t>
  </si>
  <si>
    <t>①-082｜①new</t>
  </si>
  <si>
    <t>平山</t>
  </si>
  <si>
    <t>洋一</t>
  </si>
  <si>
    <t>平山洋一</t>
  </si>
  <si>
    <t>①-497｜①new</t>
  </si>
  <si>
    <t>米川</t>
  </si>
  <si>
    <t>真人</t>
  </si>
  <si>
    <t>米川真人</t>
  </si>
  <si>
    <t>①-499｜①new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</si>
  <si>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</si>
  <si>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</si>
  <si>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</si>
  <si>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</si>
  <si>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</si>
  <si>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</si>
  <si>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</si>
  <si>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</si>
  <si>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>むらかみ</t>
  </si>
  <si>
    <t>村上</t>
  </si>
  <si>
    <t>①-377｜①new</t>
  </si>
  <si>
    <t>椎名</t>
  </si>
  <si>
    <t>椎名良一</t>
  </si>
  <si>
    <t>①-419｜①new</t>
  </si>
  <si>
    <t>たかぎ</t>
  </si>
  <si>
    <t>高橋/高木/池田</t>
  </si>
  <si>
    <t>高橋／高木／池田</t>
  </si>
  <si>
    <t>①-200｜①new</t>
  </si>
  <si>
    <t>はしもと</t>
  </si>
  <si>
    <t>①-158｜①new</t>
  </si>
  <si>
    <t>いわもと</t>
  </si>
  <si>
    <t>IBM/官公庁</t>
  </si>
  <si>
    <t>岩本ＩＢＭ／官公庁</t>
  </si>
  <si>
    <t>①-139｜①new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</si>
  <si>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</si>
  <si>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</si>
  <si>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</si>
  <si>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</si>
  <si>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</si>
  <si>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</si>
  <si>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</si>
  <si>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</si>
  <si>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</si>
  <si>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</t>
  </si>
  <si>
    <t>謙三</t>
  </si>
  <si>
    <t>藤森謙三</t>
  </si>
  <si>
    <t>①-450｜①new</t>
  </si>
  <si>
    <t>中川</t>
  </si>
  <si>
    <t>直明</t>
  </si>
  <si>
    <t>中川直明</t>
  </si>
  <si>
    <t>①-406｜①new</t>
  </si>
  <si>
    <t>増田</t>
  </si>
  <si>
    <t>惺</t>
  </si>
  <si>
    <t>増田惺</t>
  </si>
  <si>
    <t>①-376｜①new</t>
  </si>
  <si>
    <t>川辺</t>
  </si>
  <si>
    <t>川辺洋一</t>
  </si>
  <si>
    <t>①-366｜①new</t>
  </si>
  <si>
    <t>赤尾</t>
  </si>
  <si>
    <t>敏夫</t>
  </si>
  <si>
    <t>赤尾敏夫</t>
  </si>
  <si>
    <t>①-360｜①new</t>
  </si>
  <si>
    <t>やまだ</t>
  </si>
  <si>
    <t>順子</t>
  </si>
  <si>
    <t>山田順子</t>
  </si>
  <si>
    <t>①-257｜①new</t>
  </si>
  <si>
    <t>長谷川</t>
  </si>
  <si>
    <t>和志</t>
  </si>
  <si>
    <t>長谷川和志</t>
  </si>
  <si>
    <t>①-414｜①new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</si>
  <si>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</si>
  <si>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</si>
  <si>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</si>
  <si>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</si>
  <si>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</si>
  <si>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</si>
  <si>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</si>
  <si>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</si>
  <si>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</si>
  <si>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</si>
  <si>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</si>
  <si>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</si>
  <si>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</si>
  <si>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</si>
  <si>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</si>
  <si>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</si>
  <si>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</si>
  <si>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</si>
  <si>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</si>
  <si>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</si>
  <si>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</si>
  <si>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</si>
  <si>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</si>
  <si>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</si>
  <si>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</si>
  <si>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</si>
  <si>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</si>
  <si>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</si>
  <si>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</si>
  <si>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</si>
  <si>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</si>
  <si>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</si>
  <si>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</si>
  <si>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</si>
  <si>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</si>
  <si>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</si>
  <si>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</si>
  <si>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</si>
  <si>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</si>
  <si>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</si>
  <si>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</si>
  <si>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</si>
  <si>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</si>
  <si>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</si>
  <si>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</si>
  <si>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</si>
  <si>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</si>
  <si>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</si>
  <si>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</si>
  <si>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</si>
  <si>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</si>
  <si>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</si>
  <si>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</si>
  <si>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</si>
  <si>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</si>
  <si>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</si>
  <si>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</si>
  <si>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</si>
  <si>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</si>
  <si>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</si>
  <si>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</si>
  <si>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</si>
  <si>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</si>
  <si>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</si>
  <si>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</si>
  <si>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</si>
  <si>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</si>
  <si>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</si>
  <si>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</si>
  <si>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</si>
  <si>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</si>
  <si>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</si>
  <si>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</si>
  <si>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</si>
  <si>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</si>
  <si>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</si>
  <si>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</si>
  <si>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</si>
  <si>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</si>
  <si>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</si>
  <si>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</si>
  <si>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</si>
  <si>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</si>
  <si>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</si>
  <si>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</si>
  <si>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</si>
  <si>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</si>
  <si>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</si>
  <si>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</si>
  <si>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</si>
  <si>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</si>
  <si>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</si>
  <si>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</si>
  <si>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</si>
  <si>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</si>
  <si>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</si>
  <si>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</si>
  <si>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</si>
  <si>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</si>
  <si>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</si>
  <si>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</si>
  <si>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</si>
  <si>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</si>
  <si>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</si>
  <si>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</si>
  <si>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</si>
  <si>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</si>
  <si>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</si>
  <si>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</si>
  <si>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</si>
  <si>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</si>
  <si>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</si>
  <si>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</si>
  <si>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</si>
  <si>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</si>
  <si>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</si>
  <si>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</si>
  <si>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</si>
  <si>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</si>
  <si>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</si>
  <si>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</si>
  <si>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</si>
  <si>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</si>
  <si>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</si>
  <si>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</si>
  <si>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</si>
  <si>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</si>
  <si>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</si>
  <si>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</si>
  <si>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</si>
  <si>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</si>
  <si>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</si>
  <si>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</si>
  <si>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</si>
  <si>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</si>
  <si>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</si>
  <si>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</si>
  <si>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</si>
  <si>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</si>
  <si>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</si>
  <si>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</si>
  <si>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</si>
  <si>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</si>
  <si>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</si>
  <si>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</si>
  <si>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</si>
  <si>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</si>
  <si>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</si>
  <si>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</si>
  <si>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</si>
  <si>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</si>
  <si>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</si>
  <si>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</si>
  <si>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</si>
  <si>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</si>
  <si>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</si>
  <si>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</si>
  <si>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</si>
  <si>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</si>
  <si>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</si>
  <si>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</si>
  <si>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</si>
  <si>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</si>
  <si>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</si>
  <si>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</si>
  <si>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</si>
  <si>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</si>
  <si>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</si>
  <si>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</si>
  <si>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</si>
  <si>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</si>
  <si>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</si>
  <si>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</si>
  <si>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</si>
  <si>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</si>
  <si>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</si>
  <si>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</si>
  <si>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</si>
  <si>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</si>
  <si>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</si>
  <si>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</si>
  <si>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</si>
  <si>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</si>
  <si>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</si>
  <si>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</si>
  <si>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</si>
  <si>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</si>
  <si>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</si>
  <si>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</si>
  <si>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</si>
  <si>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</si>
  <si>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</si>
  <si>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</si>
  <si>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</si>
  <si>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</si>
  <si>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</si>
  <si>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</si>
  <si>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</si>
  <si>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</si>
  <si>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</si>
  <si>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</si>
  <si>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</si>
  <si>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</si>
  <si>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</si>
  <si>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</si>
  <si>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</si>
  <si>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</si>
  <si>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</si>
  <si>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</si>
  <si>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</si>
  <si>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</si>
  <si>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</si>
  <si>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</si>
  <si>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</si>
  <si>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</si>
  <si>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</si>
  <si>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</si>
  <si>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</si>
  <si>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</si>
  <si>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</si>
  <si>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</si>
  <si>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</si>
  <si>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</si>
  <si>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</si>
  <si>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</si>
  <si>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</si>
  <si>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</si>
  <si>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</si>
  <si>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</si>
  <si>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</si>
  <si>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</si>
  <si>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</si>
  <si>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</si>
  <si>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</si>
  <si>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</si>
  <si>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</si>
  <si>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</si>
  <si>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</si>
  <si>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</si>
  <si>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</si>
  <si>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</si>
  <si>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</si>
  <si>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</si>
  <si>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</si>
  <si>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</si>
  <si>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</si>
  <si>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</si>
  <si>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</si>
  <si>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</si>
  <si>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</si>
  <si>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</si>
  <si>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</si>
  <si>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</si>
  <si>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</si>
  <si>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</si>
  <si>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</si>
  <si>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</si>
  <si>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</si>
  <si>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</si>
  <si>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</si>
  <si>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</si>
  <si>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</si>
  <si>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</si>
  <si>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</si>
  <si>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</si>
  <si>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</si>
  <si>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</si>
  <si>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</si>
  <si>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</si>
  <si>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</si>
  <si>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</si>
  <si>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</si>
  <si>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</si>
  <si>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</si>
  <si>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</si>
  <si>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</si>
  <si>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</si>
  <si>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</si>
  <si>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</si>
  <si>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</si>
  <si>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</si>
  <si>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</si>
  <si>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</si>
  <si>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</si>
  <si>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</si>
  <si>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</si>
  <si>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</si>
  <si>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</si>
  <si>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</si>
  <si>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</si>
  <si>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</si>
  <si>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</si>
  <si>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</si>
  <si>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</si>
  <si>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>①-205｜①new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</si>
  <si>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</si>
  <si>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</si>
  <si>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</si>
  <si>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</si>
  <si>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</si>
  <si>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</si>
  <si>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</si>
  <si>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</si>
  <si>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</si>
  <si>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</si>
  <si>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</si>
  <si>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</si>
  <si>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</si>
  <si>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</t>
  </si>
  <si>
    <t>永倉英一</t>
  </si>
  <si>
    <t>①-100｜①new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</si>
  <si>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</si>
  <si>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</si>
  <si>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</si>
  <si>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</si>
  <si>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</si>
  <si>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</si>
  <si>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</si>
  <si>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</si>
  <si>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</si>
  <si>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</si>
  <si>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</si>
  <si>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</si>
  <si>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</si>
  <si>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</si>
  <si>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</si>
  <si>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</si>
  <si>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幸弘</t>
  </si>
  <si>
    <t>関口幸弘</t>
  </si>
  <si>
    <t>①-128｜①new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</si>
  <si>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</si>
  <si>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</si>
  <si>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</si>
  <si>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</si>
  <si>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</si>
  <si>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</si>
  <si>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</si>
  <si>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</si>
  <si>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</si>
  <si>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</si>
  <si>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</si>
  <si>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</si>
  <si>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</si>
  <si>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</t>
  </si>
  <si>
    <t>康朗</t>
  </si>
  <si>
    <t>栗田康朗</t>
  </si>
  <si>
    <t>①-172｜①new</t>
  </si>
  <si>
    <t>黒沢</t>
  </si>
  <si>
    <t>賢士</t>
  </si>
  <si>
    <t>黒沢賢士</t>
  </si>
  <si>
    <t>①-212｜①new</t>
  </si>
  <si>
    <t>小久保</t>
  </si>
  <si>
    <t>昌信</t>
  </si>
  <si>
    <t>小久保昌信</t>
  </si>
  <si>
    <t>①-277｜①new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</si>
  <si>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</si>
  <si>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</si>
  <si>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</si>
  <si>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</si>
  <si>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</si>
  <si>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</si>
  <si>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</si>
  <si>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</si>
  <si>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</si>
  <si>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</si>
  <si>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</si>
  <si>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</si>
  <si>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</si>
  <si>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</si>
  <si>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</si>
  <si>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</si>
  <si>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</si>
  <si>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</si>
  <si>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</si>
  <si>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</si>
  <si>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</si>
  <si>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</si>
  <si>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</si>
  <si>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</si>
  <si>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</si>
  <si>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</si>
  <si>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</si>
  <si>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</si>
  <si>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</si>
  <si>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</si>
  <si>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</si>
  <si>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</si>
  <si>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</si>
  <si>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</si>
  <si>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</si>
  <si>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</si>
  <si>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</si>
  <si>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</si>
  <si>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</si>
  <si>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</si>
  <si>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</si>
  <si>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</si>
  <si>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</si>
  <si>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</si>
  <si>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</t>
  </si>
  <si>
    <t>宇津橋節子</t>
  </si>
  <si>
    <t>①-092｜①new</t>
  </si>
  <si>
    <t>①-494｜①new</t>
  </si>
  <si>
    <t>廣川</t>
  </si>
  <si>
    <t>①-555｜①new</t>
  </si>
  <si>
    <t>①-291｜①new</t>
  </si>
  <si>
    <t>豊島</t>
  </si>
  <si>
    <t>①-506｜①new</t>
  </si>
  <si>
    <t>ｴﾝﾃﾞﾊﾞｰｽﾞ</t>
  </si>
  <si>
    <t>高橋</t>
  </si>
  <si>
    <t>エンデバーズ高橋</t>
  </si>
  <si>
    <t>①-033｜①new</t>
  </si>
  <si>
    <t>①-429｜①new</t>
  </si>
  <si>
    <t>辻岡</t>
  </si>
  <si>
    <t>①-421｜①new</t>
  </si>
  <si>
    <t>①-407｜①new</t>
  </si>
  <si>
    <t>①-382｜①new</t>
  </si>
  <si>
    <t>048-297-0127</t>
  </si>
  <si>
    <t>瀬下</t>
  </si>
  <si>
    <t>①-332｜①new</t>
  </si>
  <si>
    <t>①-298｜①new</t>
  </si>
  <si>
    <t>蓮見</t>
  </si>
  <si>
    <t>①-552｜①new</t>
  </si>
  <si>
    <t>小倉</t>
  </si>
  <si>
    <t>①-285｜①new</t>
  </si>
  <si>
    <t>小池</t>
  </si>
  <si>
    <t>①-287｜①new</t>
  </si>
  <si>
    <t>①-222｜①new</t>
  </si>
  <si>
    <t>①-281｜①new</t>
  </si>
  <si>
    <t>山崎</t>
  </si>
  <si>
    <t>①-251｜①new</t>
  </si>
  <si>
    <t>①-260｜①new</t>
  </si>
  <si>
    <t>今井</t>
  </si>
  <si>
    <t>①-214｜①new</t>
  </si>
  <si>
    <t>今</t>
  </si>
  <si>
    <t>①-213｜①new</t>
  </si>
  <si>
    <t>①-230｜①new</t>
  </si>
  <si>
    <t>江連</t>
  </si>
  <si>
    <t>①-196｜①new</t>
  </si>
  <si>
    <t>岡崎</t>
  </si>
  <si>
    <t>①-109｜①new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</si>
  <si>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</si>
  <si>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</si>
  <si>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</si>
  <si>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</si>
  <si>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</si>
  <si>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</si>
  <si>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</si>
  <si>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</si>
  <si>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</si>
  <si>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</si>
  <si>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</si>
  <si>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</si>
  <si>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</si>
  <si>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</si>
  <si>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</si>
  <si>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</si>
  <si>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</si>
  <si>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</si>
  <si>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</si>
  <si>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</si>
  <si>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</si>
  <si>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</si>
  <si>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</si>
  <si>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</si>
  <si>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</si>
  <si>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</si>
  <si>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</si>
  <si>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</si>
  <si>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</si>
  <si>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</si>
  <si>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</si>
  <si>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</si>
  <si>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</si>
  <si>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</si>
  <si>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</si>
  <si>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</si>
  <si>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</si>
  <si>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</si>
  <si>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</si>
  <si>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</si>
  <si>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</si>
  <si>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</si>
  <si>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</si>
  <si>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</si>
  <si>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</si>
  <si>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</si>
  <si>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</si>
  <si>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</si>
  <si>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</si>
  <si>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</si>
  <si>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</si>
  <si>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</si>
  <si>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</si>
  <si>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</si>
  <si>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</si>
  <si>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</si>
  <si>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</si>
  <si>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</si>
  <si>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</si>
  <si>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</si>
  <si>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</si>
  <si>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</si>
  <si>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</si>
  <si>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</si>
  <si>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</si>
  <si>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</si>
  <si>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</si>
  <si>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</si>
  <si>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</si>
  <si>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</si>
  <si>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</si>
  <si>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</si>
  <si>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</si>
  <si>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</si>
  <si>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</si>
  <si>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</si>
  <si>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</si>
  <si>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</si>
  <si>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</si>
  <si>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</si>
  <si>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</si>
  <si>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</si>
  <si>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</si>
  <si>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</si>
  <si>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</si>
  <si>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</si>
  <si>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</si>
  <si>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</si>
  <si>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</si>
  <si>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</si>
  <si>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</si>
  <si>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</si>
  <si>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</si>
  <si>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</si>
  <si>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</si>
  <si>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</si>
  <si>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</si>
  <si>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</si>
  <si>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</si>
  <si>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</si>
  <si>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</si>
  <si>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</si>
  <si>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</si>
  <si>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</si>
  <si>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</si>
  <si>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</si>
  <si>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</si>
  <si>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</si>
  <si>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</si>
  <si>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</si>
  <si>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</si>
  <si>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</si>
  <si>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</si>
  <si>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</si>
  <si>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</si>
  <si>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</si>
  <si>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</si>
  <si>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</si>
  <si>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</si>
  <si>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</si>
  <si>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</si>
  <si>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</si>
  <si>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</si>
  <si>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</si>
  <si>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</si>
  <si>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</si>
  <si>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</si>
  <si>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</si>
  <si>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</si>
  <si>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</si>
  <si>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</si>
  <si>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</si>
  <si>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</si>
  <si>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</si>
  <si>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</si>
  <si>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</si>
  <si>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</si>
  <si>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</si>
  <si>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</si>
  <si>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</si>
  <si>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</si>
  <si>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</si>
  <si>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</si>
  <si>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</si>
  <si>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</si>
  <si>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</si>
  <si>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</si>
  <si>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</si>
  <si>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</si>
  <si>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</si>
  <si>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</si>
  <si>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</si>
  <si>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</si>
  <si>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</si>
  <si>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</si>
  <si>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</si>
  <si>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こぼり</t>
  </si>
  <si>
    <t>03-3808-3150</t>
  </si>
  <si>
    <t>e15342@jp.ibm.com</t>
  </si>
  <si>
    <t>⑨-999-748</t>
  </si>
  <si>
    <t>小堀</t>
  </si>
  <si>
    <t>小堀均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</si>
  <si>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</si>
  <si>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</si>
  <si>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</si>
  <si>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</si>
  <si>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</si>
  <si>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</si>
  <si>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</si>
  <si>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ひじや しげる</t>
  </si>
  <si>
    <t>03-3808-7548</t>
  </si>
  <si>
    <t>hijiya@jp.ibm.com</t>
  </si>
  <si>
    <t>⑨-999-1142</t>
  </si>
  <si>
    <t>泥谷</t>
  </si>
  <si>
    <t>泥谷滋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</si>
  <si>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</si>
  <si>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</si>
  <si>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</si>
  <si>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</si>
  <si>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</si>
  <si>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</si>
  <si>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</si>
  <si>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</si>
  <si>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</si>
  <si>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</si>
  <si>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</si>
  <si>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</si>
  <si>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</si>
  <si>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</si>
  <si>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</si>
  <si>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</si>
  <si>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</si>
  <si>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</si>
  <si>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</si>
  <si>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</si>
  <si>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</si>
  <si>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</si>
  <si>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</si>
  <si>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</si>
  <si>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</si>
  <si>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</si>
  <si>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</si>
  <si>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</si>
  <si>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</si>
  <si>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</si>
  <si>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</si>
  <si>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</si>
  <si>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</si>
  <si>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</si>
  <si>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</si>
  <si>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</si>
  <si>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</si>
  <si>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</si>
  <si>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</si>
  <si>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</si>
  <si>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</si>
  <si>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</si>
  <si>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</si>
  <si>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</si>
  <si>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</si>
  <si>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</si>
  <si>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</si>
  <si>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</si>
  <si>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</si>
  <si>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</si>
  <si>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</si>
  <si>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</si>
  <si>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</si>
  <si>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</si>
  <si>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</si>
  <si>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</si>
  <si>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</si>
  <si>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</si>
  <si>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</si>
  <si>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</si>
  <si>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</si>
  <si>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</si>
  <si>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</si>
  <si>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</si>
  <si>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</si>
  <si>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</si>
  <si>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</si>
  <si>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</si>
  <si>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</si>
  <si>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</si>
  <si>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</si>
  <si>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</si>
  <si>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</si>
  <si>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</si>
  <si>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</si>
  <si>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</si>
  <si>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</si>
  <si>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</si>
  <si>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</si>
  <si>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</si>
  <si>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</si>
  <si>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</si>
  <si>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</si>
  <si>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</si>
  <si>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</si>
  <si>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</si>
  <si>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</si>
  <si>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</si>
  <si>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</si>
  <si>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</si>
  <si>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</si>
  <si>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</si>
  <si>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</si>
  <si>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</si>
  <si>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</si>
  <si>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</si>
  <si>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</si>
  <si>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</si>
  <si>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</si>
  <si>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</si>
  <si>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</si>
  <si>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</si>
  <si>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</si>
  <si>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</si>
  <si>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</si>
  <si>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</si>
  <si>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</si>
  <si>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</si>
  <si>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</si>
  <si>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</si>
  <si>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</si>
  <si>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</si>
  <si>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</si>
  <si>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kanazawa@plesios.jp</t>
  </si>
  <si>
    <t>⑨-999-356</t>
  </si>
  <si>
    <t>金澤秀信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</si>
  <si>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</si>
  <si>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</si>
  <si>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</si>
  <si>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</si>
  <si>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</si>
  <si>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</si>
  <si>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</si>
  <si>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</si>
  <si>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</si>
  <si>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</si>
  <si>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</si>
  <si>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</si>
  <si>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</si>
  <si>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</si>
  <si>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</si>
  <si>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</si>
  <si>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</si>
  <si>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</si>
  <si>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</si>
  <si>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</si>
  <si>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</si>
  <si>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</si>
  <si>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</si>
  <si>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</si>
  <si>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</si>
  <si>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</si>
  <si>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</si>
  <si>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</si>
  <si>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</si>
  <si>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</si>
  <si>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</si>
  <si>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</si>
  <si>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</si>
  <si>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</si>
  <si>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</si>
  <si>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</si>
  <si>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</si>
  <si>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</si>
  <si>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</si>
  <si>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</si>
  <si>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</si>
  <si>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</si>
  <si>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</si>
  <si>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</si>
  <si>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</si>
  <si>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</si>
  <si>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</si>
  <si>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</si>
  <si>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</si>
  <si>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</si>
  <si>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</si>
  <si>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</si>
  <si>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</si>
  <si>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</si>
  <si>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</si>
  <si>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</si>
  <si>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</si>
  <si>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</si>
  <si>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</si>
  <si>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</si>
  <si>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</si>
  <si>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</si>
  <si>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</si>
  <si>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</si>
  <si>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</si>
  <si>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</si>
  <si>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</si>
  <si>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</si>
  <si>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</si>
  <si>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</si>
  <si>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</si>
  <si>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</si>
  <si>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</si>
  <si>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</si>
  <si>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</si>
  <si>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</si>
  <si>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</si>
  <si>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</si>
  <si>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</si>
  <si>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</si>
  <si>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</si>
  <si>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</si>
  <si>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</si>
  <si>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</si>
  <si>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</si>
  <si>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</si>
  <si>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</si>
  <si>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</si>
  <si>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</si>
  <si>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</si>
  <si>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</si>
  <si>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</si>
  <si>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</si>
  <si>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</si>
  <si>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</si>
  <si>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</si>
  <si>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</si>
  <si>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</si>
  <si>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</si>
  <si>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</si>
  <si>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</si>
  <si>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</si>
  <si>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</si>
  <si>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</si>
  <si>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</si>
  <si>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</si>
  <si>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</si>
  <si>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</si>
  <si>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</si>
  <si>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</si>
  <si>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</si>
  <si>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</si>
  <si>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</si>
  <si>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</si>
  <si>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</si>
  <si>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</si>
  <si>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</si>
  <si>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</si>
  <si>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</si>
  <si>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</si>
  <si>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</si>
  <si>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</si>
  <si>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</si>
  <si>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</si>
  <si>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</si>
  <si>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</si>
  <si>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</si>
  <si>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</si>
  <si>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</si>
  <si>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</si>
  <si>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</si>
  <si>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</si>
  <si>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</si>
  <si>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</si>
  <si>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</si>
  <si>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</si>
  <si>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</si>
  <si>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</si>
  <si>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</si>
  <si>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</si>
  <si>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</si>
  <si>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</si>
  <si>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</si>
  <si>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</si>
  <si>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</si>
  <si>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</si>
  <si>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</si>
  <si>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</si>
  <si>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</si>
  <si>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</si>
  <si>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</si>
  <si>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</si>
  <si>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</si>
  <si>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</si>
  <si>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</si>
  <si>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</si>
  <si>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</si>
  <si>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</si>
  <si>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</si>
  <si>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</si>
  <si>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</si>
  <si>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</si>
  <si>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</si>
  <si>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</si>
  <si>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</si>
  <si>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</si>
  <si>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</si>
  <si>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</si>
  <si>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</si>
  <si>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</si>
  <si>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</si>
  <si>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</si>
  <si>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</si>
  <si>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</si>
  <si>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</si>
  <si>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</si>
  <si>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</si>
  <si>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</si>
  <si>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</si>
  <si>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</si>
  <si>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</si>
  <si>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</si>
  <si>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</si>
  <si>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</si>
  <si>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</si>
  <si>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</si>
  <si>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</si>
  <si>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</si>
  <si>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</si>
  <si>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</si>
  <si>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</si>
  <si>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</si>
  <si>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</si>
  <si>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</si>
  <si>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</si>
  <si>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</si>
  <si>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</si>
  <si>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</si>
  <si>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</si>
  <si>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</si>
  <si>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</si>
  <si>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</si>
  <si>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</si>
  <si>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</si>
  <si>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</si>
  <si>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</si>
  <si>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</si>
  <si>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</si>
  <si>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</si>
  <si>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</si>
  <si>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</si>
  <si>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</si>
  <si>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</si>
  <si>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</si>
  <si>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</si>
  <si>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</si>
  <si>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</si>
  <si>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</si>
  <si>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</si>
  <si>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</si>
  <si>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</si>
  <si>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</si>
  <si>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</si>
  <si>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</si>
  <si>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</si>
  <si>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</si>
  <si>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</si>
  <si>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</si>
  <si>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</si>
  <si>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</si>
  <si>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</si>
  <si>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</si>
  <si>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</si>
  <si>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</si>
  <si>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</si>
  <si>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</si>
  <si>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</si>
  <si>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</si>
  <si>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</si>
  <si>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</si>
  <si>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</si>
  <si>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</si>
  <si>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</si>
  <si>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</si>
  <si>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</si>
  <si>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</si>
  <si>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</si>
  <si>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</si>
  <si>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</si>
  <si>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</si>
  <si>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</si>
  <si>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</si>
  <si>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</si>
  <si>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</si>
  <si>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</si>
  <si>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</si>
  <si>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</si>
  <si>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</si>
  <si>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</si>
  <si>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</si>
  <si>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</si>
  <si>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</si>
  <si>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</si>
  <si>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</si>
  <si>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</si>
  <si>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</si>
  <si>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</si>
  <si>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</si>
  <si>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</si>
  <si>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</si>
  <si>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</si>
  <si>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</si>
  <si>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</si>
  <si>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</si>
  <si>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</si>
  <si>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</si>
  <si>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</si>
  <si>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</si>
  <si>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</si>
  <si>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</si>
  <si>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</si>
  <si>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</si>
  <si>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</si>
  <si>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</si>
  <si>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</si>
  <si>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</si>
  <si>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</si>
  <si>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</si>
  <si>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</si>
  <si>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</si>
  <si>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</si>
  <si>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</si>
  <si>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</si>
  <si>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</si>
  <si>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</si>
  <si>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</si>
  <si>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</si>
  <si>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</si>
  <si>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</si>
  <si>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</si>
  <si>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</si>
  <si>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</si>
  <si>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</si>
  <si>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</si>
  <si>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</si>
  <si>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</si>
  <si>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</si>
  <si>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</si>
  <si>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</si>
  <si>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</si>
  <si>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</si>
  <si>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</si>
  <si>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</si>
  <si>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</si>
  <si>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0466-45-1124</t>
  </si>
  <si>
    <t>F19324@jp.ibm.com</t>
  </si>
  <si>
    <t>⑨-999-1109</t>
  </si>
  <si>
    <t>長田</t>
  </si>
  <si>
    <t>NII</t>
  </si>
  <si>
    <t>長田ＮＩＩ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</si>
  <si>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</si>
  <si>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</si>
  <si>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</si>
  <si>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</si>
  <si>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</si>
  <si>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</si>
  <si>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</si>
  <si>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</si>
  <si>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</si>
  <si>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</si>
  <si>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</si>
  <si>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</si>
  <si>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</si>
  <si>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>とうほうおおはし</t>
  </si>
  <si>
    <t>東邦大橋(代</t>
  </si>
  <si>
    <t>東邦大橋（代</t>
  </si>
  <si>
    <t>①-446｜①new</t>
  </si>
  <si>
    <t>とうほうおおもり</t>
  </si>
  <si>
    <t>東邦大森(代</t>
  </si>
  <si>
    <t>東邦大森（代</t>
  </si>
  <si>
    <t>①-447｜①new</t>
  </si>
  <si>
    <t>しずおかいちりつ</t>
  </si>
  <si>
    <t>静岡市立(代</t>
  </si>
  <si>
    <t>静岡市立（代</t>
  </si>
  <si>
    <t>①-347｜①new</t>
  </si>
  <si>
    <t>つちうらきょうどう</t>
  </si>
  <si>
    <t>土浦協同(代</t>
  </si>
  <si>
    <t>土浦協同（代</t>
  </si>
  <si>
    <t>①-438｜①new</t>
  </si>
  <si>
    <t>とちぎ</t>
  </si>
  <si>
    <t>国立栃木</t>
  </si>
  <si>
    <t>宮入</t>
  </si>
  <si>
    <t>国立栃木宮入</t>
  </si>
  <si>
    <t>①-210｜①new</t>
  </si>
  <si>
    <t>やまといちりつ</t>
  </si>
  <si>
    <t>大和市立(代</t>
  </si>
  <si>
    <t>大和市立（代</t>
  </si>
  <si>
    <t>①-392｜①new</t>
  </si>
  <si>
    <t>なめがた</t>
  </si>
  <si>
    <t>なめがた(代</t>
  </si>
  <si>
    <t>なめがた（代</t>
  </si>
  <si>
    <t>①-056｜①new</t>
  </si>
  <si>
    <t>養育院/板</t>
  </si>
  <si>
    <t>養育院／板養育院／板</t>
  </si>
  <si>
    <t>①-537｜①new</t>
  </si>
  <si>
    <t>東京女子</t>
  </si>
  <si>
    <t>Dr田村</t>
  </si>
  <si>
    <t>東京女子Ｄｒ田村</t>
  </si>
  <si>
    <t>①-444｜①new</t>
  </si>
  <si>
    <t>えぬてぃてぃかんとう</t>
  </si>
  <si>
    <t>TT関東(代</t>
  </si>
  <si>
    <t>ＴＴ関東（代</t>
  </si>
  <si>
    <t>①-029｜①new</t>
  </si>
  <si>
    <t>かめだびょういん</t>
  </si>
  <si>
    <t>亀田病院(代</t>
  </si>
  <si>
    <t>亀田病院（代</t>
  </si>
  <si>
    <t>①-144｜①new</t>
  </si>
  <si>
    <t>こくりつがんせんたー</t>
  </si>
  <si>
    <t>NCC東(直</t>
  </si>
  <si>
    <t>ＮＣＣ東（直</t>
  </si>
  <si>
    <t>①-013｜①new</t>
  </si>
  <si>
    <t>とうきょういりょう</t>
  </si>
  <si>
    <t>NTMC(代</t>
  </si>
  <si>
    <t>ＮＴＭＣ（代</t>
  </si>
  <si>
    <t>①-017｜①new</t>
  </si>
  <si>
    <t>かわさきいちりつ</t>
  </si>
  <si>
    <t>川崎市立</t>
  </si>
  <si>
    <t>①-364｜①new</t>
  </si>
  <si>
    <t>国立第二</t>
  </si>
  <si>
    <t>国立第二国立第二</t>
  </si>
  <si>
    <t>①-209｜①new</t>
  </si>
  <si>
    <t>自治大宮</t>
  </si>
  <si>
    <t>桑久保/野口/長</t>
  </si>
  <si>
    <t>自治大宮桑久保／野口／長</t>
  </si>
  <si>
    <t>①-268｜①new</t>
  </si>
  <si>
    <t>せきしんかいさいわい</t>
  </si>
  <si>
    <t>石心会幸ｶﾙﾃ</t>
  </si>
  <si>
    <t>石心会幸カルテ</t>
  </si>
  <si>
    <t>①-356｜①new</t>
  </si>
  <si>
    <t>せきしんかいさやま</t>
  </si>
  <si>
    <t>石心狭山(代</t>
  </si>
  <si>
    <t>石心狭山（代</t>
  </si>
  <si>
    <t>①-357｜①new</t>
  </si>
  <si>
    <t>Dr上田/高橋/椎名/岡/鈴木/大津/三</t>
  </si>
  <si>
    <t>養育院／板Ｄｒ上田／高橋／椎名／岡／鈴木／大津／三</t>
  </si>
  <si>
    <t>①-536｜①new</t>
  </si>
  <si>
    <t>じちおおみや</t>
  </si>
  <si>
    <t>自治大宮(電</t>
  </si>
  <si>
    <t>自治大宮（電</t>
  </si>
  <si>
    <t>①-267｜①new</t>
  </si>
  <si>
    <t>NCC中央(DI</t>
  </si>
  <si>
    <t>ＮＣＣ中央（ＤＩ</t>
  </si>
  <si>
    <t>①-012｜①new</t>
  </si>
  <si>
    <t>かめだいりょう</t>
  </si>
  <si>
    <t>亀田医情研</t>
  </si>
  <si>
    <t>①-141｜①new</t>
  </si>
  <si>
    <t>かめだがぞうせんた</t>
  </si>
  <si>
    <t>亀田画像ｾﾝﾀｰ</t>
  </si>
  <si>
    <t>亀田画像センター</t>
  </si>
  <si>
    <t>①-142｜①new</t>
  </si>
  <si>
    <t>けいおうびょういん</t>
  </si>
  <si>
    <t>慶応病院(情</t>
  </si>
  <si>
    <t>慶応病院（情</t>
  </si>
  <si>
    <t>①-174｜①new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</si>
  <si>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</si>
  <si>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</si>
  <si>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</si>
  <si>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</si>
  <si>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</si>
  <si>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</t>
  </si>
  <si>
    <t>Dr中村/立花/渡辺</t>
  </si>
  <si>
    <t>聖路加Ｄｒ中村／立花／渡辺</t>
  </si>
  <si>
    <t>①-340｜①new</t>
  </si>
  <si>
    <t>大和市立</t>
  </si>
  <si>
    <t>相原/坂本</t>
  </si>
  <si>
    <t>大和市立相原／坂本</t>
  </si>
  <si>
    <t>①-393｜①new</t>
  </si>
  <si>
    <t>東京医科</t>
  </si>
  <si>
    <t>土家/成清/川上</t>
  </si>
  <si>
    <t>東京医科土家／成清／川上</t>
  </si>
  <si>
    <t>①-443｜①new</t>
  </si>
  <si>
    <t>養育院/多</t>
  </si>
  <si>
    <t>養育院／多養育院／多</t>
  </si>
  <si>
    <t>①-535｜①new</t>
  </si>
  <si>
    <t>ミニストップ</t>
  </si>
  <si>
    <t>海保</t>
  </si>
  <si>
    <t>ミニストップ海保</t>
  </si>
  <si>
    <t>①-069｜①new</t>
  </si>
  <si>
    <t>秋永</t>
  </si>
  <si>
    <t>ミニストップ秋永</t>
  </si>
  <si>
    <t>①-071｜①new</t>
  </si>
  <si>
    <t>サンクス</t>
  </si>
  <si>
    <t>高橋/高瀬/広田</t>
  </si>
  <si>
    <t>サンクス高橋／高瀬／広田</t>
  </si>
  <si>
    <t>①-039｜①new</t>
  </si>
  <si>
    <t>ミニストップ小林</t>
  </si>
  <si>
    <t>①-072｜①new</t>
  </si>
  <si>
    <t>DKB</t>
  </si>
  <si>
    <t>ＤＫＢ稲岡</t>
  </si>
  <si>
    <t>①-002｜①new</t>
  </si>
  <si>
    <t>笹川</t>
  </si>
  <si>
    <t>ミニストップ笹川</t>
  </si>
  <si>
    <t>①-070｜①new</t>
  </si>
  <si>
    <t>ミニスットプ</t>
  </si>
  <si>
    <t>滝澤</t>
  </si>
  <si>
    <t>ミニスットプ滝澤</t>
  </si>
  <si>
    <t>①-068｜①new</t>
  </si>
  <si>
    <t>NTT</t>
  </si>
  <si>
    <t>沖/佐々木</t>
  </si>
  <si>
    <t>ＮＴＴ沖／佐々木</t>
  </si>
  <si>
    <t>①-018｜①new</t>
  </si>
  <si>
    <t>ＪＴＢ</t>
  </si>
  <si>
    <t>ＪＴＢ富田</t>
  </si>
  <si>
    <t>①-011｜①new</t>
  </si>
  <si>
    <t>村井</t>
  </si>
  <si>
    <t>ＪＴＢ村井</t>
  </si>
  <si>
    <t>①-010｜①new</t>
  </si>
  <si>
    <t>佐藤未来子</t>
  </si>
  <si>
    <t>ＪＴＢ佐藤未来子</t>
  </si>
  <si>
    <t>①-009｜①new</t>
  </si>
  <si>
    <t>ＪＴＢ後藤</t>
  </si>
  <si>
    <t>①-008｜①new</t>
  </si>
  <si>
    <t>ＪＴＢ旭</t>
  </si>
  <si>
    <t>①-007｜①new</t>
  </si>
  <si>
    <t>竹淵</t>
  </si>
  <si>
    <t>ＤＫＢ竹淵</t>
  </si>
  <si>
    <t>①-003｜①new</t>
  </si>
  <si>
    <t>近セ</t>
  </si>
  <si>
    <t>広瀬/加藤</t>
  </si>
  <si>
    <t>近セ広瀬／加藤</t>
  </si>
  <si>
    <t>①-162｜①new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</si>
  <si>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</si>
  <si>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</si>
  <si>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</si>
  <si>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</si>
  <si>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</si>
  <si>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</si>
  <si>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</si>
  <si>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</si>
  <si>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tatsumi@sfc.keio.ac.jp</t>
  </si>
  <si>
    <t>辰巳ｋｏ</t>
  </si>
  <si>
    <t>③-001｜①new</t>
  </si>
  <si>
    <t>メルクス</t>
  </si>
  <si>
    <t>渡部</t>
  </si>
  <si>
    <t>メルクス渡部</t>
  </si>
  <si>
    <t>①-073｜①new</t>
  </si>
  <si>
    <t>mi-kawa@mth.biglobe.</t>
  </si>
  <si>
    <t>SPA川田</t>
  </si>
  <si>
    <t>ＳＰＡ川田</t>
  </si>
  <si>
    <t>①-024｜①new</t>
  </si>
  <si>
    <t>ﾅｲｽ井上</t>
  </si>
  <si>
    <t>ナイス井上</t>
  </si>
  <si>
    <t>①-049｜①new</t>
  </si>
  <si>
    <t>USE知念</t>
  </si>
  <si>
    <t>ＵＳＥ知念</t>
  </si>
  <si>
    <t>①-031｜①new</t>
  </si>
  <si>
    <t>ﾆｽｺﾝ篠田</t>
  </si>
  <si>
    <t>ニスコン篠田</t>
  </si>
  <si>
    <t>①-060｜①new</t>
  </si>
  <si>
    <t>SIS長峯</t>
  </si>
  <si>
    <t>ＳＩＳ長峯</t>
  </si>
  <si>
    <t>①-022｜①new</t>
  </si>
  <si>
    <t>FSI田丸</t>
  </si>
  <si>
    <t>ＦＳＩ田丸</t>
  </si>
  <si>
    <t>①-004｜①new</t>
  </si>
  <si>
    <t>JMC峯籏</t>
  </si>
  <si>
    <t>ＪＭＣ峯籏</t>
  </si>
  <si>
    <t>①-006｜①new</t>
  </si>
  <si>
    <t>NDD千田</t>
  </si>
  <si>
    <t>ＮＤＤ千田</t>
  </si>
  <si>
    <t>①-016｜①new</t>
  </si>
  <si>
    <t>SIS西井</t>
  </si>
  <si>
    <t>ＳＩＳ西井</t>
  </si>
  <si>
    <t>①-020｜①new</t>
  </si>
  <si>
    <t>SIS石川</t>
  </si>
  <si>
    <t>ＳＩＳ石川</t>
  </si>
  <si>
    <t>①-021｜①new</t>
  </si>
  <si>
    <t>IWI</t>
  </si>
  <si>
    <t>山本/大山</t>
  </si>
  <si>
    <t>ＩＷＩ山本／大山</t>
  </si>
  <si>
    <t>①-005｜①new</t>
  </si>
  <si>
    <t>AIT</t>
  </si>
  <si>
    <t>椎野/堀野</t>
  </si>
  <si>
    <t>ＡＩＴ椎野／堀野</t>
  </si>
  <si>
    <t>①-001｜①new</t>
  </si>
  <si>
    <t>トッパン</t>
  </si>
  <si>
    <t>河合</t>
  </si>
  <si>
    <t>トッパン河合</t>
  </si>
  <si>
    <t>①-045｜①new</t>
  </si>
  <si>
    <t>SPA秋庭</t>
  </si>
  <si>
    <t>ＳＰＡ秋庭</t>
  </si>
  <si>
    <t>①-023｜①new</t>
  </si>
  <si>
    <t>白鳥</t>
  </si>
  <si>
    <t>メルクス白鳥</t>
  </si>
  <si>
    <t>①-074｜①new</t>
  </si>
  <si>
    <t>みずき</t>
  </si>
  <si>
    <t>堀口</t>
  </si>
  <si>
    <t>みずき堀口</t>
  </si>
  <si>
    <t>①-067｜①new</t>
  </si>
  <si>
    <t>ニスコンサービス</t>
  </si>
  <si>
    <t>仙場、工藤、川名</t>
  </si>
  <si>
    <t>ニスコンサービス仙場、工藤、川名</t>
  </si>
  <si>
    <t>①-057｜①new</t>
  </si>
  <si>
    <t>トッパン大熊</t>
  </si>
  <si>
    <t>①-048｜①new</t>
  </si>
  <si>
    <t>トッパン志村</t>
  </si>
  <si>
    <t>①-046｜①new</t>
  </si>
  <si>
    <t>SSK</t>
  </si>
  <si>
    <t>小南</t>
  </si>
  <si>
    <t>ＳＳＫ小南</t>
  </si>
  <si>
    <t>①-027｜①new</t>
  </si>
  <si>
    <t>ｿﾌﾄ ﾊﾟﾜｰｽﾞ</t>
  </si>
  <si>
    <t>ソフトパワーズ　ソフト　パワーズ</t>
  </si>
  <si>
    <t>①-041｜①new</t>
  </si>
  <si>
    <t>クレスコ</t>
  </si>
  <si>
    <t>根元</t>
  </si>
  <si>
    <t>クレスコ根元</t>
  </si>
  <si>
    <t>①-038｜①new</t>
  </si>
  <si>
    <t>ｶﾈﾎﾞｳ</t>
  </si>
  <si>
    <t>カネボウ森</t>
  </si>
  <si>
    <t>①-037｜①new</t>
  </si>
  <si>
    <t>カテナ</t>
  </si>
  <si>
    <t>大塚</t>
  </si>
  <si>
    <t>カテナ大塚</t>
  </si>
  <si>
    <t>①-035｜①new</t>
  </si>
  <si>
    <t>ﾍﾞｽﾄﾛﾝ</t>
  </si>
  <si>
    <t>河辺</t>
  </si>
  <si>
    <t>ベストロン河辺</t>
  </si>
  <si>
    <t>①-066｜①new</t>
  </si>
  <si>
    <t>相田</t>
  </si>
  <si>
    <t>トッパン相田</t>
  </si>
  <si>
    <t>①-047｜①new</t>
  </si>
  <si>
    <t>USE竹下</t>
  </si>
  <si>
    <t>ＵＳＥ竹下</t>
  </si>
  <si>
    <t>①-032｜①new</t>
  </si>
  <si>
    <t>ﾅｲｽ</t>
  </si>
  <si>
    <t>二井</t>
  </si>
  <si>
    <t>ナイス二井</t>
  </si>
  <si>
    <t>①-055｜①new</t>
  </si>
  <si>
    <t>ﾅｲｽ西尾</t>
  </si>
  <si>
    <t>ナイス西尾</t>
  </si>
  <si>
    <t>①-053｜①new</t>
  </si>
  <si>
    <t>ﾅｲｽ栗田</t>
  </si>
  <si>
    <t>ナイス栗田</t>
  </si>
  <si>
    <t>①-052｜①new</t>
  </si>
  <si>
    <t>ﾅｲｽ金子</t>
  </si>
  <si>
    <t>ナイス金子</t>
  </si>
  <si>
    <t>①-051｜①new</t>
  </si>
  <si>
    <t>ﾅｲｽ永田</t>
  </si>
  <si>
    <t>ナイス永田</t>
  </si>
  <si>
    <t>①-050｜①new</t>
  </si>
  <si>
    <t>ﾆｽｺﾝ市川</t>
  </si>
  <si>
    <t>ニスコン市川</t>
  </si>
  <si>
    <t>①-059｜①new</t>
  </si>
  <si>
    <t>ｶﾃﾅ武井</t>
  </si>
  <si>
    <t>カテナ武井</t>
  </si>
  <si>
    <t>①-036｜①new</t>
  </si>
  <si>
    <t>USE</t>
  </si>
  <si>
    <t>ＵＳＥ村田</t>
  </si>
  <si>
    <t>①-030｜①new</t>
  </si>
  <si>
    <t>TAIS早乙女</t>
  </si>
  <si>
    <t>ＴＡＩＳ早乙女</t>
  </si>
  <si>
    <t>①-028｜①new</t>
  </si>
  <si>
    <t>ﾆﾁｲ兼平</t>
  </si>
  <si>
    <t>ニチイ兼平</t>
  </si>
  <si>
    <t>①-064｜①new</t>
  </si>
  <si>
    <t>ﾆｽｺﾝ川名</t>
  </si>
  <si>
    <t>ニスコン川名</t>
  </si>
  <si>
    <t>①-061｜①new</t>
  </si>
  <si>
    <t>ﾆｽｺﾝ藤原</t>
  </si>
  <si>
    <t>ニスコン藤原</t>
  </si>
  <si>
    <t>①-062｜①new</t>
  </si>
  <si>
    <t>ﾆｽｺﾝ牧野</t>
  </si>
  <si>
    <t>ニスコン牧野</t>
  </si>
  <si>
    <t>①-063｜①new</t>
  </si>
  <si>
    <t>ﾆﾁｲ</t>
  </si>
  <si>
    <t>名畑（営）</t>
  </si>
  <si>
    <t>ニチイ名畑（営）</t>
  </si>
  <si>
    <t>①-065｜①new</t>
  </si>
  <si>
    <t>0286-22-5242</t>
  </si>
  <si>
    <t>yoabe@tochi.hosp.go.jp</t>
  </si>
  <si>
    <t>⑨-999-3</t>
  </si>
  <si>
    <t>会社-SSO</t>
  </si>
  <si>
    <t>NDD</t>
  </si>
  <si>
    <t>ＮＤＤ阿部</t>
  </si>
  <si>
    <t>seiryu@nddhq.co.jp</t>
  </si>
  <si>
    <t>⑨-999-7</t>
  </si>
  <si>
    <t>聖生(ｾｲﾘｭｳ)/一ﾉ瀬/須貝/池山/</t>
  </si>
  <si>
    <t>ＮＤＤ聖生（セイリュウ）／一ノ瀬／須貝／池山／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</si>
  <si>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</si>
  <si>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</si>
  <si>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</si>
  <si>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</si>
  <si>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</si>
  <si>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</si>
  <si>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</si>
  <si>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03-5496-4701</t>
  </si>
  <si>
    <t>mhattori@spa-japan.c</t>
  </si>
  <si>
    <t>⑨-999-19</t>
  </si>
  <si>
    <t>SPA</t>
  </si>
  <si>
    <t>服部</t>
  </si>
  <si>
    <t>ＳＰＡ服部</t>
  </si>
  <si>
    <t>03-3816-6045</t>
  </si>
  <si>
    <t>nagano@sskco.co.jp</t>
  </si>
  <si>
    <t>⑨-999-23</t>
  </si>
  <si>
    <t>永野</t>
  </si>
  <si>
    <t>ＳＳＫ永野</t>
  </si>
  <si>
    <t>03-3434-8711</t>
  </si>
  <si>
    <t>Funamizu_Kenichi.CATENA_CORP@sales.catena.co.jp</t>
  </si>
  <si>
    <t>⑨-999-27</t>
  </si>
  <si>
    <t>船水</t>
  </si>
  <si>
    <t>カテナ船水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</si>
  <si>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</si>
  <si>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</si>
  <si>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</si>
  <si>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</si>
  <si>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</si>
  <si>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</si>
  <si>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</si>
  <si>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</si>
  <si>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</si>
  <si>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</si>
  <si>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</si>
  <si>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</si>
  <si>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</si>
  <si>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</si>
  <si>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</si>
  <si>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</si>
  <si>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</si>
  <si>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</si>
  <si>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</si>
  <si>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</si>
  <si>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</si>
  <si>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</si>
  <si>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</si>
  <si>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</si>
  <si>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</si>
  <si>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</si>
  <si>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</si>
  <si>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</si>
  <si>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</si>
  <si>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</si>
  <si>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</si>
  <si>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</si>
  <si>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</si>
  <si>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</si>
  <si>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</si>
  <si>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</si>
  <si>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</si>
  <si>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</si>
  <si>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</si>
  <si>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</si>
  <si>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</si>
  <si>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</si>
  <si>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</si>
  <si>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</si>
  <si>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</si>
  <si>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</si>
  <si>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</si>
  <si>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>sagawa@syshouse.co.jp</t>
  </si>
  <si>
    <t>⑨-999-506</t>
  </si>
  <si>
    <t>佐川＠システムハウス</t>
  </si>
  <si>
    <t>y.moriyasu@ms-net.co.jp</t>
  </si>
  <si>
    <t>森安課長</t>
  </si>
  <si>
    <t>③-048｜①new</t>
  </si>
  <si>
    <t>m.someya@ms-net.co.jp</t>
  </si>
  <si>
    <t>染谷課長</t>
  </si>
  <si>
    <t>③-058｜①new</t>
  </si>
  <si>
    <t>18.freelance</t>
  </si>
  <si>
    <t>30.pcsl本厚木</t>
  </si>
  <si>
    <t>erimiyasaka@aol.com</t>
  </si>
  <si>
    <t>宮坂恵理</t>
  </si>
  <si>
    <t>④-020｜①new</t>
  </si>
  <si>
    <t>raykami@mbc.ocn.ne.jp</t>
  </si>
  <si>
    <t>上泉義朗</t>
  </si>
  <si>
    <t>④-053｜①new</t>
  </si>
  <si>
    <t>satokoko@kk.iij4u.or.jp</t>
  </si>
  <si>
    <t>中野聡子</t>
  </si>
  <si>
    <t>④-075｜①new</t>
  </si>
  <si>
    <t>yunoryu@ka2.so-net.ne.jp</t>
  </si>
  <si>
    <t>湯野龍彦</t>
  </si>
  <si>
    <t>④-079｜①new</t>
  </si>
  <si>
    <t>32.神奈川県立高校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</si>
  <si>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</si>
  <si>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</si>
  <si>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</si>
  <si>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</si>
  <si>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</si>
  <si>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</si>
  <si>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</si>
  <si>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</si>
  <si>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</si>
  <si>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</si>
  <si>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</si>
  <si>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</si>
  <si>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</si>
  <si>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</si>
  <si>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</si>
  <si>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</si>
  <si>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</si>
  <si>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</si>
  <si>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</si>
  <si>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</si>
  <si>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</si>
  <si>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</si>
  <si>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</si>
  <si>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</si>
  <si>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</si>
  <si>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</si>
  <si>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</si>
  <si>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</si>
  <si>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</si>
  <si>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</si>
  <si>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</si>
  <si>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</si>
  <si>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</si>
  <si>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</si>
  <si>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kinoseikobo01@yahoo.co.jp</t>
  </si>
  <si>
    <t>catcham4612@docomo.ne.jp</t>
  </si>
  <si>
    <t>cig71770@syd.odn.ne.jp</t>
  </si>
  <si>
    <t>イベント</t>
  </si>
  <si>
    <t>加藤博之（７－５）</t>
  </si>
  <si>
    <t>④-013｜①new</t>
  </si>
  <si>
    <t>syosuke3@ued.janis.or.jp</t>
  </si>
  <si>
    <t>事務局+総務</t>
  </si>
  <si>
    <t>宮崎眞次（２２１）</t>
  </si>
  <si>
    <t>④-021｜①new</t>
  </si>
  <si>
    <t>imns1600@docomo.ne.jp</t>
  </si>
  <si>
    <t>hks@ued.janis.or.jp</t>
  </si>
  <si>
    <t>会長代理</t>
  </si>
  <si>
    <t>今西勝裕（１５－１１）</t>
  </si>
  <si>
    <t>④-033｜①new</t>
  </si>
  <si>
    <t>shinji365@docomo.ne.jp</t>
  </si>
  <si>
    <t>shinji.nihira@yahoo.co.jp</t>
  </si>
  <si>
    <t>監査</t>
  </si>
  <si>
    <t>仁平真治（８－４１）</t>
  </si>
  <si>
    <t>④-057｜①new</t>
  </si>
  <si>
    <t>会長</t>
  </si>
  <si>
    <t>大森義次（２０－９）</t>
  </si>
  <si>
    <t>④-069｜①new</t>
  </si>
  <si>
    <t>fkrghufwhw75k8jjpx@docomo.ne.jp</t>
  </si>
  <si>
    <t>t-fuji@silver.plala.or.jp</t>
  </si>
  <si>
    <t>会計</t>
  </si>
  <si>
    <t>藤代勤（９－５７）</t>
  </si>
  <si>
    <t>④-080｜①new</t>
  </si>
  <si>
    <t>faikom-z@docomo.ne.jp</t>
  </si>
  <si>
    <t>faikom1@hotmail.com</t>
  </si>
  <si>
    <t>豊田資則（７－３１）</t>
  </si>
  <si>
    <t>④-094｜①new</t>
  </si>
  <si>
    <t>te.fujino@gmail.com</t>
  </si>
  <si>
    <t>藤野＠７－２０輝雄</t>
  </si>
  <si>
    <t>④-088｜①new</t>
  </si>
  <si>
    <t>32.上田市公共</t>
  </si>
  <si>
    <t>テニス</t>
  </si>
  <si>
    <t>東美ヶ原高原</t>
  </si>
  <si>
    <t>テニス東美ヶ原高原</t>
  </si>
  <si>
    <t>①-044｜①new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</si>
  <si>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</si>
  <si>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</si>
  <si>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</si>
  <si>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</si>
  <si>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</si>
  <si>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</si>
  <si>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>りんかい</t>
  </si>
  <si>
    <t>臨海病院</t>
  </si>
  <si>
    <t>①-543｜①new</t>
  </si>
  <si>
    <t>なかやまじどうし</t>
  </si>
  <si>
    <t>中山自動</t>
  </si>
  <si>
    <t>星川</t>
  </si>
  <si>
    <t>中山自動星川</t>
  </si>
  <si>
    <t>①-404｜①new</t>
  </si>
  <si>
    <t>健一</t>
  </si>
  <si>
    <t>蔦健一</t>
  </si>
  <si>
    <t>⑧-079｜①new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</si>
  <si>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</si>
  <si>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</si>
  <si>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</si>
  <si>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</si>
  <si>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</si>
  <si>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</si>
  <si>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</si>
  <si>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</si>
  <si>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</si>
  <si>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</si>
  <si>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ほんだ　ぜんくろう</t>
  </si>
  <si>
    <t>⑨-999-1397</t>
  </si>
  <si>
    <t>善九郎</t>
  </si>
  <si>
    <t>本田善九郎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</si>
  <si>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</si>
  <si>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</si>
  <si>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</si>
  <si>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</si>
  <si>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</si>
  <si>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</si>
  <si>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</si>
  <si>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</si>
  <si>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</si>
  <si>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</si>
  <si>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</si>
  <si>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</si>
  <si>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</si>
  <si>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</si>
  <si>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</si>
  <si>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</si>
  <si>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</si>
  <si>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</si>
  <si>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</si>
  <si>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</si>
  <si>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</si>
  <si>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</si>
  <si>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</si>
  <si>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</si>
  <si>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</si>
  <si>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</si>
  <si>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</si>
  <si>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</si>
  <si>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</si>
  <si>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</si>
  <si>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</si>
  <si>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</si>
  <si>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</si>
  <si>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</si>
  <si>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</si>
  <si>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</si>
  <si>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</si>
  <si>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</si>
  <si>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</si>
  <si>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</si>
  <si>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</si>
  <si>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</si>
  <si>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</si>
  <si>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</si>
  <si>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</si>
  <si>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</si>
  <si>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</si>
  <si>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</si>
  <si>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</si>
  <si>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</si>
  <si>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</si>
  <si>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</si>
  <si>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</si>
  <si>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</si>
  <si>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</si>
  <si>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</si>
  <si>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</si>
  <si>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</si>
  <si>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</si>
  <si>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</si>
  <si>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</si>
  <si>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</si>
  <si>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</si>
  <si>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</si>
  <si>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</si>
  <si>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</si>
  <si>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</si>
  <si>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</si>
  <si>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</si>
  <si>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</si>
  <si>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</si>
  <si>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</si>
  <si>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</si>
  <si>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</si>
  <si>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</si>
  <si>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</si>
  <si>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</si>
  <si>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</si>
  <si>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</si>
  <si>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</si>
  <si>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</si>
  <si>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</si>
  <si>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</si>
  <si>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</si>
  <si>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</si>
  <si>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</si>
  <si>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</si>
  <si>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</si>
  <si>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</si>
  <si>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</si>
  <si>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</si>
  <si>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</si>
  <si>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</si>
  <si>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</si>
  <si>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</si>
  <si>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</si>
  <si>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</si>
  <si>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</si>
  <si>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</si>
  <si>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</si>
  <si>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</si>
  <si>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</si>
  <si>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</si>
  <si>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</si>
  <si>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</si>
  <si>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</si>
  <si>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</si>
  <si>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</si>
  <si>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</si>
  <si>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</si>
  <si>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</si>
  <si>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</si>
  <si>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</si>
  <si>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</si>
  <si>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</si>
  <si>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</si>
  <si>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</si>
  <si>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</si>
  <si>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</si>
  <si>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</si>
  <si>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</si>
  <si>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</si>
  <si>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</si>
  <si>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</si>
  <si>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</si>
  <si>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</si>
  <si>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</si>
  <si>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</si>
  <si>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</si>
  <si>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</si>
  <si>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</si>
  <si>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</si>
  <si>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</si>
  <si>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</si>
  <si>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</si>
  <si>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</si>
  <si>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</si>
  <si>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</si>
  <si>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</si>
  <si>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</si>
  <si>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</si>
  <si>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</si>
  <si>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</si>
  <si>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</si>
  <si>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</si>
  <si>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</si>
  <si>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</si>
  <si>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</si>
  <si>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</si>
  <si>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</si>
  <si>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</si>
  <si>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</si>
  <si>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</si>
  <si>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</si>
  <si>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</si>
  <si>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</si>
  <si>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</si>
  <si>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</si>
  <si>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</si>
  <si>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</si>
  <si>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</si>
  <si>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</si>
  <si>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</si>
  <si>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</si>
  <si>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</si>
  <si>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</si>
  <si>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</si>
  <si>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</si>
  <si>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</si>
  <si>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</si>
  <si>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</si>
  <si>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</si>
  <si>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</si>
  <si>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</si>
  <si>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</si>
  <si>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</si>
  <si>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</si>
  <si>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</si>
  <si>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</si>
  <si>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</si>
  <si>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</si>
  <si>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</si>
  <si>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</si>
  <si>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</si>
  <si>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</si>
  <si>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東京都町田市南町田3-9-50　</t>
  </si>
  <si>
    <t>042-796-3969</t>
  </si>
  <si>
    <t>章子</t>
  </si>
  <si>
    <t>3-9-50</t>
  </si>
  <si>
    <t>小林章子</t>
  </si>
  <si>
    <t>⑧-134｜①new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</si>
  <si>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</si>
  <si>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</si>
  <si>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</si>
  <si>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</si>
  <si>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</si>
  <si>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</si>
  <si>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</si>
  <si>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</si>
  <si>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</si>
  <si>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</si>
  <si>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</si>
  <si>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</si>
  <si>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</si>
  <si>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</si>
  <si>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</si>
  <si>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</si>
  <si>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</si>
  <si>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</si>
  <si>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</si>
  <si>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</si>
  <si>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</si>
  <si>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</si>
  <si>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</si>
  <si>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0426-25-8851</t>
  </si>
  <si>
    <t>幸治</t>
  </si>
  <si>
    <t>八日町１－１８</t>
  </si>
  <si>
    <t>坂本幸治</t>
  </si>
  <si>
    <t>①-236｜①new</t>
  </si>
  <si>
    <t>0427-23-2664</t>
  </si>
  <si>
    <t>滝本</t>
  </si>
  <si>
    <t>三郎</t>
  </si>
  <si>
    <t>森野１－３８－３</t>
  </si>
  <si>
    <t>滝本三郎</t>
  </si>
  <si>
    <t>①-394｜①new</t>
  </si>
  <si>
    <t>　</t>
  </si>
  <si>
    <t>羽守</t>
  </si>
  <si>
    <t>光夫</t>
  </si>
  <si>
    <t>羽守光夫</t>
  </si>
  <si>
    <t>①-094｜①new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</si>
  <si>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</si>
  <si>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</si>
  <si>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</si>
  <si>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</si>
  <si>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</si>
  <si>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</si>
  <si>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</si>
  <si>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</si>
  <si>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</si>
  <si>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</si>
  <si>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</si>
  <si>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</si>
  <si>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</si>
  <si>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</si>
  <si>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</si>
  <si>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</si>
  <si>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</si>
  <si>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</si>
  <si>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</si>
  <si>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</si>
  <si>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</si>
  <si>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</si>
  <si>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</si>
  <si>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0425-83-5141</t>
  </si>
  <si>
    <t>根本</t>
  </si>
  <si>
    <t>正代</t>
  </si>
  <si>
    <t>日野本町５－２－１８</t>
  </si>
  <si>
    <t>根本正代</t>
  </si>
  <si>
    <t>①-218｜①new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</si>
  <si>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</si>
  <si>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</si>
  <si>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</si>
  <si>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</si>
  <si>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</si>
  <si>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</si>
  <si>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</si>
  <si>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</si>
  <si>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</si>
  <si>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</si>
  <si>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</si>
  <si>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</si>
  <si>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</si>
  <si>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</si>
  <si>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</si>
  <si>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</si>
  <si>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</si>
  <si>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</si>
  <si>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</si>
  <si>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</si>
  <si>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</si>
  <si>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</si>
  <si>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</si>
  <si>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</si>
  <si>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</si>
  <si>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</si>
  <si>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</si>
  <si>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</si>
  <si>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</si>
  <si>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</si>
  <si>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</si>
  <si>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</si>
  <si>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</si>
  <si>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</si>
  <si>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</si>
  <si>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</si>
  <si>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</si>
  <si>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</t>
  </si>
  <si>
    <t>応玄</t>
  </si>
  <si>
    <t>権田応玄</t>
  </si>
  <si>
    <t>①-177｜①new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</si>
  <si>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</si>
  <si>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</si>
  <si>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</si>
  <si>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</si>
  <si>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</si>
  <si>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</si>
  <si>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</si>
  <si>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</si>
  <si>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</si>
  <si>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</si>
  <si>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</si>
  <si>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</si>
  <si>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</si>
  <si>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</si>
  <si>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</si>
  <si>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</si>
  <si>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</si>
  <si>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</si>
  <si>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</si>
  <si>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</si>
  <si>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</si>
  <si>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</si>
  <si>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</si>
  <si>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</si>
  <si>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</si>
  <si>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</si>
  <si>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</si>
  <si>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みき</t>
  </si>
  <si>
    <t>清水みき</t>
  </si>
  <si>
    <t>①-334｜①new</t>
  </si>
  <si>
    <t>ゆうこ</t>
  </si>
  <si>
    <t>木部ゆうこ</t>
  </si>
  <si>
    <t>①-523｜①new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</si>
  <si>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</si>
  <si>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</si>
  <si>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</si>
  <si>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</si>
  <si>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</si>
  <si>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</si>
  <si>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</si>
  <si>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</si>
  <si>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</si>
  <si>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</si>
  <si>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</si>
  <si>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</si>
  <si>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</si>
  <si>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</si>
  <si>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</si>
  <si>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</si>
  <si>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</si>
  <si>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</si>
  <si>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ThunderBird</t>
  </si>
  <si>
    <t>0859-34-2222</t>
  </si>
  <si>
    <t>0120-116-000</t>
  </si>
  <si>
    <t>町田市立病院</t>
  </si>
  <si>
    <t>042-722-2230</t>
  </si>
  <si>
    <t>080-5030-8617</t>
  </si>
  <si>
    <t>046-267-0531</t>
  </si>
  <si>
    <t>古賀歯科</t>
  </si>
  <si>
    <t>042-721-0760</t>
  </si>
  <si>
    <t>みずほ証券くりた</t>
  </si>
  <si>
    <t>042-722-5611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</si>
  <si>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</si>
  <si>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</si>
  <si>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</si>
  <si>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</si>
  <si>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</si>
  <si>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</si>
  <si>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</si>
  <si>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trn</t>
  </si>
  <si>
    <t>Job1 新住所録更新</t>
    <rPh sb="5" eb="6">
      <t>シン</t>
    </rPh>
    <rPh sb="6" eb="9">
      <t>ジュウショロク</t>
    </rPh>
    <rPh sb="9" eb="11">
      <t>コウシン</t>
    </rPh>
    <phoneticPr fontId="17"/>
  </si>
  <si>
    <t>NA</t>
  </si>
  <si>
    <t>Archives(更新後)</t>
    <phoneticPr fontId="17"/>
  </si>
  <si>
    <t xml:space="preserve">※この背景色の項目は、削除して空白(null)にするとエクスプロラからファイルを選択できます。==＞ </t>
    <phoneticPr fontId="17"/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</si>
  <si>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</si>
  <si>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</si>
  <si>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</si>
  <si>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</si>
  <si>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</si>
  <si>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</si>
  <si>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⑨-999-78</t>
  </si>
  <si>
    <t>伊東</t>
  </si>
  <si>
    <t>美緒</t>
  </si>
  <si>
    <t>中原区田尻町</t>
  </si>
  <si>
    <t>８９－１－１０３</t>
  </si>
  <si>
    <t>伊東美緒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</si>
  <si>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</si>
  <si>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</si>
  <si>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</si>
  <si>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</si>
  <si>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</si>
  <si>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</si>
  <si>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</si>
  <si>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</si>
  <si>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</si>
  <si>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</si>
  <si>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</si>
  <si>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</si>
  <si>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</si>
  <si>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</si>
  <si>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茨木市</t>
  </si>
  <si>
    <t>沢良宜西</t>
  </si>
  <si>
    <t>１－１３－５</t>
  </si>
  <si>
    <t>ブロケイド南茨木３０２</t>
  </si>
  <si>
    <t>一本松伸</t>
  </si>
  <si>
    <t>いなだ　みつぐ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</si>
  <si>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</si>
  <si>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</si>
  <si>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</si>
  <si>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</si>
  <si>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</si>
  <si>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</si>
  <si>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稲田</t>
  </si>
  <si>
    <t>貢</t>
  </si>
  <si>
    <t>土浦市</t>
  </si>
  <si>
    <t>真鍋</t>
  </si>
  <si>
    <t>４－１０－２７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</si>
  <si>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</si>
  <si>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</si>
  <si>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</si>
  <si>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</si>
  <si>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</si>
  <si>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</si>
  <si>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</si>
  <si>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</si>
  <si>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</si>
  <si>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</si>
  <si>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</si>
  <si>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</si>
  <si>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</si>
  <si>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</si>
  <si>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</si>
  <si>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</si>
  <si>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</si>
  <si>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</si>
  <si>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</si>
  <si>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</si>
  <si>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</si>
  <si>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</si>
  <si>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</si>
  <si>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鶴川</t>
  </si>
  <si>
    <t>２－４－３１</t>
  </si>
  <si>
    <t>雨宮敏子</t>
  </si>
  <si>
    <t>えとり　まこと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</si>
  <si>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</si>
  <si>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</si>
  <si>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</si>
  <si>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</si>
  <si>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</si>
  <si>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</si>
  <si>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</si>
  <si>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</si>
  <si>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</si>
  <si>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</si>
  <si>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ながい　えつこ</t>
  </si>
  <si>
    <t>337-0963</t>
  </si>
  <si>
    <t>埼玉県さいたま市緑区大門１１７４－１　　</t>
  </si>
  <si>
    <t>048-878-4854</t>
  </si>
  <si>
    <t>⑨-999-147</t>
  </si>
  <si>
    <t>悦子</t>
  </si>
  <si>
    <t>緑区大門</t>
  </si>
  <si>
    <t>１１７４－１　</t>
  </si>
  <si>
    <t>永井悦子</t>
  </si>
  <si>
    <t>えいんどう　かよこ</t>
  </si>
  <si>
    <t>東京都江戸川区一之江７－３５－１３　</t>
  </si>
  <si>
    <t>03-5662-1967</t>
  </si>
  <si>
    <t>⑨-999-158</t>
  </si>
  <si>
    <t>加代子</t>
  </si>
  <si>
    <t>７－３５－１３</t>
  </si>
  <si>
    <t>遠藤加代子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</si>
  <si>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</si>
  <si>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</si>
  <si>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</si>
  <si>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</si>
  <si>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</si>
  <si>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</si>
  <si>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</si>
  <si>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横手市</t>
  </si>
  <si>
    <t>大雄字根田谷地東</t>
  </si>
  <si>
    <t>１０－１０</t>
  </si>
  <si>
    <t>横井茂</t>
  </si>
  <si>
    <t>かやま ひでき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</si>
  <si>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</si>
  <si>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</si>
  <si>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</si>
  <si>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</si>
  <si>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</si>
  <si>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</si>
  <si>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</t>
  </si>
  <si>
    <t>５－１０７</t>
  </si>
  <si>
    <t>加山秀樹</t>
  </si>
  <si>
    <t>かとう　ひとみ</t>
  </si>
  <si>
    <t>790-0852</t>
  </si>
  <si>
    <t>愛媛県松山市石手４－６－２４　</t>
  </si>
  <si>
    <t>089-935-4674</t>
  </si>
  <si>
    <t>⑨-999-208</t>
  </si>
  <si>
    <t>ひとみ</t>
  </si>
  <si>
    <t>愛媛県</t>
  </si>
  <si>
    <t>松山市</t>
  </si>
  <si>
    <t>石手</t>
  </si>
  <si>
    <t>４－６－２４</t>
  </si>
  <si>
    <t>加藤ひとみ</t>
  </si>
  <si>
    <t>先生</t>
    <rPh sb="0" eb="2">
      <t>センセイ</t>
    </rPh>
    <phoneticPr fontId="4"/>
  </si>
  <si>
    <t>T-04-数学</t>
    <rPh sb="5" eb="7">
      <t>スウガク</t>
    </rPh>
    <phoneticPr fontId="4"/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</si>
  <si>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</si>
  <si>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</si>
  <si>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</si>
  <si>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</si>
  <si>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</si>
  <si>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</si>
  <si>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</si>
  <si>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</si>
  <si>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</si>
  <si>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</si>
  <si>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</si>
  <si>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</si>
  <si>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</si>
  <si>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白井市</t>
  </si>
  <si>
    <t>堀込</t>
  </si>
  <si>
    <t>１－６－９－２０１</t>
  </si>
  <si>
    <t>橋由佳</t>
  </si>
  <si>
    <t>T-07ー体育</t>
    <rPh sb="5" eb="7">
      <t>タイイク</t>
    </rPh>
    <phoneticPr fontId="4"/>
  </si>
  <si>
    <t>能村</t>
  </si>
  <si>
    <t>東京都町田市小山町３０６－２</t>
  </si>
  <si>
    <t>042-797-1929</t>
  </si>
  <si>
    <t>近藤幸</t>
  </si>
  <si>
    <t>⑤-114｜①new</t>
  </si>
  <si>
    <t>T-07</t>
  </si>
  <si>
    <t>T-06-体育</t>
    <rPh sb="5" eb="7">
      <t>タイイク</t>
    </rPh>
    <phoneticPr fontId="4"/>
  </si>
  <si>
    <t>⑨-999-332</t>
  </si>
  <si>
    <t>伝二</t>
  </si>
  <si>
    <t>町田市小山町</t>
  </si>
  <si>
    <t>３０６－２</t>
  </si>
  <si>
    <t>近藤伝二</t>
  </si>
  <si>
    <t>T-06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</si>
  <si>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</si>
  <si>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</si>
  <si>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</si>
  <si>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</si>
  <si>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</si>
  <si>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</si>
  <si>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</si>
  <si>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</si>
  <si>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</si>
  <si>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</si>
  <si>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</si>
  <si>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</si>
  <si>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桜</t>
  </si>
  <si>
    <t>１－１－２１</t>
  </si>
  <si>
    <t>グランデージュ桜２０５</t>
  </si>
  <si>
    <t>犬飼善子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</si>
  <si>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</si>
  <si>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</si>
  <si>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</si>
  <si>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</si>
  <si>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</si>
  <si>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裕子</t>
  </si>
  <si>
    <t>岩槻区東岩槻</t>
  </si>
  <si>
    <t>４－１１－７</t>
  </si>
  <si>
    <t>南平野団地８－２０１</t>
  </si>
  <si>
    <t>三根組</t>
    <rPh sb="0" eb="2">
      <t>ミネ</t>
    </rPh>
    <rPh sb="2" eb="3">
      <t>クミ</t>
    </rPh>
    <phoneticPr fontId="4"/>
  </si>
  <si>
    <t>かれき　しげる</t>
  </si>
  <si>
    <t>東京都世田谷区瀬田２－１９－１２　　</t>
  </si>
  <si>
    <t>03-3709-7215</t>
  </si>
  <si>
    <t>fwgk0437@mb.infoweb.ne.jp</t>
  </si>
  <si>
    <t>⑨-999-416</t>
  </si>
  <si>
    <t>枯木</t>
  </si>
  <si>
    <t>繁</t>
  </si>
  <si>
    <t>瀬田</t>
  </si>
  <si>
    <t>２－１９－１２　</t>
  </si>
  <si>
    <t>270-1423</t>
  </si>
  <si>
    <t>千葉県白井市南山１－５－１１－２０４　</t>
  </si>
  <si>
    <t>bcd02547@nifty.com</t>
  </si>
  <si>
    <t>⑨-999-439</t>
  </si>
  <si>
    <t>美奈子実母</t>
  </si>
  <si>
    <t>イシ子</t>
  </si>
  <si>
    <t>南山</t>
  </si>
  <si>
    <t>１－５－１１－２０４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</si>
  <si>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</si>
  <si>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</si>
  <si>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</si>
  <si>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</si>
  <si>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</si>
  <si>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</si>
  <si>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</si>
  <si>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</si>
  <si>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</si>
  <si>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</si>
  <si>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</si>
  <si>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</si>
  <si>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</si>
  <si>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</si>
  <si>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</si>
  <si>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</si>
  <si>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</si>
  <si>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たかぎ　まさあき</t>
  </si>
  <si>
    <t>友子</t>
  </si>
  <si>
    <t>221-0055</t>
  </si>
  <si>
    <t>神奈川県横浜市神奈川区大野町１－２５－１２０１　</t>
  </si>
  <si>
    <t>⑨-999-468</t>
  </si>
  <si>
    <t>神奈川区大野町</t>
  </si>
  <si>
    <t>１－２５－１２０１</t>
  </si>
  <si>
    <t>ttmk@ezweb.ne.jp</t>
  </si>
  <si>
    <t>⑨-999-482</t>
  </si>
  <si>
    <t>いまき　まさひで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</si>
  <si>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</si>
  <si>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</si>
  <si>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</si>
  <si>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</si>
  <si>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</si>
  <si>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</si>
  <si>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</si>
  <si>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ゆりのき台</t>
  </si>
  <si>
    <t>１－１４－３</t>
  </si>
  <si>
    <t>オーベルグランディオ八千代中央一番館５０１</t>
  </si>
  <si>
    <t>東京都江戸川区南葛西７－１－６－１４１０　</t>
  </si>
  <si>
    <t>⑨-999-510</t>
  </si>
  <si>
    <t>佐竹</t>
  </si>
  <si>
    <t>７－１－６－１４１０</t>
  </si>
  <si>
    <t>佐竹和子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</si>
  <si>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</si>
  <si>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</si>
  <si>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</si>
  <si>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</si>
  <si>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</si>
  <si>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</si>
  <si>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</si>
  <si>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</si>
  <si>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</si>
  <si>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中央市</t>
  </si>
  <si>
    <t>下河東</t>
  </si>
  <si>
    <t>３０４３－２</t>
  </si>
  <si>
    <t>佐野まゆ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</si>
  <si>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</si>
  <si>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</si>
  <si>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</si>
  <si>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</si>
  <si>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</si>
  <si>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さいとう　つねいち</t>
  </si>
  <si>
    <t>新潟県東蒲原郡阿賀町九島８８２　</t>
  </si>
  <si>
    <t>⑨-999-557</t>
  </si>
  <si>
    <t>ナホ</t>
  </si>
  <si>
    <t>８８２</t>
  </si>
  <si>
    <t>斎藤ナホ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</si>
  <si>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</si>
  <si>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</si>
  <si>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</si>
  <si>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</si>
  <si>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</si>
  <si>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</si>
  <si>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</si>
  <si>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T-高３B担任</t>
    <rPh sb="2" eb="3">
      <t>コウ</t>
    </rPh>
    <rPh sb="5" eb="7">
      <t>タンニン</t>
    </rPh>
    <phoneticPr fontId="4"/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</si>
  <si>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</si>
  <si>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</si>
  <si>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</si>
  <si>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</si>
  <si>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</si>
  <si>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</si>
  <si>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</si>
  <si>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</si>
  <si>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</si>
  <si>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</si>
  <si>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</si>
  <si>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</si>
  <si>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</si>
  <si>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</si>
  <si>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T-担任</t>
    <rPh sb="2" eb="4">
      <t>タンニン</t>
    </rPh>
    <phoneticPr fontId="4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</si>
  <si>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</si>
  <si>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さかい　けいたろう</t>
  </si>
  <si>
    <t>385-0051</t>
  </si>
  <si>
    <t>長野県佐久市中込２４０６－３　　</t>
  </si>
  <si>
    <t>⑨-999-578</t>
  </si>
  <si>
    <t>堺</t>
  </si>
  <si>
    <t>啓太郎</t>
  </si>
  <si>
    <t>佐久市</t>
  </si>
  <si>
    <t>中込</t>
  </si>
  <si>
    <t>２４０６－３　</t>
  </si>
  <si>
    <t>T-08ー音楽</t>
    <rPh sb="5" eb="7">
      <t>オンガク</t>
    </rPh>
    <phoneticPr fontId="4"/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</si>
  <si>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</si>
  <si>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</si>
  <si>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</si>
  <si>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</si>
  <si>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</si>
  <si>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</si>
  <si>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</si>
  <si>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みね　たけし</t>
  </si>
  <si>
    <t>249-0004</t>
  </si>
  <si>
    <t>神奈川県逗子市沼間２－７－１６　</t>
  </si>
  <si>
    <t>046-873-7315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</si>
  <si>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</si>
  <si>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</si>
  <si>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</si>
  <si>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</si>
  <si>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</si>
  <si>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</si>
  <si>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逗子市</t>
  </si>
  <si>
    <t>沼間</t>
  </si>
  <si>
    <t>２－７－１６</t>
  </si>
  <si>
    <t>東京都江戸川区南葛西７－１－６－４１８　</t>
  </si>
  <si>
    <t>⑨-999-625</t>
  </si>
  <si>
    <t>かつみ</t>
  </si>
  <si>
    <t>７－１－６－４１８</t>
  </si>
  <si>
    <t>山口かつみ</t>
  </si>
  <si>
    <t>T-03-国語</t>
    <rPh sb="5" eb="7">
      <t>コクゴ</t>
    </rPh>
    <phoneticPr fontId="4"/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</si>
  <si>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</si>
  <si>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</si>
  <si>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</si>
  <si>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</si>
  <si>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</si>
  <si>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</si>
  <si>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</si>
  <si>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</si>
  <si>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</si>
  <si>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</si>
  <si>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</si>
  <si>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</si>
  <si>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</si>
  <si>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</si>
  <si>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</si>
  <si>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９７８－１</t>
  </si>
  <si>
    <t>山中ケイ子</t>
  </si>
  <si>
    <t>東京都江戸川区南葛西７－２－４－９０６　</t>
  </si>
  <si>
    <t>⑨-999-654</t>
  </si>
  <si>
    <t>７－２－４－９０６</t>
  </si>
  <si>
    <t>氏家文子</t>
  </si>
  <si>
    <t>85.氏福家</t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</si>
  <si>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</si>
  <si>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</si>
  <si>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</si>
  <si>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</si>
  <si>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年賀2023</t>
    <rPh sb="0" eb="2">
      <t>ネンガ</t>
    </rPh>
    <phoneticPr fontId="4"/>
  </si>
  <si>
    <t>氏福一実</t>
  </si>
  <si>
    <t>⑦20230123-2.1-2023.卯-年賀状宛先出力（筆ぐるめ）-v1.3.0-20230123</t>
  </si>
  <si>
    <t>⑦-057｜①new</t>
  </si>
  <si>
    <t>うじふく　ともたか</t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</si>
  <si>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</si>
  <si>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</si>
  <si>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</si>
  <si>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氏福智孝</t>
  </si>
  <si>
    <t>⑦-001｜①new</t>
  </si>
  <si>
    <t>52.公共機関</t>
  </si>
  <si>
    <t>じほう</t>
  </si>
  <si>
    <t>時報</t>
  </si>
  <si>
    <t>①-266｜①new</t>
  </si>
  <si>
    <t>たねはし ちずこ</t>
  </si>
  <si>
    <t>皆々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</si>
  <si>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</si>
  <si>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</si>
  <si>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</si>
  <si>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</si>
  <si>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</si>
  <si>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</si>
  <si>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</si>
  <si>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</si>
  <si>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</si>
  <si>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</si>
  <si>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</si>
  <si>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</si>
  <si>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</si>
  <si>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</si>
  <si>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龍ヶ崎市</t>
  </si>
  <si>
    <t>南ヶ丘</t>
  </si>
  <si>
    <t>２－８－１３　</t>
  </si>
  <si>
    <t>重光則子</t>
  </si>
  <si>
    <t>おだ　あきえ</t>
  </si>
  <si>
    <t>107-0052</t>
  </si>
  <si>
    <t>東京都港区赤坂８－１２－２　バロニー赤坂２０１</t>
  </si>
  <si>
    <t>⑨-999-733</t>
  </si>
  <si>
    <t>小田</t>
  </si>
  <si>
    <t>明江</t>
  </si>
  <si>
    <t>赤坂</t>
  </si>
  <si>
    <t>８－１２－２</t>
  </si>
  <si>
    <t>バロニー赤坂２０１</t>
  </si>
  <si>
    <t>05.理物60SP</t>
  </si>
  <si>
    <t>理物68</t>
    <rPh sb="0" eb="2">
      <t>リブツ</t>
    </rPh>
    <phoneticPr fontId="4"/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</si>
  <si>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</si>
  <si>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</si>
  <si>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</si>
  <si>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</si>
  <si>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</si>
  <si>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</si>
  <si>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個人-大学</t>
  </si>
  <si>
    <t>小浜</t>
  </si>
  <si>
    <t>京一</t>
  </si>
  <si>
    <t>取手市</t>
  </si>
  <si>
    <t>新取手</t>
  </si>
  <si>
    <t>３－２２－１０</t>
  </si>
  <si>
    <t>33.別荘業者</t>
  </si>
  <si>
    <t>工務店</t>
    <rPh sb="0" eb="3">
      <t>コウムテン</t>
    </rPh>
    <phoneticPr fontId="4"/>
  </si>
  <si>
    <t>ookuwa100mmup@nifty.com</t>
  </si>
  <si>
    <t>⑨-999-768</t>
  </si>
  <si>
    <t>小林技建「ベランダ」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</si>
  <si>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</si>
  <si>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</si>
  <si>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</si>
  <si>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</si>
  <si>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</si>
  <si>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</si>
  <si>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044-865-2813</t>
  </si>
  <si>
    <t>xy_zhuang@hotmail.com</t>
  </si>
  <si>
    <t>xiaoye.zhuang@gecapital.com</t>
  </si>
  <si>
    <t>⑨-999-780</t>
  </si>
  <si>
    <t>庄</t>
  </si>
  <si>
    <t>暁嘩</t>
  </si>
  <si>
    <t>宮前区犬蔵</t>
  </si>
  <si>
    <t>２－３２－２－６０６</t>
  </si>
  <si>
    <t>まつおか　くみこ</t>
  </si>
  <si>
    <t>神奈川県座間市入谷４－２８９１　アメニティ座間１－６０２</t>
  </si>
  <si>
    <t>046-256-7980</t>
  </si>
  <si>
    <t>⑨-999-784</t>
  </si>
  <si>
    <t>松岡</t>
  </si>
  <si>
    <t>入谷</t>
  </si>
  <si>
    <t>４－２８９１</t>
  </si>
  <si>
    <t>アメニティ座間１－６０２</t>
  </si>
  <si>
    <t>松岡久美子</t>
  </si>
  <si>
    <t>まつもと　ひとし</t>
  </si>
  <si>
    <t>339-0067</t>
  </si>
  <si>
    <t>埼玉県さいたま市岩槻区西町１－１－２６－１３０６　</t>
  </si>
  <si>
    <t>matsumoto1104@hotmail.com</t>
  </si>
  <si>
    <t>matsuhito1104@m7.gyao.ne.jp</t>
  </si>
  <si>
    <t>⑨-999-802</t>
  </si>
  <si>
    <t>個人-犬飼</t>
  </si>
  <si>
    <t>一志</t>
  </si>
  <si>
    <t>岩槻区西町</t>
  </si>
  <si>
    <t>１－１－２６－１３０６</t>
  </si>
  <si>
    <t>まつもと　なごこ</t>
  </si>
  <si>
    <t>永子</t>
    <rPh sb="0" eb="2">
      <t>ながこ</t>
    </rPh>
    <phoneticPr fontId="4" type="Hiragana"/>
  </si>
  <si>
    <t>minonyako@yahoo.co.jp</t>
  </si>
  <si>
    <t>⑨-999-812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</si>
  <si>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</si>
  <si>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</si>
  <si>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</si>
  <si>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</si>
  <si>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</si>
  <si>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</si>
  <si>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</si>
  <si>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</si>
  <si>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</si>
  <si>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鷺宮</t>
  </si>
  <si>
    <t>３－４１－１９</t>
  </si>
  <si>
    <t>森本明佳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</si>
  <si>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</si>
  <si>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</si>
  <si>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</si>
  <si>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</si>
  <si>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</si>
  <si>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</si>
  <si>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</si>
  <si>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西区南浅間町</t>
  </si>
  <si>
    <t>２１－１</t>
  </si>
  <si>
    <t>西横浜ハイタウン７１７</t>
  </si>
  <si>
    <t>いしざき　ひでこ</t>
  </si>
  <si>
    <t>千葉県松戸市六高台７－６０　ハートフルシティ２－３２０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</si>
  <si>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</si>
  <si>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</si>
  <si>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</si>
  <si>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</si>
  <si>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</si>
  <si>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</si>
  <si>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</si>
  <si>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</si>
  <si>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</si>
  <si>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T-05-宗教</t>
    <rPh sb="5" eb="7">
      <t>シュウキョウ</t>
    </rPh>
    <phoneticPr fontId="4"/>
  </si>
  <si>
    <t>東京都町田市小山町１６２６－２</t>
  </si>
  <si>
    <t>042-797-2317</t>
  </si>
  <si>
    <t>川村健爾</t>
  </si>
  <si>
    <t>⑤-112｜①new</t>
  </si>
  <si>
    <t>T-05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</si>
  <si>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</si>
  <si>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</si>
  <si>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</si>
  <si>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</si>
  <si>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</si>
  <si>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</si>
  <si>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</si>
  <si>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</si>
  <si>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</si>
  <si>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</si>
  <si>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</si>
  <si>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下井草</t>
  </si>
  <si>
    <t>２－２２－８</t>
  </si>
  <si>
    <t>川浪重善</t>
  </si>
  <si>
    <t>東京都江戸川区南葛西７－１－６－３０１　</t>
  </si>
  <si>
    <t>03-3680-1832</t>
  </si>
  <si>
    <t>⑨-999-982</t>
  </si>
  <si>
    <t>采子</t>
  </si>
  <si>
    <t>７－１－６－３０１</t>
  </si>
  <si>
    <t>浅井采子</t>
  </si>
  <si>
    <t>おおぬき　のりゆき</t>
  </si>
  <si>
    <t>338-0014</t>
  </si>
  <si>
    <t>埼玉県さいたま市中央区上峰２－１７－５　　</t>
  </si>
  <si>
    <t>oonuki@interlink.or.jp</t>
  </si>
  <si>
    <t>skylink3322@ybb.ne.jp</t>
  </si>
  <si>
    <t>⑨-999-1023</t>
  </si>
  <si>
    <t>憲行</t>
  </si>
  <si>
    <t>中央区上峰</t>
  </si>
  <si>
    <t>２－１７－５　</t>
  </si>
  <si>
    <t>07.IBMfriends</t>
  </si>
  <si>
    <t>大久保組</t>
    <rPh sb="0" eb="3">
      <t>オオクボ</t>
    </rPh>
    <rPh sb="3" eb="4">
      <t>グミ</t>
    </rPh>
    <phoneticPr fontId="4"/>
  </si>
  <si>
    <t>おおくぼ　こうじ</t>
  </si>
  <si>
    <t>195-0072</t>
  </si>
  <si>
    <t>東京都町田市金井８－２４－１１　</t>
  </si>
  <si>
    <t>042-734-8126</t>
  </si>
  <si>
    <t>hookubo@m2.ocv.ne.jp</t>
  </si>
  <si>
    <t>⑨-999-1031</t>
  </si>
  <si>
    <t>大久保</t>
  </si>
  <si>
    <t>弘二</t>
  </si>
  <si>
    <t>８－２４－１１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</si>
  <si>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</si>
  <si>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</si>
  <si>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</si>
  <si>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</si>
  <si>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</si>
  <si>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</si>
  <si>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</si>
  <si>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</si>
  <si>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</si>
  <si>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大滝</t>
  </si>
  <si>
    <t>立野町</t>
  </si>
  <si>
    <t>３１－２８</t>
  </si>
  <si>
    <t>吉祥寺北パークホームズ３０９</t>
  </si>
  <si>
    <t>東京都江戸川区南葛西７－２－５－８０７　</t>
  </si>
  <si>
    <t>⑨-999-1047</t>
  </si>
  <si>
    <t>大竹</t>
  </si>
  <si>
    <t>７－２－５－８０７</t>
  </si>
  <si>
    <t>大竹幸子</t>
  </si>
  <si>
    <t>おおや　ひろゆき</t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</si>
  <si>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</si>
  <si>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</si>
  <si>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</si>
  <si>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</si>
  <si>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</si>
  <si>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</si>
  <si>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</si>
  <si>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</si>
  <si>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前野町</t>
  </si>
  <si>
    <t>３－１６－８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</si>
  <si>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</si>
  <si>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</si>
  <si>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</si>
  <si>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</si>
  <si>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</si>
  <si>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</si>
  <si>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</si>
  <si>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黒部市</t>
  </si>
  <si>
    <t>５６６－３</t>
  </si>
  <si>
    <t>中西勉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</si>
  <si>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</si>
  <si>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</si>
  <si>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</si>
  <si>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</si>
  <si>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</si>
  <si>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</si>
  <si>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ノリ</t>
  </si>
  <si>
    <t>５８６－１　</t>
  </si>
  <si>
    <t>猪ノリ</t>
  </si>
  <si>
    <t>つた　のぶこ</t>
  </si>
  <si>
    <t>⑨-999-1129</t>
  </si>
  <si>
    <t>信子</t>
  </si>
  <si>
    <t>てんきよほう</t>
  </si>
  <si>
    <t>天気予報</t>
  </si>
  <si>
    <t>①-428｜①new</t>
  </si>
  <si>
    <t>わたなべ　きよし</t>
  </si>
  <si>
    <t>東京都大田区大森西５－１９－８　メゾン渡邊２０５</t>
  </si>
  <si>
    <t>03-3764-2441</t>
  </si>
  <si>
    <t>⑨-999-1173</t>
  </si>
  <si>
    <t>渡邊</t>
  </si>
  <si>
    <t>大森西</t>
  </si>
  <si>
    <t>５－１９－８</t>
  </si>
  <si>
    <t>メゾン渡邊２０５</t>
  </si>
  <si>
    <t>渡邊潔</t>
  </si>
  <si>
    <t>東京都町田市南町田３－２２－１６　</t>
  </si>
  <si>
    <t>⑨-999-1201</t>
  </si>
  <si>
    <t>藤沢</t>
  </si>
  <si>
    <t>3-22-16</t>
  </si>
  <si>
    <t>藤沢洋子</t>
  </si>
  <si>
    <t>04.藤*3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</si>
  <si>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</si>
  <si>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</si>
  <si>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</si>
  <si>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</si>
  <si>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</si>
  <si>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</si>
  <si>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</si>
  <si>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</si>
  <si>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</si>
  <si>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</si>
  <si>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藤谷</t>
  </si>
  <si>
    <t>恒夫</t>
  </si>
  <si>
    <t>船堀</t>
  </si>
  <si>
    <t>６－９－７－５１０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</si>
  <si>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</si>
  <si>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</si>
  <si>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</si>
  <si>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</si>
  <si>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</si>
  <si>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</si>
  <si>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</si>
  <si>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</si>
  <si>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</si>
  <si>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</si>
  <si>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</si>
  <si>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</si>
  <si>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佑三</t>
  </si>
  <si>
    <t>向島</t>
  </si>
  <si>
    <t>２－５－２２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</si>
  <si>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</si>
  <si>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</si>
  <si>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</si>
  <si>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</si>
  <si>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</si>
  <si>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</si>
  <si>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</si>
  <si>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</si>
  <si>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</si>
  <si>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ふじなわ　よしひと</t>
  </si>
  <si>
    <t>東京都町田市森野３－５－２９</t>
    <rPh sb="0" eb="8">
      <t>194-0022</t>
    </rPh>
    <phoneticPr fontId="4"/>
  </si>
  <si>
    <t>nrh59269@nifty.com</t>
  </si>
  <si>
    <t>⑨-999-1225</t>
  </si>
  <si>
    <t>個人PHS-藤縄</t>
  </si>
  <si>
    <t>慈人</t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</si>
  <si>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</si>
  <si>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</si>
  <si>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</si>
  <si>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</si>
  <si>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B-18</t>
  </si>
  <si>
    <t>65HB0030</t>
  </si>
  <si>
    <t>ふじなわ しげあき</t>
  </si>
  <si>
    <t>930-0471</t>
  </si>
  <si>
    <t>富山県中新川郡上市町新屋２８　　</t>
  </si>
  <si>
    <t>⑨-999-1239</t>
  </si>
  <si>
    <t>繁昭</t>
  </si>
  <si>
    <t>新屋</t>
  </si>
  <si>
    <t>２８　</t>
  </si>
  <si>
    <t>ふじなわ　みなこ</t>
  </si>
  <si>
    <t>tony.2-minachopper@docomo.ne.jp</t>
  </si>
  <si>
    <t>chip.mina.dale@mbr.nifty.com</t>
  </si>
  <si>
    <t>⑨-999-1243</t>
  </si>
  <si>
    <t>ふじなわ やすのり</t>
  </si>
  <si>
    <t>東京都江戸川区南葛西７－１－６－１４０９　なぎさニュータウン７－１４０９</t>
  </si>
  <si>
    <t>fuji0408@docomo.ne.jp</t>
  </si>
  <si>
    <t>nagisa1409@hotmail.co.jp</t>
  </si>
  <si>
    <t>⑨-999-1250</t>
  </si>
  <si>
    <t>保考</t>
  </si>
  <si>
    <t>７－１－６－１４０９</t>
  </si>
  <si>
    <t>なぎさニュータウン７－１４０９</t>
  </si>
  <si>
    <t>うじふく ゆかり</t>
  </si>
  <si>
    <t>eucalyptus.y.f.@docomo.ne.jp</t>
  </si>
  <si>
    <t>strawberry_yukari@yahoo.co.jp</t>
  </si>
  <si>
    <t>⑨-999-1257</t>
  </si>
  <si>
    <t>３－５－２９</t>
  </si>
  <si>
    <t>藤縄友香里</t>
  </si>
  <si>
    <t>ふじなわ　ゆうた</t>
  </si>
  <si>
    <t>ふじなわ としお</t>
  </si>
  <si>
    <t>富山県中新川郡上市町稗田２２－１８　　</t>
  </si>
  <si>
    <t>0764-72-2524</t>
  </si>
  <si>
    <t>⑨-999-1261</t>
  </si>
  <si>
    <t>利雄</t>
  </si>
  <si>
    <t>２２－１８　</t>
  </si>
  <si>
    <t>藤縄利雄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</si>
  <si>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</si>
  <si>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</si>
  <si>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</si>
  <si>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</si>
  <si>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</si>
  <si>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</si>
  <si>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</si>
  <si>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</si>
  <si>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藤縄惠子</t>
  </si>
  <si>
    <t>⑧-003｜①new</t>
  </si>
  <si>
    <t>とくなが　しずお</t>
  </si>
  <si>
    <t>186-0005</t>
  </si>
  <si>
    <t>東京都国立市西１－１６－８８　　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</si>
  <si>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</si>
  <si>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</si>
  <si>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</si>
  <si>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</si>
  <si>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</si>
  <si>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</si>
  <si>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</si>
  <si>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</si>
  <si>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うちやま　あきら</t>
  </si>
  <si>
    <t>270-0161</t>
  </si>
  <si>
    <t>千葉県流山市鰭ヶ崎１６４２－７　</t>
  </si>
  <si>
    <t>0471-59-9226</t>
  </si>
  <si>
    <t>uchiyama@nddhq.co.jp</t>
  </si>
  <si>
    <t>⑨-999-1275</t>
  </si>
  <si>
    <t>会社-SSO NDD</t>
  </si>
  <si>
    <t>内山</t>
  </si>
  <si>
    <t>章</t>
  </si>
  <si>
    <t>鰭ヶ崎</t>
  </si>
  <si>
    <t>１６４２－７</t>
  </si>
  <si>
    <t>内山章</t>
  </si>
  <si>
    <t>東京都町田市中町１－１０－２　</t>
  </si>
  <si>
    <t>042-729-8007</t>
  </si>
  <si>
    <t>⑨-999-1283</t>
  </si>
  <si>
    <t>南郷</t>
  </si>
  <si>
    <t>俊明</t>
  </si>
  <si>
    <t>１－１０－２</t>
  </si>
  <si>
    <t>南郷俊明</t>
  </si>
  <si>
    <t>東京都江戸川区南葛西７－２－５－２０２　</t>
  </si>
  <si>
    <t>03-3675-9570</t>
  </si>
  <si>
    <t>⑨-999-1287</t>
  </si>
  <si>
    <t>納</t>
  </si>
  <si>
    <t>７－２－５－２０２</t>
  </si>
  <si>
    <t>納静子</t>
  </si>
  <si>
    <t>ばんごうあんない</t>
  </si>
  <si>
    <t>番号案内</t>
  </si>
  <si>
    <t>①-480｜①new</t>
  </si>
  <si>
    <t>sato@ip-kanri.co.jp</t>
  </si>
  <si>
    <t>美しの国管理事務所（所長）佐藤隆男</t>
  </si>
  <si>
    <t>④-091｜①new</t>
  </si>
  <si>
    <t>34.別荘食事処</t>
  </si>
  <si>
    <t>ししなべ</t>
  </si>
  <si>
    <t>武石村</t>
  </si>
  <si>
    <t>武石村山麓獅子鍋</t>
  </si>
  <si>
    <t>①-488｜①new</t>
  </si>
  <si>
    <t>T-02-B組</t>
    <rPh sb="6" eb="7">
      <t>グミ</t>
    </rPh>
    <phoneticPr fontId="4"/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</si>
  <si>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</si>
  <si>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</si>
  <si>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</si>
  <si>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</si>
  <si>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</si>
  <si>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</si>
  <si>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</si>
  <si>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</si>
  <si>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</si>
  <si>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</si>
  <si>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とよだ　としこ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</si>
  <si>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</si>
  <si>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</si>
  <si>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</si>
  <si>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</si>
  <si>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</si>
  <si>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淑子</t>
  </si>
  <si>
    <t>胡録台</t>
  </si>
  <si>
    <t>２０６－３</t>
  </si>
  <si>
    <t>エステート松戸（２０２）</t>
  </si>
  <si>
    <t>牧野</t>
  </si>
  <si>
    <t>明美</t>
  </si>
  <si>
    <t>⑧-078｜①new</t>
  </si>
  <si>
    <t>東京都江戸川区一之江２－８－１６　</t>
  </si>
  <si>
    <t>03-3656-5494</t>
  </si>
  <si>
    <t>しげ子</t>
  </si>
  <si>
    <t>２－８－１６</t>
  </si>
  <si>
    <t>本田しげ子</t>
  </si>
  <si>
    <t>⑧-144｜①new</t>
  </si>
  <si>
    <t>⑨-999-1393</t>
  </si>
  <si>
    <t>幹子</t>
  </si>
  <si>
    <t>本田幹子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</si>
  <si>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</si>
  <si>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</si>
  <si>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</si>
  <si>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</si>
  <si>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</si>
  <si>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</si>
  <si>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132-0023</t>
  </si>
  <si>
    <t>東京都江戸川区西一之江１－１５－６　</t>
  </si>
  <si>
    <t>03-3653-4676</t>
  </si>
  <si>
    <t>⑨-999-1405</t>
  </si>
  <si>
    <t>茂呂</t>
  </si>
  <si>
    <t>西一之江</t>
  </si>
  <si>
    <t>１－１５－６</t>
  </si>
  <si>
    <t>茂呂恵子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</si>
  <si>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</si>
  <si>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</si>
  <si>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</si>
  <si>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</si>
  <si>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</si>
  <si>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木田</t>
  </si>
  <si>
    <t>守口市</t>
  </si>
  <si>
    <t>京阪本通</t>
  </si>
  <si>
    <t>１－１０－３２－４１６</t>
  </si>
  <si>
    <t>木田節子</t>
  </si>
  <si>
    <t>T-高２B担任</t>
    <rPh sb="2" eb="3">
      <t>コウ</t>
    </rPh>
    <rPh sb="5" eb="7">
      <t>タンニン</t>
    </rPh>
    <phoneticPr fontId="4"/>
  </si>
  <si>
    <t>251-0861</t>
  </si>
  <si>
    <t>神奈川県藤沢市大庭５６８３－７　駒寄団地４５－５０１</t>
  </si>
  <si>
    <t>0466-88-1387</t>
  </si>
  <si>
    <t>柳原</t>
  </si>
  <si>
    <t>鉄太郎</t>
  </si>
  <si>
    <t>大庭５６８３－７　駒寄団地４５－５０１</t>
  </si>
  <si>
    <t>柳原鉄太郎</t>
  </si>
  <si>
    <t>①-528｜①new</t>
  </si>
  <si>
    <t>はやし りよういち</t>
  </si>
  <si>
    <t>226-0025</t>
  </si>
  <si>
    <t>神奈川県横浜市緑区十日市場１２９６－４３－１</t>
  </si>
  <si>
    <t>045-982-7062</t>
  </si>
  <si>
    <t>緑区十日市場１２９６－４３－１</t>
  </si>
  <si>
    <t>林良一</t>
  </si>
  <si>
    <t>①-542｜①new</t>
  </si>
  <si>
    <t>65HB0028</t>
  </si>
  <si>
    <t>T-09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</si>
  <si>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</si>
  <si>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</si>
  <si>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</si>
  <si>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</si>
  <si>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</si>
  <si>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</si>
  <si>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すずき　こうせい</t>
  </si>
  <si>
    <t>275-0026</t>
  </si>
  <si>
    <t>千葉県習志野市谷津６－１９－２７－７０１　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</si>
  <si>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</si>
  <si>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</si>
  <si>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</si>
  <si>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</si>
  <si>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</si>
  <si>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</si>
  <si>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公清</t>
  </si>
  <si>
    <t>谷津</t>
  </si>
  <si>
    <t>６－１９－２７－７０１</t>
  </si>
  <si>
    <t>T-01-A組</t>
    <rPh sb="6" eb="7">
      <t>グミ</t>
    </rPh>
    <phoneticPr fontId="4"/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</si>
  <si>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</si>
  <si>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</si>
  <si>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</si>
  <si>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</si>
  <si>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</si>
  <si>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</si>
  <si>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</si>
  <si>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</si>
  <si>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</si>
  <si>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</si>
  <si>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たかぎ　さやか</t>
  </si>
  <si>
    <t>髙木</t>
  </si>
  <si>
    <t>髙木明佳</t>
  </si>
  <si>
    <t>①-557｜①new</t>
  </si>
  <si>
    <t>1.1.inputData</t>
    <phoneticPr fontId="2"/>
  </si>
  <si>
    <t>ヘンダーソン　邦夫</t>
  </si>
  <si>
    <t>阿久澤　博</t>
  </si>
  <si>
    <t>安平　聖子</t>
  </si>
  <si>
    <t>伊東　美緒</t>
  </si>
  <si>
    <t>伊藤　明枝</t>
  </si>
  <si>
    <t>井上　延生</t>
  </si>
  <si>
    <t>井上　照通</t>
  </si>
  <si>
    <t>井上　正人</t>
  </si>
  <si>
    <t>井内　寿子</t>
  </si>
  <si>
    <t>一本松　伸</t>
  </si>
  <si>
    <t>稲田　貢</t>
  </si>
  <si>
    <t>稲葉　貞子</t>
  </si>
  <si>
    <t>宇田川　しづえ</t>
  </si>
  <si>
    <t>羽守　元夫</t>
  </si>
  <si>
    <t>雨宮　敏子</t>
  </si>
  <si>
    <t>餌取　誠</t>
  </si>
  <si>
    <t>永井　一郎</t>
  </si>
  <si>
    <t>永井　悦子</t>
  </si>
  <si>
    <t>永井　玲子</t>
  </si>
  <si>
    <t>榎本　圀子</t>
  </si>
  <si>
    <t>遠藤　加代子</t>
  </si>
  <si>
    <t>遠藤　哲郎</t>
  </si>
  <si>
    <t>横井　茂</t>
  </si>
  <si>
    <t>横山　皓一</t>
  </si>
  <si>
    <t>岡　憲臣</t>
  </si>
  <si>
    <t>岡村　真理</t>
  </si>
  <si>
    <t>下条　幸恵</t>
  </si>
  <si>
    <t>加山　秀樹</t>
  </si>
  <si>
    <t>加藤　ひとみ</t>
  </si>
  <si>
    <t>加藤　ゆう子</t>
  </si>
  <si>
    <t>加藤　一仁</t>
  </si>
  <si>
    <t>会田　憲彦</t>
  </si>
  <si>
    <t>外村　美代子</t>
  </si>
  <si>
    <t>関口　梢</t>
  </si>
  <si>
    <t>関野　憲吉</t>
  </si>
  <si>
    <t>岩井　由子</t>
  </si>
  <si>
    <t>岩崎　聖子</t>
  </si>
  <si>
    <t>岩津　宏子</t>
  </si>
  <si>
    <t>吉田　タケ</t>
  </si>
  <si>
    <t>久松　登美</t>
  </si>
  <si>
    <t>宮嶋　朗</t>
  </si>
  <si>
    <t>橋本　キヨ</t>
  </si>
  <si>
    <t>橋　由佳</t>
  </si>
  <si>
    <t>近藤　幸</t>
  </si>
  <si>
    <t>近藤　信一</t>
  </si>
  <si>
    <t>近藤　伝二</t>
  </si>
  <si>
    <t>金井　祥子</t>
  </si>
  <si>
    <t>金井　政子</t>
  </si>
  <si>
    <t>金子　純子</t>
  </si>
  <si>
    <t>金沢　洋子</t>
  </si>
  <si>
    <t>栗原　文子</t>
  </si>
  <si>
    <t>兼平　佳代子</t>
  </si>
  <si>
    <t>権応　玄</t>
  </si>
  <si>
    <t>犬飼　善子</t>
  </si>
  <si>
    <t>犬飼　裕子</t>
  </si>
  <si>
    <t>古屋　尚美</t>
  </si>
  <si>
    <t>古瀬　和郎</t>
  </si>
  <si>
    <t>古里　仁子</t>
  </si>
  <si>
    <t>枯木　繁</t>
  </si>
  <si>
    <t>五味　節子</t>
  </si>
  <si>
    <t>向井　イシ子</t>
  </si>
  <si>
    <t>溝呂木　文忠</t>
  </si>
  <si>
    <t>高瀬　奈津子</t>
  </si>
  <si>
    <t>高木　政昭</t>
  </si>
  <si>
    <t>高木　友子</t>
  </si>
  <si>
    <t>黒崎　彪</t>
  </si>
  <si>
    <t>今村　幸子</t>
  </si>
  <si>
    <t>今木　正英</t>
  </si>
  <si>
    <t>根元　正代</t>
  </si>
  <si>
    <t>佐竹　和子</t>
  </si>
  <si>
    <t>佐藤　みちえ</t>
  </si>
  <si>
    <t>佐藤　健次</t>
  </si>
  <si>
    <t>佐藤　節子</t>
  </si>
  <si>
    <t>佐藤　隆久</t>
  </si>
  <si>
    <t>佐野　まゆ</t>
  </si>
  <si>
    <t>佐野　道子</t>
  </si>
  <si>
    <t>斎藤　ナホ</t>
  </si>
  <si>
    <t>坂井田　広枝</t>
  </si>
  <si>
    <t>坂本　幸司</t>
  </si>
  <si>
    <t>坂本　邦子</t>
  </si>
  <si>
    <t>堺　啓太郎</t>
  </si>
  <si>
    <t>桜井　照也</t>
  </si>
  <si>
    <t>桜井　萌</t>
  </si>
  <si>
    <t>三浦　憲子</t>
  </si>
  <si>
    <t>三根　武</t>
  </si>
  <si>
    <t>三沢　誠一</t>
  </si>
  <si>
    <t>山岸　卓見</t>
  </si>
  <si>
    <t>山口　かつみ</t>
  </si>
  <si>
    <t>山口　一枝</t>
  </si>
  <si>
    <t>山口　花恵</t>
  </si>
  <si>
    <t>山崎　かつ代</t>
  </si>
  <si>
    <t>山中　ケイ子</t>
  </si>
  <si>
    <t>山田　一夫</t>
  </si>
  <si>
    <t>山田　幸子</t>
  </si>
  <si>
    <t>山本　泰賢</t>
  </si>
  <si>
    <t>氏家　文子</t>
  </si>
  <si>
    <t>氏福　一実</t>
  </si>
  <si>
    <t>氏福　智孝</t>
  </si>
  <si>
    <t>児玉　永久</t>
  </si>
  <si>
    <t>寺崎　すみ子</t>
  </si>
  <si>
    <t>時報　</t>
  </si>
  <si>
    <t>若尾　俊彰</t>
  </si>
  <si>
    <t>種橋　千寿子</t>
  </si>
  <si>
    <t>酒向　誠吾</t>
  </si>
  <si>
    <t>渋谷　憲之</t>
  </si>
  <si>
    <t>渋谷　孝一</t>
  </si>
  <si>
    <t>重光　則子</t>
  </si>
  <si>
    <t>小宮山　利夫</t>
  </si>
  <si>
    <t>小山　望</t>
  </si>
  <si>
    <t>小川　明徳</t>
  </si>
  <si>
    <t>小泉　保</t>
  </si>
  <si>
    <t>小田　明江</t>
  </si>
  <si>
    <t>小島　春男</t>
  </si>
  <si>
    <t>小浜　京一</t>
  </si>
  <si>
    <t>小野村　栄子</t>
  </si>
  <si>
    <t>小林技建「ベランダ」　</t>
  </si>
  <si>
    <t>小林　憲治</t>
  </si>
  <si>
    <t>小林　広子</t>
  </si>
  <si>
    <t>小林　廣子</t>
  </si>
  <si>
    <t>庄　暁嘩</t>
  </si>
  <si>
    <t>松岡　久美子</t>
  </si>
  <si>
    <t>松本　一志</t>
  </si>
  <si>
    <t>松本　永子</t>
  </si>
  <si>
    <t>松本永子</t>
  </si>
  <si>
    <t>松本　美乃里</t>
  </si>
  <si>
    <t>沼本　初枝</t>
  </si>
  <si>
    <t>森　義隆</t>
  </si>
  <si>
    <t>森金　修</t>
  </si>
  <si>
    <t>森谷　喜明</t>
  </si>
  <si>
    <t>森中　学</t>
  </si>
  <si>
    <t>森島　聡</t>
  </si>
  <si>
    <t>森本　明佳</t>
  </si>
  <si>
    <t>深井　剛</t>
  </si>
  <si>
    <t>諏訪　マリー</t>
  </si>
  <si>
    <t>杉原　久美子</t>
  </si>
  <si>
    <t>菅野　幸枝</t>
  </si>
  <si>
    <t>星野　和男</t>
  </si>
  <si>
    <t>清水　潔</t>
  </si>
  <si>
    <t>西村　協</t>
  </si>
  <si>
    <t>斉藤　幸子</t>
  </si>
  <si>
    <t>石垣　朱実</t>
  </si>
  <si>
    <t>石崎　秀子</t>
  </si>
  <si>
    <t>石川　良子</t>
  </si>
  <si>
    <t>石田　登</t>
  </si>
  <si>
    <t>石田　登（実家）</t>
  </si>
  <si>
    <t>川越　萃子</t>
  </si>
  <si>
    <t>川村　健爾</t>
  </si>
  <si>
    <t>川田　尚恵</t>
  </si>
  <si>
    <t>川浪　重善</t>
  </si>
  <si>
    <t>浅井　采子</t>
  </si>
  <si>
    <t>浅井　洋子</t>
  </si>
  <si>
    <t>相見　暁子</t>
  </si>
  <si>
    <t>相川　利美</t>
  </si>
  <si>
    <t>相沢　登志夫</t>
  </si>
  <si>
    <t>相馬　文</t>
  </si>
  <si>
    <t>村田　泰子</t>
  </si>
  <si>
    <t>太田　房子</t>
  </si>
  <si>
    <t>黛　政由</t>
  </si>
  <si>
    <t>大貫　憲行</t>
  </si>
  <si>
    <t>大久保　弘二</t>
  </si>
  <si>
    <t>大須　恒雄</t>
  </si>
  <si>
    <t>大滝　明</t>
  </si>
  <si>
    <t>大竹　幸子</t>
  </si>
  <si>
    <t>大矢　裕之</t>
  </si>
  <si>
    <t>滝林　敏子</t>
  </si>
  <si>
    <t>瀧本　三郎</t>
  </si>
  <si>
    <t>辰己　敦子</t>
  </si>
  <si>
    <t>辰野　憲三</t>
  </si>
  <si>
    <t>谷仲　誠治</t>
  </si>
  <si>
    <t>竹見　恭子</t>
  </si>
  <si>
    <t>竹内　和夫</t>
  </si>
  <si>
    <t>竹之内　恵美子</t>
  </si>
  <si>
    <t>中西　勉</t>
  </si>
  <si>
    <t>中田　由紀子</t>
  </si>
  <si>
    <t>猪　ノリ</t>
  </si>
  <si>
    <t>張　秀鳳</t>
  </si>
  <si>
    <t>鳥居　和代</t>
  </si>
  <si>
    <t>椎谷　真理子</t>
  </si>
  <si>
    <t>蔦　信子</t>
  </si>
  <si>
    <t>鶴井　旭</t>
  </si>
  <si>
    <t>鶴岡　真知子</t>
  </si>
  <si>
    <t>天気予報　</t>
  </si>
  <si>
    <t>田口　和夫</t>
  </si>
  <si>
    <t>田所　均</t>
  </si>
  <si>
    <t>田村　久美子</t>
  </si>
  <si>
    <t>田中　知子</t>
  </si>
  <si>
    <t>渡邊　潔</t>
  </si>
  <si>
    <t>土志田　正夫</t>
  </si>
  <si>
    <t>土沢　知子</t>
  </si>
  <si>
    <t>島村　龍己</t>
  </si>
  <si>
    <t>嶋崎　活子</t>
  </si>
  <si>
    <t>東原　アヤ子</t>
  </si>
  <si>
    <t>藤沢　洋子</t>
  </si>
  <si>
    <t>藤谷　恒夫</t>
  </si>
  <si>
    <t>藤谷　佑三</t>
  </si>
  <si>
    <t>藤縄　（別荘）</t>
  </si>
  <si>
    <t>藤縄　慈人</t>
  </si>
  <si>
    <t>藤縄　潤</t>
  </si>
  <si>
    <t>藤縄　繁昭</t>
  </si>
  <si>
    <t>藤縄　美奈子</t>
  </si>
  <si>
    <t>藤縄　保考</t>
  </si>
  <si>
    <t>氏福　友香里</t>
  </si>
  <si>
    <t>藤縄　悠太</t>
  </si>
  <si>
    <t>藤縄悠太</t>
  </si>
  <si>
    <t>藤縄　利雄</t>
  </si>
  <si>
    <t>藤縄　惠子</t>
  </si>
  <si>
    <t>いぬかい</t>
  </si>
  <si>
    <t>徳永　鎮雄</t>
  </si>
  <si>
    <t>内山　章</t>
  </si>
  <si>
    <t>南雲　智</t>
  </si>
  <si>
    <t>南郷　俊明</t>
  </si>
  <si>
    <t>納　静子</t>
  </si>
  <si>
    <t>梅田　昇</t>
  </si>
  <si>
    <t>八木　久子</t>
  </si>
  <si>
    <t>八木沼　豊</t>
  </si>
  <si>
    <t>飯田　幸子</t>
  </si>
  <si>
    <t>番号案内　</t>
  </si>
  <si>
    <t>比留間　好之</t>
  </si>
  <si>
    <t>美しの国管理事務所（所長）佐藤　隆男</t>
  </si>
  <si>
    <t>富田　正治</t>
  </si>
  <si>
    <t>武石村　山麓獅子鍋</t>
  </si>
  <si>
    <t>福地　薫</t>
  </si>
  <si>
    <t>平井　晶子</t>
  </si>
  <si>
    <t>米沢　正文</t>
  </si>
  <si>
    <t>片桐　芳枝</t>
  </si>
  <si>
    <t>宝田　昌秀</t>
  </si>
  <si>
    <t>豊田　淑子</t>
  </si>
  <si>
    <t>牧野　明美</t>
  </si>
  <si>
    <t>堀江　正人</t>
  </si>
  <si>
    <t>本橋　実</t>
  </si>
  <si>
    <t>本田　しげ子</t>
  </si>
  <si>
    <t>本田　幹子</t>
  </si>
  <si>
    <t>明野　美津江</t>
  </si>
  <si>
    <t>茂呂　恵子</t>
  </si>
  <si>
    <t>木村　みどり</t>
  </si>
  <si>
    <t>木村　滋</t>
  </si>
  <si>
    <t>木田　節子</t>
  </si>
  <si>
    <t>野村　香恵子</t>
  </si>
  <si>
    <t>野島　久美子</t>
  </si>
  <si>
    <t>野本　須美子</t>
  </si>
  <si>
    <t>柳原　鉄太郎</t>
  </si>
  <si>
    <t>柳沢　尚志</t>
  </si>
  <si>
    <t>柳　知巴子</t>
  </si>
  <si>
    <t>林　一郎</t>
  </si>
  <si>
    <t>林　良一</t>
  </si>
  <si>
    <t>鈴木　悦雄</t>
  </si>
  <si>
    <t>鈴木　喜久二</t>
  </si>
  <si>
    <t>鈴木　公清</t>
  </si>
  <si>
    <t>鈴木　昌子</t>
  </si>
  <si>
    <t>和田　恵</t>
  </si>
  <si>
    <t>和田　康子</t>
  </si>
  <si>
    <t>齋藤　信代</t>
  </si>
  <si>
    <t>萬所　周三</t>
  </si>
  <si>
    <t>髙木　明佳</t>
  </si>
  <si>
    <t>藤縄　正一</t>
  </si>
  <si>
    <t>藤縄　きみ子</t>
  </si>
  <si>
    <t>三石　邦昭</t>
  </si>
  <si>
    <t>木村　豊</t>
  </si>
  <si>
    <t>阿部　喜昭</t>
  </si>
  <si>
    <t>古屋　</t>
  </si>
  <si>
    <t>時田　康生</t>
  </si>
  <si>
    <t>西本　寛</t>
  </si>
  <si>
    <t>小野寺　省二</t>
  </si>
  <si>
    <t>林　香保理</t>
  </si>
  <si>
    <t>斉藤　哲男</t>
  </si>
  <si>
    <t>佐藤＠日赤＆青年の船７回班長　</t>
  </si>
  <si>
    <t>小形　正明</t>
  </si>
  <si>
    <t>小林　潔</t>
  </si>
  <si>
    <t>八津尾　和成</t>
  </si>
  <si>
    <t>武田　晴雄</t>
  </si>
  <si>
    <t>田中　豊</t>
  </si>
  <si>
    <t>本多　典久</t>
  </si>
  <si>
    <t>竹下　修</t>
  </si>
  <si>
    <t>酒井　金蔵</t>
  </si>
  <si>
    <t>宮島　久義</t>
  </si>
  <si>
    <t>河村　正成（長男）</t>
  </si>
  <si>
    <t>河村　聖人</t>
  </si>
  <si>
    <t>北川　智久</t>
  </si>
  <si>
    <t>深瀬　新治</t>
  </si>
  <si>
    <t>荒川　英一</t>
  </si>
  <si>
    <t>日高　和行</t>
  </si>
  <si>
    <t>吉浦　茂樹</t>
  </si>
  <si>
    <t>坂田　尭</t>
  </si>
  <si>
    <t>斉藤　弘</t>
  </si>
  <si>
    <t>清野　秀男</t>
  </si>
  <si>
    <t>佐々木　仁</t>
  </si>
  <si>
    <t>福田　ｓｓｏ</t>
  </si>
  <si>
    <t>永井　伸光</t>
  </si>
  <si>
    <t>南　隆矢</t>
  </si>
  <si>
    <t>斎藤　信代</t>
  </si>
  <si>
    <t>山根　庸治</t>
  </si>
  <si>
    <t>山下　正徳</t>
  </si>
  <si>
    <t>有田　浩</t>
  </si>
  <si>
    <t>三村　泰道</t>
  </si>
  <si>
    <t>矢作　憲一</t>
  </si>
  <si>
    <t>西尾　賢司</t>
  </si>
  <si>
    <t>中井　賢吾</t>
  </si>
  <si>
    <t>小村　哲雄</t>
  </si>
  <si>
    <t>川口　正芳</t>
  </si>
  <si>
    <t>迫田　次顧</t>
  </si>
  <si>
    <t>堀江　丹</t>
  </si>
  <si>
    <t>清勢　幸子</t>
  </si>
  <si>
    <t>中嶋　範子</t>
  </si>
  <si>
    <t>大熊　克美</t>
  </si>
  <si>
    <t>牛草　太郎</t>
  </si>
  <si>
    <t>大田　房子</t>
  </si>
  <si>
    <t>森　隆志</t>
  </si>
  <si>
    <t>渡辺　　きよ子</t>
  </si>
  <si>
    <t>居村　啓子</t>
  </si>
  <si>
    <t>古畑　有美</t>
  </si>
  <si>
    <t>玉田　正治</t>
  </si>
  <si>
    <t>下條　雅樹</t>
  </si>
  <si>
    <t>佐々木　光明</t>
  </si>
  <si>
    <t>飯野　敦</t>
  </si>
  <si>
    <t>林田　</t>
  </si>
  <si>
    <t>菊地　政昭</t>
  </si>
  <si>
    <t>窪田　浩二</t>
  </si>
  <si>
    <t>井藤　光一</t>
  </si>
  <si>
    <t>中山　（札幌）</t>
  </si>
  <si>
    <t>井上　純</t>
  </si>
  <si>
    <t>藤川　翠</t>
  </si>
  <si>
    <t>坪香　真司</t>
  </si>
  <si>
    <t>医療秘書　（営業部）</t>
  </si>
  <si>
    <t>平山　洋一</t>
  </si>
  <si>
    <t>米川　真人</t>
  </si>
  <si>
    <t>都合　聡</t>
  </si>
  <si>
    <t>村上　</t>
  </si>
  <si>
    <t>椎名　良一</t>
  </si>
  <si>
    <t>高橋／高木／池田　</t>
  </si>
  <si>
    <t>橋本　</t>
  </si>
  <si>
    <t>岩本　ＩＢＭ／官公庁</t>
  </si>
  <si>
    <t>岩浅　泰治</t>
  </si>
  <si>
    <t>藤森　謙三</t>
  </si>
  <si>
    <t>中川　直明</t>
  </si>
  <si>
    <t>増田　惺</t>
  </si>
  <si>
    <t>川辺　洋一</t>
  </si>
  <si>
    <t>赤尾　敏夫</t>
  </si>
  <si>
    <t>山田　順子</t>
  </si>
  <si>
    <t>長谷川　和志</t>
  </si>
  <si>
    <t>関口　和夫</t>
  </si>
  <si>
    <t>繁村　嗣彦</t>
  </si>
  <si>
    <t>藤田　恵子</t>
  </si>
  <si>
    <t>藤井　元晴</t>
  </si>
  <si>
    <t>長尾　隆彦</t>
  </si>
  <si>
    <t>中村　忠之</t>
  </si>
  <si>
    <t>宮本　孝宏</t>
  </si>
  <si>
    <t>大角　良春</t>
  </si>
  <si>
    <t>大阿久　昌彦</t>
  </si>
  <si>
    <t>宮田　ゆう子</t>
  </si>
  <si>
    <t>岸本　貴秀</t>
  </si>
  <si>
    <t>丸尾　昭一</t>
  </si>
  <si>
    <t>五木　宏</t>
  </si>
  <si>
    <t>角田　英典</t>
  </si>
  <si>
    <t>河井　興正</t>
  </si>
  <si>
    <t>下井　雅美</t>
  </si>
  <si>
    <t>高山　善則</t>
  </si>
  <si>
    <t>佐藤　早恵子</t>
  </si>
  <si>
    <t>石原　恵介</t>
  </si>
  <si>
    <t>青木　通泰</t>
  </si>
  <si>
    <t>清野　徹</t>
  </si>
  <si>
    <t>粂田　昌邦</t>
  </si>
  <si>
    <t>児玉　伯生</t>
  </si>
  <si>
    <t>柳田　寛史</t>
  </si>
  <si>
    <t>増山　明</t>
  </si>
  <si>
    <t>米田　喜幸</t>
  </si>
  <si>
    <t>森山　道史</t>
  </si>
  <si>
    <t>平井　直美</t>
  </si>
  <si>
    <t>薮　三平</t>
  </si>
  <si>
    <t>堀部　克平</t>
  </si>
  <si>
    <t>鳴尾　範子</t>
  </si>
  <si>
    <t>荒木　恭子</t>
  </si>
  <si>
    <t>高田　喜久雄</t>
  </si>
  <si>
    <t>佐々木　和夫</t>
  </si>
  <si>
    <t>林　雅則</t>
  </si>
  <si>
    <t>高木　</t>
  </si>
  <si>
    <t>小嶋　ＩＢＭ／通信</t>
  </si>
  <si>
    <t>松本　光太郎</t>
  </si>
  <si>
    <t>永倉　英一</t>
  </si>
  <si>
    <t>森　康人</t>
  </si>
  <si>
    <t>西田　祐一</t>
  </si>
  <si>
    <t>関口　幸弘</t>
  </si>
  <si>
    <t>青木　広之</t>
  </si>
  <si>
    <t>久保　俊彦</t>
  </si>
  <si>
    <t>栗田　康朗</t>
  </si>
  <si>
    <t>黒沢　賢士</t>
  </si>
  <si>
    <t>小久保　昌信</t>
  </si>
  <si>
    <t>太田　謙一</t>
  </si>
  <si>
    <t>浜田　紘子</t>
  </si>
  <si>
    <t>武上　弥尋</t>
  </si>
  <si>
    <t>石井　鶏太郎</t>
  </si>
  <si>
    <t>田崎　慎</t>
  </si>
  <si>
    <t>宇津橋　節子</t>
  </si>
  <si>
    <t>平井　</t>
  </si>
  <si>
    <t>廣川　</t>
  </si>
  <si>
    <t>小島　</t>
  </si>
  <si>
    <t>豊島　</t>
  </si>
  <si>
    <t>エンデバーズ　高橋</t>
  </si>
  <si>
    <t>田口　</t>
  </si>
  <si>
    <t>辻岡　</t>
  </si>
  <si>
    <t>中村　</t>
  </si>
  <si>
    <t>大角　</t>
  </si>
  <si>
    <t>瀬下　</t>
  </si>
  <si>
    <t>小林　</t>
  </si>
  <si>
    <t>蓮見　</t>
  </si>
  <si>
    <t>小倉　</t>
  </si>
  <si>
    <t>小池　</t>
  </si>
  <si>
    <t>佐藤　</t>
  </si>
  <si>
    <t>小川　</t>
  </si>
  <si>
    <t>山崎　</t>
  </si>
  <si>
    <t>氏家　</t>
  </si>
  <si>
    <t>今井　</t>
  </si>
  <si>
    <t>今　</t>
  </si>
  <si>
    <t>斎藤　</t>
  </si>
  <si>
    <t>江連　</t>
  </si>
  <si>
    <t>岡崎　</t>
  </si>
  <si>
    <t>藤森　正大</t>
  </si>
  <si>
    <t>松崎　純一</t>
  </si>
  <si>
    <t>稲岡　則子</t>
  </si>
  <si>
    <t>川野　健二</t>
  </si>
  <si>
    <t>佐藤　和喜</t>
  </si>
  <si>
    <t>浅野　正治</t>
  </si>
  <si>
    <t>田中　慎二</t>
  </si>
  <si>
    <t>柳田　隆之</t>
  </si>
  <si>
    <t>山田　剛</t>
  </si>
  <si>
    <t>平城　儀彦</t>
  </si>
  <si>
    <t>鈴木　咲子</t>
  </si>
  <si>
    <t>石黒　隆</t>
  </si>
  <si>
    <t>江口　宏章</t>
  </si>
  <si>
    <t>寺崎　貴宏</t>
  </si>
  <si>
    <t>小堀　均</t>
  </si>
  <si>
    <t>新安　辰源</t>
  </si>
  <si>
    <t>泥谷　滋</t>
  </si>
  <si>
    <t>鈴木　英夫</t>
  </si>
  <si>
    <t>鈴木　重行</t>
  </si>
  <si>
    <t>間下　浩之</t>
  </si>
  <si>
    <t>横田　志津夫</t>
  </si>
  <si>
    <t>岡本　考彦</t>
  </si>
  <si>
    <t>紀平　茂雄</t>
  </si>
  <si>
    <t>植木　三樹彦</t>
  </si>
  <si>
    <t>安土　勇</t>
  </si>
  <si>
    <t>笹尾　忠弘</t>
  </si>
  <si>
    <t>森川　紀一</t>
  </si>
  <si>
    <t>金澤　秀信</t>
  </si>
  <si>
    <t>関　公二</t>
  </si>
  <si>
    <t>後藤　憲二</t>
  </si>
  <si>
    <t>辻野　智章</t>
  </si>
  <si>
    <t>佐藤　義信</t>
  </si>
  <si>
    <t>関　雅子</t>
  </si>
  <si>
    <t>藤井　尚子</t>
  </si>
  <si>
    <t>清田　二朗</t>
  </si>
  <si>
    <t>五条　基樹</t>
  </si>
  <si>
    <t>小泓　孝博</t>
  </si>
  <si>
    <t>原　日出男</t>
  </si>
  <si>
    <t>椎葉　貴宏</t>
  </si>
  <si>
    <t>福島　力</t>
  </si>
  <si>
    <t>安東　茂祝</t>
  </si>
  <si>
    <t>斉藤　均貴</t>
  </si>
  <si>
    <t>留奥　修</t>
  </si>
  <si>
    <t>木村　雅彦</t>
  </si>
  <si>
    <t>鈴木　進</t>
  </si>
  <si>
    <t>高根　淳</t>
  </si>
  <si>
    <t>根岸　重夫</t>
  </si>
  <si>
    <t>阿久根　理</t>
  </si>
  <si>
    <t>松本　靖啓</t>
  </si>
  <si>
    <t>堀　信浩</t>
  </si>
  <si>
    <t>飯村　久男</t>
  </si>
  <si>
    <t>角　舞</t>
  </si>
  <si>
    <t>小川原　陽子</t>
  </si>
  <si>
    <t>仙場　洋一</t>
  </si>
  <si>
    <t>武　勝行</t>
  </si>
  <si>
    <t>大木　卓</t>
  </si>
  <si>
    <t>深谷　健司</t>
  </si>
  <si>
    <t>長田　ＮＩＩ</t>
  </si>
  <si>
    <t>松野　慶一</t>
  </si>
  <si>
    <t>東邦大橋（代　</t>
  </si>
  <si>
    <t>東邦大森（代　</t>
  </si>
  <si>
    <t>静岡市立（代　</t>
  </si>
  <si>
    <t>土浦協同（代　</t>
  </si>
  <si>
    <t>国立栃木　宮入</t>
  </si>
  <si>
    <t>大和市立（代　</t>
  </si>
  <si>
    <t>なめがた（代　</t>
  </si>
  <si>
    <t>養育院／板　養育院／板</t>
  </si>
  <si>
    <t>東京女子　Ｄｒ田村</t>
  </si>
  <si>
    <t>ＴＴ関東（代　</t>
  </si>
  <si>
    <t>亀田病院（代　</t>
  </si>
  <si>
    <t>ＮＣＣ東（直　</t>
  </si>
  <si>
    <t>ＮＴＭＣ（代　</t>
  </si>
  <si>
    <t>川崎市立　</t>
  </si>
  <si>
    <t>国立第二　国立第二</t>
  </si>
  <si>
    <t>自治大宮　桑久保／野口／長</t>
  </si>
  <si>
    <t>石心会幸カルテ　</t>
  </si>
  <si>
    <t>石心狭山（代　</t>
  </si>
  <si>
    <t>養育院／板　Ｄｒ上田／高橋／椎名／岡／鈴木／大津／三</t>
  </si>
  <si>
    <t>自治大宮（電　</t>
  </si>
  <si>
    <t>ＮＣＣ中央（ＤＩ　</t>
  </si>
  <si>
    <t>亀田医情研　</t>
  </si>
  <si>
    <t>亀田画像センター　</t>
  </si>
  <si>
    <t>慶応病院（情　</t>
  </si>
  <si>
    <t>自治電算課　新村、須藤、渡辺、野口、佐藤</t>
  </si>
  <si>
    <t>聖路加　Ｄｒ中村／立花／渡辺</t>
  </si>
  <si>
    <t>大和市立　相原／坂本</t>
  </si>
  <si>
    <t>東京医科　土家／成清／川上</t>
  </si>
  <si>
    <t>養育院／多　養育院／多</t>
  </si>
  <si>
    <t>ミニストップ　海保</t>
  </si>
  <si>
    <t>ミニストップ　秋永</t>
  </si>
  <si>
    <t>サンクス　高橋／高瀬／広田</t>
  </si>
  <si>
    <t>ミニストップ　小林</t>
  </si>
  <si>
    <t>ＤＫＢ　稲岡</t>
  </si>
  <si>
    <t>ミニストップ　笹川</t>
  </si>
  <si>
    <t>ミニスットプ　滝澤</t>
  </si>
  <si>
    <t>ＮＴＴ　沖／佐々木</t>
  </si>
  <si>
    <t>ＪＴＢ　富田</t>
  </si>
  <si>
    <t>ＪＴＢ　村井</t>
  </si>
  <si>
    <t>ＪＴＢ　佐藤未来子</t>
  </si>
  <si>
    <t>ＪＴＢ　後藤</t>
  </si>
  <si>
    <t>ＪＴＢ　旭</t>
  </si>
  <si>
    <t>ＤＫＢ　竹淵</t>
  </si>
  <si>
    <t>近セ　広瀬／加藤</t>
  </si>
  <si>
    <t>慶應　高村／細沼／辰己／押見</t>
  </si>
  <si>
    <t>辰巳　ｋｏ</t>
  </si>
  <si>
    <t>メルクス　渡部</t>
  </si>
  <si>
    <t>ＳＰＡ川田　</t>
  </si>
  <si>
    <t>ナイス井上　</t>
  </si>
  <si>
    <t>ＵＳＥ知念　</t>
  </si>
  <si>
    <t>ニスコン篠田　</t>
  </si>
  <si>
    <t>ＳＩＳ長峯　</t>
  </si>
  <si>
    <t>ＦＳＩ田丸　</t>
  </si>
  <si>
    <t>ＪＭＣ峯籏　</t>
  </si>
  <si>
    <t>ＮＤＤ千田　</t>
  </si>
  <si>
    <t>ＳＩＳ西井　</t>
  </si>
  <si>
    <t>ＳＩＳ石川　</t>
  </si>
  <si>
    <t>ＩＷＩ　山本／大山</t>
  </si>
  <si>
    <t>ＡＩＴ　椎野／堀野</t>
  </si>
  <si>
    <t>トッパン　河合</t>
  </si>
  <si>
    <t>ＳＰＡ秋庭　</t>
  </si>
  <si>
    <t>メルクス　白鳥</t>
  </si>
  <si>
    <t>みずき　堀口</t>
  </si>
  <si>
    <t>ニスコンサービス　仙場、工藤、川名</t>
  </si>
  <si>
    <t>トッパン　大熊</t>
  </si>
  <si>
    <t>トッパン　志村</t>
  </si>
  <si>
    <t>ＳＳＫ　小南</t>
  </si>
  <si>
    <t>ソフト　パワーズ　ソフト　パワーズ</t>
  </si>
  <si>
    <t>クレスコ　根元</t>
  </si>
  <si>
    <t>カネボウ　森</t>
  </si>
  <si>
    <t>カテナ　大塚</t>
  </si>
  <si>
    <t>ベストロン　河辺</t>
  </si>
  <si>
    <t>トッパン　相田</t>
  </si>
  <si>
    <t>ＵＳＥ竹下　</t>
  </si>
  <si>
    <t>ナイス　二井</t>
  </si>
  <si>
    <t>ナイス西尾　</t>
  </si>
  <si>
    <t>ナイス栗田　</t>
  </si>
  <si>
    <t>ナイス金子　</t>
  </si>
  <si>
    <t>ナイス永田　</t>
  </si>
  <si>
    <t>ニスコン市川　</t>
  </si>
  <si>
    <t>カテナ武井　</t>
  </si>
  <si>
    <t>ＵＳＥ　村田</t>
  </si>
  <si>
    <t>ＴＡＩＳ早乙女　</t>
  </si>
  <si>
    <t>ニチイ兼平　</t>
  </si>
  <si>
    <t>ニスコン川名　</t>
  </si>
  <si>
    <t>ニスコン藤原　</t>
  </si>
  <si>
    <t>ニスコン牧野　</t>
  </si>
  <si>
    <t>ニチイ　名畑（営）</t>
  </si>
  <si>
    <t>ＮＤＤ　阿部</t>
  </si>
  <si>
    <t>ＮＤＤ　聖生（セイリュウ）／一ノ瀬／須貝／池山／</t>
  </si>
  <si>
    <t>ＯＭＣ　中筋／中辻／牧丘／富田／乾（イヌイ）／牧</t>
  </si>
  <si>
    <t>ＳＰＡ　服部</t>
  </si>
  <si>
    <t>ＳＳＫ　永野</t>
  </si>
  <si>
    <t>カテナ　船水</t>
  </si>
  <si>
    <t>タクト　松原</t>
  </si>
  <si>
    <t>ツリーベル　小松</t>
  </si>
  <si>
    <t>ナイス　増井</t>
  </si>
  <si>
    <t>ニスコン　梶原</t>
  </si>
  <si>
    <t>亀田　荒井／後藤</t>
  </si>
  <si>
    <t>樋浦　憲次</t>
  </si>
  <si>
    <t>佐川＠システムハウス　</t>
  </si>
  <si>
    <t>森安課長　</t>
  </si>
  <si>
    <t>染谷課長　</t>
  </si>
  <si>
    <t>宮坂　恵理</t>
  </si>
  <si>
    <t>上泉　義朗</t>
  </si>
  <si>
    <t>中野　聡子</t>
  </si>
  <si>
    <t>湯野　龍彦</t>
  </si>
  <si>
    <t>清水　真土加先生</t>
  </si>
  <si>
    <t>久保　二郎</t>
  </si>
  <si>
    <t>武藤　正直</t>
  </si>
  <si>
    <t>岡　伸夫</t>
  </si>
  <si>
    <t>加藤　博之（７－５）</t>
  </si>
  <si>
    <t>宮崎　眞次（２１－２１）</t>
  </si>
  <si>
    <t>今西　勝裕（１５－１１）</t>
  </si>
  <si>
    <t>仁平　真治（８－４１）</t>
  </si>
  <si>
    <t>大森　義次（２０－９）</t>
  </si>
  <si>
    <t>藤代　勤（９－５７）</t>
  </si>
  <si>
    <t>豊田　資則（７－３１）</t>
  </si>
  <si>
    <t>藤野＠７－２０　輝雄</t>
  </si>
  <si>
    <t>テニス　東美ヶ原高原</t>
  </si>
  <si>
    <t>スキー　番所ヶ原スキー</t>
  </si>
  <si>
    <t>臨海病院　</t>
  </si>
  <si>
    <t>中山自動　星川</t>
  </si>
  <si>
    <t>蔦　健一</t>
  </si>
  <si>
    <t>犬飼　ユキ</t>
  </si>
  <si>
    <t>本田　善九郎</t>
  </si>
  <si>
    <t>高木　静子</t>
  </si>
  <si>
    <t>猪　龍眞</t>
  </si>
  <si>
    <t>小池　ミドリ</t>
  </si>
  <si>
    <t>犬飼　波子</t>
  </si>
  <si>
    <t>金澤　ヤイ</t>
  </si>
  <si>
    <t>稲生　志郎</t>
  </si>
  <si>
    <t>犬飼　善治</t>
  </si>
  <si>
    <t>江森　シズノ</t>
  </si>
  <si>
    <t>高橋　英策</t>
  </si>
  <si>
    <t>江森　英次</t>
  </si>
  <si>
    <t>斎藤　永子</t>
  </si>
  <si>
    <t>向井　貴敬</t>
  </si>
  <si>
    <t>賀城　有貴</t>
  </si>
  <si>
    <t>賀城　章雄</t>
  </si>
  <si>
    <t>小池　三津江</t>
  </si>
  <si>
    <t>橋本　和子</t>
  </si>
  <si>
    <t>坂上　スミ</t>
  </si>
  <si>
    <t>杉山　昭子</t>
  </si>
  <si>
    <t>花田　幸代</t>
  </si>
  <si>
    <t>渡辺　英子</t>
  </si>
  <si>
    <t>三尾　英子</t>
  </si>
  <si>
    <t>横須賀　陽子</t>
  </si>
  <si>
    <t>小林　章子</t>
  </si>
  <si>
    <t>矢野　久子</t>
  </si>
  <si>
    <t>大家　瑞穂</t>
  </si>
  <si>
    <t>吉田　たけ</t>
  </si>
  <si>
    <t>坂本　幸治</t>
  </si>
  <si>
    <t>滝本　三郎</t>
  </si>
  <si>
    <t>羽守　光夫</t>
  </si>
  <si>
    <t>安藤　直樹</t>
  </si>
  <si>
    <t>山崎　かず代</t>
  </si>
  <si>
    <t>永井　怜子</t>
  </si>
  <si>
    <t>根本　正代</t>
  </si>
  <si>
    <t>豊田　建</t>
  </si>
  <si>
    <t>恵美子　竹之内</t>
  </si>
  <si>
    <t>辰巳　敦子</t>
  </si>
  <si>
    <t>古川　貴浩</t>
  </si>
  <si>
    <t>牧内　啓作</t>
  </si>
  <si>
    <t>権田　応玄</t>
  </si>
  <si>
    <t>関　利之</t>
  </si>
  <si>
    <t>寺西　英司</t>
  </si>
  <si>
    <t>白浜　幸弘</t>
  </si>
  <si>
    <t>松本　純哉</t>
  </si>
  <si>
    <t>清水　みき</t>
  </si>
  <si>
    <t>木部　ゆうこ</t>
  </si>
  <si>
    <t>森川　文夫</t>
  </si>
  <si>
    <t>白尾　とし子</t>
  </si>
  <si>
    <t>車事故　三井ダイレクト</t>
  </si>
  <si>
    <t>0120-638-312</t>
  </si>
  <si>
    <t>車事故三井ダイレクト</t>
  </si>
  <si>
    <t>皆生シーサイドホテル</t>
  </si>
  <si>
    <t>ＮＴＴ　天気予報</t>
  </si>
  <si>
    <t>ＮＴＴ天気予報</t>
  </si>
  <si>
    <t>ＮＴＴ　相談</t>
  </si>
  <si>
    <t>ＮＴＴ相談</t>
  </si>
  <si>
    <t>町１小　ＶＣ相澤</t>
  </si>
  <si>
    <t>042-722-3105</t>
  </si>
  <si>
    <t>町１小ＶＣ相澤</t>
  </si>
  <si>
    <t>本町田小　渡辺校長</t>
  </si>
  <si>
    <t>090-2721-8942</t>
  </si>
  <si>
    <t>本町田小渡辺校長</t>
  </si>
  <si>
    <t>船　斉藤哲男「会津若松・酒屋」</t>
  </si>
  <si>
    <t>090-2976-0992</t>
  </si>
  <si>
    <t>船斉藤哲男「会津若松・酒屋」</t>
  </si>
  <si>
    <t>鶴間小　Ｃ４ｔｈＨＥＬＰ</t>
  </si>
  <si>
    <t>鶴間小Ｃ４ｔｈＨＥＬＰ</t>
  </si>
  <si>
    <t>更埴役場　姨捨棚田</t>
  </si>
  <si>
    <t>026-273-1111</t>
  </si>
  <si>
    <t>更埴役場・姨捨棚田</t>
  </si>
  <si>
    <t>東美ヶ原高</t>
  </si>
  <si>
    <t>03-3242-2551</t>
  </si>
  <si>
    <t>慈恩寺　波平副住職</t>
  </si>
  <si>
    <t>045-934-8648</t>
  </si>
  <si>
    <t>慈恩寺波平副住職</t>
  </si>
  <si>
    <t>Ａｍａｚｏｎ　Ｈｅｌｐ</t>
  </si>
  <si>
    <t>0120-999-373</t>
  </si>
  <si>
    <t>ＡｍａｚｏｎＨｅｌｐ</t>
  </si>
  <si>
    <t>太古　五島列島</t>
  </si>
  <si>
    <t>092-291-0510</t>
  </si>
  <si>
    <t>太古・五島列島</t>
  </si>
  <si>
    <t>親子丼　玉ひで</t>
  </si>
  <si>
    <t>03-3668-7651</t>
  </si>
  <si>
    <t>親子丼玉ひで</t>
  </si>
  <si>
    <t>Ｉ－Ｏデータ　ヘルプ</t>
  </si>
  <si>
    <t>0120-777-618</t>
  </si>
  <si>
    <t>Ｉ－Ｏデータヘルプ</t>
  </si>
  <si>
    <t>ＩＢＭアイラス　井上＿美緒</t>
  </si>
  <si>
    <t>03-6264-9800</t>
  </si>
  <si>
    <t>アイラス井上＿美緒</t>
  </si>
  <si>
    <t>桜美林　同窓会事務局</t>
  </si>
  <si>
    <t>042-797-1632</t>
  </si>
  <si>
    <t>桜美林同窓会事務局</t>
  </si>
  <si>
    <t>まちなか　富澤</t>
  </si>
  <si>
    <t>090-4072-4719</t>
  </si>
  <si>
    <t>まちなか富澤</t>
  </si>
  <si>
    <t>三菱東京ＵＦＪ銀行　青木／信託</t>
  </si>
  <si>
    <t>042-722-5013</t>
  </si>
  <si>
    <t>三菱東京ＵＦＪ銀行青木／信託</t>
  </si>
  <si>
    <t>アクサ生命</t>
  </si>
  <si>
    <t>0120-568-093</t>
  </si>
  <si>
    <t>武蔵野　餌取誠</t>
  </si>
  <si>
    <t>090-9840-072</t>
  </si>
  <si>
    <t>武蔵野餌取誠</t>
  </si>
  <si>
    <t>中部電力　停電故障</t>
  </si>
  <si>
    <t>0120-985-232</t>
  </si>
  <si>
    <t>中部電力停電故障</t>
  </si>
  <si>
    <t>ゆい工房</t>
  </si>
  <si>
    <t>0266-75-3552</t>
  </si>
  <si>
    <t>順天　浦安</t>
  </si>
  <si>
    <t>047-353-3111</t>
  </si>
  <si>
    <t>順天浦安</t>
  </si>
  <si>
    <t>寿司海賓　成瀬店</t>
  </si>
  <si>
    <t>042-709-0797</t>
  </si>
  <si>
    <t>寿司海賓成瀬店</t>
  </si>
  <si>
    <t>野村證券　佐藤はるか</t>
  </si>
  <si>
    <t>042-725-2111</t>
  </si>
  <si>
    <t>野村證券佐藤はるか</t>
  </si>
  <si>
    <t>北里大学病院</t>
  </si>
  <si>
    <t>042-778-8111</t>
  </si>
  <si>
    <t>シニアフィットネス町田サロン</t>
  </si>
  <si>
    <t>042-860-6248</t>
  </si>
  <si>
    <t>090-9383-997</t>
  </si>
  <si>
    <t>090-9018-509</t>
  </si>
  <si>
    <t>048-758-0153</t>
  </si>
  <si>
    <t>駒形どじょう</t>
  </si>
  <si>
    <t>03-3842-4001</t>
  </si>
  <si>
    <t>武蔵野　システムハウス／佐川</t>
  </si>
  <si>
    <t>090-1117-2864</t>
  </si>
  <si>
    <t>武蔵野システムハウス／佐川</t>
  </si>
  <si>
    <t>番所ヶ原スキー観光センター１１：００－１５：００</t>
  </si>
  <si>
    <t>0268-86-2003</t>
  </si>
  <si>
    <t>たいめいけん日本橋</t>
  </si>
  <si>
    <t>03-3271-2464</t>
  </si>
  <si>
    <t>岳湯温泉</t>
  </si>
  <si>
    <t>0268-85-2263</t>
  </si>
  <si>
    <t>新川　津々井オムライス</t>
  </si>
  <si>
    <t>03-3551-4759</t>
  </si>
  <si>
    <t>新川津々井オムライス</t>
  </si>
  <si>
    <t>床屋三丁目　フジイ</t>
  </si>
  <si>
    <t>042-723-5423</t>
  </si>
  <si>
    <t>床屋三丁目フジイ</t>
  </si>
  <si>
    <t>ななほし歯科＠森野３</t>
  </si>
  <si>
    <t>042-727-0605</t>
  </si>
  <si>
    <t>町２小　金子（山本／渡辺</t>
  </si>
  <si>
    <t>042-722-3316</t>
  </si>
  <si>
    <t>町２小金子（山本／渡辺</t>
  </si>
  <si>
    <t>積水ハウス　池谷旧現場監督</t>
  </si>
  <si>
    <t>080-4600-2572</t>
  </si>
  <si>
    <t>積水ハウス池谷旧現場監督</t>
  </si>
  <si>
    <t>町６小　島田副校長．．柳川</t>
  </si>
  <si>
    <t>042-722-3659</t>
  </si>
  <si>
    <t>町６小島田副校長．．柳川</t>
  </si>
  <si>
    <t>美の国８－１９</t>
  </si>
  <si>
    <t>0268-87-3065</t>
  </si>
  <si>
    <t>080-6598-9777</t>
  </si>
  <si>
    <t>日赤医療センター</t>
  </si>
  <si>
    <t>医療センター</t>
  </si>
  <si>
    <t>鰻＠鯉清</t>
  </si>
  <si>
    <t>048-471-1188</t>
  </si>
  <si>
    <t>076-472-2051</t>
  </si>
  <si>
    <t>洋食　小春軒</t>
  </si>
  <si>
    <t>03-3661-8830</t>
  </si>
  <si>
    <t>洋食小春軒</t>
  </si>
  <si>
    <t>ＮＴＴ　故障</t>
  </si>
  <si>
    <t>0120-444-113</t>
  </si>
  <si>
    <t>ＮＴＴ故障</t>
  </si>
  <si>
    <t>鶴間小　ＮＴＴデータＨＥＬＰ</t>
  </si>
  <si>
    <t>0120-792-828</t>
  </si>
  <si>
    <t>鶴間小ＮＴＴデータＨＥＬＰ</t>
  </si>
  <si>
    <t>042-752-6248</t>
  </si>
  <si>
    <t>町６小　事務斉藤</t>
  </si>
  <si>
    <t>090-8319-7031</t>
  </si>
  <si>
    <t>町６小事務斉藤</t>
  </si>
  <si>
    <t>ざいあん＠池袋</t>
  </si>
  <si>
    <t>03-5957-2207</t>
  </si>
  <si>
    <t>ＮＴＴ　時報</t>
  </si>
  <si>
    <t>ＮＴＴ時報</t>
  </si>
  <si>
    <t>080-6585-3500</t>
  </si>
  <si>
    <t>042-723-2604</t>
  </si>
  <si>
    <t>まちなか　大屋</t>
  </si>
  <si>
    <t>090-8042-1273</t>
  </si>
  <si>
    <t>まちなか大屋</t>
  </si>
  <si>
    <t>鶴間小　草柳栄養士市給食課</t>
  </si>
  <si>
    <t>090-4091-4876</t>
  </si>
  <si>
    <t>鶴間小草柳栄養士市給食課</t>
  </si>
  <si>
    <t>ＩＢＭナイスライフ</t>
  </si>
  <si>
    <t>043-350-8114</t>
  </si>
  <si>
    <t>ナイスライフ</t>
  </si>
  <si>
    <t>高木　明佳</t>
  </si>
  <si>
    <t>090-1855-474</t>
  </si>
  <si>
    <t>高木明佳</t>
  </si>
  <si>
    <t>積水ハウス西東京　高橋</t>
  </si>
  <si>
    <t>070-2904-9452</t>
  </si>
  <si>
    <t>0120-07-0542</t>
  </si>
  <si>
    <t>積水ハウス西東京高橋</t>
  </si>
  <si>
    <t>ＮＴＴ　料金</t>
  </si>
  <si>
    <t>0120-002-992</t>
  </si>
  <si>
    <t>ＮＴＴ料金</t>
  </si>
  <si>
    <t>浅草洋食屋　ヨシカミ</t>
  </si>
  <si>
    <t>03-3841-1802</t>
  </si>
  <si>
    <t>浅草洋食屋ヨシカミ</t>
  </si>
  <si>
    <t>天忠</t>
  </si>
  <si>
    <t>042-739-1303</t>
  </si>
  <si>
    <t>090-8478-7340</t>
  </si>
  <si>
    <t>田中知子（及川）</t>
  </si>
  <si>
    <t>080-5440-046</t>
  </si>
  <si>
    <t>ＵＦＪ信託　資産菊池</t>
  </si>
  <si>
    <t>080-6577-8396</t>
  </si>
  <si>
    <t>ＵＦＪ信託／資産菊池</t>
  </si>
  <si>
    <t>松本　まゆ</t>
  </si>
  <si>
    <t>松本まゆ</t>
  </si>
  <si>
    <t>ヘーベル　くろつぼ</t>
  </si>
  <si>
    <t>080-1373-4049</t>
  </si>
  <si>
    <t>ヘーベルくろつぼ</t>
  </si>
  <si>
    <t>鶴間小　代表</t>
  </si>
  <si>
    <t>鶴間小代表</t>
  </si>
  <si>
    <t>パルクタカハシ電気店</t>
  </si>
  <si>
    <t>0268-85-2756</t>
  </si>
  <si>
    <t>まちなか　蜂須賀</t>
  </si>
  <si>
    <t>090-6016-5689</t>
  </si>
  <si>
    <t>まちなか蜂須賀</t>
  </si>
  <si>
    <t>日本調剤　新町田薬局</t>
  </si>
  <si>
    <t>0120-705-809</t>
  </si>
  <si>
    <t>日本調剤新町田薬局</t>
  </si>
  <si>
    <t>東部青果</t>
  </si>
  <si>
    <t>0268-62-0158</t>
  </si>
  <si>
    <t>090-1880-2228</t>
  </si>
  <si>
    <t>武石村診療所</t>
  </si>
  <si>
    <t>0268-85-3308</t>
  </si>
  <si>
    <t>くらしの友　町田</t>
  </si>
  <si>
    <t>0120-248-544</t>
  </si>
  <si>
    <t>くらしの友町田</t>
  </si>
  <si>
    <t>ボンデール・上田／イタリアン</t>
  </si>
  <si>
    <t>0268-25-3886</t>
  </si>
  <si>
    <t>ＩＢＭ健診イーベル</t>
  </si>
  <si>
    <t>0570-057-0921</t>
  </si>
  <si>
    <t>健診イーベル</t>
  </si>
  <si>
    <t>090-1659-1890</t>
  </si>
  <si>
    <t>町１小　金子、せんぼくや</t>
  </si>
  <si>
    <t>町１小金子、せんぼくや</t>
  </si>
  <si>
    <t>藤野（７－２０）</t>
  </si>
  <si>
    <t>メガロス町田</t>
  </si>
  <si>
    <t>042-710-6500</t>
  </si>
  <si>
    <t>とん匠ルミネエスト新宿</t>
  </si>
  <si>
    <t>03-5360-7135</t>
  </si>
  <si>
    <t>武石石油</t>
  </si>
  <si>
    <t>090-2667-4104</t>
  </si>
  <si>
    <t>090-4013-5528</t>
  </si>
  <si>
    <t>なぎさ管理棟</t>
  </si>
  <si>
    <t>03-3688-0084</t>
  </si>
  <si>
    <t>町田市役所</t>
  </si>
  <si>
    <t>042-722-3111</t>
  </si>
  <si>
    <t>ｓｔｒｅｅｔＳｍａｒｔ　高田小百合</t>
  </si>
  <si>
    <t>080-3385-6691</t>
  </si>
  <si>
    <t>ｓｔｒｅｅｔＳｍａｒｔ高田小百合</t>
  </si>
  <si>
    <t>コモンズ介護　伊藤たかこ</t>
  </si>
  <si>
    <t>042-728-9215</t>
  </si>
  <si>
    <t>コモンズ介護伊藤たかこ</t>
  </si>
  <si>
    <t>小田急タクシー</t>
  </si>
  <si>
    <t>0120-591-123</t>
  </si>
  <si>
    <t>富士霊園</t>
  </si>
  <si>
    <t>0550-78-0311</t>
  </si>
  <si>
    <t>福祉タクシ　石川弟</t>
  </si>
  <si>
    <t>042-791-0067</t>
  </si>
  <si>
    <t>福祉タクシ石川弟</t>
  </si>
  <si>
    <t>ロシアスンガリ西新宿スバルビル</t>
  </si>
  <si>
    <t>03-3343-5047</t>
  </si>
  <si>
    <t>090-1669-8510</t>
  </si>
  <si>
    <t>鶴間小　木村先生</t>
  </si>
  <si>
    <t>090-7228-1635</t>
  </si>
  <si>
    <t>鶴間小木村先生</t>
  </si>
  <si>
    <t>市教　町田市教育センター</t>
  </si>
  <si>
    <t>042-793-2481</t>
  </si>
  <si>
    <t>市教町田市教育センター</t>
  </si>
  <si>
    <t>高岸・母隣人</t>
  </si>
  <si>
    <t>042-720-4831</t>
  </si>
  <si>
    <t>本田　幹子・善九郎</t>
  </si>
  <si>
    <t>本田幹子・善九郎</t>
  </si>
  <si>
    <t>野村證券　野口町田支店</t>
  </si>
  <si>
    <t>042-725-2114</t>
  </si>
  <si>
    <t>野村證券野口町田支店</t>
  </si>
  <si>
    <t>長崎センタビル　よっそう吉宗</t>
  </si>
  <si>
    <t>03-3572-7686</t>
  </si>
  <si>
    <t>長崎センタビルよっそう吉宗</t>
  </si>
  <si>
    <t>積水ハウス　加藤外構</t>
  </si>
  <si>
    <t>080-8172-7589</t>
  </si>
  <si>
    <t>積水ハウス加藤外構</t>
  </si>
  <si>
    <t>三井ダイレクト</t>
  </si>
  <si>
    <t>0120-312-750</t>
  </si>
  <si>
    <t>ホテルフジタ奈良</t>
  </si>
  <si>
    <t>0742-23-8111</t>
  </si>
  <si>
    <t>パインセオサイゴン新宿</t>
  </si>
  <si>
    <t>03-3349-5984</t>
  </si>
  <si>
    <t>積和不動産　原所長</t>
  </si>
  <si>
    <t>080-6138-4681</t>
  </si>
  <si>
    <t>積和不動産原所長</t>
  </si>
  <si>
    <t>町田病院ｉｎ滝の沢</t>
  </si>
  <si>
    <t>042-789-0502</t>
  </si>
  <si>
    <t>積水ハウス　中島現場監督</t>
  </si>
  <si>
    <t>042-729-2651</t>
  </si>
  <si>
    <t>積水ハウス中島現場監督</t>
  </si>
  <si>
    <t>東方見聞録</t>
  </si>
  <si>
    <t>03-5911-9961</t>
  </si>
  <si>
    <t>ファミマカード盗難</t>
  </si>
  <si>
    <t>0570-064-697</t>
  </si>
  <si>
    <t>あけぼの健診クリニック</t>
  </si>
  <si>
    <t>042-728-4010</t>
  </si>
  <si>
    <t>鶴間小　柳川副校長</t>
  </si>
  <si>
    <t>090-2679-3014</t>
  </si>
  <si>
    <t>090-2679-301</t>
  </si>
  <si>
    <t>鶴間小柳川副校長</t>
  </si>
  <si>
    <t>高３Ｂ　杉原（金森）</t>
  </si>
  <si>
    <t>080-3508-4204</t>
  </si>
  <si>
    <t>高３Ｂ杉原（金森）</t>
  </si>
  <si>
    <t>上田市りんごオーナ</t>
  </si>
  <si>
    <t>0268-23-5122</t>
  </si>
  <si>
    <t>090-1804-1082</t>
  </si>
  <si>
    <t>ＵＦＪ信託町田　金井</t>
  </si>
  <si>
    <t>0120-173-112</t>
  </si>
  <si>
    <t>ＵＦＪ信託町田金井</t>
  </si>
  <si>
    <t>あけぼの</t>
  </si>
  <si>
    <t>042-728-1111</t>
  </si>
  <si>
    <t>おか脳外</t>
  </si>
  <si>
    <t>042-798-7337</t>
  </si>
  <si>
    <t>山東・中国家庭料理</t>
  </si>
  <si>
    <t>045-212-1198</t>
  </si>
  <si>
    <t>積水ハウス　伊藤営業</t>
  </si>
  <si>
    <t>080-4600-2575</t>
  </si>
  <si>
    <t>積水ハウス伊藤営業</t>
  </si>
  <si>
    <t>町田税務署</t>
  </si>
  <si>
    <t>042-728-7211</t>
  </si>
  <si>
    <t>藤縄　惠子</t>
    <rPh sb="3" eb="5">
      <t>ケイコ</t>
    </rPh>
    <phoneticPr fontId="2"/>
  </si>
  <si>
    <t>080-1154-1723</t>
  </si>
  <si>
    <t>藤縄恵子</t>
  </si>
  <si>
    <t>渡辺　潔</t>
  </si>
  <si>
    <t>090-3139-2337</t>
  </si>
  <si>
    <t>船渡辺潔</t>
  </si>
  <si>
    <t>銀の蔵　池袋東</t>
  </si>
  <si>
    <t>03-5992-7196</t>
  </si>
  <si>
    <t>銀の蔵池袋東</t>
  </si>
  <si>
    <t>鶴間小　大嶋先生</t>
  </si>
  <si>
    <t>090-1437-8750</t>
  </si>
  <si>
    <t>鶴間小大嶋先生</t>
  </si>
  <si>
    <t>070-6226-964</t>
  </si>
  <si>
    <t>中西　（船）</t>
  </si>
  <si>
    <t>090-2830-1462</t>
  </si>
  <si>
    <t>船中西</t>
  </si>
  <si>
    <t>ＶＷＨｅｌｐＤｅｓｋ</t>
  </si>
  <si>
    <t>0120-993-599</t>
  </si>
  <si>
    <t>上原設備＠水道</t>
  </si>
  <si>
    <t>090-6523-3743</t>
  </si>
  <si>
    <t>アポロ洗車</t>
  </si>
  <si>
    <t>042-723-4899</t>
  </si>
  <si>
    <t>くに作蕎麦＠森野一丁目</t>
  </si>
  <si>
    <t>042-722-7264</t>
  </si>
  <si>
    <t>町田郵便保険</t>
  </si>
  <si>
    <t>080-6821-4789</t>
  </si>
  <si>
    <t>神奈中タクシー</t>
  </si>
  <si>
    <t>0120-818-538</t>
  </si>
  <si>
    <t>りそな銀行</t>
  </si>
  <si>
    <t>127501 3325</t>
  </si>
  <si>
    <t>協会健保東京都</t>
  </si>
  <si>
    <t>03-6853-6111</t>
  </si>
  <si>
    <t>松本　美緒</t>
  </si>
  <si>
    <t>090-4248-5912</t>
  </si>
  <si>
    <t>松本美緒</t>
  </si>
  <si>
    <t>市教　安藤町田市教育総務課</t>
  </si>
  <si>
    <t>042-724-2173</t>
  </si>
  <si>
    <t>市教安藤町田市教育総務課</t>
  </si>
  <si>
    <t>樋浦　憲次（武蔵野）</t>
  </si>
  <si>
    <t>090-8487-420</t>
  </si>
  <si>
    <t>武蔵野樋浦憲次</t>
  </si>
  <si>
    <t>ル・ポタジェ丸子／フレンチ</t>
  </si>
  <si>
    <t>0268-43-3295</t>
  </si>
  <si>
    <t>楽天証券ヘルプ</t>
  </si>
  <si>
    <t>03-6739-3333</t>
  </si>
  <si>
    <t>バブー古本買取</t>
  </si>
  <si>
    <t>0120-826-290</t>
  </si>
  <si>
    <t>うたり焼鳥</t>
  </si>
  <si>
    <t>042-722-8135</t>
  </si>
  <si>
    <t>川野　耳鼻予</t>
  </si>
  <si>
    <t>042-722-1183</t>
  </si>
  <si>
    <t>川野耳鼻予</t>
  </si>
  <si>
    <t>朝日新聞　町田東部販売所</t>
  </si>
  <si>
    <t>042-723-3494</t>
  </si>
  <si>
    <t>朝日新聞町田東部販売所</t>
  </si>
  <si>
    <t>笹乃雪</t>
  </si>
  <si>
    <t>03-3873-1145</t>
  </si>
  <si>
    <t>タビックスジャバン新潟</t>
  </si>
  <si>
    <t>042-728-6242</t>
  </si>
  <si>
    <t>阿賀町役場</t>
  </si>
  <si>
    <t>北欧料理ガムラスタン＠茅野</t>
  </si>
  <si>
    <t>0266-77-3466</t>
  </si>
  <si>
    <t>ほっともっと</t>
  </si>
  <si>
    <t>042-732-6070</t>
  </si>
  <si>
    <t>富永、内山＠アイル</t>
  </si>
  <si>
    <t>080-1086-2938</t>
  </si>
  <si>
    <t>国立がんセンター</t>
  </si>
  <si>
    <t>03-3547-5305</t>
  </si>
  <si>
    <t>ＩＢＭ健保</t>
  </si>
  <si>
    <t>03-5614-6441</t>
  </si>
  <si>
    <t>健保</t>
  </si>
  <si>
    <t>090-3130-2625</t>
  </si>
  <si>
    <t>なぎさ管理組合</t>
  </si>
  <si>
    <t>03-3688-0771</t>
  </si>
  <si>
    <t>朝日デジタル</t>
  </si>
  <si>
    <t>0120-383-636</t>
  </si>
  <si>
    <t>090-2679-3837</t>
  </si>
  <si>
    <t>東電　カストマーズセンター</t>
  </si>
  <si>
    <t>0120-995-662</t>
  </si>
  <si>
    <t>東電カストマーズセンター</t>
  </si>
  <si>
    <t>武石釣り堀</t>
  </si>
  <si>
    <t>0268-85-2307</t>
  </si>
  <si>
    <t>薬師亭＠桜美林</t>
  </si>
  <si>
    <t>042-793-6008</t>
  </si>
  <si>
    <t>満腹や長和町／家庭料理</t>
  </si>
  <si>
    <t>0268-71-7188</t>
  </si>
  <si>
    <t>0268-85-3320</t>
  </si>
  <si>
    <t>華正楼横浜中華街</t>
  </si>
  <si>
    <t>045-681-7777</t>
  </si>
  <si>
    <t>教育センター</t>
  </si>
  <si>
    <t>042-793-2482</t>
  </si>
  <si>
    <t>鈴木大輔　ワールド電器店長</t>
  </si>
  <si>
    <t>090-8587-0204</t>
  </si>
  <si>
    <t>042-722-7582</t>
  </si>
  <si>
    <t>ワールド電器店長鈴木大輔</t>
  </si>
  <si>
    <t>ＶＷみうら</t>
  </si>
  <si>
    <t>042-728-3535</t>
  </si>
  <si>
    <t>エストイン博多</t>
  </si>
  <si>
    <t>092-642-4563</t>
  </si>
  <si>
    <t>ピッツェリア・サバティーニ青山＠外苑前</t>
  </si>
  <si>
    <t>03-3402-2027</t>
  </si>
  <si>
    <t>みづほ証券ヘルプ</t>
  </si>
  <si>
    <t>0120-324-390</t>
  </si>
  <si>
    <t>包丁研ぎ</t>
  </si>
  <si>
    <t>0256-34-5588</t>
  </si>
  <si>
    <t>ＡＯＬヘルプ</t>
  </si>
  <si>
    <t>0120-275-265</t>
  </si>
  <si>
    <t>プロパン・石油＠イワタニ長野</t>
  </si>
  <si>
    <t>0268-22-5929</t>
  </si>
  <si>
    <t>ゆうちょＢｉｚ</t>
  </si>
  <si>
    <t>0120-230-930</t>
  </si>
  <si>
    <t>町６小　杉野栄養士斉藤石井中野</t>
  </si>
  <si>
    <t>町６小杉野栄養士斉藤石井中野</t>
  </si>
  <si>
    <t>Ｙｍｏｂｉｌｅヘルプ</t>
  </si>
  <si>
    <t>0800-170-0092</t>
  </si>
  <si>
    <t>市教　澤田</t>
  </si>
  <si>
    <t>市教澤田</t>
  </si>
  <si>
    <t>鶴間小　矢花先生</t>
  </si>
  <si>
    <t>080-1126-4017</t>
  </si>
  <si>
    <t>鶴間小矢花先生</t>
  </si>
  <si>
    <t>水道クラシアン</t>
  </si>
  <si>
    <t>0120-500-500</t>
  </si>
  <si>
    <t>090-6512-1481</t>
  </si>
  <si>
    <t>ｄｏｃｏｍｏ案内ｆｒｅ</t>
  </si>
  <si>
    <t>0120-800-000</t>
  </si>
  <si>
    <t>よこやま内科</t>
  </si>
  <si>
    <t>042-794-6211</t>
  </si>
  <si>
    <t>町田胃腸病院</t>
  </si>
  <si>
    <t>042-726-6511</t>
  </si>
  <si>
    <t>いっこん赤坂</t>
  </si>
  <si>
    <t>03-3586-4888</t>
  </si>
  <si>
    <t>隣家田中</t>
  </si>
  <si>
    <t>042-725-9549</t>
  </si>
  <si>
    <t>全労災</t>
  </si>
  <si>
    <t>0120-006-031</t>
  </si>
  <si>
    <t>トータルリホーム美しの家</t>
  </si>
  <si>
    <t>0268-85-2582</t>
  </si>
  <si>
    <t>090-2738-315</t>
  </si>
  <si>
    <t>あさぬま寝装店町田</t>
  </si>
  <si>
    <t>042-723-1711</t>
  </si>
  <si>
    <t>サイクルオリンピック相模大塚</t>
  </si>
  <si>
    <t>046-200-2026</t>
  </si>
  <si>
    <t>ヨドバシＧＯＬＤＰＯＩＮＴＣＡＲＤ</t>
  </si>
  <si>
    <t>03-3360-1010</t>
  </si>
  <si>
    <t>090-7900-8379</t>
  </si>
  <si>
    <t>080-2073-7821</t>
  </si>
  <si>
    <t>町４小　井上</t>
  </si>
  <si>
    <t>080-4623-8086</t>
  </si>
  <si>
    <t>町４小井上</t>
  </si>
  <si>
    <t>ＪＡＬＳＫＹナビ</t>
  </si>
  <si>
    <t>03-5796-9345</t>
  </si>
  <si>
    <t>090-2300-9945</t>
  </si>
  <si>
    <t>清水　清</t>
  </si>
  <si>
    <t>080-8073-0050</t>
  </si>
  <si>
    <t>清水清</t>
  </si>
  <si>
    <t>積和不動産　中村</t>
  </si>
  <si>
    <t>080-4457-4737</t>
  </si>
  <si>
    <t>積和不動産中村</t>
  </si>
  <si>
    <t>090-4924-390</t>
  </si>
  <si>
    <t>国民年金基金</t>
  </si>
  <si>
    <t>0120-654-192</t>
  </si>
  <si>
    <t>080-6706-321</t>
  </si>
  <si>
    <t>アサヒビールラナリータ</t>
  </si>
  <si>
    <t>03-5608-5277</t>
  </si>
  <si>
    <t>市教　黒澤課長</t>
  </si>
  <si>
    <t>090-2624-7226</t>
  </si>
  <si>
    <t>市教黒澤課長</t>
  </si>
  <si>
    <t>鶴間小　中村先生</t>
  </si>
  <si>
    <t>080-1021-4821</t>
  </si>
  <si>
    <t>鶴間小中村先生</t>
  </si>
  <si>
    <t>出光ガソリン森野６丁目</t>
  </si>
  <si>
    <t>042-709-6371</t>
  </si>
  <si>
    <t>鈴木　和夫</t>
  </si>
  <si>
    <t>04-7125-0868</t>
  </si>
  <si>
    <t>鈴木和夫</t>
  </si>
  <si>
    <t>本町田小　下山、渡辺</t>
  </si>
  <si>
    <t>042-721-5561</t>
  </si>
  <si>
    <t>本町田小下山、渡辺</t>
  </si>
  <si>
    <t>080-5679-3549</t>
  </si>
  <si>
    <t>千代田タクシ</t>
  </si>
  <si>
    <t>0120-373-465</t>
  </si>
  <si>
    <t>かただ整外栢山／かやま</t>
  </si>
  <si>
    <t>0465-36-7590</t>
  </si>
  <si>
    <t>東電　帖佐きみ子介護</t>
  </si>
  <si>
    <t>090-9855-792</t>
  </si>
  <si>
    <t>東電帖佐きみ子介護</t>
  </si>
  <si>
    <t>司法書士黒崎剛</t>
  </si>
  <si>
    <t>042-726-3522</t>
  </si>
  <si>
    <t>info@kurosaki-office.jp</t>
  </si>
  <si>
    <t>お屋敷造園鈴木町田</t>
  </si>
  <si>
    <t>090-3809-5104</t>
  </si>
  <si>
    <t>うなぎ梅本＠浦賀</t>
  </si>
  <si>
    <t>046-841-0132</t>
  </si>
  <si>
    <t>石油丸城石油＠武石</t>
  </si>
  <si>
    <t>0268-85-3071</t>
  </si>
  <si>
    <t>東電　町田支店</t>
  </si>
  <si>
    <t>042-813-1453</t>
  </si>
  <si>
    <t>東電町田支店</t>
  </si>
  <si>
    <t>090-4717-3022</t>
  </si>
  <si>
    <t>町２小　武田＠音楽</t>
  </si>
  <si>
    <t>080-3251-5404</t>
  </si>
  <si>
    <t>町２小武田＠音楽</t>
  </si>
  <si>
    <t>ミサワホーム中村担当営業</t>
  </si>
  <si>
    <t>070-7490-6599</t>
  </si>
  <si>
    <t>ＳＭＳ拒否設定</t>
  </si>
  <si>
    <t>蜂駆除＠ミヤコ消毒上田</t>
  </si>
  <si>
    <t>080-5146-8488</t>
  </si>
  <si>
    <t>森野住吉神社</t>
  </si>
  <si>
    <t>042-725-4490</t>
  </si>
  <si>
    <t>小島相模</t>
  </si>
  <si>
    <t>042-786-2200</t>
  </si>
  <si>
    <t>さ蔵＠中常盤</t>
  </si>
  <si>
    <t>042-798-2020</t>
  </si>
  <si>
    <t>高速渋滞</t>
  </si>
  <si>
    <t>#8162</t>
  </si>
  <si>
    <t>三井ホーム　高橋工事担当者酒井邸</t>
  </si>
  <si>
    <t>044-953-5732</t>
  </si>
  <si>
    <t>三井ホーム高橋工事担当者酒井邸</t>
  </si>
  <si>
    <t>朝取セット１０００円栗栖農園</t>
  </si>
  <si>
    <t>090-2762-3768</t>
  </si>
  <si>
    <t>042-722-6508</t>
  </si>
  <si>
    <t>090-2473-2200</t>
  </si>
  <si>
    <t>しゃく〃銀座</t>
  </si>
  <si>
    <t>03-3289-4888</t>
  </si>
  <si>
    <t>灸．州凰堂</t>
  </si>
  <si>
    <t>042-772-6571</t>
  </si>
  <si>
    <t>積水ハウス　赤井ローン</t>
  </si>
  <si>
    <t>080-4600-2562</t>
  </si>
  <si>
    <t>積水ハウス赤井ローン</t>
  </si>
  <si>
    <t>藤縄　麻友</t>
  </si>
  <si>
    <t>090-5574-4272</t>
  </si>
  <si>
    <t>藤縄麻友</t>
  </si>
  <si>
    <t>090-2659-286</t>
  </si>
  <si>
    <t>こがね接骨院二丁目</t>
  </si>
  <si>
    <t>042-727-5450</t>
  </si>
  <si>
    <t>ロマンスカー予約</t>
  </si>
  <si>
    <t>03-3481-0066</t>
  </si>
  <si>
    <t>0254-92-3325</t>
  </si>
  <si>
    <t>林　香保理（船１８班福岡）</t>
  </si>
  <si>
    <t>船林香保理（船１８班福岡）</t>
  </si>
  <si>
    <t>公式ｚＳｔｕｄｉｏ</t>
  </si>
  <si>
    <t>zstudio@outlook.jp</t>
  </si>
  <si>
    <t>fujinawa@live.jp</t>
  </si>
  <si>
    <t>fujinawa0828@gmail.com</t>
  </si>
  <si>
    <t>ＩＢＭ特例退職小山</t>
  </si>
  <si>
    <t>03-5614-6589</t>
  </si>
  <si>
    <t>特例退職小山</t>
  </si>
  <si>
    <t>出金購入</t>
  </si>
  <si>
    <t>jfoutgo@gmail.com</t>
  </si>
  <si>
    <t>氏福友香里</t>
  </si>
  <si>
    <t>信けい設備＠水道しのべ健一</t>
  </si>
  <si>
    <t>080-8117-1019</t>
  </si>
  <si>
    <t>shinkeisetubi@kokuyou.ne.jp</t>
  </si>
  <si>
    <t>損保ジャパン　中山なぎさ</t>
  </si>
  <si>
    <t>090-8684-3611</t>
  </si>
  <si>
    <t>損保ジャパン中山なぎさ</t>
  </si>
  <si>
    <t>川浪　重義</t>
  </si>
  <si>
    <t>080-6519-6859</t>
  </si>
  <si>
    <t>川浪重義</t>
  </si>
  <si>
    <t>D:\Desktop\2.Job1-新住所録更新(zz2.1)-v1.3\1.1.inputData\T-③変更住所録_ThunderBirdのEmail・Tel_20230528現在-v1.0.7-20230529.xlsx</t>
  </si>
  <si>
    <t>SSO</t>
    <phoneticPr fontId="17"/>
  </si>
  <si>
    <t>D:\Desktop\2.Job1-新住所録更新(zz2.1)-v1.3\1.1.inputData\M-①新住所録原簿-v1.0.3-20230515.xlsx</t>
  </si>
  <si>
    <t>D:\Desktop\2.Job1-新住所録更新(zz2.1)-v1.3\1.1.inputData\M-②Archives-v1.0.3-20230515.xlsx</t>
  </si>
  <si>
    <t>add</t>
    <phoneticPr fontId="2"/>
  </si>
  <si>
    <t>after</t>
    <phoneticPr fontId="2"/>
  </si>
  <si>
    <t>before</t>
    <phoneticPr fontId="2"/>
  </si>
  <si>
    <t>Add</t>
    <phoneticPr fontId="2"/>
  </si>
  <si>
    <t>Modify</t>
    <phoneticPr fontId="2"/>
  </si>
  <si>
    <t>鶴間小業者</t>
    <rPh sb="0" eb="3">
      <t>ツルマショウ</t>
    </rPh>
    <rPh sb="3" eb="5">
      <t>ギョウシャ</t>
    </rPh>
    <phoneticPr fontId="2"/>
  </si>
  <si>
    <t>まちなか</t>
    <phoneticPr fontId="2"/>
  </si>
  <si>
    <t>ラベル一覧</t>
    <rPh sb="3" eb="5">
      <t>イチラン</t>
    </rPh>
    <phoneticPr fontId="17"/>
  </si>
  <si>
    <t>C_labelTbl</t>
    <phoneticPr fontId="17"/>
  </si>
  <si>
    <t>名前定義 ≡ C_ラベル名</t>
    <rPh sb="0" eb="2">
      <t>ナマエ</t>
    </rPh>
    <rPh sb="2" eb="4">
      <t>テイギ</t>
    </rPh>
    <rPh sb="12" eb="13">
      <t>メイ</t>
    </rPh>
    <phoneticPr fontId="4"/>
  </si>
  <si>
    <t>v1.0.0-20230516</t>
  </si>
  <si>
    <t>C_afterNew</t>
    <phoneticPr fontId="17"/>
  </si>
  <si>
    <t>C_arvNew</t>
    <phoneticPr fontId="17"/>
  </si>
  <si>
    <t>C_label</t>
    <phoneticPr fontId="17"/>
  </si>
  <si>
    <t>⑨label</t>
    <phoneticPr fontId="17"/>
  </si>
  <si>
    <t>Id</t>
  </si>
  <si>
    <t>名前</t>
  </si>
  <si>
    <t>性別</t>
  </si>
  <si>
    <t>誕生日</t>
  </si>
  <si>
    <t>F</t>
  </si>
  <si>
    <t>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</si>
</sst>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_);[Red]\(0\)"/>
    <numFmt numFmtId="179" formatCode="\α\=0"/>
    <numFmt numFmtId="180" formatCode="\β\=0"/>
    <numFmt numFmtId="181" formatCode="\v\=0"/>
    <numFmt numFmtId="182" formatCode="&quot;step &quot;0"/>
    <numFmt numFmtId="183" formatCode="\(0\)"/>
    <numFmt numFmtId="184" formatCode="&quot;max Primary⇒ &quot;0"/>
    <numFmt numFmtId="185" formatCode="000"/>
    <numFmt numFmtId="186" formatCode="0&quot;学年&quot;"/>
    <numFmt numFmtId="187" formatCode="0&quot;学年：&quot;"/>
    <numFmt numFmtId="188" formatCode="\(@\)"/>
    <numFmt numFmtId="189" formatCode="&quot;一番大きいキー⇒ &quot;0"/>
    <numFmt numFmtId="190" formatCode="&quot;InAct保留期限 &quot;0&quot; 年&quot;"/>
    <numFmt numFmtId="191" formatCode="&quot;（&quot;0&quot;）&quot;"/>
    <numFmt numFmtId="192" formatCode="&quot;rowMax= &quot;0"/>
    <numFmt numFmtId="193" formatCode="&quot;このシートの中で一番大きいキー： &quot;0"/>
    <numFmt numFmtId="194" formatCode="00"/>
  </numFmts>
  <fonts count="114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  <font>
      <sz val="12"/>
      <color rgb="FFFFFAFA"/>
      <name val="Meiryo UI"/>
      <family val="3"/>
      <charset val="128"/>
    </font>
    <font>
      <sz val="12"/>
      <color rgb="FF000080"/>
      <name val="Meiryo UI"/>
      <family val="3"/>
      <charset val="128"/>
    </font>
    <font>
      <b/>
      <sz val="12"/>
      <color rgb="FFFFFAFA"/>
      <name val="Meiryo UI"/>
      <family val="3"/>
      <charset val="128"/>
    </font>
    <font>
      <b/>
      <strike/>
      <sz val="12"/>
      <color rgb="FF00008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12"/>
      <color rgb="FF000000"/>
      <name val="Meiryo UI"/>
      <family val="3"/>
      <charset val="128"/>
    </font>
    <font>
      <b/>
      <sz val="11"/>
      <color theme="2"/>
      <name val="Meiryo UI"/>
      <family val="3"/>
      <charset val="128"/>
    </font>
    <font>
      <sz val="12"/>
      <color theme="2"/>
      <name val="Meiryo UI"/>
      <family val="3"/>
      <charset val="128"/>
    </font>
    <font>
      <b/>
      <i/>
      <sz val="12"/>
      <color theme="0"/>
      <name val="Meiryo UI"/>
      <family val="3"/>
      <charset val="128"/>
    </font>
  </fonts>
  <fills count="5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theme="9" tint="-0.499984740745262"/>
        <bgColor indexed="64"/>
      </patternFill>
    </fill>
  </fills>
  <borders count="1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rgb="FF002060"/>
      </bottom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26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8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2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3" fontId="3" fillId="0" borderId="0" xfId="13" applyNumberFormat="1" applyFont="1" applyProtection="1">
      <alignment vertical="center"/>
      <protection locked="0"/>
    </xf>
    <xf numFmtId="183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2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2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3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3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2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5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6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7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7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8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7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6" fillId="0" borderId="104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76" fillId="0" borderId="104" xfId="13" applyFont="1" applyBorder="1" applyAlignment="1" applyProtection="1">
      <alignment horizontal="left" vertical="center" indent="1"/>
      <protection locked="0"/>
    </xf>
    <xf numFmtId="0" fontId="45" fillId="0" borderId="104" xfId="13" applyFont="1" applyBorder="1" applyProtection="1">
      <alignment vertical="center"/>
      <protection locked="0"/>
    </xf>
    <xf numFmtId="0" fontId="6" fillId="0" borderId="104" xfId="13" applyFont="1" applyBorder="1" applyAlignment="1" applyProtection="1">
      <alignment horizontal="left" vertical="center" indent="1"/>
      <protection locked="0"/>
    </xf>
    <xf numFmtId="0" fontId="6" fillId="0" borderId="104" xfId="13" applyFont="1" applyBorder="1" applyProtection="1">
      <alignment vertical="center"/>
      <protection locked="0"/>
    </xf>
    <xf numFmtId="187" fontId="92" fillId="0" borderId="104" xfId="16" applyNumberFormat="1" applyFont="1" applyBorder="1"/>
    <xf numFmtId="0" fontId="6" fillId="0" borderId="110" xfId="13" applyFont="1" applyBorder="1" applyAlignment="1" applyProtection="1">
      <alignment horizontal="left" vertical="center"/>
      <protection locked="0"/>
    </xf>
    <xf numFmtId="0" fontId="6" fillId="0" borderId="111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7" fontId="92" fillId="0" borderId="0" xfId="16" applyNumberFormat="1" applyFont="1"/>
    <xf numFmtId="0" fontId="6" fillId="0" borderId="113" xfId="13" applyFont="1" applyBorder="1" applyAlignment="1" applyProtection="1">
      <alignment horizontal="left" vertical="center"/>
      <protection locked="0"/>
    </xf>
    <xf numFmtId="0" fontId="6" fillId="0" borderId="114" xfId="13" applyFont="1" applyBorder="1" applyAlignment="1" applyProtection="1">
      <alignment horizontal="center" vertical="center"/>
      <protection locked="0"/>
    </xf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76" fillId="0" borderId="114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Protection="1">
      <alignment vertical="center"/>
      <protection locked="0"/>
    </xf>
    <xf numFmtId="0" fontId="76" fillId="0" borderId="116" xfId="13" applyFont="1" applyBorder="1" applyAlignment="1" applyProtection="1">
      <alignment horizontal="left" vertical="center" indent="1"/>
      <protection locked="0"/>
    </xf>
    <xf numFmtId="0" fontId="45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Alignment="1" applyProtection="1">
      <alignment horizontal="left" vertical="center" indent="1"/>
      <protection locked="0"/>
    </xf>
    <xf numFmtId="0" fontId="6" fillId="0" borderId="114" xfId="13" applyFont="1" applyBorder="1" applyProtection="1">
      <alignment vertical="center"/>
      <protection locked="0"/>
    </xf>
    <xf numFmtId="187" fontId="92" fillId="0" borderId="114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7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1" fontId="95" fillId="0" borderId="119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1" fontId="95" fillId="0" borderId="0" xfId="13" applyNumberFormat="1" applyFont="1">
      <alignment vertical="center"/>
    </xf>
    <xf numFmtId="189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3" fontId="10" fillId="43" borderId="4" xfId="1" applyNumberFormat="1" applyFont="1" applyFill="1" applyBorder="1" applyAlignment="1">
      <alignment horizontal="center" vertical="center"/>
    </xf>
    <xf numFmtId="193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2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2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4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4" fontId="101" fillId="43" borderId="1" xfId="1" applyNumberFormat="1" applyFont="1" applyFill="1" applyBorder="1" applyAlignment="1">
      <alignment horizontal="center" vertical="center"/>
    </xf>
    <xf numFmtId="0" fontId="104" fillId="0" borderId="0" xfId="13" applyFont="1" applyAlignment="1" applyProtection="1">
      <alignment horizontal="right"/>
      <protection locked="0"/>
    </xf>
    <xf numFmtId="188" fontId="6" fillId="0" borderId="124" xfId="13" applyNumberFormat="1" applyFont="1" applyBorder="1" applyAlignment="1" applyProtection="1">
      <alignment horizontal="center" vertical="center"/>
      <protection locked="0"/>
    </xf>
    <xf numFmtId="188" fontId="90" fillId="0" borderId="124" xfId="13" applyNumberFormat="1" applyFont="1" applyBorder="1" applyAlignment="1" applyProtection="1">
      <alignment horizontal="center" vertical="center"/>
      <protection locked="0"/>
    </xf>
    <xf numFmtId="0" fontId="6" fillId="20" borderId="0" xfId="1" applyFont="1" applyFill="1">
      <alignment vertical="center"/>
    </xf>
    <xf numFmtId="0" fontId="105" fillId="49" borderId="14" xfId="1" applyFont="1" applyFill="1" applyBorder="1">
      <alignment vertical="center"/>
    </xf>
    <xf numFmtId="0" fontId="106" fillId="50" borderId="14" xfId="1" applyFont="1" applyFill="1" applyBorder="1">
      <alignment vertical="center"/>
    </xf>
    <xf numFmtId="0" fontId="107" fillId="51" borderId="17" xfId="1" applyFont="1" applyFill="1" applyBorder="1">
      <alignment vertical="center"/>
    </xf>
    <xf numFmtId="0" fontId="105" fillId="51" borderId="10" xfId="1" applyFont="1" applyFill="1" applyBorder="1">
      <alignment vertical="center"/>
    </xf>
    <xf numFmtId="0" fontId="105" fillId="51" borderId="14" xfId="1" applyFont="1" applyFill="1" applyBorder="1" applyAlignment="1">
      <alignment horizontal="center" vertical="center"/>
    </xf>
    <xf numFmtId="0" fontId="105" fillId="51" borderId="14" xfId="1" applyFont="1" applyFill="1" applyBorder="1">
      <alignment vertical="center"/>
    </xf>
    <xf numFmtId="0" fontId="105" fillId="51" borderId="15" xfId="1" applyFont="1" applyFill="1" applyBorder="1">
      <alignment vertical="center"/>
    </xf>
    <xf numFmtId="176" fontId="105" fillId="51" borderId="14" xfId="1" applyNumberFormat="1" applyFont="1" applyFill="1" applyBorder="1" applyAlignment="1">
      <alignment horizontal="center" vertical="center"/>
    </xf>
    <xf numFmtId="0" fontId="105" fillId="51" borderId="10" xfId="1" applyFont="1" applyFill="1" applyBorder="1" applyAlignment="1">
      <alignment horizontal="center" vertical="center"/>
    </xf>
    <xf numFmtId="176" fontId="105" fillId="51" borderId="10" xfId="1" applyNumberFormat="1" applyFont="1" applyFill="1" applyBorder="1" applyAlignment="1">
      <alignment horizontal="center" vertical="center"/>
    </xf>
    <xf numFmtId="0" fontId="105" fillId="51" borderId="87" xfId="1" applyFont="1" applyFill="1" applyBorder="1">
      <alignment vertical="center"/>
    </xf>
    <xf numFmtId="0" fontId="105" fillId="51" borderId="16" xfId="1" applyFont="1" applyFill="1" applyBorder="1">
      <alignment vertical="center"/>
    </xf>
    <xf numFmtId="0" fontId="107" fillId="51" borderId="16" xfId="1" applyFont="1" applyFill="1" applyBorder="1" applyAlignment="1">
      <alignment horizontal="center" vertical="center"/>
    </xf>
    <xf numFmtId="0" fontId="108" fillId="50" borderId="14" xfId="1" applyFont="1" applyFill="1" applyBorder="1">
      <alignment vertical="center"/>
    </xf>
    <xf numFmtId="0" fontId="109" fillId="52" borderId="96" xfId="1" applyFont="1" applyFill="1" applyBorder="1">
      <alignment vertical="center"/>
    </xf>
    <xf numFmtId="0" fontId="110" fillId="52" borderId="10" xfId="1" applyFont="1" applyFill="1" applyBorder="1">
      <alignment vertical="center"/>
    </xf>
    <xf numFmtId="0" fontId="110" fillId="52" borderId="10" xfId="1" applyFont="1" applyFill="1" applyBorder="1" applyAlignment="1">
      <alignment horizontal="center" vertical="center"/>
    </xf>
    <xf numFmtId="0" fontId="110" fillId="52" borderId="11" xfId="1" applyFont="1" applyFill="1" applyBorder="1">
      <alignment vertical="center"/>
    </xf>
    <xf numFmtId="176" fontId="110" fillId="52" borderId="10" xfId="1" applyNumberFormat="1" applyFont="1" applyFill="1" applyBorder="1" applyAlignment="1">
      <alignment horizontal="center" vertical="center"/>
    </xf>
    <xf numFmtId="0" fontId="110" fillId="52" borderId="85" xfId="1" applyFont="1" applyFill="1" applyBorder="1">
      <alignment vertical="center"/>
    </xf>
    <xf numFmtId="0" fontId="110" fillId="52" borderId="86" xfId="1" applyFont="1" applyFill="1" applyBorder="1">
      <alignment vertical="center"/>
    </xf>
    <xf numFmtId="0" fontId="109" fillId="52" borderId="86" xfId="1" applyFont="1" applyFill="1" applyBorder="1" applyAlignment="1">
      <alignment horizontal="center" vertical="center"/>
    </xf>
    <xf numFmtId="0" fontId="110" fillId="52" borderId="16" xfId="1" applyFont="1" applyFill="1" applyBorder="1">
      <alignment vertical="center"/>
    </xf>
    <xf numFmtId="0" fontId="109" fillId="52" borderId="17" xfId="1" applyFont="1" applyFill="1" applyBorder="1">
      <alignment vertical="center"/>
    </xf>
    <xf numFmtId="0" fontId="110" fillId="52" borderId="14" xfId="1" applyFont="1" applyFill="1" applyBorder="1" applyAlignment="1">
      <alignment horizontal="center" vertical="center"/>
    </xf>
    <xf numFmtId="0" fontId="110" fillId="52" borderId="14" xfId="1" applyFont="1" applyFill="1" applyBorder="1">
      <alignment vertical="center"/>
    </xf>
    <xf numFmtId="0" fontId="110" fillId="52" borderId="15" xfId="1" applyFont="1" applyFill="1" applyBorder="1">
      <alignment vertical="center"/>
    </xf>
    <xf numFmtId="176" fontId="110" fillId="52" borderId="14" xfId="1" applyNumberFormat="1" applyFont="1" applyFill="1" applyBorder="1" applyAlignment="1">
      <alignment horizontal="center" vertical="center"/>
    </xf>
    <xf numFmtId="0" fontId="110" fillId="52" borderId="87" xfId="1" applyFont="1" applyFill="1" applyBorder="1">
      <alignment vertical="center"/>
    </xf>
    <xf numFmtId="0" fontId="109" fillId="52" borderId="16" xfId="1" applyFont="1" applyFill="1" applyBorder="1" applyAlignment="1">
      <alignment horizontal="center" vertical="center"/>
    </xf>
    <xf numFmtId="0" fontId="102" fillId="43" borderId="4" xfId="1" applyFont="1" applyFill="1" applyBorder="1" applyAlignment="1">
      <alignment horizontal="center" vertical="center"/>
    </xf>
    <xf numFmtId="0" fontId="7" fillId="43" borderId="4" xfId="1" applyFont="1" applyFill="1" applyBorder="1" applyAlignment="1">
      <alignment horizontal="center" vertical="center"/>
    </xf>
    <xf numFmtId="188" fontId="90" fillId="0" borderId="0" xfId="13" applyNumberFormat="1" applyFont="1" applyAlignment="1" applyProtection="1">
      <alignment horizontal="center" vertical="center"/>
      <protection locked="0"/>
    </xf>
    <xf numFmtId="0" fontId="108" fillId="50" borderId="10" xfId="1" applyFont="1" applyFill="1" applyBorder="1">
      <alignment vertical="center"/>
    </xf>
    <xf numFmtId="194" fontId="15" fillId="0" borderId="0" xfId="2" applyNumberFormat="1" applyAlignment="1">
      <alignment horizontal="center" vertical="center"/>
    </xf>
    <xf numFmtId="194" fontId="18" fillId="8" borderId="19" xfId="2" applyNumberFormat="1" applyFont="1" applyFill="1" applyBorder="1" applyAlignment="1">
      <alignment horizontal="center" vertical="center" wrapText="1"/>
    </xf>
    <xf numFmtId="194" fontId="0" fillId="8" borderId="19" xfId="3" applyNumberFormat="1" applyFont="1" applyFill="1" applyBorder="1" applyAlignment="1">
      <alignment horizontal="center" vertical="center"/>
    </xf>
    <xf numFmtId="194" fontId="0" fillId="0" borderId="0" xfId="3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16" fillId="7" borderId="17" xfId="2" applyFont="1" applyFill="1" applyBorder="1" applyAlignment="1">
      <alignment horizontal="center"/>
    </xf>
    <xf numFmtId="194" fontId="15" fillId="0" borderId="128" xfId="2" applyNumberForma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188" fontId="90" fillId="0" borderId="1" xfId="13" applyNumberFormat="1" applyFont="1" applyBorder="1" applyAlignment="1" applyProtection="1">
      <alignment horizontal="center" vertical="center"/>
      <protection locked="0"/>
    </xf>
    <xf numFmtId="188" fontId="90" fillId="0" borderId="2" xfId="13" applyNumberFormat="1" applyFont="1" applyBorder="1" applyAlignment="1" applyProtection="1">
      <alignment horizontal="center" vertical="center"/>
      <protection locked="0"/>
    </xf>
    <xf numFmtId="188" fontId="90" fillId="0" borderId="3" xfId="13" applyNumberFormat="1" applyFont="1" applyBorder="1" applyAlignment="1" applyProtection="1">
      <alignment horizontal="center" vertical="center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1" xfId="13" applyFont="1" applyFill="1" applyBorder="1" applyAlignment="1" applyProtection="1">
      <alignment horizontal="center" vertical="center" wrapText="1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188" fontId="5" fillId="53" borderId="1" xfId="13" applyNumberFormat="1" applyFont="1" applyFill="1" applyBorder="1" applyAlignment="1" applyProtection="1">
      <alignment horizontal="center" vertical="center"/>
      <protection locked="0"/>
    </xf>
    <xf numFmtId="188" fontId="5" fillId="53" borderId="2" xfId="13" applyNumberFormat="1" applyFont="1" applyFill="1" applyBorder="1" applyAlignment="1" applyProtection="1">
      <alignment horizontal="center" vertical="center"/>
      <protection locked="0"/>
    </xf>
    <xf numFmtId="188" fontId="5" fillId="53" borderId="3" xfId="13" applyNumberFormat="1" applyFont="1" applyFill="1" applyBorder="1" applyAlignment="1" applyProtection="1">
      <alignment horizontal="center" vertical="center"/>
      <protection locked="0"/>
    </xf>
    <xf numFmtId="188" fontId="6" fillId="0" borderId="91" xfId="13" applyNumberFormat="1" applyFont="1" applyBorder="1" applyAlignment="1" applyProtection="1">
      <alignment horizontal="center" vertical="center"/>
      <protection locked="0"/>
    </xf>
    <xf numFmtId="188" fontId="6" fillId="0" borderId="92" xfId="13" applyNumberFormat="1" applyFont="1" applyBorder="1" applyAlignment="1" applyProtection="1">
      <alignment horizontal="center" vertical="center"/>
      <protection locked="0"/>
    </xf>
    <xf numFmtId="188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126" xfId="13" applyFont="1" applyBorder="1" applyAlignment="1" applyProtection="1">
      <alignment horizontal="center" vertical="center"/>
      <protection locked="0"/>
    </xf>
    <xf numFmtId="0" fontId="6" fillId="0" borderId="125" xfId="13" applyFont="1" applyBorder="1" applyAlignment="1" applyProtection="1">
      <alignment horizontal="center" vertical="center"/>
      <protection locked="0"/>
    </xf>
    <xf numFmtId="188" fontId="90" fillId="0" borderId="95" xfId="13" applyNumberFormat="1" applyFont="1" applyBorder="1" applyAlignment="1" applyProtection="1">
      <alignment horizontal="center" vertical="center"/>
      <protection locked="0"/>
    </xf>
    <xf numFmtId="188" fontId="90" fillId="0" borderId="94" xfId="13" applyNumberFormat="1" applyFont="1" applyBorder="1" applyAlignment="1" applyProtection="1">
      <alignment horizontal="center" vertical="center"/>
      <protection locked="0"/>
    </xf>
    <xf numFmtId="188" fontId="90" fillId="0" borderId="93" xfId="13" applyNumberFormat="1" applyFont="1" applyBorder="1" applyAlignment="1" applyProtection="1">
      <alignment horizontal="center" vertical="center"/>
      <protection locked="0"/>
    </xf>
    <xf numFmtId="0" fontId="113" fillId="53" borderId="127" xfId="13" applyFont="1" applyFill="1" applyBorder="1" applyAlignment="1" applyProtection="1">
      <alignment horizontal="center" vertical="center"/>
      <protection locked="0"/>
    </xf>
    <xf numFmtId="0" fontId="113" fillId="53" borderId="62" xfId="13" applyFont="1" applyFill="1" applyBorder="1" applyAlignment="1" applyProtection="1">
      <alignment horizontal="center" vertical="center"/>
      <protection locked="0"/>
    </xf>
    <xf numFmtId="0" fontId="113" fillId="53" borderId="99" xfId="13" applyFont="1" applyFill="1" applyBorder="1" applyAlignment="1" applyProtection="1">
      <alignment horizontal="center" vertical="center"/>
      <protection locked="0"/>
    </xf>
    <xf numFmtId="0" fontId="113" fillId="53" borderId="4" xfId="13" applyFont="1" applyFill="1" applyBorder="1" applyAlignment="1" applyProtection="1">
      <alignment horizontal="center" vertical="center"/>
      <protection locked="0"/>
    </xf>
    <xf numFmtId="182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quotePrefix="1" applyFont="1" applyBorder="1" applyAlignment="1" applyProtection="1">
      <alignment horizontal="left" vertical="center" wrapText="1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3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6" fillId="0" borderId="104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45" fillId="0" borderId="104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53" fillId="0" borderId="107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6" fillId="0" borderId="112" xfId="13" applyFont="1" applyBorder="1" applyAlignment="1" applyProtection="1">
      <alignment horizontal="center" vertical="center"/>
      <protection locked="0"/>
    </xf>
    <xf numFmtId="0" fontId="6" fillId="0" borderId="108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45" fillId="0" borderId="112" xfId="13" applyFont="1" applyBorder="1" applyAlignment="1" applyProtection="1">
      <alignment horizontal="center" vertical="center"/>
      <protection locked="0"/>
    </xf>
    <xf numFmtId="0" fontId="45" fillId="0" borderId="108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0" xfId="13" applyFont="1" applyFill="1" applyBorder="1" applyAlignment="1" applyProtection="1">
      <alignment horizontal="center" vertical="center" wrapText="1"/>
      <protection locked="0"/>
    </xf>
    <xf numFmtId="183" fontId="78" fillId="0" borderId="0" xfId="13" applyNumberFormat="1" applyFont="1" applyAlignment="1" applyProtection="1">
      <alignment horizontal="right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95" xfId="13" applyFont="1" applyBorder="1" applyAlignment="1" applyProtection="1">
      <alignment horizontal="right" vertical="center"/>
      <protection locked="0"/>
    </xf>
    <xf numFmtId="0" fontId="87" fillId="0" borderId="94" xfId="13" applyFont="1" applyBorder="1" applyAlignment="1" applyProtection="1">
      <alignment horizontal="right" vertical="center"/>
      <protection locked="0"/>
    </xf>
    <xf numFmtId="0" fontId="87" fillId="0" borderId="93" xfId="13" applyFont="1" applyBorder="1" applyAlignment="1" applyProtection="1">
      <alignment horizontal="right" vertical="center"/>
      <protection locked="0"/>
    </xf>
    <xf numFmtId="0" fontId="111" fillId="53" borderId="1" xfId="13" applyFont="1" applyFill="1" applyBorder="1" applyAlignment="1" applyProtection="1">
      <alignment horizontal="right" vertical="center"/>
      <protection locked="0"/>
    </xf>
    <xf numFmtId="0" fontId="111" fillId="53" borderId="2" xfId="13" applyFont="1" applyFill="1" applyBorder="1" applyAlignment="1" applyProtection="1">
      <alignment horizontal="right" vertical="center"/>
      <protection locked="0"/>
    </xf>
    <xf numFmtId="0" fontId="111" fillId="53" borderId="3" xfId="13" applyFont="1" applyFill="1" applyBorder="1" applyAlignment="1" applyProtection="1">
      <alignment horizontal="right" vertical="center"/>
      <protection locked="0"/>
    </xf>
    <xf numFmtId="188" fontId="111" fillId="53" borderId="1" xfId="13" applyNumberFormat="1" applyFont="1" applyFill="1" applyBorder="1" applyAlignment="1" applyProtection="1">
      <alignment horizontal="center" vertical="center"/>
      <protection locked="0"/>
    </xf>
    <xf numFmtId="188" fontId="111" fillId="53" borderId="2" xfId="13" applyNumberFormat="1" applyFont="1" applyFill="1" applyBorder="1" applyAlignment="1" applyProtection="1">
      <alignment horizontal="center" vertical="center"/>
      <protection locked="0"/>
    </xf>
    <xf numFmtId="188" fontId="111" fillId="53" borderId="3" xfId="13" applyNumberFormat="1" applyFont="1" applyFill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6" fillId="0" borderId="2" xfId="13" applyFont="1" applyBorder="1" applyAlignment="1" applyProtection="1">
      <alignment horizontal="left" vertical="center"/>
      <protection locked="0"/>
    </xf>
    <xf numFmtId="0" fontId="6" fillId="0" borderId="121" xfId="13" applyFont="1" applyBorder="1" applyAlignment="1" applyProtection="1">
      <alignment horizontal="left" vertical="center"/>
      <protection locked="0"/>
    </xf>
    <xf numFmtId="0" fontId="112" fillId="53" borderId="1" xfId="13" applyFont="1" applyFill="1" applyBorder="1" applyAlignment="1" applyProtection="1">
      <alignment horizontal="center" vertical="center"/>
      <protection locked="0"/>
    </xf>
    <xf numFmtId="0" fontId="112" fillId="53" borderId="2" xfId="13" applyFont="1" applyFill="1" applyBorder="1" applyAlignment="1" applyProtection="1">
      <alignment horizontal="center" vertical="center"/>
      <protection locked="0"/>
    </xf>
    <xf numFmtId="0" fontId="112" fillId="53" borderId="121" xfId="13" applyFont="1" applyFill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0" fontId="93" fillId="47" borderId="101" xfId="1" applyNumberFormat="1" applyFont="1" applyFill="1" applyBorder="1" applyAlignment="1">
      <alignment horizontal="center" vertical="center"/>
    </xf>
    <xf numFmtId="190" fontId="93" fillId="47" borderId="102" xfId="1" applyNumberFormat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3" xfId="1" applyFont="1" applyFill="1" applyBorder="1" applyAlignment="1">
      <alignment horizontal="center" vertical="center"/>
    </xf>
    <xf numFmtId="0" fontId="6" fillId="0" borderId="84" xfId="13" applyFont="1" applyBorder="1" applyAlignment="1" applyProtection="1">
      <alignment horizont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3" fontId="6" fillId="0" borderId="0" xfId="13" applyNumberFormat="1" applyFont="1" applyAlignment="1" applyProtection="1">
      <alignment horizontal="right" vertical="center"/>
      <protection locked="0"/>
    </xf>
    <xf numFmtId="182" fontId="6" fillId="0" borderId="0" xfId="13" applyNumberFormat="1" applyFont="1" applyAlignment="1" applyProtection="1">
      <alignment horizontal="center" vertical="center"/>
      <protection locked="0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39" fillId="9" borderId="56" xfId="5" applyFont="1" applyFill="1" applyBorder="1" applyAlignment="1">
      <alignment horizontal="center" vertical="center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60" xfId="5" applyFont="1" applyFill="1" applyBorder="1" applyAlignment="1">
      <alignment horizontal="center" vertical="center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1" xfId="5" applyFont="1" applyFill="1" applyBorder="1" applyAlignment="1">
      <alignment horizontal="center" vertical="center"/>
    </xf>
    <xf numFmtId="0" fontId="21" fillId="9" borderId="38" xfId="4" applyFont="1" applyFill="1" applyBorder="1" applyAlignment="1">
      <alignment horizontal="left" vertical="center" wrapText="1"/>
    </xf>
    <xf numFmtId="0" fontId="21" fillId="9" borderId="0" xfId="4" applyFont="1" applyFill="1" applyAlignment="1">
      <alignment horizontal="left" vertical="center" wrapText="1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79" fontId="21" fillId="9" borderId="0" xfId="4" applyNumberFormat="1" applyFont="1" applyFill="1" applyAlignment="1">
      <alignment horizontal="left" vertical="center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/>
    </xf>
    <xf numFmtId="0" fontId="21" fillId="9" borderId="38" xfId="4" applyFont="1" applyFill="1" applyBorder="1" applyAlignment="1">
      <alignment horizontal="left" vertical="center"/>
    </xf>
    <xf numFmtId="14" fontId="21" fillId="9" borderId="0" xfId="4" applyNumberFormat="1" applyFont="1" applyFill="1" applyAlignment="1">
      <alignment horizontal="left" vertical="center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215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191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231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271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11</xdr:row>
          <xdr:rowOff>66675</xdr:rowOff>
        </xdr:from>
        <xdr:to>
          <xdr:col>9</xdr:col>
          <xdr:colOff>95250</xdr:colOff>
          <xdr:row>12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Step1 住所録の更新処理</a:t>
              </a:r>
            </a:p>
          </xdr:txBody>
        </xdr:sp>
        <xdr:clientData/>
      </xdr:twoCellAnchor>
    </mc:Choice>
    <mc:Fallback/>
  </mc:AlternateContent>
  <xdr:twoCellAnchor>
    <xdr:from>
      <xdr:col>23</xdr:col>
      <xdr:colOff>158749</xdr:colOff>
      <xdr:row>6</xdr:row>
      <xdr:rowOff>96309</xdr:rowOff>
    </xdr:from>
    <xdr:to>
      <xdr:col>30</xdr:col>
      <xdr:colOff>177800</xdr:colOff>
      <xdr:row>6</xdr:row>
      <xdr:rowOff>429684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5958416" y="2509309"/>
          <a:ext cx="1722967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187864</xdr:colOff>
      <xdr:row>10</xdr:row>
      <xdr:rowOff>368600</xdr:rowOff>
    </xdr:from>
    <xdr:to>
      <xdr:col>40</xdr:col>
      <xdr:colOff>81592</xdr:colOff>
      <xdr:row>22</xdr:row>
      <xdr:rowOff>103684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427546" y="4808219"/>
          <a:ext cx="3526143" cy="3189914"/>
          <a:chOff x="10786444" y="3637774"/>
          <a:chExt cx="3526143" cy="3189914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0786444" y="4045729"/>
            <a:ext cx="2029306" cy="668055"/>
            <a:chOff x="10358626" y="3973081"/>
            <a:chExt cx="2029306" cy="668055"/>
          </a:xfrm>
        </xdr:grpSpPr>
        <xdr:sp macro="" textlink="">
          <xdr:nvSpPr>
            <xdr:cNvPr id="2" name="フローチャート: 磁気ディスク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>
            <a:xfrm>
              <a:off x="11197149" y="4012472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3" name="フローチャート: 磁気ディスク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>
              <a:off x="10358626" y="3973081"/>
              <a:ext cx="1190783" cy="628664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①住所録原簿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3077776" y="4119403"/>
            <a:ext cx="1218502" cy="611495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12765340" y="4730898"/>
            <a:ext cx="921688" cy="35161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CxnSpPr>
            <a:endCxn id="39" idx="0"/>
          </xdr:cNvCxnSpPr>
        </xdr:nvCxnSpPr>
        <xdr:spPr>
          <a:xfrm>
            <a:off x="11873962" y="4714067"/>
            <a:ext cx="891377" cy="368443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11743921" y="6112849"/>
            <a:ext cx="2047578" cy="714839"/>
            <a:chOff x="11735847" y="6040201"/>
            <a:chExt cx="2047578" cy="714839"/>
          </a:xfrm>
        </xdr:grpSpPr>
        <xdr:sp macro="" textlink="">
          <xdr:nvSpPr>
            <xdr:cNvPr id="4" name="フローチャート: 磁気ディスク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12592642" y="6126376"/>
              <a:ext cx="1190783" cy="628664"/>
            </a:xfrm>
            <a:prstGeom prst="flowChartMagneticDisk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②</a:t>
              </a:r>
              <a:r>
                <a:rPr kumimoji="1" lang="en-US" altLang="ja-JP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Archives</a:t>
              </a:r>
              <a:endParaRPr kumimoji="1" lang="ja-JP" altLang="en-US" sz="14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  <xdr:sp macro="" textlink="">
          <xdr:nvSpPr>
            <xdr:cNvPr id="37" name="フローチャート: 磁気ディスク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SpPr/>
          </xdr:nvSpPr>
          <xdr:spPr>
            <a:xfrm>
              <a:off x="11735847" y="6040201"/>
              <a:ext cx="1214997" cy="675732"/>
            </a:xfrm>
            <a:prstGeom prst="flowChartMagneticDisk">
              <a:avLst/>
            </a:prstGeom>
            <a:solidFill>
              <a:schemeClr val="bg1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ja-JP" altLang="en-US" sz="1100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</a:rPr>
                <a:t>①新住所録原簿</a:t>
              </a:r>
              <a:endParaRPr kumimoji="1" lang="ja-JP" altLang="en-US" sz="1100">
                <a:latin typeface="Meiryo UI" panose="020B0604030504040204" pitchFamily="50" charset="-128"/>
                <a:ea typeface="Meiryo UI" panose="020B0604030504040204" pitchFamily="50" charset="-128"/>
              </a:endParaRPr>
            </a:p>
          </xdr:txBody>
        </xdr:sp>
      </xdr:grp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CxnSpPr>
            <a:stCxn id="39" idx="2"/>
          </xdr:cNvCxnSpPr>
        </xdr:nvCxnSpPr>
        <xdr:spPr>
          <a:xfrm flipH="1">
            <a:off x="12761886" y="5738841"/>
            <a:ext cx="3453" cy="39590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2053830" y="5082510"/>
            <a:ext cx="1423018" cy="656331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 txBox="1"/>
        </xdr:nvSpPr>
        <xdr:spPr>
          <a:xfrm>
            <a:off x="13464152" y="4147215"/>
            <a:ext cx="449366" cy="13096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11107117" y="4068305"/>
            <a:ext cx="556971" cy="1579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 txBox="1"/>
        </xdr:nvSpPr>
        <xdr:spPr>
          <a:xfrm>
            <a:off x="12090565" y="6141672"/>
            <a:ext cx="546342" cy="1451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1222086" y="3637774"/>
            <a:ext cx="3090501" cy="27091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11</xdr:row>
          <xdr:rowOff>57150</xdr:rowOff>
        </xdr:from>
        <xdr:to>
          <xdr:col>20</xdr:col>
          <xdr:colOff>142875</xdr:colOff>
          <xdr:row>12</xdr:row>
          <xdr:rowOff>66675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Step2 更新済住所録Export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781050</xdr:colOff>
      <xdr:row>3</xdr:row>
      <xdr:rowOff>190500</xdr:rowOff>
    </xdr:from>
    <xdr:to>
      <xdr:col>10</xdr:col>
      <xdr:colOff>572056</xdr:colOff>
      <xdr:row>22</xdr:row>
      <xdr:rowOff>181529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819150"/>
          <a:ext cx="3982006" cy="3972479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4</xdr:row>
      <xdr:rowOff>47625</xdr:rowOff>
    </xdr:from>
    <xdr:to>
      <xdr:col>16</xdr:col>
      <xdr:colOff>638838</xdr:colOff>
      <xdr:row>23</xdr:row>
      <xdr:rowOff>67233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0" y="885825"/>
          <a:ext cx="4753638" cy="4001058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3</xdr:row>
      <xdr:rowOff>161925</xdr:rowOff>
    </xdr:from>
    <xdr:to>
      <xdr:col>5</xdr:col>
      <xdr:colOff>372063</xdr:colOff>
      <xdr:row>24</xdr:row>
      <xdr:rowOff>10118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0575"/>
          <a:ext cx="4210638" cy="42487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verUpdateTxt2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#VALUE!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95D5B-E16B-40F8-B790-97B8FAB910DB}">
  <sheetPr codeName="Sheet7">
    <tabColor theme="1"/>
  </sheetPr>
  <dimension ref="A1:J85"/>
  <sheetViews>
    <sheetView tabSelected="1" workbookViewId="0">
      <selection activeCell="H26" sqref="H26"/>
    </sheetView>
  </sheetViews>
  <sheetFormatPr defaultRowHeight="18.75"/>
  <cols>
    <col min="1" max="1" width="8.796875" style="50"/>
    <col min="2" max="2" width="13" style="51" bestFit="1" customWidth="1"/>
    <col min="3" max="3" width="5.5" style="51" customWidth="1"/>
    <col min="4" max="4" width="5.8984375" style="50" bestFit="1" customWidth="1"/>
    <col min="5" max="5" width="6" style="441" bestFit="1" customWidth="1"/>
    <col min="6" max="6" width="15.8984375" style="47" bestFit="1" customWidth="1"/>
    <col min="7" max="7" width="15.8984375" style="47" customWidth="1"/>
    <col min="8" max="8" width="14.8984375" style="47" customWidth="1"/>
    <col min="9" max="16384" width="8.796875" style="47"/>
  </cols>
  <sheetData>
    <row r="1" spans="1:10" ht="24.75" customHeight="1">
      <c r="A1" s="446" t="s">
        <v>6865</v>
      </c>
      <c r="B1" s="446"/>
      <c r="C1" s="446"/>
      <c r="D1" s="446"/>
      <c r="E1" s="447" t="s">
        <v>6866</v>
      </c>
      <c r="F1" s="447"/>
    </row>
    <row r="2" spans="1:10" s="41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42" t="s">
        <v>24</v>
      </c>
      <c r="F2" s="40" t="s">
        <v>25</v>
      </c>
      <c r="I2" s="42"/>
    </row>
    <row r="3" spans="1:10">
      <c r="A3" s="43">
        <f>E3</f>
        <v>0</v>
      </c>
      <c r="B3" s="44" t="str">
        <f>TEXT(E3,"00.")&amp;F3</f>
        <v>00.Help</v>
      </c>
      <c r="C3" s="44"/>
      <c r="D3" s="45"/>
      <c r="E3" s="443">
        <v>0</v>
      </c>
      <c r="F3" s="46" t="s">
        <v>26</v>
      </c>
    </row>
    <row r="4" spans="1:10">
      <c r="A4" s="43">
        <f t="shared" ref="A4:A62" si="0">E4</f>
        <v>1</v>
      </c>
      <c r="B4" s="44" t="str">
        <f t="shared" ref="B4:B62" si="1">TEXT(E4,"00.")&amp;F4</f>
        <v>01.家族</v>
      </c>
      <c r="C4" s="44"/>
      <c r="D4" s="45"/>
      <c r="E4" s="443">
        <f t="shared" ref="E4:E10" si="2">E3+1</f>
        <v>1</v>
      </c>
      <c r="F4" s="46" t="s">
        <v>15</v>
      </c>
    </row>
    <row r="5" spans="1:10">
      <c r="A5" s="43">
        <f t="shared" si="0"/>
        <v>2</v>
      </c>
      <c r="B5" s="44" t="str">
        <f t="shared" si="1"/>
        <v>02.病院</v>
      </c>
      <c r="C5" s="44"/>
      <c r="D5" s="45"/>
      <c r="E5" s="443">
        <f t="shared" si="2"/>
        <v>2</v>
      </c>
      <c r="F5" s="46" t="s">
        <v>27</v>
      </c>
    </row>
    <row r="6" spans="1:10">
      <c r="A6" s="43">
        <f t="shared" si="0"/>
        <v>3</v>
      </c>
      <c r="B6" s="44" t="str">
        <f t="shared" si="1"/>
        <v>03.さくらくみ</v>
      </c>
      <c r="C6" s="44" t="s">
        <v>28</v>
      </c>
      <c r="D6" s="45" t="s">
        <v>29</v>
      </c>
      <c r="E6" s="443">
        <f t="shared" si="2"/>
        <v>3</v>
      </c>
      <c r="F6" s="46" t="s">
        <v>30</v>
      </c>
    </row>
    <row r="7" spans="1:10">
      <c r="A7" s="43">
        <f t="shared" si="0"/>
        <v>4</v>
      </c>
      <c r="B7" s="44" t="str">
        <f t="shared" si="1"/>
        <v>04.藤*3</v>
      </c>
      <c r="C7" s="44" t="s">
        <v>31</v>
      </c>
      <c r="D7" s="45" t="s">
        <v>29</v>
      </c>
      <c r="E7" s="443">
        <f t="shared" si="2"/>
        <v>4</v>
      </c>
      <c r="F7" s="46" t="s">
        <v>32</v>
      </c>
    </row>
    <row r="8" spans="1:10">
      <c r="A8" s="43">
        <f t="shared" si="0"/>
        <v>5</v>
      </c>
      <c r="B8" s="44" t="str">
        <f t="shared" si="1"/>
        <v>05.理物60SP</v>
      </c>
      <c r="C8" s="44" t="s">
        <v>33</v>
      </c>
      <c r="D8" s="45" t="s">
        <v>29</v>
      </c>
      <c r="E8" s="443">
        <f t="shared" si="2"/>
        <v>5</v>
      </c>
      <c r="F8" s="46" t="s">
        <v>34</v>
      </c>
    </row>
    <row r="9" spans="1:10">
      <c r="A9" s="43">
        <f t="shared" si="0"/>
        <v>6</v>
      </c>
      <c r="B9" s="44" t="str">
        <f t="shared" si="1"/>
        <v>06.日赤friends</v>
      </c>
      <c r="C9" s="44" t="s">
        <v>35</v>
      </c>
      <c r="D9" s="45" t="s">
        <v>29</v>
      </c>
      <c r="E9" s="443">
        <f t="shared" si="2"/>
        <v>6</v>
      </c>
      <c r="F9" s="46" t="s">
        <v>36</v>
      </c>
      <c r="I9" s="48"/>
      <c r="J9" s="49"/>
    </row>
    <row r="10" spans="1:10">
      <c r="A10" s="43">
        <f t="shared" si="0"/>
        <v>7</v>
      </c>
      <c r="B10" s="44" t="str">
        <f t="shared" si="1"/>
        <v>07.IBMfriends</v>
      </c>
      <c r="C10" s="44" t="s">
        <v>31</v>
      </c>
      <c r="D10" s="45" t="s">
        <v>29</v>
      </c>
      <c r="E10" s="443">
        <f t="shared" si="2"/>
        <v>7</v>
      </c>
      <c r="F10" s="46" t="s">
        <v>37</v>
      </c>
    </row>
    <row r="11" spans="1:10">
      <c r="A11" s="43">
        <f t="shared" si="0"/>
        <v>10</v>
      </c>
      <c r="B11" s="44" t="str">
        <f t="shared" si="1"/>
        <v>10.中学</v>
      </c>
      <c r="C11" s="44" t="s">
        <v>38</v>
      </c>
      <c r="D11" s="45" t="s">
        <v>29</v>
      </c>
      <c r="E11" s="443">
        <v>10</v>
      </c>
      <c r="F11" s="46" t="s">
        <v>11</v>
      </c>
      <c r="J11" s="48"/>
    </row>
    <row r="12" spans="1:10">
      <c r="A12" s="43">
        <f t="shared" si="0"/>
        <v>11</v>
      </c>
      <c r="B12" s="44" t="str">
        <f t="shared" si="1"/>
        <v>11.高校</v>
      </c>
      <c r="C12" s="44" t="s">
        <v>39</v>
      </c>
      <c r="D12" s="45" t="s">
        <v>29</v>
      </c>
      <c r="E12" s="443">
        <f t="shared" ref="E12:E19" si="3">E11+1</f>
        <v>11</v>
      </c>
      <c r="F12" s="46" t="s">
        <v>40</v>
      </c>
    </row>
    <row r="13" spans="1:10">
      <c r="A13" s="43">
        <f t="shared" si="0"/>
        <v>12</v>
      </c>
      <c r="B13" s="44" t="str">
        <f t="shared" si="1"/>
        <v>12.大学</v>
      </c>
      <c r="C13" s="44" t="s">
        <v>41</v>
      </c>
      <c r="D13" s="45" t="s">
        <v>29</v>
      </c>
      <c r="E13" s="443">
        <f t="shared" si="3"/>
        <v>12</v>
      </c>
      <c r="F13" s="46" t="s">
        <v>14</v>
      </c>
    </row>
    <row r="14" spans="1:10">
      <c r="A14" s="43">
        <f t="shared" si="0"/>
        <v>13</v>
      </c>
      <c r="B14" s="44" t="str">
        <f t="shared" si="1"/>
        <v>13.青年の船</v>
      </c>
      <c r="C14" s="44" t="s">
        <v>42</v>
      </c>
      <c r="D14" s="45" t="s">
        <v>29</v>
      </c>
      <c r="E14" s="443">
        <f t="shared" si="3"/>
        <v>13</v>
      </c>
      <c r="F14" s="46" t="s">
        <v>588</v>
      </c>
    </row>
    <row r="15" spans="1:10">
      <c r="A15" s="43">
        <f t="shared" si="0"/>
        <v>14</v>
      </c>
      <c r="B15" s="44" t="str">
        <f t="shared" si="1"/>
        <v>14.赤十字</v>
      </c>
      <c r="C15" s="44" t="s">
        <v>43</v>
      </c>
      <c r="D15" s="45" t="s">
        <v>29</v>
      </c>
      <c r="E15" s="443">
        <f t="shared" si="3"/>
        <v>14</v>
      </c>
      <c r="F15" s="46" t="s">
        <v>44</v>
      </c>
    </row>
    <row r="16" spans="1:10">
      <c r="A16" s="43">
        <f t="shared" si="0"/>
        <v>15</v>
      </c>
      <c r="B16" s="44" t="str">
        <f t="shared" si="1"/>
        <v>15.IBM</v>
      </c>
      <c r="C16" s="44" t="s">
        <v>45</v>
      </c>
      <c r="D16" s="45" t="s">
        <v>29</v>
      </c>
      <c r="E16" s="443">
        <f t="shared" si="3"/>
        <v>15</v>
      </c>
      <c r="F16" s="46" t="s">
        <v>46</v>
      </c>
      <c r="H16" s="448" t="s">
        <v>76</v>
      </c>
      <c r="I16" s="448"/>
    </row>
    <row r="17" spans="1:9">
      <c r="A17" s="43">
        <f t="shared" si="0"/>
        <v>16</v>
      </c>
      <c r="B17" s="44" t="str">
        <f t="shared" si="1"/>
        <v>16.IBM関連</v>
      </c>
      <c r="C17" s="44" t="s">
        <v>6853</v>
      </c>
      <c r="D17" s="45" t="s">
        <v>29</v>
      </c>
      <c r="E17" s="443">
        <f>E16+1</f>
        <v>16</v>
      </c>
      <c r="F17" s="46" t="s">
        <v>601</v>
      </c>
      <c r="H17" s="52" t="s">
        <v>77</v>
      </c>
      <c r="I17" s="47" t="s">
        <v>85</v>
      </c>
    </row>
    <row r="18" spans="1:9">
      <c r="A18" s="43">
        <f t="shared" si="0"/>
        <v>17</v>
      </c>
      <c r="B18" s="44" t="str">
        <f t="shared" si="1"/>
        <v>17.武蔵野</v>
      </c>
      <c r="C18" s="44"/>
      <c r="D18" s="45"/>
      <c r="E18" s="443">
        <f t="shared" si="3"/>
        <v>17</v>
      </c>
      <c r="F18" s="46" t="s">
        <v>12</v>
      </c>
      <c r="H18" s="52" t="s">
        <v>78</v>
      </c>
      <c r="I18" s="47" t="s">
        <v>86</v>
      </c>
    </row>
    <row r="19" spans="1:9">
      <c r="A19" s="43">
        <f t="shared" si="0"/>
        <v>18</v>
      </c>
      <c r="B19" s="44" t="str">
        <f t="shared" si="1"/>
        <v>18.freelance</v>
      </c>
      <c r="C19" s="44"/>
      <c r="D19" s="45"/>
      <c r="E19" s="443">
        <f t="shared" si="3"/>
        <v>18</v>
      </c>
      <c r="F19" s="46" t="s">
        <v>589</v>
      </c>
      <c r="H19" s="52" t="s">
        <v>79</v>
      </c>
      <c r="I19" s="47" t="s">
        <v>87</v>
      </c>
    </row>
    <row r="20" spans="1:9">
      <c r="A20" s="43">
        <f t="shared" si="0"/>
        <v>19</v>
      </c>
      <c r="B20" s="44" t="str">
        <f t="shared" si="1"/>
        <v>19.潤知人</v>
      </c>
      <c r="C20" s="44"/>
      <c r="D20" s="45"/>
      <c r="E20" s="443">
        <v>19</v>
      </c>
      <c r="F20" s="46" t="s">
        <v>587</v>
      </c>
      <c r="H20" s="52" t="s">
        <v>80</v>
      </c>
      <c r="I20" s="47" t="s">
        <v>88</v>
      </c>
    </row>
    <row r="21" spans="1:9">
      <c r="A21" s="43">
        <f t="shared" si="0"/>
        <v>20</v>
      </c>
      <c r="B21" s="44" t="str">
        <f t="shared" si="1"/>
        <v>20.町田知人</v>
      </c>
      <c r="C21" s="44"/>
      <c r="D21" s="45"/>
      <c r="E21" s="443">
        <v>20</v>
      </c>
      <c r="F21" s="46" t="s">
        <v>47</v>
      </c>
      <c r="H21" s="52" t="s">
        <v>81</v>
      </c>
      <c r="I21" s="47" t="s">
        <v>89</v>
      </c>
    </row>
    <row r="22" spans="1:9">
      <c r="A22" s="43">
        <f t="shared" si="0"/>
        <v>21</v>
      </c>
      <c r="B22" s="44" t="str">
        <f t="shared" si="1"/>
        <v>21.町田医療</v>
      </c>
      <c r="C22" s="44"/>
      <c r="D22" s="45"/>
      <c r="E22" s="443">
        <f>E21+1</f>
        <v>21</v>
      </c>
      <c r="F22" s="46" t="s">
        <v>48</v>
      </c>
      <c r="H22" s="52" t="s">
        <v>82</v>
      </c>
      <c r="I22" s="47" t="s">
        <v>90</v>
      </c>
    </row>
    <row r="23" spans="1:9">
      <c r="A23" s="43">
        <f t="shared" si="0"/>
        <v>22</v>
      </c>
      <c r="B23" s="44" t="str">
        <f t="shared" si="1"/>
        <v>22.町田公共</v>
      </c>
      <c r="C23" s="44"/>
      <c r="D23" s="45"/>
      <c r="E23" s="443">
        <f>E22+1</f>
        <v>22</v>
      </c>
      <c r="F23" s="46" t="s">
        <v>49</v>
      </c>
      <c r="H23" s="52" t="s">
        <v>83</v>
      </c>
      <c r="I23" s="47" t="s">
        <v>91</v>
      </c>
    </row>
    <row r="24" spans="1:9">
      <c r="A24" s="43">
        <f t="shared" si="0"/>
        <v>23</v>
      </c>
      <c r="B24" s="44" t="str">
        <f t="shared" si="1"/>
        <v>23.町田業者</v>
      </c>
      <c r="C24" s="44"/>
      <c r="D24" s="45"/>
      <c r="E24" s="443">
        <f>E23+1</f>
        <v>23</v>
      </c>
      <c r="F24" s="46" t="s">
        <v>50</v>
      </c>
      <c r="H24" s="52" t="s">
        <v>84</v>
      </c>
      <c r="I24" s="47" t="s">
        <v>92</v>
      </c>
    </row>
    <row r="25" spans="1:9">
      <c r="A25" s="43">
        <f t="shared" si="0"/>
        <v>24</v>
      </c>
      <c r="B25" s="44" t="str">
        <f t="shared" si="1"/>
        <v>24.町田食事処</v>
      </c>
      <c r="C25" s="44"/>
      <c r="D25" s="45"/>
      <c r="E25" s="443">
        <f>E24+1</f>
        <v>24</v>
      </c>
      <c r="F25" s="46" t="s">
        <v>51</v>
      </c>
    </row>
    <row r="26" spans="1:9">
      <c r="A26" s="43">
        <f t="shared" si="0"/>
        <v>25</v>
      </c>
      <c r="B26" s="44" t="str">
        <f t="shared" si="1"/>
        <v>25.町田交通機関</v>
      </c>
      <c r="C26" s="44"/>
      <c r="D26" s="45"/>
      <c r="E26" s="443">
        <f>E25+1</f>
        <v>25</v>
      </c>
      <c r="F26" s="46" t="s">
        <v>52</v>
      </c>
    </row>
    <row r="27" spans="1:9">
      <c r="A27" s="43">
        <f t="shared" si="0"/>
        <v>30</v>
      </c>
      <c r="B27" s="44" t="str">
        <f t="shared" si="1"/>
        <v>30.別荘知人</v>
      </c>
      <c r="C27" s="44"/>
      <c r="D27" s="45"/>
      <c r="E27" s="443">
        <v>30</v>
      </c>
      <c r="F27" s="46" t="s">
        <v>53</v>
      </c>
    </row>
    <row r="28" spans="1:9">
      <c r="A28" s="43">
        <f t="shared" si="0"/>
        <v>31</v>
      </c>
      <c r="B28" s="44" t="str">
        <f t="shared" si="1"/>
        <v>31.別荘病院</v>
      </c>
      <c r="C28" s="44"/>
      <c r="D28" s="45"/>
      <c r="E28" s="443">
        <f>E27+1</f>
        <v>31</v>
      </c>
      <c r="F28" s="46" t="s">
        <v>54</v>
      </c>
    </row>
    <row r="29" spans="1:9">
      <c r="A29" s="43">
        <f t="shared" si="0"/>
        <v>32</v>
      </c>
      <c r="B29" s="44" t="str">
        <f t="shared" si="1"/>
        <v>32.上田市公共</v>
      </c>
      <c r="C29" s="44"/>
      <c r="D29" s="45"/>
      <c r="E29" s="443">
        <f>E28+1</f>
        <v>32</v>
      </c>
      <c r="F29" s="46" t="s">
        <v>55</v>
      </c>
    </row>
    <row r="30" spans="1:9">
      <c r="A30" s="43">
        <f t="shared" si="0"/>
        <v>33</v>
      </c>
      <c r="B30" s="44" t="str">
        <f t="shared" si="1"/>
        <v>33.別荘業者</v>
      </c>
      <c r="C30" s="44"/>
      <c r="D30" s="45"/>
      <c r="E30" s="443">
        <f>E29+1</f>
        <v>33</v>
      </c>
      <c r="F30" s="46" t="s">
        <v>56</v>
      </c>
    </row>
    <row r="31" spans="1:9">
      <c r="A31" s="43">
        <f t="shared" si="0"/>
        <v>34</v>
      </c>
      <c r="B31" s="44" t="str">
        <f t="shared" si="1"/>
        <v>34.別荘食事処</v>
      </c>
      <c r="C31" s="44"/>
      <c r="D31" s="45"/>
      <c r="E31" s="443">
        <f>E30+1</f>
        <v>34</v>
      </c>
      <c r="F31" s="46" t="s">
        <v>57</v>
      </c>
    </row>
    <row r="32" spans="1:9">
      <c r="A32" s="43">
        <f t="shared" si="0"/>
        <v>35</v>
      </c>
      <c r="B32" s="44" t="str">
        <f t="shared" si="1"/>
        <v>35.別荘交通機関</v>
      </c>
      <c r="C32" s="44"/>
      <c r="D32" s="45"/>
      <c r="E32" s="443">
        <f>E31+1</f>
        <v>35</v>
      </c>
      <c r="F32" s="46" t="s">
        <v>58</v>
      </c>
    </row>
    <row r="33" spans="1:6">
      <c r="A33" s="43">
        <f t="shared" si="0"/>
        <v>40</v>
      </c>
      <c r="B33" s="44" t="str">
        <f t="shared" si="1"/>
        <v>40.なぎさ</v>
      </c>
      <c r="C33" s="44"/>
      <c r="D33" s="45"/>
      <c r="E33" s="443">
        <v>40</v>
      </c>
      <c r="F33" s="46" t="s">
        <v>59</v>
      </c>
    </row>
    <row r="34" spans="1:6">
      <c r="A34" s="43">
        <f t="shared" si="0"/>
        <v>41</v>
      </c>
      <c r="B34" s="44" t="str">
        <f t="shared" si="1"/>
        <v>41.定期契約</v>
      </c>
      <c r="C34" s="44"/>
      <c r="D34" s="45"/>
      <c r="E34" s="443">
        <f>E33+1</f>
        <v>41</v>
      </c>
      <c r="F34" s="46" t="s">
        <v>60</v>
      </c>
    </row>
    <row r="35" spans="1:6">
      <c r="A35" s="43">
        <f t="shared" si="0"/>
        <v>42</v>
      </c>
      <c r="B35" s="44" t="str">
        <f t="shared" si="1"/>
        <v>42.通販</v>
      </c>
      <c r="C35" s="44"/>
      <c r="D35" s="45"/>
      <c r="E35" s="443">
        <f>E34+1</f>
        <v>42</v>
      </c>
      <c r="F35" s="46" t="s">
        <v>61</v>
      </c>
    </row>
    <row r="36" spans="1:6">
      <c r="A36" s="43">
        <f t="shared" si="0"/>
        <v>43</v>
      </c>
      <c r="B36" s="44" t="str">
        <f t="shared" si="1"/>
        <v>43.ネット関連</v>
      </c>
      <c r="C36" s="44"/>
      <c r="D36" s="45"/>
      <c r="E36" s="443">
        <f>E35+1</f>
        <v>43</v>
      </c>
      <c r="F36" s="46" t="s">
        <v>62</v>
      </c>
    </row>
    <row r="37" spans="1:6">
      <c r="A37" s="43">
        <f t="shared" si="0"/>
        <v>44</v>
      </c>
      <c r="B37" s="44" t="str">
        <f t="shared" si="1"/>
        <v>44.インフラ関連</v>
      </c>
      <c r="C37" s="44"/>
      <c r="D37" s="45"/>
      <c r="E37" s="443">
        <f>E36+1</f>
        <v>44</v>
      </c>
      <c r="F37" s="46" t="s">
        <v>63</v>
      </c>
    </row>
    <row r="38" spans="1:6">
      <c r="A38" s="43">
        <f t="shared" si="0"/>
        <v>51</v>
      </c>
      <c r="B38" s="44" t="str">
        <f t="shared" si="1"/>
        <v>51.医療機関</v>
      </c>
      <c r="C38" s="44"/>
      <c r="D38" s="45"/>
      <c r="E38" s="443">
        <v>51</v>
      </c>
      <c r="F38" s="46" t="s">
        <v>64</v>
      </c>
    </row>
    <row r="39" spans="1:6">
      <c r="A39" s="43">
        <f t="shared" si="0"/>
        <v>52</v>
      </c>
      <c r="B39" s="44" t="str">
        <f t="shared" si="1"/>
        <v>52.公共機関</v>
      </c>
      <c r="C39" s="44"/>
      <c r="D39" s="45"/>
      <c r="E39" s="443">
        <f t="shared" ref="E39:E44" si="4">E38+1</f>
        <v>52</v>
      </c>
      <c r="F39" s="46" t="s">
        <v>65</v>
      </c>
    </row>
    <row r="40" spans="1:6">
      <c r="A40" s="43">
        <f t="shared" si="0"/>
        <v>53</v>
      </c>
      <c r="B40" s="44" t="str">
        <f t="shared" si="1"/>
        <v>53.金融機関</v>
      </c>
      <c r="C40" s="44"/>
      <c r="D40" s="45"/>
      <c r="E40" s="443">
        <f t="shared" si="4"/>
        <v>53</v>
      </c>
      <c r="F40" s="46" t="s">
        <v>66</v>
      </c>
    </row>
    <row r="41" spans="1:6">
      <c r="A41" s="43">
        <f t="shared" si="0"/>
        <v>54</v>
      </c>
      <c r="B41" s="44" t="str">
        <f t="shared" si="1"/>
        <v>54.交通機関</v>
      </c>
      <c r="C41" s="44"/>
      <c r="D41" s="45"/>
      <c r="E41" s="443">
        <f t="shared" si="4"/>
        <v>54</v>
      </c>
      <c r="F41" s="46" t="s">
        <v>67</v>
      </c>
    </row>
    <row r="42" spans="1:6">
      <c r="A42" s="43">
        <f>E42</f>
        <v>55</v>
      </c>
      <c r="B42" s="44" t="str">
        <f t="shared" si="1"/>
        <v>55.旅行関係</v>
      </c>
      <c r="C42" s="44"/>
      <c r="D42" s="45"/>
      <c r="E42" s="443">
        <f t="shared" si="4"/>
        <v>55</v>
      </c>
      <c r="F42" s="46" t="s">
        <v>68</v>
      </c>
    </row>
    <row r="43" spans="1:6">
      <c r="A43" s="43">
        <f>E43</f>
        <v>56</v>
      </c>
      <c r="B43" s="44" t="str">
        <f t="shared" si="1"/>
        <v>56.企業</v>
      </c>
      <c r="C43" s="44"/>
      <c r="D43" s="45"/>
      <c r="E43" s="443">
        <f t="shared" si="4"/>
        <v>56</v>
      </c>
      <c r="F43" s="46" t="s">
        <v>69</v>
      </c>
    </row>
    <row r="44" spans="1:6">
      <c r="A44" s="43">
        <f>E44</f>
        <v>57</v>
      </c>
      <c r="B44" s="44" t="str">
        <f t="shared" si="1"/>
        <v>57.食事処</v>
      </c>
      <c r="C44" s="44"/>
      <c r="D44" s="45"/>
      <c r="E44" s="443">
        <f t="shared" si="4"/>
        <v>57</v>
      </c>
      <c r="F44" s="46" t="s">
        <v>70</v>
      </c>
    </row>
    <row r="45" spans="1:6">
      <c r="A45" s="43">
        <f t="shared" ref="A45:A52" si="5">E45</f>
        <v>80</v>
      </c>
      <c r="B45" s="44" t="str">
        <f t="shared" si="1"/>
        <v>80.</v>
      </c>
      <c r="C45" s="44"/>
      <c r="D45" s="45"/>
      <c r="E45" s="443">
        <v>80</v>
      </c>
      <c r="F45" s="46"/>
    </row>
    <row r="46" spans="1:6">
      <c r="A46" s="43">
        <f t="shared" si="5"/>
        <v>81</v>
      </c>
      <c r="B46" s="44" t="str">
        <f t="shared" si="1"/>
        <v>81.藤縄家/蔦家親戚</v>
      </c>
      <c r="C46" s="44"/>
      <c r="D46" s="45"/>
      <c r="E46" s="443">
        <v>81</v>
      </c>
      <c r="F46" s="46" t="s">
        <v>584</v>
      </c>
    </row>
    <row r="47" spans="1:6">
      <c r="A47" s="43">
        <f t="shared" si="5"/>
        <v>82</v>
      </c>
      <c r="B47" s="44" t="str">
        <f t="shared" si="1"/>
        <v>82.犬飼家親戚</v>
      </c>
      <c r="C47" s="44"/>
      <c r="D47" s="45"/>
      <c r="E47" s="443">
        <v>82</v>
      </c>
      <c r="F47" s="46" t="s">
        <v>585</v>
      </c>
    </row>
    <row r="48" spans="1:6">
      <c r="A48" s="43">
        <f t="shared" si="5"/>
        <v>83</v>
      </c>
      <c r="B48" s="44" t="str">
        <f t="shared" si="1"/>
        <v>83.向井家</v>
      </c>
      <c r="C48" s="44"/>
      <c r="D48" s="45"/>
      <c r="E48" s="443">
        <v>83</v>
      </c>
      <c r="F48" s="46" t="s">
        <v>13</v>
      </c>
    </row>
    <row r="49" spans="1:6">
      <c r="A49" s="43">
        <f t="shared" si="5"/>
        <v>84</v>
      </c>
      <c r="B49" s="44" t="str">
        <f t="shared" si="1"/>
        <v>84.賀城家</v>
      </c>
      <c r="C49" s="44"/>
      <c r="D49" s="45"/>
      <c r="E49" s="443">
        <v>84</v>
      </c>
      <c r="F49" s="46" t="s">
        <v>71</v>
      </c>
    </row>
    <row r="50" spans="1:6">
      <c r="A50" s="43">
        <f t="shared" si="5"/>
        <v>85</v>
      </c>
      <c r="B50" s="44" t="str">
        <f t="shared" si="1"/>
        <v>85.氏福家</v>
      </c>
      <c r="C50" s="44"/>
      <c r="D50" s="45"/>
      <c r="E50" s="443">
        <v>85</v>
      </c>
      <c r="F50" s="46" t="s">
        <v>72</v>
      </c>
    </row>
    <row r="51" spans="1:6">
      <c r="A51" s="43">
        <f t="shared" si="5"/>
        <v>86</v>
      </c>
      <c r="B51" s="44" t="str">
        <f t="shared" si="1"/>
        <v>86.井上家</v>
      </c>
      <c r="C51" s="44"/>
      <c r="D51" s="45"/>
      <c r="E51" s="443">
        <v>86</v>
      </c>
      <c r="F51" s="46" t="s">
        <v>73</v>
      </c>
    </row>
    <row r="52" spans="1:6">
      <c r="A52" s="43">
        <f t="shared" si="5"/>
        <v>87</v>
      </c>
      <c r="B52" s="44" t="str">
        <f t="shared" si="1"/>
        <v>87.惠子知人</v>
      </c>
      <c r="C52" s="44"/>
      <c r="D52" s="45"/>
      <c r="E52" s="443">
        <v>87</v>
      </c>
      <c r="F52" s="46" t="s">
        <v>586</v>
      </c>
    </row>
    <row r="53" spans="1:6">
      <c r="A53" s="43">
        <f t="shared" si="0"/>
        <v>90</v>
      </c>
      <c r="B53" s="44" t="str">
        <f t="shared" si="1"/>
        <v>90.</v>
      </c>
      <c r="C53" s="44"/>
      <c r="D53" s="45"/>
      <c r="E53" s="443">
        <v>90</v>
      </c>
      <c r="F53" s="46"/>
    </row>
    <row r="54" spans="1:6">
      <c r="A54" s="43">
        <f t="shared" si="0"/>
        <v>91</v>
      </c>
      <c r="B54" s="44" t="str">
        <f t="shared" si="1"/>
        <v>91.中学同期会</v>
      </c>
      <c r="C54" s="44"/>
      <c r="D54" s="45"/>
      <c r="E54" s="443">
        <f t="shared" ref="E54:E60" si="6">E53+1</f>
        <v>91</v>
      </c>
      <c r="F54" s="46" t="s">
        <v>603</v>
      </c>
    </row>
    <row r="55" spans="1:6">
      <c r="A55" s="43">
        <f t="shared" si="0"/>
        <v>92</v>
      </c>
      <c r="B55" s="44" t="str">
        <f t="shared" si="1"/>
        <v>92.高３B同期会</v>
      </c>
      <c r="C55" s="44"/>
      <c r="D55" s="45"/>
      <c r="E55" s="443">
        <f t="shared" si="6"/>
        <v>92</v>
      </c>
      <c r="F55" s="46" t="s">
        <v>604</v>
      </c>
    </row>
    <row r="56" spans="1:6">
      <c r="A56" s="43">
        <f t="shared" si="0"/>
        <v>93</v>
      </c>
      <c r="B56" s="44" t="str">
        <f t="shared" si="1"/>
        <v>93.向井家</v>
      </c>
      <c r="C56" s="44"/>
      <c r="D56" s="45"/>
      <c r="E56" s="443">
        <f t="shared" si="6"/>
        <v>93</v>
      </c>
      <c r="F56" s="46" t="s">
        <v>13</v>
      </c>
    </row>
    <row r="57" spans="1:6">
      <c r="A57" s="43">
        <f t="shared" si="0"/>
        <v>94</v>
      </c>
      <c r="B57" s="44" t="str">
        <f t="shared" si="1"/>
        <v>94.賀城家</v>
      </c>
      <c r="C57" s="44"/>
      <c r="D57" s="45"/>
      <c r="E57" s="443">
        <f t="shared" si="6"/>
        <v>94</v>
      </c>
      <c r="F57" s="46" t="s">
        <v>71</v>
      </c>
    </row>
    <row r="58" spans="1:6">
      <c r="A58" s="43">
        <f t="shared" si="0"/>
        <v>95</v>
      </c>
      <c r="B58" s="44" t="str">
        <f t="shared" si="1"/>
        <v>95.氏福家</v>
      </c>
      <c r="C58" s="44"/>
      <c r="D58" s="45"/>
      <c r="E58" s="443">
        <f t="shared" si="6"/>
        <v>95</v>
      </c>
      <c r="F58" s="46" t="s">
        <v>72</v>
      </c>
    </row>
    <row r="59" spans="1:6">
      <c r="A59" s="43">
        <f t="shared" si="0"/>
        <v>96</v>
      </c>
      <c r="B59" s="44" t="str">
        <f t="shared" si="1"/>
        <v>96.井上家</v>
      </c>
      <c r="C59" s="44"/>
      <c r="D59" s="45"/>
      <c r="E59" s="443">
        <f t="shared" si="6"/>
        <v>96</v>
      </c>
      <c r="F59" s="46" t="s">
        <v>73</v>
      </c>
    </row>
    <row r="60" spans="1:6">
      <c r="A60" s="43">
        <v>97</v>
      </c>
      <c r="B60" s="44" t="str">
        <f t="shared" si="1"/>
        <v>97.惠子知人</v>
      </c>
      <c r="C60" s="44"/>
      <c r="D60" s="45"/>
      <c r="E60" s="443">
        <f t="shared" si="6"/>
        <v>97</v>
      </c>
      <c r="F60" s="46" t="s">
        <v>586</v>
      </c>
    </row>
    <row r="61" spans="1:6">
      <c r="A61" s="43">
        <f t="shared" si="0"/>
        <v>98</v>
      </c>
      <c r="B61" s="44" t="str">
        <f t="shared" si="1"/>
        <v>98.Archives</v>
      </c>
      <c r="C61" s="44"/>
      <c r="D61" s="45"/>
      <c r="E61" s="443">
        <v>98</v>
      </c>
      <c r="F61" s="46" t="s">
        <v>74</v>
      </c>
    </row>
    <row r="62" spans="1:6">
      <c r="A62" s="43">
        <f t="shared" si="0"/>
        <v>99</v>
      </c>
      <c r="B62" s="44" t="str">
        <f t="shared" si="1"/>
        <v>99.その他</v>
      </c>
      <c r="C62" s="44"/>
      <c r="D62" s="45"/>
      <c r="E62" s="443">
        <v>99</v>
      </c>
      <c r="F62" s="46" t="s">
        <v>75</v>
      </c>
    </row>
    <row r="69" spans="5:5">
      <c r="E69" s="444"/>
    </row>
    <row r="76" spans="5:5">
      <c r="E76" s="444"/>
    </row>
    <row r="83" spans="5:5">
      <c r="E83" s="444"/>
    </row>
    <row r="84" spans="5:5">
      <c r="E84" s="444"/>
    </row>
    <row r="85" spans="5:5">
      <c r="E85" s="444"/>
    </row>
  </sheetData>
  <mergeCells count="3">
    <mergeCell ref="A1:D1"/>
    <mergeCell ref="E1:F1"/>
    <mergeCell ref="H16:I16"/>
  </mergeCells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3"/>
  <sheetViews>
    <sheetView showWhiteSpace="0" zoomScale="118" zoomScaleNormal="118" zoomScaleSheetLayoutView="90" zoomScalePageLayoutView="106" workbookViewId="0">
      <selection activeCell="AS11" sqref="AS11"/>
    </sheetView>
  </sheetViews>
  <sheetFormatPr defaultColWidth="2.5" defaultRowHeight="18.75" customHeight="1"/>
  <cols>
    <col min="1" max="2" width="3" style="266" bestFit="1" customWidth="1"/>
    <col min="3" max="4" width="3" style="266" customWidth="1"/>
    <col min="5" max="5" width="2.3984375" style="266" customWidth="1"/>
    <col min="6" max="6" width="3" style="266" bestFit="1" customWidth="1"/>
    <col min="7" max="16384" width="2.5" style="266"/>
  </cols>
  <sheetData>
    <row r="1" spans="1:59" ht="18.75" customHeight="1">
      <c r="B1" s="311"/>
      <c r="C1" s="311"/>
      <c r="D1" s="311"/>
      <c r="E1" s="311"/>
      <c r="F1" s="504" t="s">
        <v>4806</v>
      </c>
      <c r="G1" s="504"/>
      <c r="H1" s="504"/>
      <c r="I1" s="504"/>
      <c r="J1" s="504"/>
      <c r="K1" s="504"/>
      <c r="L1" s="504"/>
      <c r="M1" s="504"/>
      <c r="N1" s="504"/>
      <c r="O1" s="504"/>
      <c r="P1" s="504"/>
      <c r="Q1" s="504"/>
      <c r="R1" s="504"/>
      <c r="S1" s="504"/>
      <c r="T1" s="504"/>
      <c r="U1" s="504"/>
      <c r="V1" s="504"/>
      <c r="W1" s="504"/>
      <c r="X1" s="504"/>
      <c r="Y1" s="504"/>
      <c r="Z1" s="504"/>
      <c r="AA1" s="504"/>
      <c r="AB1" s="504"/>
      <c r="AC1" s="504"/>
      <c r="AD1" s="504"/>
      <c r="AE1" s="504"/>
      <c r="AF1" s="504"/>
      <c r="AG1" s="504"/>
      <c r="AH1" s="504"/>
      <c r="AI1" s="504"/>
      <c r="AJ1" s="314"/>
      <c r="AK1" s="382"/>
      <c r="AL1" s="314"/>
      <c r="AM1" s="314"/>
      <c r="AN1" s="314"/>
      <c r="AO1" s="403" t="e">
        <f ca="1">updateTxt2</f>
        <v>#VALUE!</v>
      </c>
      <c r="AP1" s="382"/>
      <c r="AQ1" s="314"/>
      <c r="AR1" s="380" t="s">
        <v>465</v>
      </c>
      <c r="AS1" s="380" t="s">
        <v>466</v>
      </c>
      <c r="AT1" s="380"/>
      <c r="AU1" s="380"/>
      <c r="AV1" s="380"/>
      <c r="AW1" s="380"/>
      <c r="AX1" s="380" t="s">
        <v>467</v>
      </c>
      <c r="AY1" s="380"/>
      <c r="AZ1" s="380"/>
      <c r="BA1" s="380" t="s">
        <v>468</v>
      </c>
      <c r="BB1" s="380"/>
      <c r="BC1" s="380"/>
      <c r="BD1" s="380" t="s">
        <v>619</v>
      </c>
      <c r="BE1" s="380"/>
      <c r="BF1" s="380"/>
      <c r="BG1" s="380"/>
    </row>
    <row r="2" spans="1:59" ht="18" customHeight="1">
      <c r="A2" s="311"/>
      <c r="B2" s="311"/>
      <c r="C2" s="311"/>
      <c r="D2" s="311"/>
      <c r="E2" s="311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505"/>
      <c r="Q2" s="505"/>
      <c r="R2" s="505"/>
      <c r="S2" s="505"/>
      <c r="T2" s="505"/>
      <c r="U2" s="505"/>
      <c r="V2" s="505"/>
      <c r="W2" s="505"/>
      <c r="X2" s="505"/>
      <c r="Y2" s="505"/>
      <c r="Z2" s="505"/>
      <c r="AA2" s="505"/>
      <c r="AB2" s="505"/>
      <c r="AC2" s="505"/>
      <c r="AD2" s="505"/>
      <c r="AE2" s="505"/>
      <c r="AF2" s="505"/>
      <c r="AG2" s="505"/>
      <c r="AH2" s="505"/>
      <c r="AI2" s="505"/>
      <c r="AJ2" s="381"/>
      <c r="AK2" s="381"/>
      <c r="AL2" s="381"/>
      <c r="AM2" s="314"/>
      <c r="AN2" s="314"/>
      <c r="AO2" s="314"/>
      <c r="AP2" s="314"/>
      <c r="AQ2" s="314"/>
      <c r="AR2" s="380" t="s">
        <v>470</v>
      </c>
      <c r="AS2" s="380" t="s">
        <v>471</v>
      </c>
      <c r="AT2" s="380"/>
      <c r="AU2" s="380"/>
      <c r="AV2" s="380"/>
      <c r="AW2" s="380"/>
      <c r="AX2" s="380"/>
      <c r="AY2" s="380"/>
      <c r="AZ2" s="380"/>
      <c r="BA2" s="380"/>
      <c r="BB2" s="380"/>
      <c r="BC2" s="380"/>
      <c r="BD2" s="380"/>
      <c r="BE2" s="380"/>
      <c r="BF2" s="380"/>
      <c r="BG2" s="380"/>
    </row>
    <row r="3" spans="1:59" ht="32.25" customHeight="1" thickBot="1">
      <c r="A3" s="507" t="s">
        <v>618</v>
      </c>
      <c r="B3" s="508"/>
      <c r="C3" s="508"/>
      <c r="D3" s="508"/>
      <c r="E3" s="508"/>
      <c r="F3" s="509"/>
      <c r="G3" s="463" t="s">
        <v>617</v>
      </c>
      <c r="H3" s="464"/>
      <c r="I3" s="464"/>
      <c r="J3" s="464"/>
      <c r="K3" s="465"/>
      <c r="L3" s="498" t="s">
        <v>662</v>
      </c>
      <c r="M3" s="499"/>
      <c r="N3" s="499"/>
      <c r="O3" s="499"/>
      <c r="P3" s="499"/>
      <c r="Q3" s="499"/>
      <c r="R3" s="499"/>
      <c r="S3" s="499"/>
      <c r="T3" s="499"/>
      <c r="U3" s="476" t="s">
        <v>5661</v>
      </c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8" t="s">
        <v>621</v>
      </c>
      <c r="AG3" s="479"/>
      <c r="AH3" s="479"/>
      <c r="AI3" s="479"/>
      <c r="AJ3" s="479"/>
      <c r="AK3" s="463" t="s">
        <v>2248</v>
      </c>
      <c r="AL3" s="464"/>
      <c r="AM3" s="464"/>
      <c r="AN3" s="464"/>
      <c r="AO3" s="465"/>
      <c r="AP3" s="404"/>
      <c r="AQ3" s="312"/>
    </row>
    <row r="4" spans="1:59" ht="39.950000000000003" customHeight="1">
      <c r="A4" s="510" t="s">
        <v>620</v>
      </c>
      <c r="B4" s="511"/>
      <c r="C4" s="511"/>
      <c r="D4" s="511"/>
      <c r="E4" s="511"/>
      <c r="F4" s="512"/>
      <c r="G4" s="468" t="s">
        <v>616</v>
      </c>
      <c r="H4" s="469"/>
      <c r="I4" s="469"/>
      <c r="J4" s="469"/>
      <c r="K4" s="470"/>
      <c r="L4" s="500" t="s">
        <v>6854</v>
      </c>
      <c r="M4" s="501"/>
      <c r="N4" s="501"/>
      <c r="O4" s="501"/>
      <c r="P4" s="501"/>
      <c r="Q4" s="501"/>
      <c r="R4" s="501"/>
      <c r="S4" s="501"/>
      <c r="T4" s="501"/>
      <c r="U4" s="501"/>
      <c r="V4" s="501"/>
      <c r="W4" s="501"/>
      <c r="X4" s="501"/>
      <c r="Y4" s="501"/>
      <c r="Z4" s="501"/>
      <c r="AA4" s="501"/>
      <c r="AB4" s="501"/>
      <c r="AC4" s="501"/>
      <c r="AD4" s="501"/>
      <c r="AE4" s="502"/>
      <c r="AF4" s="466" t="s">
        <v>622</v>
      </c>
      <c r="AG4" s="467"/>
      <c r="AH4" s="467"/>
      <c r="AI4" s="467"/>
      <c r="AJ4" s="467"/>
      <c r="AK4" s="468" t="s">
        <v>2244</v>
      </c>
      <c r="AL4" s="469"/>
      <c r="AM4" s="469"/>
      <c r="AN4" s="469"/>
      <c r="AO4" s="470"/>
      <c r="AP4" s="405"/>
      <c r="AQ4" s="312"/>
    </row>
    <row r="5" spans="1:59" ht="39.950000000000003" customHeight="1">
      <c r="A5" s="449" t="s">
        <v>2241</v>
      </c>
      <c r="B5" s="450"/>
      <c r="C5" s="450"/>
      <c r="D5" s="450"/>
      <c r="E5" s="450"/>
      <c r="F5" s="451"/>
      <c r="G5" s="452" t="s">
        <v>2242</v>
      </c>
      <c r="H5" s="453"/>
      <c r="I5" s="453"/>
      <c r="J5" s="453"/>
      <c r="K5" s="454"/>
      <c r="L5" s="455" t="s">
        <v>6855</v>
      </c>
      <c r="M5" s="456"/>
      <c r="N5" s="456"/>
      <c r="O5" s="456"/>
      <c r="P5" s="456"/>
      <c r="Q5" s="456"/>
      <c r="R5" s="456"/>
      <c r="S5" s="456"/>
      <c r="T5" s="456"/>
      <c r="U5" s="456"/>
      <c r="V5" s="456"/>
      <c r="W5" s="456"/>
      <c r="X5" s="456"/>
      <c r="Y5" s="456"/>
      <c r="Z5" s="456"/>
      <c r="AA5" s="456"/>
      <c r="AB5" s="456"/>
      <c r="AC5" s="456"/>
      <c r="AD5" s="456"/>
      <c r="AE5" s="457"/>
      <c r="AF5" s="458" t="s">
        <v>2243</v>
      </c>
      <c r="AG5" s="459"/>
      <c r="AH5" s="459"/>
      <c r="AI5" s="459"/>
      <c r="AJ5" s="459"/>
      <c r="AK5" s="452" t="s">
        <v>2245</v>
      </c>
      <c r="AL5" s="453"/>
      <c r="AM5" s="453"/>
      <c r="AN5" s="453"/>
      <c r="AO5" s="454"/>
      <c r="AP5" s="405"/>
      <c r="AQ5" s="312"/>
    </row>
    <row r="6" spans="1:59" ht="39.950000000000003" customHeight="1">
      <c r="A6" s="449" t="s">
        <v>656</v>
      </c>
      <c r="B6" s="450"/>
      <c r="C6" s="450"/>
      <c r="D6" s="450"/>
      <c r="E6" s="450"/>
      <c r="F6" s="451"/>
      <c r="G6" s="452" t="s">
        <v>623</v>
      </c>
      <c r="H6" s="453"/>
      <c r="I6" s="453"/>
      <c r="J6" s="453"/>
      <c r="K6" s="454"/>
      <c r="L6" s="455" t="s">
        <v>6852</v>
      </c>
      <c r="M6" s="456"/>
      <c r="N6" s="456"/>
      <c r="O6" s="456"/>
      <c r="P6" s="456"/>
      <c r="Q6" s="456"/>
      <c r="R6" s="456"/>
      <c r="S6" s="456"/>
      <c r="T6" s="456"/>
      <c r="U6" s="456"/>
      <c r="V6" s="456"/>
      <c r="W6" s="456"/>
      <c r="X6" s="456"/>
      <c r="Y6" s="456"/>
      <c r="Z6" s="456"/>
      <c r="AA6" s="456"/>
      <c r="AB6" s="456"/>
      <c r="AC6" s="456"/>
      <c r="AD6" s="456"/>
      <c r="AE6" s="457"/>
      <c r="AF6" s="458" t="s">
        <v>657</v>
      </c>
      <c r="AG6" s="459"/>
      <c r="AH6" s="459"/>
      <c r="AI6" s="459"/>
      <c r="AJ6" s="459"/>
      <c r="AK6" s="452" t="s">
        <v>2246</v>
      </c>
      <c r="AL6" s="453"/>
      <c r="AM6" s="453"/>
      <c r="AN6" s="453"/>
      <c r="AO6" s="454"/>
      <c r="AP6" s="405"/>
      <c r="AQ6" s="312"/>
      <c r="AR6" s="305"/>
      <c r="AS6" s="305"/>
      <c r="AT6" s="305"/>
      <c r="AU6" s="305"/>
    </row>
    <row r="7" spans="1:59" ht="39.950000000000003" customHeight="1">
      <c r="A7" s="520" t="s">
        <v>4809</v>
      </c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D7" s="520"/>
      <c r="AE7" s="521"/>
      <c r="AF7" s="458" t="s">
        <v>659</v>
      </c>
      <c r="AG7" s="459"/>
      <c r="AH7" s="459"/>
      <c r="AI7" s="459"/>
      <c r="AJ7" s="459"/>
      <c r="AK7" s="452" t="s">
        <v>2247</v>
      </c>
      <c r="AL7" s="453"/>
      <c r="AM7" s="453"/>
      <c r="AN7" s="453"/>
      <c r="AO7" s="454"/>
      <c r="AP7" s="405"/>
      <c r="AQ7" s="312"/>
      <c r="AR7" s="312"/>
      <c r="AS7" s="312"/>
      <c r="AT7" s="312"/>
      <c r="AU7" s="312"/>
    </row>
    <row r="8" spans="1:59" ht="39.950000000000003" customHeight="1">
      <c r="A8" s="449" t="s">
        <v>6863</v>
      </c>
      <c r="B8" s="450"/>
      <c r="C8" s="450"/>
      <c r="D8" s="450"/>
      <c r="E8" s="450"/>
      <c r="F8" s="451"/>
      <c r="G8" s="452" t="s">
        <v>6864</v>
      </c>
      <c r="H8" s="453"/>
      <c r="I8" s="453"/>
      <c r="J8" s="453"/>
      <c r="K8" s="454"/>
      <c r="L8" s="455"/>
      <c r="M8" s="456"/>
      <c r="N8" s="456"/>
      <c r="O8" s="456"/>
      <c r="P8" s="456"/>
      <c r="Q8" s="456"/>
      <c r="R8" s="456"/>
      <c r="S8" s="456"/>
      <c r="T8" s="456"/>
      <c r="U8" s="456"/>
      <c r="V8" s="456"/>
      <c r="W8" s="456"/>
      <c r="X8" s="456"/>
      <c r="Y8" s="456"/>
      <c r="Z8" s="456"/>
      <c r="AA8" s="456"/>
      <c r="AB8" s="456"/>
      <c r="AC8" s="456"/>
      <c r="AD8" s="456"/>
      <c r="AE8" s="457"/>
      <c r="AF8" s="458" t="s">
        <v>6870</v>
      </c>
      <c r="AG8" s="459"/>
      <c r="AH8" s="459"/>
      <c r="AI8" s="459"/>
      <c r="AJ8" s="459"/>
      <c r="AK8" s="452" t="s">
        <v>6869</v>
      </c>
      <c r="AL8" s="453"/>
      <c r="AM8" s="453"/>
      <c r="AN8" s="453"/>
      <c r="AO8" s="454"/>
      <c r="AP8" s="439"/>
      <c r="AQ8" s="312"/>
      <c r="AR8" s="312"/>
      <c r="AS8" s="312"/>
      <c r="AT8" s="312"/>
      <c r="AU8" s="312"/>
    </row>
    <row r="9" spans="1:59" ht="39.950000000000003" customHeight="1">
      <c r="A9" s="513" t="s">
        <v>658</v>
      </c>
      <c r="B9" s="514"/>
      <c r="C9" s="514"/>
      <c r="D9" s="514"/>
      <c r="E9" s="514"/>
      <c r="F9" s="515"/>
      <c r="G9" s="516" t="s">
        <v>615</v>
      </c>
      <c r="H9" s="517"/>
      <c r="I9" s="517"/>
      <c r="J9" s="517"/>
      <c r="K9" s="518"/>
      <c r="L9" s="522" t="s">
        <v>655</v>
      </c>
      <c r="M9" s="523"/>
      <c r="N9" s="523"/>
      <c r="O9" s="523"/>
      <c r="P9" s="523"/>
      <c r="Q9" s="523"/>
      <c r="R9" s="523"/>
      <c r="S9" s="523"/>
      <c r="T9" s="523"/>
      <c r="U9" s="523"/>
      <c r="V9" s="523"/>
      <c r="W9" s="523"/>
      <c r="X9" s="523"/>
      <c r="Y9" s="523"/>
      <c r="Z9" s="523"/>
      <c r="AA9" s="523"/>
      <c r="AB9" s="523"/>
      <c r="AC9" s="523"/>
      <c r="AD9" s="523"/>
      <c r="AE9" s="524"/>
      <c r="AF9" s="471" t="s">
        <v>622</v>
      </c>
      <c r="AG9" s="472"/>
      <c r="AH9" s="472"/>
      <c r="AI9" s="472"/>
      <c r="AJ9" s="472"/>
      <c r="AK9" s="460" t="s">
        <v>6867</v>
      </c>
      <c r="AL9" s="461"/>
      <c r="AM9" s="461"/>
      <c r="AN9" s="461"/>
      <c r="AO9" s="462"/>
      <c r="AP9" s="439"/>
      <c r="AQ9" s="312"/>
      <c r="AR9" s="312"/>
      <c r="AS9" s="312"/>
      <c r="AT9" s="312"/>
      <c r="AU9" s="312"/>
    </row>
    <row r="10" spans="1:59" ht="39.950000000000003" customHeight="1">
      <c r="A10" s="513" t="s">
        <v>4808</v>
      </c>
      <c r="B10" s="514"/>
      <c r="C10" s="514"/>
      <c r="D10" s="514"/>
      <c r="E10" s="514"/>
      <c r="F10" s="515"/>
      <c r="G10" s="516" t="s">
        <v>2242</v>
      </c>
      <c r="H10" s="517"/>
      <c r="I10" s="517"/>
      <c r="J10" s="517"/>
      <c r="K10" s="518"/>
      <c r="L10" s="522" t="s">
        <v>655</v>
      </c>
      <c r="M10" s="523"/>
      <c r="N10" s="523"/>
      <c r="O10" s="523"/>
      <c r="P10" s="523"/>
      <c r="Q10" s="523"/>
      <c r="R10" s="523"/>
      <c r="S10" s="523"/>
      <c r="T10" s="523"/>
      <c r="U10" s="523"/>
      <c r="V10" s="523"/>
      <c r="W10" s="523"/>
      <c r="X10" s="523"/>
      <c r="Y10" s="523"/>
      <c r="Z10" s="523"/>
      <c r="AA10" s="523"/>
      <c r="AB10" s="523"/>
      <c r="AC10" s="523"/>
      <c r="AD10" s="523"/>
      <c r="AE10" s="524"/>
      <c r="AF10" s="473" t="s">
        <v>2243</v>
      </c>
      <c r="AG10" s="474"/>
      <c r="AH10" s="474"/>
      <c r="AI10" s="474"/>
      <c r="AJ10" s="474"/>
      <c r="AK10" s="460" t="s">
        <v>6868</v>
      </c>
      <c r="AL10" s="461"/>
      <c r="AM10" s="461"/>
      <c r="AN10" s="461"/>
      <c r="AO10" s="462"/>
      <c r="AP10" s="439"/>
      <c r="AQ10" s="312"/>
      <c r="AR10" s="312"/>
      <c r="AS10" s="312"/>
      <c r="AT10" s="312"/>
      <c r="AU10" s="312"/>
    </row>
    <row r="11" spans="1:59" ht="39.950000000000003" customHeight="1">
      <c r="A11" s="222"/>
      <c r="B11" s="222"/>
      <c r="C11" s="222"/>
      <c r="D11" s="222"/>
      <c r="E11" s="222"/>
      <c r="F11" s="222"/>
      <c r="G11" s="222"/>
      <c r="H11" s="308"/>
      <c r="I11" s="308"/>
      <c r="J11" s="308"/>
      <c r="K11" s="308"/>
      <c r="L11" s="308"/>
      <c r="M11" s="222"/>
      <c r="N11" s="218"/>
      <c r="O11" s="222"/>
      <c r="P11" s="222"/>
      <c r="Q11" s="222"/>
      <c r="R11" s="222"/>
      <c r="S11" s="222"/>
      <c r="T11" s="222"/>
      <c r="U11" s="307"/>
      <c r="V11" s="306"/>
      <c r="W11" s="306"/>
      <c r="X11" s="306"/>
      <c r="Y11" s="306"/>
      <c r="Z11" s="282"/>
      <c r="AA11" s="282"/>
      <c r="AB11" s="222"/>
      <c r="AC11" s="28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82"/>
      <c r="AO11" s="313"/>
      <c r="AP11" s="313"/>
      <c r="AQ11" s="313"/>
      <c r="AR11" s="313"/>
      <c r="AS11" s="313"/>
      <c r="AT11" s="313"/>
      <c r="AU11" s="313"/>
      <c r="AV11" s="313"/>
      <c r="AW11" s="313"/>
      <c r="AX11" s="313"/>
      <c r="AY11" s="313"/>
    </row>
    <row r="12" spans="1:59" ht="39.950000000000003" customHeight="1">
      <c r="A12" s="222"/>
      <c r="B12" s="222"/>
      <c r="C12" s="222"/>
      <c r="D12" s="222"/>
      <c r="E12" s="222"/>
      <c r="F12" s="214"/>
      <c r="G12" s="214"/>
      <c r="H12" s="214"/>
      <c r="I12" s="214"/>
      <c r="J12" s="214"/>
      <c r="K12" s="309"/>
      <c r="L12" s="308"/>
      <c r="M12" s="222"/>
      <c r="N12" s="222"/>
      <c r="O12" s="222"/>
      <c r="P12" s="222"/>
      <c r="Q12" s="222"/>
      <c r="R12" s="222"/>
      <c r="S12" s="222"/>
      <c r="T12" s="222"/>
      <c r="U12" s="307"/>
      <c r="V12" s="306"/>
      <c r="W12" s="306"/>
      <c r="X12" s="306"/>
      <c r="Y12" s="306"/>
      <c r="Z12" s="282"/>
      <c r="AA12" s="282"/>
      <c r="AB12" s="222"/>
      <c r="AC12" s="28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82"/>
      <c r="AO12" s="313"/>
      <c r="AP12" s="313"/>
      <c r="AQ12" s="313"/>
      <c r="AR12" s="313"/>
      <c r="AS12" s="313"/>
      <c r="AT12" s="313"/>
      <c r="AU12" s="313"/>
      <c r="AV12" s="313"/>
      <c r="AW12" s="313"/>
      <c r="AX12" s="313"/>
      <c r="AY12" s="313"/>
    </row>
    <row r="13" spans="1:59" ht="19.5">
      <c r="A13" s="222"/>
      <c r="B13" s="222"/>
      <c r="C13" s="222"/>
      <c r="D13" s="222"/>
      <c r="E13" s="222"/>
      <c r="F13" s="214"/>
      <c r="G13" s="214"/>
      <c r="H13" s="214"/>
      <c r="I13" s="214"/>
      <c r="J13" s="214"/>
      <c r="K13" s="309"/>
      <c r="L13" s="308"/>
      <c r="M13" s="222"/>
      <c r="N13" s="222"/>
      <c r="O13" s="222"/>
      <c r="P13" s="222"/>
      <c r="Q13" s="222"/>
      <c r="R13" s="222"/>
      <c r="S13" s="222"/>
      <c r="T13" s="222"/>
      <c r="U13" s="307"/>
      <c r="V13" s="306"/>
      <c r="W13" s="306"/>
      <c r="X13" s="306"/>
      <c r="Y13" s="306"/>
      <c r="Z13" s="282"/>
      <c r="AA13" s="282"/>
      <c r="AB13" s="222"/>
      <c r="AC13" s="28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82"/>
      <c r="AO13" s="313"/>
      <c r="AP13" s="313"/>
      <c r="AQ13" s="313"/>
      <c r="AR13" s="313"/>
      <c r="AS13" s="313"/>
      <c r="AT13" s="313"/>
      <c r="AU13" s="313"/>
      <c r="AV13" s="313"/>
      <c r="AW13" s="313"/>
      <c r="AX13" s="313"/>
      <c r="AY13" s="313"/>
    </row>
    <row r="14" spans="1:59" ht="19.5">
      <c r="A14" s="285">
        <v>1</v>
      </c>
      <c r="B14" s="303" t="s">
        <v>624</v>
      </c>
      <c r="C14" s="303"/>
      <c r="D14" s="303"/>
      <c r="E14" s="281"/>
      <c r="F14" s="281"/>
      <c r="G14" s="281"/>
      <c r="H14" s="281"/>
      <c r="I14" s="281"/>
      <c r="J14" s="281"/>
      <c r="K14" s="281"/>
      <c r="L14" s="281"/>
      <c r="M14" s="281"/>
      <c r="N14" s="281"/>
      <c r="O14" s="307"/>
      <c r="P14" s="307"/>
      <c r="Q14" s="307"/>
      <c r="R14" s="307"/>
      <c r="S14" s="307"/>
      <c r="T14" s="306"/>
      <c r="U14" s="307"/>
      <c r="V14" s="306"/>
      <c r="W14" s="306"/>
      <c r="X14" s="306"/>
      <c r="Y14" s="306"/>
      <c r="Z14" s="306"/>
      <c r="AA14" s="306"/>
      <c r="AB14" s="306"/>
      <c r="AC14" s="306"/>
      <c r="AD14" s="306"/>
      <c r="AE14" s="306"/>
      <c r="AF14" s="306"/>
      <c r="AG14" s="306"/>
      <c r="AH14" s="306"/>
      <c r="AI14" s="306"/>
      <c r="AJ14" s="306"/>
      <c r="AK14" s="306"/>
      <c r="AL14" s="306"/>
      <c r="AM14" s="306"/>
      <c r="AN14" s="306"/>
      <c r="AO14" s="306"/>
      <c r="AP14" s="306"/>
      <c r="AQ14" s="306"/>
    </row>
    <row r="15" spans="1:59" ht="19.149999999999999" customHeight="1">
      <c r="A15" s="282"/>
      <c r="B15" s="266" t="s">
        <v>625</v>
      </c>
      <c r="C15" s="282"/>
      <c r="D15" s="282"/>
      <c r="E15" s="281"/>
      <c r="F15" s="281"/>
      <c r="G15" s="281"/>
      <c r="H15" s="281"/>
      <c r="I15" s="281"/>
      <c r="J15" s="281"/>
      <c r="K15" s="281"/>
      <c r="L15" s="281"/>
      <c r="M15" s="281"/>
      <c r="N15" s="281"/>
      <c r="O15" s="307"/>
      <c r="P15" s="307"/>
      <c r="Q15" s="307"/>
      <c r="R15" s="307"/>
      <c r="S15" s="307"/>
      <c r="T15" s="307"/>
      <c r="U15" s="307"/>
      <c r="V15" s="306"/>
      <c r="W15" s="306"/>
      <c r="X15" s="306"/>
      <c r="Y15" s="306"/>
      <c r="Z15" s="306"/>
      <c r="AA15" s="306"/>
      <c r="AB15" s="306"/>
      <c r="AC15" s="306"/>
      <c r="AD15" s="306"/>
      <c r="AE15" s="306"/>
      <c r="AF15" s="306"/>
      <c r="AI15" s="337"/>
      <c r="AJ15" s="337"/>
      <c r="AK15" s="337"/>
      <c r="AL15" s="337"/>
      <c r="AM15" s="337"/>
      <c r="AN15" s="337"/>
      <c r="AO15" s="337"/>
      <c r="AP15" s="337"/>
      <c r="AQ15" s="337"/>
    </row>
    <row r="16" spans="1:59" ht="18.75" customHeight="1">
      <c r="A16" s="338" t="s">
        <v>626</v>
      </c>
      <c r="B16" s="281" t="s">
        <v>627</v>
      </c>
      <c r="C16" s="282"/>
      <c r="D16" s="282"/>
      <c r="E16" s="281"/>
      <c r="F16" s="281"/>
      <c r="G16" s="281"/>
      <c r="H16" s="281"/>
      <c r="I16" s="281"/>
      <c r="J16" s="281"/>
      <c r="K16" s="281"/>
      <c r="L16" s="281"/>
      <c r="M16" s="281"/>
      <c r="N16" s="281"/>
      <c r="O16" s="307"/>
      <c r="P16" s="307"/>
      <c r="Q16" s="307"/>
      <c r="R16" s="307"/>
      <c r="S16" s="307"/>
      <c r="T16" s="307"/>
      <c r="U16" s="307"/>
      <c r="V16" s="306"/>
      <c r="W16" s="306"/>
      <c r="X16" s="306"/>
      <c r="Y16" s="306"/>
      <c r="Z16" s="306"/>
      <c r="AA16" s="306"/>
      <c r="AB16" s="306"/>
      <c r="AC16" s="306"/>
      <c r="AD16" s="306"/>
      <c r="AE16" s="306"/>
      <c r="AF16" s="306"/>
      <c r="AI16" s="337"/>
      <c r="AJ16" s="337"/>
      <c r="AK16" s="337"/>
      <c r="AL16" s="337"/>
      <c r="AM16" s="337"/>
      <c r="AN16" s="337"/>
      <c r="AO16" s="337"/>
      <c r="AP16" s="337"/>
      <c r="AQ16" s="337"/>
    </row>
    <row r="17" spans="1:43" ht="18.75" customHeight="1">
      <c r="A17" s="338"/>
      <c r="B17" s="281" t="s">
        <v>628</v>
      </c>
      <c r="C17" s="282"/>
      <c r="D17" s="282"/>
      <c r="E17" s="281"/>
      <c r="F17" s="281"/>
      <c r="G17" s="281"/>
      <c r="H17" s="281"/>
      <c r="I17" s="281"/>
      <c r="J17" s="281"/>
      <c r="K17" s="281"/>
      <c r="L17" s="281"/>
      <c r="M17" s="281"/>
      <c r="N17" s="281"/>
      <c r="O17" s="307"/>
      <c r="P17" s="307"/>
      <c r="Q17" s="307"/>
      <c r="R17" s="307"/>
      <c r="S17" s="307"/>
      <c r="T17" s="307"/>
      <c r="U17" s="307"/>
      <c r="V17" s="306"/>
      <c r="W17" s="306"/>
      <c r="X17" s="306"/>
      <c r="Y17" s="306"/>
      <c r="Z17" s="306"/>
      <c r="AA17" s="306"/>
      <c r="AB17" s="306"/>
      <c r="AC17" s="306"/>
      <c r="AD17" s="306"/>
      <c r="AE17" s="306"/>
      <c r="AF17" s="306"/>
      <c r="AI17" s="337"/>
      <c r="AJ17" s="337"/>
      <c r="AK17" s="337"/>
      <c r="AL17" s="337"/>
      <c r="AM17" s="337"/>
      <c r="AN17" s="337"/>
      <c r="AO17" s="337"/>
      <c r="AP17" s="337"/>
      <c r="AQ17" s="337"/>
    </row>
    <row r="18" spans="1:43" ht="18.75" customHeight="1">
      <c r="A18" s="338"/>
      <c r="B18" s="281" t="s">
        <v>629</v>
      </c>
      <c r="C18" s="282"/>
      <c r="D18" s="282"/>
      <c r="E18" s="281"/>
      <c r="F18" s="281"/>
      <c r="G18" s="281"/>
      <c r="H18" s="281"/>
      <c r="I18" s="281"/>
      <c r="J18" s="281"/>
      <c r="K18" s="281"/>
      <c r="L18" s="281"/>
      <c r="M18" s="281"/>
      <c r="N18" s="281"/>
      <c r="O18" s="307"/>
      <c r="P18" s="307"/>
      <c r="Q18" s="307"/>
      <c r="R18" s="307"/>
      <c r="S18" s="307"/>
      <c r="T18" s="307"/>
      <c r="U18" s="307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I18" s="337"/>
      <c r="AJ18" s="337"/>
      <c r="AK18" s="337"/>
      <c r="AL18" s="337"/>
      <c r="AM18" s="337"/>
      <c r="AN18" s="337"/>
      <c r="AO18" s="337"/>
      <c r="AP18" s="337"/>
      <c r="AQ18" s="337"/>
    </row>
    <row r="19" spans="1:43" ht="18.75" customHeight="1">
      <c r="A19" s="282"/>
      <c r="B19" s="266" t="s">
        <v>630</v>
      </c>
      <c r="C19" s="282"/>
      <c r="D19" s="282"/>
      <c r="E19" s="281"/>
      <c r="F19" s="281"/>
      <c r="G19" s="281"/>
      <c r="H19" s="281"/>
      <c r="I19" s="281"/>
      <c r="J19" s="281"/>
      <c r="K19" s="281"/>
      <c r="L19" s="281"/>
      <c r="M19" s="281"/>
      <c r="N19" s="281"/>
      <c r="O19" s="307"/>
      <c r="P19" s="307"/>
      <c r="Q19" s="307"/>
      <c r="R19" s="307"/>
      <c r="S19" s="307"/>
      <c r="T19" s="307"/>
      <c r="U19" s="342"/>
      <c r="V19" s="344"/>
      <c r="W19" s="344"/>
      <c r="X19" s="344"/>
      <c r="Y19" s="344"/>
      <c r="Z19" s="306"/>
      <c r="AA19" s="306"/>
      <c r="AB19" s="306"/>
      <c r="AC19" s="306"/>
      <c r="AD19" s="306"/>
      <c r="AE19" s="306"/>
      <c r="AF19" s="306"/>
      <c r="AI19" s="337"/>
      <c r="AJ19" s="337"/>
      <c r="AK19" s="337"/>
      <c r="AL19" s="337"/>
      <c r="AM19" s="337"/>
      <c r="AN19" s="337"/>
      <c r="AO19" s="337"/>
      <c r="AP19" s="337"/>
      <c r="AQ19" s="337"/>
    </row>
    <row r="20" spans="1:43" ht="18.75" customHeight="1">
      <c r="A20" s="282"/>
      <c r="C20" s="282"/>
      <c r="D20" s="282"/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307"/>
      <c r="P20" s="307"/>
      <c r="Q20" s="307"/>
      <c r="R20" s="307"/>
      <c r="S20" s="307"/>
      <c r="T20" s="307"/>
      <c r="U20" s="350"/>
      <c r="V20" s="350"/>
      <c r="W20" s="350"/>
      <c r="X20" s="350"/>
      <c r="Y20" s="350"/>
      <c r="Z20" s="306"/>
      <c r="AA20" s="306"/>
      <c r="AB20" s="306"/>
      <c r="AC20" s="306"/>
      <c r="AD20" s="306"/>
      <c r="AE20" s="306"/>
      <c r="AF20" s="306"/>
      <c r="AI20" s="337"/>
      <c r="AJ20" s="337"/>
      <c r="AK20" s="337"/>
      <c r="AL20" s="337"/>
      <c r="AM20" s="337"/>
      <c r="AN20" s="337"/>
      <c r="AO20" s="337"/>
      <c r="AP20" s="337"/>
      <c r="AQ20" s="337"/>
    </row>
    <row r="21" spans="1:43" ht="18.75" customHeight="1">
      <c r="A21" s="338" t="s">
        <v>631</v>
      </c>
      <c r="B21" s="281" t="s">
        <v>632</v>
      </c>
      <c r="C21" s="282"/>
      <c r="D21" s="282"/>
      <c r="E21" s="281"/>
      <c r="F21" s="281"/>
      <c r="G21" s="281"/>
      <c r="H21" s="281"/>
      <c r="I21" s="281"/>
      <c r="J21" s="281"/>
      <c r="K21" s="281"/>
      <c r="L21" s="281"/>
      <c r="M21" s="281"/>
      <c r="N21" s="281"/>
      <c r="O21" s="307"/>
      <c r="P21" s="307"/>
      <c r="Q21" s="307"/>
      <c r="R21" s="307"/>
      <c r="S21" s="307"/>
      <c r="T21" s="307"/>
      <c r="U21" s="361"/>
      <c r="V21" s="361"/>
      <c r="W21" s="361"/>
      <c r="X21" s="361"/>
      <c r="Y21" s="361"/>
      <c r="Z21" s="306"/>
      <c r="AA21" s="306"/>
      <c r="AB21" s="306"/>
      <c r="AC21" s="306"/>
      <c r="AD21" s="306"/>
      <c r="AE21" s="306"/>
      <c r="AF21" s="306"/>
      <c r="AI21" s="337"/>
      <c r="AJ21" s="337"/>
      <c r="AK21" s="337"/>
      <c r="AL21" s="337"/>
      <c r="AM21" s="337"/>
      <c r="AN21" s="337"/>
      <c r="AO21" s="337"/>
      <c r="AP21" s="337"/>
      <c r="AQ21" s="337"/>
    </row>
    <row r="22" spans="1:43" ht="18.75" customHeight="1">
      <c r="A22" s="338"/>
      <c r="B22" s="281"/>
      <c r="C22" s="282"/>
      <c r="D22" s="282"/>
      <c r="E22" s="281"/>
      <c r="F22" s="281"/>
      <c r="G22" s="281"/>
      <c r="H22" s="281"/>
      <c r="I22" s="281"/>
      <c r="J22" s="281"/>
      <c r="K22" s="281"/>
      <c r="L22" s="281"/>
      <c r="M22" s="281"/>
      <c r="N22" s="281"/>
      <c r="O22" s="307"/>
      <c r="P22" s="307"/>
      <c r="Q22" s="307"/>
      <c r="R22" s="307"/>
      <c r="S22" s="307"/>
      <c r="T22" s="307"/>
      <c r="U22" s="361"/>
      <c r="V22" s="361"/>
      <c r="W22" s="361"/>
      <c r="X22" s="361"/>
      <c r="Y22" s="361"/>
      <c r="Z22" s="306"/>
      <c r="AA22" s="306"/>
      <c r="AB22" s="306"/>
      <c r="AC22" s="306"/>
      <c r="AD22" s="306"/>
      <c r="AE22" s="306"/>
      <c r="AF22" s="306"/>
      <c r="AI22" s="337"/>
      <c r="AJ22" s="337"/>
      <c r="AK22" s="337"/>
      <c r="AL22" s="337"/>
      <c r="AM22" s="337"/>
      <c r="AN22" s="337"/>
      <c r="AO22" s="337"/>
      <c r="AP22" s="337"/>
      <c r="AQ22" s="337"/>
    </row>
    <row r="23" spans="1:43" ht="18.75" customHeight="1">
      <c r="A23" s="338"/>
      <c r="B23" s="281"/>
      <c r="C23" s="282"/>
      <c r="D23" s="282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307"/>
      <c r="P23" s="307"/>
      <c r="Q23" s="307"/>
      <c r="R23" s="307"/>
      <c r="S23" s="307"/>
      <c r="T23" s="307"/>
      <c r="U23" s="350"/>
      <c r="V23" s="350"/>
      <c r="W23" s="350"/>
      <c r="X23" s="350"/>
      <c r="Y23" s="350"/>
      <c r="Z23" s="306"/>
      <c r="AA23" s="306"/>
      <c r="AB23" s="306"/>
      <c r="AC23" s="306"/>
      <c r="AD23" s="306"/>
      <c r="AE23" s="306"/>
      <c r="AF23" s="306"/>
      <c r="AI23" s="337"/>
      <c r="AJ23" s="337"/>
      <c r="AK23" s="337"/>
      <c r="AL23" s="337"/>
      <c r="AM23" s="337"/>
      <c r="AN23" s="337"/>
      <c r="AO23" s="337"/>
      <c r="AP23" s="337"/>
      <c r="AQ23" s="337"/>
    </row>
    <row r="24" spans="1:43" ht="18.75" customHeight="1" thickBot="1">
      <c r="A24" s="378"/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378"/>
      <c r="S24" s="378"/>
      <c r="T24" s="378"/>
      <c r="U24" s="378"/>
      <c r="V24" s="378"/>
      <c r="W24" s="378"/>
      <c r="X24" s="378"/>
      <c r="Y24" s="378"/>
      <c r="Z24" s="378"/>
      <c r="AA24" s="378"/>
      <c r="AB24" s="378"/>
      <c r="AC24" s="378"/>
      <c r="AD24" s="378"/>
      <c r="AE24" s="378"/>
      <c r="AF24" s="378"/>
      <c r="AG24" s="378"/>
      <c r="AH24" s="378"/>
      <c r="AI24" s="378"/>
      <c r="AJ24" s="378"/>
      <c r="AK24" s="378"/>
      <c r="AL24" s="378"/>
      <c r="AM24" s="378"/>
      <c r="AN24" s="378"/>
      <c r="AO24" s="378"/>
      <c r="AP24" s="383"/>
      <c r="AQ24" s="337"/>
    </row>
    <row r="25" spans="1:43" ht="18.75" customHeight="1">
      <c r="A25" s="310"/>
      <c r="B25" s="310"/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0"/>
      <c r="AI25" s="310"/>
      <c r="AJ25" s="310"/>
      <c r="AK25" s="310"/>
      <c r="AL25" s="310"/>
      <c r="AM25" s="310"/>
      <c r="AN25" s="310"/>
      <c r="AO25" s="310"/>
      <c r="AP25" s="310"/>
      <c r="AQ25" s="337"/>
    </row>
    <row r="26" spans="1:43" ht="18.75" customHeight="1">
      <c r="A26" s="338"/>
      <c r="B26" s="281"/>
      <c r="C26" s="282"/>
      <c r="D26" s="282"/>
      <c r="E26" s="281"/>
      <c r="F26" s="281"/>
      <c r="G26" s="281"/>
      <c r="H26" s="281"/>
      <c r="I26" s="281"/>
      <c r="J26" s="281"/>
      <c r="K26" s="281"/>
      <c r="L26" s="281"/>
      <c r="M26" s="281"/>
      <c r="N26" s="281"/>
      <c r="O26" s="307"/>
      <c r="P26" s="307"/>
      <c r="Q26" s="307"/>
      <c r="R26" s="307"/>
      <c r="S26" s="307"/>
      <c r="T26" s="307"/>
      <c r="U26" s="350"/>
      <c r="V26" s="350"/>
      <c r="W26" s="350"/>
      <c r="X26" s="350"/>
      <c r="Y26" s="350"/>
      <c r="Z26" s="306"/>
      <c r="AA26" s="306"/>
      <c r="AB26" s="306"/>
      <c r="AC26" s="306"/>
      <c r="AD26" s="306"/>
      <c r="AE26" s="306"/>
      <c r="AF26" s="306"/>
      <c r="AI26" s="337"/>
      <c r="AJ26" s="337"/>
      <c r="AK26" s="337"/>
      <c r="AL26" s="337"/>
      <c r="AM26" s="337"/>
      <c r="AN26" s="337"/>
      <c r="AO26" s="337"/>
      <c r="AP26" s="337"/>
      <c r="AQ26" s="337"/>
    </row>
    <row r="27" spans="1:43" ht="18.75" customHeight="1">
      <c r="A27" s="282"/>
      <c r="B27" s="480" t="s">
        <v>633</v>
      </c>
      <c r="C27" s="481"/>
      <c r="D27" s="481"/>
      <c r="E27" s="482"/>
      <c r="F27" s="339" t="s">
        <v>634</v>
      </c>
      <c r="G27" s="340"/>
      <c r="H27" s="340"/>
      <c r="I27" s="341"/>
      <c r="J27" s="483" t="s">
        <v>635</v>
      </c>
      <c r="K27" s="484"/>
      <c r="L27" s="484"/>
      <c r="M27" s="485"/>
      <c r="N27" s="340" t="s">
        <v>636</v>
      </c>
      <c r="O27" s="342"/>
      <c r="P27" s="342"/>
      <c r="Q27" s="486" t="s">
        <v>637</v>
      </c>
      <c r="R27" s="487"/>
      <c r="S27" s="488"/>
      <c r="T27" s="343" t="s">
        <v>638</v>
      </c>
      <c r="U27" s="373"/>
      <c r="V27" s="374"/>
      <c r="W27" s="374"/>
      <c r="X27" s="374"/>
      <c r="Y27" s="374"/>
      <c r="Z27" s="344"/>
      <c r="AA27" s="344"/>
      <c r="AB27" s="344"/>
      <c r="AC27" s="344"/>
      <c r="AD27" s="344"/>
      <c r="AE27" s="344"/>
      <c r="AF27" s="344"/>
      <c r="AG27" s="345"/>
      <c r="AH27" s="345"/>
      <c r="AI27" s="346"/>
      <c r="AJ27" s="346"/>
      <c r="AK27" s="346"/>
      <c r="AL27" s="346"/>
      <c r="AM27" s="346"/>
      <c r="AN27" s="346"/>
      <c r="AO27" s="346"/>
      <c r="AP27" s="352"/>
      <c r="AQ27" s="352"/>
    </row>
    <row r="28" spans="1:43" ht="18.75" customHeight="1">
      <c r="A28" s="282"/>
      <c r="B28" s="489" t="s">
        <v>639</v>
      </c>
      <c r="C28" s="490"/>
      <c r="D28" s="490"/>
      <c r="E28" s="491"/>
      <c r="F28" s="347" t="s">
        <v>640</v>
      </c>
      <c r="G28" s="218"/>
      <c r="H28" s="218"/>
      <c r="I28" s="348"/>
      <c r="J28" s="492" t="s">
        <v>635</v>
      </c>
      <c r="K28" s="493"/>
      <c r="L28" s="493"/>
      <c r="M28" s="494"/>
      <c r="N28" s="218" t="s">
        <v>641</v>
      </c>
      <c r="O28" s="349"/>
      <c r="P28" s="349"/>
      <c r="Q28" s="495" t="s">
        <v>637</v>
      </c>
      <c r="R28" s="496"/>
      <c r="S28" s="497"/>
      <c r="T28" s="350" t="s">
        <v>642</v>
      </c>
      <c r="U28" s="377"/>
      <c r="V28" s="306"/>
      <c r="W28" s="306"/>
      <c r="X28" s="306"/>
      <c r="Y28" s="306"/>
      <c r="Z28" s="350"/>
      <c r="AA28" s="350"/>
      <c r="AB28" s="350"/>
      <c r="AC28" s="350"/>
      <c r="AD28" s="350"/>
      <c r="AE28" s="351"/>
      <c r="AF28" s="351"/>
      <c r="AG28" s="214"/>
      <c r="AH28" s="214"/>
      <c r="AI28" s="352"/>
      <c r="AJ28" s="352"/>
      <c r="AK28" s="352"/>
      <c r="AL28" s="352"/>
      <c r="AM28" s="352"/>
      <c r="AN28" s="352"/>
      <c r="AO28" s="352"/>
      <c r="AP28" s="352"/>
      <c r="AQ28" s="352"/>
    </row>
    <row r="29" spans="1:43" ht="18.75" customHeight="1">
      <c r="A29" s="282"/>
      <c r="B29" s="353"/>
      <c r="C29" s="354"/>
      <c r="D29" s="354"/>
      <c r="E29" s="355"/>
      <c r="F29" s="356"/>
      <c r="G29" s="355"/>
      <c r="H29" s="355"/>
      <c r="I29" s="357"/>
      <c r="J29" s="355"/>
      <c r="K29" s="355"/>
      <c r="L29" s="355"/>
      <c r="M29" s="357"/>
      <c r="N29" s="355"/>
      <c r="O29" s="358"/>
      <c r="P29" s="358"/>
      <c r="Q29" s="359"/>
      <c r="R29" s="358"/>
      <c r="S29" s="360"/>
      <c r="T29" s="361" t="s">
        <v>643</v>
      </c>
      <c r="U29" s="377"/>
      <c r="V29" s="306"/>
      <c r="W29" s="306"/>
      <c r="X29" s="306"/>
      <c r="Y29" s="306"/>
      <c r="Z29" s="361"/>
      <c r="AA29" s="361"/>
      <c r="AB29" s="361"/>
      <c r="AC29" s="361"/>
      <c r="AD29" s="361"/>
      <c r="AE29" s="362"/>
      <c r="AF29" s="362"/>
      <c r="AG29" s="363"/>
      <c r="AH29" s="363"/>
      <c r="AI29" s="364"/>
      <c r="AJ29" s="364"/>
      <c r="AK29" s="364"/>
      <c r="AL29" s="364"/>
      <c r="AM29" s="364"/>
      <c r="AN29" s="364"/>
      <c r="AO29" s="364"/>
      <c r="AP29" s="352"/>
      <c r="AQ29" s="352"/>
    </row>
    <row r="30" spans="1:43" ht="18.75" customHeight="1">
      <c r="A30" s="282"/>
      <c r="B30" s="489" t="s">
        <v>644</v>
      </c>
      <c r="C30" s="490"/>
      <c r="D30" s="490"/>
      <c r="E30" s="491"/>
      <c r="F30" s="347" t="s">
        <v>645</v>
      </c>
      <c r="G30" s="218"/>
      <c r="H30" s="218"/>
      <c r="I30" s="348"/>
      <c r="J30" s="492" t="s">
        <v>635</v>
      </c>
      <c r="K30" s="493"/>
      <c r="L30" s="493"/>
      <c r="M30" s="494"/>
      <c r="N30" s="218" t="s">
        <v>646</v>
      </c>
      <c r="O30" s="349"/>
      <c r="P30" s="349"/>
      <c r="Q30" s="495" t="s">
        <v>637</v>
      </c>
      <c r="R30" s="496"/>
      <c r="S30" s="497"/>
      <c r="T30" s="350" t="s">
        <v>647</v>
      </c>
      <c r="U30" s="377"/>
      <c r="V30" s="306"/>
      <c r="W30" s="306"/>
      <c r="X30" s="306"/>
      <c r="Y30" s="306"/>
      <c r="Z30" s="350"/>
      <c r="AA30" s="350"/>
      <c r="AB30" s="350"/>
      <c r="AC30" s="350"/>
      <c r="AD30" s="350"/>
      <c r="AE30" s="351"/>
      <c r="AF30" s="351"/>
      <c r="AG30" s="214"/>
      <c r="AH30" s="214"/>
      <c r="AI30" s="352"/>
      <c r="AJ30" s="352"/>
      <c r="AK30" s="352"/>
      <c r="AL30" s="352"/>
      <c r="AM30" s="352"/>
      <c r="AN30" s="352"/>
      <c r="AO30" s="352"/>
      <c r="AP30" s="352"/>
      <c r="AQ30" s="352"/>
    </row>
    <row r="31" spans="1:43" ht="18.75" customHeight="1">
      <c r="A31" s="282"/>
      <c r="B31" s="365"/>
      <c r="C31" s="366"/>
      <c r="D31" s="366"/>
      <c r="E31" s="367"/>
      <c r="F31" s="368"/>
      <c r="G31" s="367"/>
      <c r="H31" s="367"/>
      <c r="I31" s="369"/>
      <c r="J31" s="367"/>
      <c r="K31" s="367"/>
      <c r="L31" s="367"/>
      <c r="M31" s="369"/>
      <c r="N31" s="367"/>
      <c r="O31" s="370"/>
      <c r="P31" s="370"/>
      <c r="Q31" s="371"/>
      <c r="R31" s="370"/>
      <c r="S31" s="372"/>
      <c r="T31" s="373" t="s">
        <v>648</v>
      </c>
      <c r="U31" s="377"/>
      <c r="V31" s="306"/>
      <c r="W31" s="306"/>
      <c r="X31" s="306"/>
      <c r="Y31" s="306"/>
      <c r="Z31" s="374"/>
      <c r="AA31" s="374"/>
      <c r="AB31" s="374"/>
      <c r="AC31" s="374"/>
      <c r="AD31" s="374"/>
      <c r="AE31" s="374"/>
      <c r="AF31" s="374"/>
      <c r="AG31" s="375"/>
      <c r="AH31" s="375"/>
      <c r="AI31" s="376"/>
      <c r="AJ31" s="376"/>
      <c r="AK31" s="376"/>
      <c r="AL31" s="376"/>
      <c r="AM31" s="376"/>
      <c r="AN31" s="376"/>
      <c r="AO31" s="376"/>
      <c r="AP31" s="352"/>
      <c r="AQ31" s="352"/>
    </row>
    <row r="32" spans="1:43" ht="18.75" customHeight="1">
      <c r="A32" s="282"/>
      <c r="B32" s="281"/>
      <c r="C32" s="282"/>
      <c r="D32" s="282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307"/>
      <c r="P32" s="307"/>
      <c r="Q32" s="307"/>
      <c r="R32" s="307"/>
      <c r="S32" s="307"/>
      <c r="T32" s="377"/>
      <c r="U32" s="282"/>
      <c r="V32" s="282"/>
      <c r="W32" s="282"/>
      <c r="X32" s="282"/>
      <c r="Y32" s="282"/>
      <c r="Z32" s="306"/>
      <c r="AA32" s="306"/>
      <c r="AB32" s="306"/>
      <c r="AC32" s="306"/>
      <c r="AD32" s="306"/>
      <c r="AE32" s="306"/>
      <c r="AF32" s="306"/>
      <c r="AI32" s="337"/>
      <c r="AJ32" s="337"/>
      <c r="AK32" s="337"/>
      <c r="AL32" s="337"/>
      <c r="AM32" s="337"/>
      <c r="AN32" s="337"/>
      <c r="AO32" s="337"/>
      <c r="AP32" s="337"/>
      <c r="AQ32" s="337"/>
    </row>
    <row r="33" spans="1:43" ht="18.75" customHeight="1">
      <c r="A33" s="338" t="s">
        <v>649</v>
      </c>
      <c r="B33" s="281" t="s">
        <v>650</v>
      </c>
      <c r="C33" s="282"/>
      <c r="D33" s="282"/>
      <c r="E33" s="281"/>
      <c r="F33" s="281"/>
      <c r="G33" s="281"/>
      <c r="H33" s="281"/>
      <c r="I33" s="281"/>
      <c r="J33" s="281"/>
      <c r="K33" s="281"/>
      <c r="L33" s="281"/>
      <c r="M33" s="281"/>
      <c r="N33" s="281"/>
      <c r="O33" s="307"/>
      <c r="P33" s="307"/>
      <c r="Q33" s="307"/>
      <c r="R33" s="307"/>
      <c r="S33" s="307"/>
      <c r="T33" s="377"/>
      <c r="Z33" s="306"/>
      <c r="AA33" s="306"/>
      <c r="AB33" s="306"/>
      <c r="AC33" s="306"/>
      <c r="AD33" s="306"/>
      <c r="AE33" s="306"/>
      <c r="AF33" s="306"/>
      <c r="AI33" s="337"/>
      <c r="AJ33" s="337"/>
      <c r="AK33" s="337"/>
      <c r="AL33" s="337"/>
      <c r="AM33" s="337"/>
      <c r="AN33" s="337"/>
      <c r="AO33" s="337"/>
      <c r="AP33" s="337"/>
      <c r="AQ33" s="337"/>
    </row>
    <row r="34" spans="1:43" ht="18.75" customHeight="1">
      <c r="A34" s="338"/>
      <c r="B34" s="281"/>
      <c r="C34" s="282"/>
      <c r="D34" s="282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307"/>
      <c r="P34" s="307"/>
      <c r="Q34" s="307"/>
      <c r="R34" s="307"/>
      <c r="S34" s="307"/>
      <c r="T34" s="377"/>
      <c r="Z34" s="306"/>
      <c r="AA34" s="306"/>
      <c r="AB34" s="306"/>
      <c r="AC34" s="306"/>
      <c r="AD34" s="306"/>
      <c r="AE34" s="306"/>
      <c r="AF34" s="306"/>
      <c r="AI34" s="337"/>
      <c r="AJ34" s="337"/>
      <c r="AK34" s="337"/>
      <c r="AL34" s="337"/>
      <c r="AM34" s="337"/>
      <c r="AN34" s="337"/>
      <c r="AO34" s="337"/>
      <c r="AP34" s="337"/>
      <c r="AQ34" s="337"/>
    </row>
    <row r="35" spans="1:43" ht="18.75" customHeight="1">
      <c r="A35" s="338" t="s">
        <v>651</v>
      </c>
      <c r="B35" s="281" t="s">
        <v>652</v>
      </c>
      <c r="C35" s="282"/>
      <c r="D35" s="282"/>
      <c r="E35" s="281"/>
      <c r="F35" s="281"/>
      <c r="G35" s="281"/>
      <c r="H35" s="281"/>
      <c r="I35" s="281"/>
      <c r="J35" s="281"/>
      <c r="K35" s="281"/>
      <c r="L35" s="281"/>
      <c r="M35" s="281"/>
      <c r="N35" s="281"/>
      <c r="O35" s="307"/>
      <c r="P35" s="307"/>
      <c r="Q35" s="307"/>
      <c r="R35" s="307"/>
      <c r="S35" s="307"/>
      <c r="T35" s="377"/>
      <c r="Z35" s="306"/>
      <c r="AA35" s="306"/>
      <c r="AB35" s="306"/>
      <c r="AC35" s="306"/>
      <c r="AD35" s="306"/>
      <c r="AE35" s="306"/>
      <c r="AF35" s="306"/>
      <c r="AI35" s="337"/>
      <c r="AJ35" s="337"/>
      <c r="AK35" s="337"/>
      <c r="AL35" s="337"/>
      <c r="AM35" s="337"/>
      <c r="AN35" s="337"/>
      <c r="AO35" s="337"/>
      <c r="AP35" s="337"/>
      <c r="AQ35" s="337"/>
    </row>
    <row r="36" spans="1:43" ht="18.75" customHeight="1">
      <c r="A36" s="282"/>
      <c r="B36" s="282"/>
      <c r="C36" s="282"/>
      <c r="D36" s="282"/>
      <c r="E36" s="282"/>
      <c r="F36" s="282"/>
      <c r="G36" s="282"/>
      <c r="H36" s="282"/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Z36" s="282"/>
      <c r="AA36" s="282"/>
      <c r="AB36" s="282"/>
      <c r="AC36" s="282"/>
      <c r="AD36" s="282"/>
      <c r="AE36" s="282"/>
      <c r="AF36" s="282"/>
      <c r="AG36" s="282"/>
      <c r="AH36" s="304"/>
      <c r="AI36" s="337"/>
      <c r="AJ36" s="337"/>
      <c r="AK36" s="337"/>
      <c r="AL36" s="337"/>
      <c r="AM36" s="337"/>
      <c r="AN36" s="337"/>
      <c r="AO36" s="337"/>
      <c r="AP36" s="337"/>
      <c r="AQ36" s="337"/>
    </row>
    <row r="37" spans="1:43" ht="18.75" customHeight="1">
      <c r="A37" s="285">
        <v>2</v>
      </c>
      <c r="B37" s="303" t="s">
        <v>614</v>
      </c>
      <c r="C37" s="303"/>
      <c r="D37" s="303"/>
      <c r="E37" s="303"/>
      <c r="F37" s="303"/>
      <c r="H37" s="252"/>
      <c r="AH37" s="302"/>
      <c r="AI37" s="302"/>
      <c r="AJ37" s="302"/>
      <c r="AK37" s="302"/>
      <c r="AL37" s="302"/>
      <c r="AM37" s="301"/>
      <c r="AN37" s="301"/>
      <c r="AO37" s="300"/>
      <c r="AP37" s="300"/>
    </row>
    <row r="38" spans="1:43" ht="18.75" customHeight="1">
      <c r="B38" s="285"/>
      <c r="C38" s="285"/>
      <c r="D38" s="285"/>
      <c r="E38" s="303"/>
      <c r="F38" s="303"/>
      <c r="G38" s="303"/>
      <c r="I38" s="280"/>
      <c r="AH38" s="302"/>
      <c r="AI38" s="302"/>
      <c r="AJ38" s="302"/>
      <c r="AK38" s="302"/>
      <c r="AL38" s="302"/>
      <c r="AM38" s="301"/>
      <c r="AN38" s="301"/>
      <c r="AO38" s="300"/>
      <c r="AP38" s="300"/>
    </row>
    <row r="39" spans="1:43" ht="18.75" customHeight="1">
      <c r="B39" s="475">
        <v>1</v>
      </c>
      <c r="C39" s="475"/>
      <c r="D39" s="475"/>
      <c r="E39" s="475"/>
      <c r="F39" s="475"/>
      <c r="G39" s="266" t="s">
        <v>612</v>
      </c>
      <c r="AH39" s="298"/>
      <c r="AI39" s="297"/>
      <c r="AJ39" s="296"/>
      <c r="AK39" s="295"/>
      <c r="AL39" s="295"/>
      <c r="AM39" s="294"/>
      <c r="AN39" s="299"/>
      <c r="AO39" s="292"/>
      <c r="AP39" s="292"/>
    </row>
    <row r="40" spans="1:43" ht="18.75" customHeight="1">
      <c r="B40" s="278"/>
      <c r="C40" s="278"/>
      <c r="D40" s="278"/>
      <c r="E40" s="278"/>
      <c r="F40" s="266" t="s">
        <v>473</v>
      </c>
      <c r="G40" s="266" t="s">
        <v>611</v>
      </c>
      <c r="AH40" s="298"/>
      <c r="AI40" s="297"/>
      <c r="AJ40" s="296"/>
      <c r="AK40" s="295"/>
      <c r="AL40" s="295"/>
      <c r="AM40" s="294"/>
      <c r="AN40" s="293"/>
      <c r="AO40" s="292"/>
      <c r="AP40" s="292"/>
    </row>
    <row r="41" spans="1:43" ht="18.75" customHeight="1">
      <c r="B41" s="278"/>
      <c r="C41" s="278"/>
      <c r="D41" s="278"/>
      <c r="E41" s="278"/>
      <c r="F41" s="266" t="s">
        <v>481</v>
      </c>
      <c r="G41" s="266" t="s">
        <v>610</v>
      </c>
      <c r="U41" s="383"/>
      <c r="V41" s="383"/>
      <c r="W41" s="383"/>
      <c r="X41" s="383"/>
      <c r="Y41" s="383"/>
      <c r="AH41" s="298"/>
      <c r="AI41" s="297"/>
      <c r="AJ41" s="296"/>
      <c r="AK41" s="295"/>
      <c r="AL41" s="295"/>
      <c r="AM41" s="294"/>
      <c r="AN41" s="293"/>
      <c r="AO41" s="292"/>
      <c r="AP41" s="292"/>
    </row>
    <row r="42" spans="1:43" ht="18.75" customHeight="1">
      <c r="B42" s="278"/>
      <c r="C42" s="278"/>
      <c r="D42" s="278"/>
      <c r="E42" s="278"/>
      <c r="F42" s="281" t="s">
        <v>488</v>
      </c>
      <c r="G42" s="266" t="s">
        <v>609</v>
      </c>
      <c r="U42" s="310"/>
      <c r="V42" s="310"/>
      <c r="W42" s="310"/>
      <c r="X42" s="310"/>
      <c r="Y42" s="310"/>
      <c r="AH42" s="298"/>
      <c r="AI42" s="297"/>
      <c r="AJ42" s="296"/>
      <c r="AK42" s="295"/>
      <c r="AL42" s="295"/>
      <c r="AM42" s="294"/>
      <c r="AN42" s="293"/>
      <c r="AO42" s="292"/>
      <c r="AP42" s="292"/>
    </row>
    <row r="43" spans="1:43" ht="18.75" customHeight="1">
      <c r="B43" s="278"/>
      <c r="C43" s="278"/>
      <c r="D43" s="278"/>
      <c r="E43" s="278"/>
      <c r="F43" s="281"/>
      <c r="AH43" s="298"/>
      <c r="AI43" s="297"/>
      <c r="AJ43" s="296"/>
      <c r="AK43" s="295"/>
      <c r="AL43" s="295"/>
      <c r="AM43" s="294"/>
      <c r="AN43" s="293"/>
      <c r="AO43" s="292"/>
      <c r="AP43" s="292"/>
    </row>
    <row r="44" spans="1:43" ht="18.75" customHeight="1">
      <c r="B44" s="278"/>
      <c r="C44" s="278"/>
      <c r="D44" s="278"/>
      <c r="E44" s="278"/>
      <c r="F44" s="281"/>
      <c r="AH44" s="298"/>
      <c r="AI44" s="297"/>
      <c r="AJ44" s="296"/>
      <c r="AK44" s="295"/>
      <c r="AL44" s="295"/>
      <c r="AM44" s="294"/>
      <c r="AN44" s="293"/>
      <c r="AO44" s="292"/>
      <c r="AP44" s="292"/>
    </row>
    <row r="45" spans="1:43" ht="18.75" customHeight="1">
      <c r="AQ45" s="383"/>
    </row>
    <row r="46" spans="1:43" ht="18.75" customHeight="1">
      <c r="AQ46" s="310"/>
    </row>
    <row r="47" spans="1:43" ht="18.75" customHeight="1">
      <c r="B47" s="278"/>
      <c r="C47" s="278"/>
      <c r="D47" s="278"/>
      <c r="E47" s="278"/>
      <c r="F47" s="281"/>
      <c r="U47" s="310"/>
      <c r="V47" s="310"/>
      <c r="W47" s="310"/>
      <c r="X47" s="310"/>
      <c r="Y47" s="310"/>
      <c r="AH47" s="298"/>
      <c r="AI47" s="297"/>
      <c r="AJ47" s="296"/>
      <c r="AK47" s="295"/>
      <c r="AL47" s="295"/>
      <c r="AM47" s="294"/>
      <c r="AN47" s="293"/>
      <c r="AO47" s="292"/>
      <c r="AP47" s="292"/>
    </row>
    <row r="48" spans="1:43" ht="18.75" customHeight="1">
      <c r="B48" s="278"/>
      <c r="C48" s="278"/>
      <c r="D48" s="278"/>
      <c r="E48" s="278"/>
      <c r="U48" s="310"/>
      <c r="V48" s="310"/>
      <c r="W48" s="310"/>
      <c r="X48" s="310"/>
      <c r="Y48" s="310"/>
      <c r="AH48" s="298"/>
      <c r="AI48" s="297"/>
      <c r="AJ48" s="296"/>
      <c r="AK48" s="295"/>
      <c r="AL48" s="295"/>
      <c r="AM48" s="294"/>
      <c r="AN48" s="293"/>
      <c r="AO48" s="292"/>
      <c r="AP48" s="292"/>
    </row>
    <row r="49" spans="1:43" ht="18.75" customHeight="1">
      <c r="B49" s="475">
        <v>2</v>
      </c>
      <c r="C49" s="475"/>
      <c r="D49" s="475"/>
      <c r="E49" s="475"/>
      <c r="F49" s="475"/>
      <c r="G49" s="266" t="s">
        <v>608</v>
      </c>
      <c r="AH49" s="298"/>
      <c r="AI49" s="297"/>
      <c r="AJ49" s="296"/>
      <c r="AK49" s="295"/>
      <c r="AL49" s="295"/>
      <c r="AM49" s="294"/>
      <c r="AN49" s="293"/>
      <c r="AO49" s="292"/>
      <c r="AP49" s="292"/>
    </row>
    <row r="50" spans="1:43" ht="18.75" customHeight="1">
      <c r="B50" s="278"/>
      <c r="C50" s="278"/>
      <c r="D50" s="278"/>
      <c r="E50" s="278"/>
      <c r="F50" s="266" t="s">
        <v>607</v>
      </c>
    </row>
    <row r="51" spans="1:43" ht="18.75" customHeight="1">
      <c r="A51" s="310"/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</row>
    <row r="52" spans="1:43" ht="18.75" customHeight="1" thickBot="1">
      <c r="A52" s="378"/>
      <c r="B52" s="378"/>
      <c r="C52" s="378"/>
      <c r="D52" s="378"/>
      <c r="E52" s="378"/>
      <c r="F52" s="378"/>
      <c r="G52" s="378"/>
      <c r="H52" s="378"/>
      <c r="I52" s="378"/>
      <c r="J52" s="378"/>
      <c r="K52" s="378"/>
      <c r="L52" s="378"/>
      <c r="M52" s="378"/>
      <c r="N52" s="378"/>
      <c r="O52" s="378"/>
      <c r="P52" s="378"/>
      <c r="Q52" s="378"/>
      <c r="R52" s="378"/>
      <c r="S52" s="378"/>
      <c r="T52" s="378"/>
      <c r="U52" s="378"/>
      <c r="V52" s="378"/>
      <c r="W52" s="378"/>
      <c r="X52" s="378"/>
      <c r="Y52" s="378"/>
      <c r="Z52" s="378"/>
      <c r="AA52" s="378"/>
      <c r="AB52" s="378"/>
      <c r="AC52" s="378"/>
      <c r="AD52" s="378"/>
      <c r="AE52" s="378"/>
      <c r="AF52" s="378"/>
      <c r="AG52" s="378"/>
      <c r="AH52" s="378"/>
      <c r="AI52" s="378"/>
      <c r="AJ52" s="378"/>
      <c r="AK52" s="378"/>
      <c r="AL52" s="378"/>
      <c r="AM52" s="378"/>
      <c r="AN52" s="378"/>
      <c r="AO52" s="378"/>
      <c r="AP52" s="383"/>
      <c r="AQ52" s="310"/>
    </row>
    <row r="53" spans="1:43" ht="18.75" customHeight="1">
      <c r="A53" s="310"/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10"/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  <c r="AO53" s="310"/>
      <c r="AP53" s="310"/>
    </row>
    <row r="54" spans="1:43" ht="18.75" customHeight="1">
      <c r="B54" s="475">
        <v>3</v>
      </c>
      <c r="C54" s="475"/>
      <c r="D54" s="475"/>
      <c r="E54" s="475"/>
      <c r="F54" s="475"/>
      <c r="G54" s="266" t="s">
        <v>606</v>
      </c>
      <c r="U54" s="379"/>
      <c r="V54" s="310"/>
      <c r="W54" s="310"/>
      <c r="X54" s="310"/>
      <c r="Y54" s="310"/>
    </row>
    <row r="55" spans="1:43" ht="18.75" customHeight="1">
      <c r="A55" s="278"/>
      <c r="B55" s="278"/>
      <c r="C55" s="278"/>
      <c r="D55" s="278"/>
      <c r="F55" s="290" t="s">
        <v>605</v>
      </c>
      <c r="U55" s="379"/>
      <c r="V55" s="310"/>
      <c r="W55" s="310"/>
      <c r="X55" s="310"/>
      <c r="Y55" s="310"/>
    </row>
    <row r="56" spans="1:43" ht="18.75" customHeight="1">
      <c r="B56" s="278"/>
      <c r="C56" s="278"/>
      <c r="D56" s="278"/>
      <c r="E56" s="278"/>
      <c r="F56" s="290"/>
      <c r="U56" s="379"/>
      <c r="V56" s="310"/>
      <c r="W56" s="310"/>
      <c r="X56" s="310"/>
      <c r="Y56" s="310"/>
      <c r="AB56" s="291"/>
    </row>
    <row r="57" spans="1:43" ht="18.75" customHeight="1">
      <c r="A57" s="310"/>
      <c r="B57" s="310"/>
      <c r="C57" s="310"/>
      <c r="D57" s="310"/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07"/>
      <c r="V57" s="306"/>
      <c r="W57" s="306"/>
      <c r="X57" s="306"/>
      <c r="Y57" s="306"/>
      <c r="Z57" s="310"/>
      <c r="AA57" s="310"/>
      <c r="AB57" s="310"/>
      <c r="AC57" s="310"/>
      <c r="AD57" s="310"/>
      <c r="AE57" s="310"/>
      <c r="AF57" s="310"/>
      <c r="AG57" s="310"/>
      <c r="AH57" s="310"/>
      <c r="AI57" s="310"/>
      <c r="AJ57" s="310"/>
      <c r="AK57" s="310"/>
      <c r="AL57" s="310"/>
      <c r="AM57" s="310"/>
      <c r="AN57" s="310"/>
      <c r="AO57" s="310"/>
      <c r="AP57" s="310"/>
      <c r="AQ57" s="310"/>
    </row>
    <row r="58" spans="1:43" ht="18.75" customHeight="1">
      <c r="A58" s="310"/>
      <c r="B58" s="310"/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0"/>
      <c r="R58" s="310"/>
      <c r="S58" s="310"/>
      <c r="T58" s="310"/>
      <c r="U58" s="307"/>
      <c r="V58" s="306"/>
      <c r="W58" s="306"/>
      <c r="X58" s="306"/>
      <c r="Y58" s="306"/>
      <c r="Z58" s="310"/>
      <c r="AA58" s="310"/>
      <c r="AB58" s="310"/>
      <c r="AC58" s="310"/>
      <c r="AD58" s="310"/>
      <c r="AE58" s="310"/>
      <c r="AF58" s="310"/>
      <c r="AG58" s="310"/>
      <c r="AH58" s="310"/>
      <c r="AI58" s="310"/>
      <c r="AJ58" s="310"/>
      <c r="AK58" s="310"/>
      <c r="AL58" s="310"/>
      <c r="AM58" s="310"/>
      <c r="AN58" s="310"/>
      <c r="AO58" s="310"/>
      <c r="AP58" s="310"/>
      <c r="AQ58" s="310"/>
    </row>
    <row r="59" spans="1:43" ht="18.75" customHeight="1">
      <c r="A59" s="310"/>
      <c r="B59" s="310"/>
      <c r="C59" s="310"/>
      <c r="D59" s="310"/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07"/>
      <c r="V59" s="306"/>
      <c r="W59" s="306"/>
      <c r="X59" s="306"/>
      <c r="Y59" s="306"/>
      <c r="Z59" s="310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</row>
    <row r="60" spans="1:43" ht="18.75" customHeight="1">
      <c r="A60" s="310"/>
      <c r="B60" s="310"/>
      <c r="C60" s="310"/>
      <c r="D60" s="310"/>
      <c r="E60" s="310"/>
      <c r="F60" s="310"/>
      <c r="G60" s="310"/>
      <c r="H60" s="310"/>
      <c r="I60" s="310"/>
      <c r="J60" s="310"/>
      <c r="K60" s="310"/>
      <c r="L60" s="310"/>
      <c r="M60" s="310"/>
      <c r="N60" s="310"/>
      <c r="O60" s="310"/>
      <c r="P60" s="310"/>
      <c r="Q60" s="310"/>
      <c r="R60" s="310"/>
      <c r="S60" s="310"/>
      <c r="T60" s="310"/>
      <c r="U60" s="307"/>
      <c r="V60" s="306"/>
      <c r="W60" s="306"/>
      <c r="X60" s="306"/>
      <c r="Y60" s="306"/>
      <c r="Z60" s="310"/>
      <c r="AA60" s="310"/>
      <c r="AB60" s="310"/>
      <c r="AC60" s="310"/>
      <c r="AD60" s="310"/>
      <c r="AE60" s="310"/>
      <c r="AF60" s="310"/>
      <c r="AG60" s="310"/>
      <c r="AH60" s="310"/>
      <c r="AI60" s="310"/>
      <c r="AJ60" s="310"/>
      <c r="AK60" s="310"/>
      <c r="AL60" s="310"/>
      <c r="AM60" s="310"/>
      <c r="AN60" s="310"/>
      <c r="AO60" s="310"/>
      <c r="AP60" s="310"/>
      <c r="AQ60" s="310"/>
    </row>
    <row r="61" spans="1:43" ht="18.75" customHeight="1">
      <c r="A61" s="282"/>
      <c r="B61" s="282"/>
      <c r="C61" s="282"/>
      <c r="D61" s="282"/>
      <c r="E61" s="281"/>
      <c r="F61" s="281"/>
      <c r="G61" s="281"/>
      <c r="H61" s="281"/>
      <c r="I61" s="281"/>
      <c r="J61" s="281"/>
      <c r="K61" s="281"/>
      <c r="L61" s="281"/>
      <c r="M61" s="281"/>
      <c r="N61" s="281"/>
      <c r="O61" s="307"/>
      <c r="P61" s="307"/>
      <c r="Q61" s="307"/>
      <c r="R61" s="307"/>
      <c r="S61" s="307"/>
      <c r="T61" s="307"/>
      <c r="U61" s="307"/>
      <c r="V61" s="306"/>
      <c r="W61" s="306"/>
      <c r="X61" s="306"/>
      <c r="Y61" s="306"/>
      <c r="Z61" s="306"/>
      <c r="AA61" s="306"/>
      <c r="AB61" s="306"/>
      <c r="AC61" s="306"/>
      <c r="AD61" s="306"/>
      <c r="AE61" s="306"/>
      <c r="AF61" s="306"/>
      <c r="AI61" s="337"/>
      <c r="AJ61" s="337"/>
      <c r="AK61" s="337"/>
      <c r="AL61" s="337"/>
      <c r="AM61" s="337"/>
      <c r="AN61" s="337"/>
      <c r="AO61" s="337"/>
      <c r="AP61" s="337"/>
      <c r="AQ61" s="337"/>
    </row>
    <row r="62" spans="1:43" ht="18.75" customHeight="1">
      <c r="A62" s="282"/>
      <c r="B62" s="282"/>
      <c r="C62" s="282"/>
      <c r="D62" s="282"/>
      <c r="E62" s="281"/>
      <c r="F62" s="281"/>
      <c r="G62" s="281"/>
      <c r="H62" s="281"/>
      <c r="I62" s="281"/>
      <c r="J62" s="281"/>
      <c r="K62" s="281"/>
      <c r="L62" s="281"/>
      <c r="M62" s="281"/>
      <c r="N62" s="281"/>
      <c r="O62" s="307"/>
      <c r="P62" s="307"/>
      <c r="Q62" s="307"/>
      <c r="R62" s="307"/>
      <c r="S62" s="307"/>
      <c r="T62" s="307"/>
      <c r="U62" s="307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  <c r="AF62" s="306"/>
      <c r="AI62" s="337"/>
      <c r="AJ62" s="337"/>
      <c r="AK62" s="337"/>
      <c r="AL62" s="337"/>
      <c r="AM62" s="337"/>
      <c r="AN62" s="337"/>
      <c r="AO62" s="337"/>
      <c r="AP62" s="337"/>
      <c r="AQ62" s="337"/>
    </row>
    <row r="63" spans="1:43" ht="18.75" customHeight="1">
      <c r="A63" s="282"/>
      <c r="B63" s="282"/>
      <c r="C63" s="282"/>
      <c r="D63" s="282"/>
      <c r="E63" s="281"/>
      <c r="F63" s="281"/>
      <c r="G63" s="281"/>
      <c r="H63" s="281"/>
      <c r="I63" s="281"/>
      <c r="J63" s="281"/>
      <c r="K63" s="281"/>
      <c r="L63" s="281"/>
      <c r="M63" s="281"/>
      <c r="N63" s="281"/>
      <c r="O63" s="307"/>
      <c r="P63" s="307"/>
      <c r="Q63" s="307"/>
      <c r="R63" s="307"/>
      <c r="S63" s="307"/>
      <c r="T63" s="307"/>
      <c r="U63" s="307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  <c r="AF63" s="306"/>
      <c r="AI63" s="337"/>
      <c r="AJ63" s="337"/>
      <c r="AK63" s="337"/>
      <c r="AL63" s="337"/>
      <c r="AM63" s="337"/>
      <c r="AN63" s="337"/>
      <c r="AO63" s="337"/>
      <c r="AP63" s="337"/>
      <c r="AQ63" s="337"/>
    </row>
    <row r="64" spans="1:43" ht="18.75" customHeight="1">
      <c r="A64" s="282"/>
      <c r="B64" s="282"/>
      <c r="C64" s="282"/>
      <c r="D64" s="282"/>
      <c r="E64" s="281"/>
      <c r="F64" s="281"/>
      <c r="G64" s="281"/>
      <c r="H64" s="281"/>
      <c r="I64" s="281"/>
      <c r="J64" s="281"/>
      <c r="K64" s="281"/>
      <c r="L64" s="281"/>
      <c r="M64" s="281"/>
      <c r="N64" s="281"/>
      <c r="O64" s="307"/>
      <c r="P64" s="307"/>
      <c r="Q64" s="307"/>
      <c r="R64" s="307"/>
      <c r="S64" s="307"/>
      <c r="T64" s="307"/>
      <c r="U64" s="307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  <c r="AF64" s="306"/>
      <c r="AI64" s="337"/>
      <c r="AJ64" s="337"/>
      <c r="AK64" s="337"/>
      <c r="AL64" s="337"/>
      <c r="AM64" s="337"/>
      <c r="AN64" s="337"/>
      <c r="AO64" s="337"/>
      <c r="AP64" s="337"/>
      <c r="AQ64" s="337"/>
    </row>
    <row r="65" spans="1:43" ht="18.75" customHeight="1">
      <c r="A65" s="282"/>
      <c r="B65" s="282"/>
      <c r="C65" s="282"/>
      <c r="D65" s="282"/>
      <c r="E65" s="281"/>
      <c r="F65" s="281"/>
      <c r="G65" s="281"/>
      <c r="H65" s="281"/>
      <c r="I65" s="281"/>
      <c r="J65" s="281"/>
      <c r="K65" s="281"/>
      <c r="L65" s="281"/>
      <c r="M65" s="281"/>
      <c r="N65" s="281"/>
      <c r="O65" s="307"/>
      <c r="P65" s="307"/>
      <c r="Q65" s="307"/>
      <c r="R65" s="307"/>
      <c r="S65" s="307"/>
      <c r="T65" s="307"/>
      <c r="U65" s="307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  <c r="AF65" s="306"/>
      <c r="AI65" s="337"/>
      <c r="AJ65" s="337"/>
      <c r="AK65" s="337"/>
      <c r="AL65" s="337"/>
      <c r="AM65" s="337"/>
      <c r="AN65" s="337"/>
      <c r="AO65" s="337"/>
      <c r="AP65" s="337"/>
      <c r="AQ65" s="337"/>
    </row>
    <row r="66" spans="1:43" ht="18.75" customHeight="1">
      <c r="A66" s="282"/>
      <c r="B66" s="282"/>
      <c r="C66" s="282"/>
      <c r="D66" s="282"/>
      <c r="E66" s="281"/>
      <c r="F66" s="281"/>
      <c r="G66" s="281"/>
      <c r="H66" s="281"/>
      <c r="I66" s="281"/>
      <c r="J66" s="281"/>
      <c r="K66" s="281"/>
      <c r="L66" s="281"/>
      <c r="M66" s="281"/>
      <c r="N66" s="281"/>
      <c r="O66" s="307"/>
      <c r="P66" s="307"/>
      <c r="Q66" s="307"/>
      <c r="R66" s="307"/>
      <c r="S66" s="307"/>
      <c r="T66" s="307"/>
      <c r="U66" s="307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  <c r="AF66" s="306"/>
      <c r="AI66" s="337"/>
      <c r="AJ66" s="337"/>
      <c r="AK66" s="337"/>
      <c r="AL66" s="337"/>
      <c r="AM66" s="337"/>
      <c r="AN66" s="337"/>
      <c r="AO66" s="337"/>
      <c r="AP66" s="337"/>
      <c r="AQ66" s="337"/>
    </row>
    <row r="67" spans="1:43" ht="18.75" customHeight="1">
      <c r="A67" s="282"/>
      <c r="B67" s="282"/>
      <c r="C67" s="282"/>
      <c r="D67" s="282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307"/>
      <c r="P67" s="307"/>
      <c r="Q67" s="307"/>
      <c r="R67" s="307"/>
      <c r="S67" s="307"/>
      <c r="T67" s="307"/>
      <c r="U67" s="307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  <c r="AF67" s="306"/>
      <c r="AI67" s="337"/>
      <c r="AJ67" s="337"/>
      <c r="AK67" s="337"/>
      <c r="AL67" s="337"/>
      <c r="AM67" s="337"/>
      <c r="AN67" s="337"/>
      <c r="AO67" s="337"/>
      <c r="AP67" s="337"/>
      <c r="AQ67" s="337"/>
    </row>
    <row r="68" spans="1:43" ht="18.75" customHeight="1">
      <c r="A68" s="282"/>
      <c r="B68" s="282"/>
      <c r="C68" s="282"/>
      <c r="D68" s="282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307"/>
      <c r="P68" s="307"/>
      <c r="Q68" s="307"/>
      <c r="R68" s="307"/>
      <c r="S68" s="307"/>
      <c r="T68" s="307"/>
      <c r="U68" s="307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  <c r="AF68" s="306"/>
      <c r="AI68" s="337"/>
      <c r="AJ68" s="337"/>
      <c r="AK68" s="337"/>
      <c r="AL68" s="337"/>
      <c r="AM68" s="337"/>
      <c r="AN68" s="337"/>
      <c r="AO68" s="337"/>
      <c r="AP68" s="337"/>
      <c r="AQ68" s="337"/>
    </row>
    <row r="69" spans="1:43" ht="18.75" customHeight="1">
      <c r="A69" s="282"/>
      <c r="B69" s="282"/>
      <c r="C69" s="282"/>
      <c r="D69" s="282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307"/>
      <c r="P69" s="307"/>
      <c r="Q69" s="307"/>
      <c r="R69" s="307"/>
      <c r="S69" s="307"/>
      <c r="T69" s="307"/>
      <c r="U69" s="307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  <c r="AF69" s="306"/>
      <c r="AI69" s="337"/>
      <c r="AJ69" s="337"/>
      <c r="AK69" s="337"/>
      <c r="AL69" s="337"/>
      <c r="AM69" s="337"/>
      <c r="AN69" s="337"/>
      <c r="AO69" s="337"/>
      <c r="AP69" s="337"/>
      <c r="AQ69" s="337"/>
    </row>
    <row r="70" spans="1:43" ht="18.75" customHeight="1">
      <c r="A70" s="282"/>
      <c r="B70" s="282"/>
      <c r="C70" s="282"/>
      <c r="D70" s="282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307"/>
      <c r="P70" s="307"/>
      <c r="Q70" s="307"/>
      <c r="R70" s="307"/>
      <c r="S70" s="307"/>
      <c r="T70" s="307"/>
      <c r="U70" s="307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  <c r="AF70" s="306"/>
      <c r="AI70" s="337"/>
      <c r="AJ70" s="337"/>
      <c r="AK70" s="337"/>
      <c r="AL70" s="337"/>
      <c r="AM70" s="337"/>
      <c r="AN70" s="337"/>
      <c r="AO70" s="337"/>
      <c r="AP70" s="337"/>
      <c r="AQ70" s="337"/>
    </row>
    <row r="71" spans="1:43" ht="18.75" customHeight="1">
      <c r="A71" s="282"/>
      <c r="B71" s="282"/>
      <c r="C71" s="282"/>
      <c r="D71" s="282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307"/>
      <c r="P71" s="307"/>
      <c r="Q71" s="307"/>
      <c r="R71" s="307"/>
      <c r="S71" s="307"/>
      <c r="T71" s="307"/>
      <c r="U71" s="282"/>
      <c r="V71" s="282"/>
      <c r="W71" s="282"/>
      <c r="X71" s="282"/>
      <c r="Y71" s="282"/>
      <c r="Z71" s="306"/>
      <c r="AA71" s="306"/>
      <c r="AB71" s="306"/>
      <c r="AC71" s="306"/>
      <c r="AD71" s="306"/>
      <c r="AE71" s="306"/>
      <c r="AF71" s="306"/>
      <c r="AI71" s="337"/>
      <c r="AJ71" s="337"/>
      <c r="AK71" s="337"/>
      <c r="AL71" s="337"/>
      <c r="AM71" s="337"/>
      <c r="AN71" s="337"/>
      <c r="AO71" s="337"/>
      <c r="AP71" s="337"/>
      <c r="AQ71" s="337"/>
    </row>
    <row r="72" spans="1:43" ht="18.75" customHeight="1">
      <c r="A72" s="282"/>
      <c r="B72" s="282"/>
      <c r="C72" s="282"/>
      <c r="D72" s="282"/>
      <c r="E72" s="281"/>
      <c r="F72" s="281"/>
      <c r="G72" s="281"/>
      <c r="H72" s="281"/>
      <c r="I72" s="281"/>
      <c r="J72" s="281"/>
      <c r="K72" s="281"/>
      <c r="L72" s="281"/>
      <c r="M72" s="281"/>
      <c r="N72" s="281"/>
      <c r="O72" s="307"/>
      <c r="P72" s="307"/>
      <c r="Q72" s="307"/>
      <c r="R72" s="307"/>
      <c r="S72" s="307"/>
      <c r="T72" s="307"/>
      <c r="Z72" s="306"/>
      <c r="AA72" s="306"/>
      <c r="AB72" s="306"/>
      <c r="AC72" s="306"/>
      <c r="AD72" s="306"/>
      <c r="AE72" s="306"/>
      <c r="AF72" s="306"/>
      <c r="AI72" s="337"/>
      <c r="AJ72" s="337"/>
      <c r="AK72" s="337"/>
      <c r="AL72" s="337"/>
      <c r="AM72" s="337"/>
      <c r="AN72" s="337"/>
      <c r="AO72" s="337"/>
      <c r="AP72" s="337"/>
      <c r="AQ72" s="337"/>
    </row>
    <row r="73" spans="1:43" ht="18.75" customHeight="1">
      <c r="A73" s="282"/>
      <c r="B73" s="282"/>
      <c r="C73" s="282"/>
      <c r="D73" s="282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307"/>
      <c r="P73" s="307"/>
      <c r="Q73" s="307"/>
      <c r="R73" s="307"/>
      <c r="S73" s="307"/>
      <c r="T73" s="307"/>
      <c r="Z73" s="306"/>
      <c r="AA73" s="306"/>
      <c r="AB73" s="306"/>
      <c r="AC73" s="306"/>
      <c r="AD73" s="306"/>
      <c r="AE73" s="306"/>
      <c r="AF73" s="306"/>
      <c r="AI73" s="337"/>
      <c r="AJ73" s="337"/>
      <c r="AK73" s="337"/>
      <c r="AL73" s="337"/>
      <c r="AM73" s="337"/>
      <c r="AN73" s="337"/>
      <c r="AO73" s="337"/>
      <c r="AP73" s="337"/>
      <c r="AQ73" s="337"/>
    </row>
    <row r="74" spans="1:43" ht="18.75" customHeight="1">
      <c r="A74" s="282"/>
      <c r="B74" s="282"/>
      <c r="C74" s="282"/>
      <c r="D74" s="282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307"/>
      <c r="P74" s="307"/>
      <c r="Q74" s="307"/>
      <c r="R74" s="307"/>
      <c r="S74" s="307"/>
      <c r="T74" s="307"/>
      <c r="Z74" s="306"/>
      <c r="AA74" s="306"/>
      <c r="AB74" s="306"/>
      <c r="AC74" s="306"/>
      <c r="AD74" s="306"/>
      <c r="AE74" s="306"/>
      <c r="AF74" s="306"/>
      <c r="AI74" s="337"/>
      <c r="AJ74" s="337"/>
      <c r="AK74" s="337"/>
      <c r="AL74" s="337"/>
      <c r="AM74" s="337"/>
      <c r="AN74" s="337"/>
      <c r="AO74" s="337"/>
      <c r="AP74" s="337"/>
      <c r="AQ74" s="337"/>
    </row>
    <row r="75" spans="1:43" ht="18.75" customHeight="1">
      <c r="A75" s="282"/>
      <c r="B75" s="282"/>
      <c r="C75" s="282"/>
      <c r="D75" s="282"/>
      <c r="E75" s="282"/>
      <c r="F75" s="282"/>
      <c r="G75" s="282"/>
      <c r="H75" s="282"/>
      <c r="I75" s="282"/>
      <c r="J75" s="282"/>
      <c r="K75" s="282"/>
      <c r="L75" s="282"/>
      <c r="M75" s="282"/>
      <c r="N75" s="282"/>
      <c r="O75" s="282"/>
      <c r="P75" s="282"/>
      <c r="Q75" s="282"/>
      <c r="R75" s="282"/>
      <c r="S75" s="282"/>
      <c r="T75" s="282"/>
      <c r="Z75" s="282"/>
      <c r="AA75" s="282"/>
      <c r="AB75" s="282"/>
      <c r="AC75" s="282"/>
      <c r="AD75" s="282"/>
      <c r="AE75" s="282"/>
      <c r="AF75" s="282"/>
      <c r="AG75" s="282"/>
      <c r="AH75" s="304"/>
      <c r="AI75" s="337"/>
      <c r="AJ75" s="337"/>
      <c r="AK75" s="337"/>
      <c r="AL75" s="337"/>
      <c r="AM75" s="337"/>
      <c r="AN75" s="337"/>
      <c r="AO75" s="337"/>
      <c r="AP75" s="337"/>
      <c r="AQ75" s="337"/>
    </row>
    <row r="76" spans="1:43" ht="18.75" customHeight="1">
      <c r="A76" s="285">
        <v>1</v>
      </c>
      <c r="B76" s="303" t="s">
        <v>614</v>
      </c>
      <c r="C76" s="303"/>
      <c r="D76" s="303"/>
      <c r="E76" s="303"/>
      <c r="F76" s="303"/>
      <c r="H76" s="252" t="s">
        <v>613</v>
      </c>
      <c r="AH76" s="302"/>
      <c r="AI76" s="302"/>
      <c r="AJ76" s="302"/>
      <c r="AK76" s="302"/>
      <c r="AL76" s="302"/>
      <c r="AM76" s="301"/>
      <c r="AN76" s="301"/>
      <c r="AO76" s="300"/>
      <c r="AP76" s="300"/>
    </row>
    <row r="77" spans="1:43" ht="18.75" customHeight="1">
      <c r="B77" s="285"/>
      <c r="C77" s="285"/>
      <c r="D77" s="285"/>
      <c r="E77" s="303"/>
      <c r="F77" s="303"/>
      <c r="G77" s="303"/>
      <c r="I77" s="280"/>
      <c r="AH77" s="302"/>
      <c r="AI77" s="302"/>
      <c r="AJ77" s="302"/>
      <c r="AK77" s="302"/>
      <c r="AL77" s="302"/>
      <c r="AM77" s="301"/>
      <c r="AN77" s="301"/>
      <c r="AO77" s="300"/>
      <c r="AP77" s="300"/>
    </row>
    <row r="78" spans="1:43" ht="18.75" customHeight="1">
      <c r="B78" s="475">
        <v>1</v>
      </c>
      <c r="C78" s="475"/>
      <c r="D78" s="475"/>
      <c r="E78" s="475"/>
      <c r="F78" s="475"/>
      <c r="G78" s="266" t="s">
        <v>612</v>
      </c>
      <c r="AH78" s="298"/>
      <c r="AI78" s="297"/>
      <c r="AJ78" s="296"/>
      <c r="AK78" s="295"/>
      <c r="AL78" s="295"/>
      <c r="AM78" s="294"/>
      <c r="AN78" s="299"/>
      <c r="AO78" s="292"/>
      <c r="AP78" s="292"/>
    </row>
    <row r="79" spans="1:43" ht="18.75" customHeight="1">
      <c r="B79" s="278"/>
      <c r="C79" s="278"/>
      <c r="D79" s="278"/>
      <c r="E79" s="278"/>
      <c r="F79" s="266" t="s">
        <v>473</v>
      </c>
      <c r="G79" s="266" t="s">
        <v>611</v>
      </c>
      <c r="AH79" s="298"/>
      <c r="AI79" s="297"/>
      <c r="AJ79" s="296"/>
      <c r="AK79" s="295"/>
      <c r="AL79" s="295"/>
      <c r="AM79" s="294"/>
      <c r="AN79" s="293"/>
      <c r="AO79" s="292"/>
      <c r="AP79" s="292"/>
    </row>
    <row r="80" spans="1:43" ht="18.75" customHeight="1">
      <c r="B80" s="278"/>
      <c r="C80" s="278"/>
      <c r="D80" s="278"/>
      <c r="E80" s="278"/>
      <c r="F80" s="266" t="s">
        <v>481</v>
      </c>
      <c r="G80" s="266" t="s">
        <v>610</v>
      </c>
      <c r="AH80" s="298"/>
      <c r="AI80" s="297"/>
      <c r="AJ80" s="296"/>
      <c r="AK80" s="295"/>
      <c r="AL80" s="295"/>
      <c r="AM80" s="294"/>
      <c r="AN80" s="293"/>
      <c r="AO80" s="292"/>
      <c r="AP80" s="292"/>
    </row>
    <row r="81" spans="1:42" ht="18.75" customHeight="1">
      <c r="B81" s="278"/>
      <c r="C81" s="278"/>
      <c r="D81" s="278"/>
      <c r="E81" s="278"/>
      <c r="F81" s="281" t="s">
        <v>488</v>
      </c>
      <c r="G81" s="266" t="s">
        <v>609</v>
      </c>
      <c r="AH81" s="298"/>
      <c r="AI81" s="297"/>
      <c r="AJ81" s="296"/>
      <c r="AK81" s="295"/>
      <c r="AL81" s="295"/>
      <c r="AM81" s="294"/>
      <c r="AN81" s="293"/>
      <c r="AO81" s="292"/>
      <c r="AP81" s="292"/>
    </row>
    <row r="82" spans="1:42" ht="18.75" customHeight="1">
      <c r="B82" s="278"/>
      <c r="C82" s="278"/>
      <c r="D82" s="278"/>
      <c r="E82" s="278"/>
      <c r="AH82" s="298"/>
      <c r="AI82" s="297"/>
      <c r="AJ82" s="296"/>
      <c r="AK82" s="295"/>
      <c r="AL82" s="295"/>
      <c r="AM82" s="294"/>
      <c r="AN82" s="293"/>
      <c r="AO82" s="292"/>
      <c r="AP82" s="292"/>
    </row>
    <row r="83" spans="1:42" ht="18.75" customHeight="1">
      <c r="B83" s="475">
        <v>2</v>
      </c>
      <c r="C83" s="475"/>
      <c r="D83" s="475"/>
      <c r="E83" s="475"/>
      <c r="F83" s="475"/>
      <c r="G83" s="266" t="s">
        <v>608</v>
      </c>
      <c r="AH83" s="298"/>
      <c r="AI83" s="297"/>
      <c r="AJ83" s="296"/>
      <c r="AK83" s="295"/>
      <c r="AL83" s="295"/>
      <c r="AM83" s="294"/>
      <c r="AN83" s="293"/>
      <c r="AO83" s="292"/>
      <c r="AP83" s="292"/>
    </row>
    <row r="84" spans="1:42" ht="18.75" customHeight="1">
      <c r="B84" s="278"/>
      <c r="C84" s="278"/>
      <c r="D84" s="278"/>
      <c r="E84" s="278"/>
      <c r="F84" s="266" t="s">
        <v>607</v>
      </c>
    </row>
    <row r="85" spans="1:42" ht="18.75" customHeight="1">
      <c r="B85" s="278"/>
      <c r="C85" s="278"/>
      <c r="D85" s="278"/>
      <c r="E85" s="278"/>
    </row>
    <row r="86" spans="1:42" ht="18.75" customHeight="1">
      <c r="B86" s="475">
        <v>3</v>
      </c>
      <c r="C86" s="475"/>
      <c r="D86" s="475"/>
      <c r="E86" s="475"/>
      <c r="F86" s="475"/>
      <c r="G86" s="266" t="s">
        <v>606</v>
      </c>
    </row>
    <row r="87" spans="1:42" ht="18.75" customHeight="1">
      <c r="A87" s="278"/>
      <c r="B87" s="278"/>
      <c r="C87" s="278"/>
      <c r="D87" s="278"/>
      <c r="F87" s="290" t="s">
        <v>605</v>
      </c>
    </row>
    <row r="88" spans="1:42" ht="18.75" customHeight="1">
      <c r="B88" s="278"/>
      <c r="C88" s="278"/>
      <c r="D88" s="278"/>
      <c r="E88" s="278"/>
      <c r="F88" s="290"/>
      <c r="AB88" s="291"/>
    </row>
    <row r="89" spans="1:42" ht="18.75" customHeight="1">
      <c r="B89" s="278"/>
      <c r="C89" s="278"/>
      <c r="D89" s="278"/>
      <c r="E89" s="278"/>
      <c r="F89" s="290"/>
    </row>
    <row r="90" spans="1:42" ht="18.75" customHeight="1">
      <c r="B90" s="278"/>
      <c r="C90" s="278"/>
      <c r="D90" s="278"/>
      <c r="E90" s="278"/>
      <c r="F90" s="290"/>
    </row>
    <row r="91" spans="1:42" ht="18.75" customHeight="1">
      <c r="B91" s="278"/>
      <c r="C91" s="278"/>
      <c r="D91" s="278"/>
      <c r="E91" s="278"/>
      <c r="F91" s="290"/>
    </row>
    <row r="92" spans="1:42" ht="18.75" customHeight="1">
      <c r="B92" s="278"/>
      <c r="C92" s="278"/>
      <c r="D92" s="278"/>
      <c r="E92" s="278"/>
      <c r="F92" s="290"/>
    </row>
    <row r="93" spans="1:42" ht="18.75" customHeight="1">
      <c r="B93" s="278"/>
      <c r="C93" s="278"/>
      <c r="D93" s="278"/>
      <c r="E93" s="278"/>
      <c r="F93" s="290"/>
    </row>
    <row r="94" spans="1:42" ht="18.75" customHeight="1">
      <c r="B94" s="278"/>
      <c r="C94" s="278"/>
      <c r="D94" s="278"/>
      <c r="E94" s="278"/>
      <c r="F94" s="290"/>
    </row>
    <row r="95" spans="1:42" ht="18.75" customHeight="1">
      <c r="B95" s="278"/>
      <c r="C95" s="278"/>
      <c r="D95" s="278"/>
      <c r="E95" s="278"/>
      <c r="F95" s="290"/>
    </row>
    <row r="96" spans="1:42" ht="18.75" customHeight="1">
      <c r="B96" s="278"/>
      <c r="C96" s="278"/>
      <c r="D96" s="278"/>
      <c r="E96" s="278"/>
      <c r="F96" s="290"/>
    </row>
    <row r="97" spans="2:6" ht="18.75" customHeight="1">
      <c r="B97" s="278"/>
      <c r="C97" s="278"/>
      <c r="D97" s="278"/>
      <c r="E97" s="278"/>
      <c r="F97" s="290"/>
    </row>
    <row r="98" spans="2:6" ht="18.75" customHeight="1">
      <c r="B98" s="278"/>
      <c r="C98" s="278"/>
      <c r="D98" s="278"/>
      <c r="E98" s="278"/>
      <c r="F98" s="290"/>
    </row>
    <row r="99" spans="2:6" ht="18.75" customHeight="1">
      <c r="B99" s="278"/>
      <c r="C99" s="278"/>
      <c r="D99" s="278"/>
      <c r="E99" s="278"/>
      <c r="F99" s="290"/>
    </row>
    <row r="100" spans="2:6" ht="18.75" customHeight="1">
      <c r="B100" s="278"/>
      <c r="C100" s="278"/>
      <c r="D100" s="278"/>
      <c r="E100" s="278"/>
      <c r="F100" s="290"/>
    </row>
    <row r="101" spans="2:6" ht="18.75" customHeight="1">
      <c r="B101" s="278"/>
      <c r="C101" s="278"/>
      <c r="D101" s="278"/>
      <c r="E101" s="278"/>
      <c r="F101" s="290"/>
    </row>
    <row r="102" spans="2:6" ht="18.75" customHeight="1">
      <c r="B102" s="278"/>
      <c r="C102" s="278"/>
      <c r="D102" s="278"/>
      <c r="E102" s="278"/>
      <c r="F102" s="290"/>
    </row>
    <row r="103" spans="2:6" ht="18.75" customHeight="1">
      <c r="B103" s="278"/>
      <c r="C103" s="278"/>
      <c r="D103" s="278"/>
      <c r="E103" s="278"/>
      <c r="F103" s="290"/>
    </row>
    <row r="104" spans="2:6" ht="18.75" customHeight="1">
      <c r="B104" s="278"/>
      <c r="C104" s="278"/>
      <c r="D104" s="278"/>
      <c r="E104" s="278"/>
      <c r="F104" s="290"/>
    </row>
    <row r="105" spans="2:6" ht="18.75" customHeight="1">
      <c r="B105" s="278"/>
      <c r="C105" s="278"/>
      <c r="D105" s="278"/>
      <c r="E105" s="278"/>
      <c r="F105" s="290"/>
    </row>
    <row r="106" spans="2:6" ht="18.75" customHeight="1">
      <c r="B106" s="278"/>
      <c r="C106" s="278"/>
      <c r="D106" s="278"/>
      <c r="E106" s="278"/>
      <c r="F106" s="290"/>
    </row>
    <row r="107" spans="2:6" ht="18.75" customHeight="1">
      <c r="B107" s="278"/>
      <c r="C107" s="278"/>
      <c r="D107" s="278"/>
      <c r="E107" s="278"/>
      <c r="F107" s="290"/>
    </row>
    <row r="108" spans="2:6" ht="18.75" customHeight="1">
      <c r="B108" s="278"/>
      <c r="C108" s="278"/>
      <c r="D108" s="278"/>
      <c r="E108" s="278"/>
      <c r="F108" s="290"/>
    </row>
    <row r="109" spans="2:6" ht="18.75" customHeight="1">
      <c r="B109" s="278"/>
      <c r="C109" s="278"/>
      <c r="D109" s="278"/>
      <c r="E109" s="278"/>
      <c r="F109" s="290"/>
    </row>
    <row r="110" spans="2:6" ht="18.75" customHeight="1">
      <c r="B110" s="278"/>
      <c r="C110" s="278"/>
      <c r="D110" s="278"/>
      <c r="E110" s="278"/>
      <c r="F110" s="290"/>
    </row>
    <row r="111" spans="2:6" ht="18.75" customHeight="1">
      <c r="B111" s="278"/>
      <c r="C111" s="278"/>
      <c r="D111" s="278"/>
      <c r="E111" s="278"/>
      <c r="F111" s="290"/>
    </row>
    <row r="112" spans="2:6" ht="18.75" customHeight="1">
      <c r="B112" s="278"/>
      <c r="C112" s="278"/>
      <c r="D112" s="278"/>
      <c r="E112" s="278"/>
      <c r="F112" s="290"/>
    </row>
    <row r="113" spans="2:6" ht="18.75" customHeight="1">
      <c r="B113" s="278"/>
      <c r="C113" s="278"/>
      <c r="D113" s="278"/>
      <c r="E113" s="278"/>
      <c r="F113" s="290"/>
    </row>
    <row r="114" spans="2:6" ht="18.75" customHeight="1">
      <c r="B114" s="278"/>
      <c r="C114" s="278"/>
      <c r="D114" s="278"/>
      <c r="E114" s="278"/>
      <c r="F114" s="290"/>
    </row>
    <row r="115" spans="2:6" ht="18.75" customHeight="1">
      <c r="B115" s="278"/>
      <c r="C115" s="278"/>
      <c r="D115" s="278"/>
      <c r="E115" s="278"/>
      <c r="F115" s="290"/>
    </row>
    <row r="116" spans="2:6" ht="18.75" customHeight="1">
      <c r="B116" s="278"/>
      <c r="C116" s="278"/>
      <c r="D116" s="278"/>
      <c r="E116" s="278"/>
      <c r="F116" s="290"/>
    </row>
    <row r="117" spans="2:6" ht="18.75" customHeight="1">
      <c r="B117" s="278"/>
      <c r="C117" s="278"/>
      <c r="D117" s="278"/>
      <c r="E117" s="278"/>
      <c r="F117" s="290"/>
    </row>
    <row r="118" spans="2:6" ht="18.75" customHeight="1">
      <c r="B118" s="278"/>
      <c r="C118" s="278"/>
      <c r="D118" s="278"/>
      <c r="E118" s="278"/>
      <c r="F118" s="290"/>
    </row>
    <row r="119" spans="2:6" ht="18.75" customHeight="1">
      <c r="B119" s="278"/>
      <c r="C119" s="278"/>
      <c r="D119" s="278"/>
      <c r="E119" s="278"/>
      <c r="F119" s="290"/>
    </row>
    <row r="120" spans="2:6" ht="18.75" customHeight="1">
      <c r="B120" s="278"/>
      <c r="C120" s="278"/>
      <c r="D120" s="278"/>
      <c r="E120" s="278"/>
      <c r="F120" s="290"/>
    </row>
    <row r="121" spans="2:6" ht="18.75" customHeight="1">
      <c r="B121" s="278"/>
      <c r="C121" s="278"/>
      <c r="D121" s="278"/>
      <c r="E121" s="278"/>
      <c r="F121" s="290"/>
    </row>
    <row r="122" spans="2:6" ht="18.75" customHeight="1">
      <c r="B122" s="278"/>
      <c r="C122" s="278"/>
      <c r="D122" s="278"/>
      <c r="E122" s="278"/>
      <c r="F122" s="290"/>
    </row>
    <row r="123" spans="2:6" ht="18.75" customHeight="1">
      <c r="B123" s="278"/>
      <c r="C123" s="278"/>
      <c r="D123" s="278"/>
      <c r="E123" s="278"/>
      <c r="F123" s="290"/>
    </row>
    <row r="124" spans="2:6" ht="18.75" customHeight="1">
      <c r="B124" s="278"/>
      <c r="C124" s="278"/>
      <c r="D124" s="278"/>
      <c r="E124" s="278"/>
      <c r="F124" s="290"/>
    </row>
    <row r="125" spans="2:6" ht="18.75" customHeight="1">
      <c r="B125" s="278"/>
      <c r="C125" s="278"/>
      <c r="D125" s="278"/>
      <c r="E125" s="278"/>
      <c r="F125" s="290"/>
    </row>
    <row r="126" spans="2:6" ht="18.75" customHeight="1">
      <c r="B126" s="278"/>
      <c r="C126" s="278"/>
      <c r="D126" s="278"/>
      <c r="E126" s="278"/>
      <c r="F126" s="290"/>
    </row>
    <row r="127" spans="2:6" ht="18.75" customHeight="1">
      <c r="E127" s="290"/>
    </row>
    <row r="128" spans="2:6" ht="18.75" customHeight="1">
      <c r="E128" s="290"/>
    </row>
    <row r="129" spans="5:9" ht="18.75" customHeight="1">
      <c r="E129" s="281"/>
      <c r="F129" s="276"/>
    </row>
    <row r="130" spans="5:9" ht="18.75" customHeight="1">
      <c r="E130" s="281"/>
      <c r="G130" s="289"/>
    </row>
    <row r="131" spans="5:9" ht="18.75" customHeight="1">
      <c r="E131" s="281"/>
    </row>
    <row r="132" spans="5:9" ht="18.75" customHeight="1">
      <c r="E132" s="281"/>
    </row>
    <row r="133" spans="5:9" ht="18.75" customHeight="1">
      <c r="E133" s="281"/>
    </row>
    <row r="134" spans="5:9" ht="18.75" customHeight="1">
      <c r="E134" s="281"/>
    </row>
    <row r="135" spans="5:9" ht="18.75" customHeight="1">
      <c r="E135" s="281"/>
    </row>
    <row r="136" spans="5:9" ht="18.75" customHeight="1">
      <c r="E136" s="503"/>
      <c r="F136" s="503"/>
    </row>
    <row r="137" spans="5:9" ht="18.75" customHeight="1">
      <c r="E137" s="503"/>
      <c r="F137" s="503"/>
      <c r="G137" s="275"/>
    </row>
    <row r="138" spans="5:9" ht="18.75" customHeight="1">
      <c r="E138" s="503"/>
      <c r="F138" s="503"/>
      <c r="G138" s="275"/>
    </row>
    <row r="139" spans="5:9" ht="18.75" customHeight="1">
      <c r="E139" s="503"/>
      <c r="F139" s="503"/>
      <c r="G139" s="281"/>
      <c r="H139" s="282"/>
      <c r="I139" s="282"/>
    </row>
    <row r="140" spans="5:9" ht="18.75" customHeight="1">
      <c r="E140" s="281"/>
      <c r="F140" s="281"/>
      <c r="G140" s="281"/>
      <c r="H140" s="282"/>
      <c r="I140" s="282"/>
    </row>
    <row r="141" spans="5:9" ht="18.75" customHeight="1">
      <c r="E141" s="281"/>
      <c r="F141" s="281"/>
      <c r="G141" s="281"/>
      <c r="H141" s="282"/>
      <c r="I141" s="282"/>
    </row>
    <row r="142" spans="5:9" ht="18.75" customHeight="1">
      <c r="E142" s="281"/>
      <c r="F142" s="281"/>
      <c r="G142" s="281"/>
      <c r="H142" s="282"/>
      <c r="I142" s="282"/>
    </row>
    <row r="143" spans="5:9" ht="18.75" customHeight="1">
      <c r="E143" s="503"/>
      <c r="F143" s="503"/>
      <c r="G143" s="281"/>
      <c r="H143" s="282"/>
      <c r="I143" s="282"/>
    </row>
    <row r="144" spans="5:9" ht="18.75" customHeight="1">
      <c r="E144" s="281"/>
      <c r="F144" s="281"/>
      <c r="G144" s="281"/>
      <c r="H144" s="282"/>
      <c r="I144" s="282"/>
    </row>
    <row r="145" spans="1:11" ht="18.75" customHeight="1">
      <c r="B145" s="273"/>
      <c r="C145" s="273"/>
      <c r="D145" s="273"/>
      <c r="E145" s="282"/>
      <c r="F145" s="281"/>
      <c r="G145" s="282"/>
      <c r="H145" s="282"/>
      <c r="I145" s="282"/>
    </row>
    <row r="146" spans="1:11" ht="18.75" customHeight="1">
      <c r="B146" s="273"/>
      <c r="C146" s="273"/>
      <c r="D146" s="273"/>
      <c r="E146" s="503"/>
      <c r="F146" s="503"/>
      <c r="G146" s="281"/>
      <c r="H146" s="282"/>
      <c r="I146" s="282"/>
    </row>
    <row r="147" spans="1:11" ht="18.75" customHeight="1">
      <c r="B147" s="273"/>
      <c r="C147" s="273"/>
      <c r="D147" s="273"/>
      <c r="E147" s="282"/>
      <c r="F147" s="281"/>
      <c r="G147" s="281"/>
      <c r="H147" s="282"/>
      <c r="I147" s="282"/>
    </row>
    <row r="148" spans="1:11" ht="18.75" customHeight="1">
      <c r="B148" s="273"/>
      <c r="C148" s="273"/>
      <c r="D148" s="273"/>
      <c r="E148" s="282"/>
      <c r="F148" s="281"/>
      <c r="G148" s="281"/>
      <c r="H148" s="282"/>
      <c r="I148" s="282"/>
    </row>
    <row r="149" spans="1:11" ht="18.75" customHeight="1">
      <c r="B149" s="273"/>
      <c r="C149" s="273"/>
      <c r="D149" s="273"/>
      <c r="E149" s="282"/>
      <c r="F149" s="281"/>
      <c r="G149" s="282"/>
      <c r="H149" s="282"/>
      <c r="I149" s="282"/>
    </row>
    <row r="150" spans="1:11" ht="18.75" customHeight="1">
      <c r="A150" s="288"/>
      <c r="E150" s="282"/>
      <c r="G150" s="282"/>
      <c r="I150" s="282"/>
    </row>
    <row r="151" spans="1:11" ht="18.75" customHeight="1">
      <c r="A151" s="288"/>
      <c r="E151" s="282"/>
      <c r="F151" s="281"/>
      <c r="G151" s="282"/>
      <c r="I151" s="282"/>
    </row>
    <row r="152" spans="1:11" ht="18.75" customHeight="1">
      <c r="A152" s="288"/>
      <c r="B152" s="273"/>
      <c r="C152" s="273"/>
      <c r="D152" s="273"/>
      <c r="E152" s="282"/>
      <c r="G152" s="282"/>
      <c r="I152" s="282"/>
    </row>
    <row r="153" spans="1:11" ht="18.75" customHeight="1">
      <c r="A153" s="288"/>
      <c r="B153" s="273"/>
      <c r="C153" s="273"/>
      <c r="D153" s="273"/>
      <c r="E153" s="282"/>
      <c r="F153" s="281"/>
      <c r="G153" s="282"/>
      <c r="I153" s="282"/>
    </row>
    <row r="154" spans="1:11" ht="18.75" customHeight="1">
      <c r="A154" s="288"/>
      <c r="B154" s="273"/>
      <c r="C154" s="273"/>
      <c r="D154" s="273"/>
      <c r="E154" s="282"/>
      <c r="G154" s="282"/>
      <c r="J154" s="287"/>
    </row>
    <row r="155" spans="1:11" ht="18.75" customHeight="1">
      <c r="B155" s="273"/>
      <c r="C155" s="273"/>
      <c r="D155" s="273"/>
      <c r="E155" s="282"/>
      <c r="F155" s="281"/>
      <c r="G155" s="282"/>
      <c r="H155" s="282"/>
      <c r="I155" s="282"/>
    </row>
    <row r="156" spans="1:11" ht="18.75" customHeight="1">
      <c r="B156" s="273"/>
      <c r="C156" s="273"/>
      <c r="D156" s="273"/>
      <c r="E156" s="282"/>
      <c r="F156" s="281"/>
      <c r="G156" s="282"/>
      <c r="H156" s="282"/>
      <c r="I156" s="282"/>
    </row>
    <row r="157" spans="1:11" ht="18.75" customHeight="1">
      <c r="B157" s="273"/>
      <c r="C157" s="273"/>
      <c r="D157" s="273"/>
      <c r="E157" s="282"/>
      <c r="F157" s="281"/>
      <c r="G157" s="282"/>
      <c r="H157" s="282"/>
      <c r="I157" s="282"/>
    </row>
    <row r="158" spans="1:11" ht="18.75" customHeight="1">
      <c r="B158" s="273"/>
      <c r="C158" s="273"/>
      <c r="D158" s="273"/>
      <c r="E158" s="282"/>
      <c r="F158" s="281"/>
      <c r="G158" s="282"/>
      <c r="H158" s="282"/>
      <c r="I158" s="282"/>
    </row>
    <row r="159" spans="1:11" ht="18.75" customHeight="1">
      <c r="B159" s="475"/>
      <c r="C159" s="475"/>
      <c r="D159" s="475"/>
      <c r="E159" s="475"/>
      <c r="F159" s="475"/>
      <c r="H159" s="281"/>
      <c r="I159" s="282"/>
      <c r="J159" s="282"/>
      <c r="K159" s="282"/>
    </row>
    <row r="160" spans="1:11" ht="18.75" customHeight="1">
      <c r="B160" s="278"/>
      <c r="C160" s="278"/>
      <c r="D160" s="278"/>
      <c r="E160" s="272"/>
      <c r="F160" s="273"/>
      <c r="H160" s="281"/>
      <c r="I160" s="282"/>
      <c r="J160" s="282"/>
      <c r="K160" s="282"/>
    </row>
    <row r="161" spans="2:12" ht="18.75" customHeight="1">
      <c r="B161" s="278"/>
      <c r="C161" s="278"/>
      <c r="D161" s="278"/>
      <c r="E161" s="272"/>
      <c r="F161" s="273"/>
      <c r="G161" s="286"/>
      <c r="I161" s="281"/>
      <c r="J161" s="282"/>
      <c r="K161" s="282"/>
      <c r="L161" s="282"/>
    </row>
    <row r="162" spans="2:12" ht="18.75" customHeight="1">
      <c r="B162" s="278"/>
      <c r="C162" s="278"/>
      <c r="D162" s="278"/>
      <c r="E162" s="272"/>
      <c r="F162" s="273"/>
      <c r="G162" s="281"/>
      <c r="H162" s="282"/>
      <c r="I162" s="281"/>
      <c r="J162" s="282"/>
      <c r="K162" s="282"/>
      <c r="L162" s="282"/>
    </row>
    <row r="163" spans="2:12" ht="18.75" customHeight="1">
      <c r="B163" s="278"/>
      <c r="C163" s="278"/>
      <c r="D163" s="278"/>
      <c r="E163" s="272"/>
      <c r="F163" s="273"/>
      <c r="G163" s="281"/>
      <c r="H163" s="282"/>
      <c r="I163" s="276"/>
      <c r="J163" s="282"/>
      <c r="K163" s="282"/>
      <c r="L163" s="282"/>
    </row>
    <row r="164" spans="2:12" ht="18.75" customHeight="1">
      <c r="B164" s="278"/>
      <c r="C164" s="278"/>
      <c r="D164" s="278"/>
      <c r="E164" s="272"/>
      <c r="F164" s="273"/>
      <c r="G164" s="281"/>
      <c r="H164" s="282"/>
      <c r="I164" s="281"/>
      <c r="J164" s="281"/>
      <c r="K164" s="282"/>
      <c r="L164" s="282"/>
    </row>
    <row r="165" spans="2:12" ht="18.75" customHeight="1">
      <c r="B165" s="278"/>
      <c r="C165" s="278"/>
      <c r="D165" s="278"/>
      <c r="E165" s="272"/>
      <c r="F165" s="273"/>
      <c r="G165" s="281"/>
      <c r="H165" s="282"/>
      <c r="I165" s="281"/>
      <c r="J165" s="281"/>
      <c r="K165" s="282"/>
      <c r="L165" s="282"/>
    </row>
    <row r="166" spans="2:12" ht="18.75" customHeight="1">
      <c r="B166" s="278"/>
      <c r="C166" s="278"/>
      <c r="D166" s="278"/>
      <c r="E166" s="272"/>
      <c r="F166" s="273"/>
      <c r="G166" s="286"/>
      <c r="H166" s="281"/>
      <c r="I166" s="281"/>
      <c r="J166" s="281"/>
      <c r="K166" s="282"/>
      <c r="L166" s="282"/>
    </row>
    <row r="167" spans="2:12" ht="18.75" customHeight="1">
      <c r="B167" s="278"/>
      <c r="C167" s="278"/>
      <c r="D167" s="278"/>
      <c r="E167" s="272"/>
      <c r="F167" s="273"/>
      <c r="G167" s="281"/>
      <c r="H167" s="281"/>
      <c r="I167" s="281"/>
      <c r="J167" s="281"/>
      <c r="K167" s="282"/>
      <c r="L167" s="282"/>
    </row>
    <row r="168" spans="2:12" ht="18.75" customHeight="1">
      <c r="B168" s="278"/>
      <c r="C168" s="278"/>
      <c r="D168" s="278"/>
      <c r="E168" s="272"/>
      <c r="F168" s="273"/>
      <c r="H168" s="281"/>
      <c r="I168" s="281"/>
      <c r="J168" s="281"/>
      <c r="K168" s="282"/>
      <c r="L168" s="282"/>
    </row>
    <row r="169" spans="2:12" ht="18.75" customHeight="1">
      <c r="B169" s="278"/>
      <c r="C169" s="278"/>
      <c r="D169" s="278"/>
      <c r="E169" s="272"/>
      <c r="F169" s="273"/>
      <c r="H169" s="281"/>
      <c r="I169" s="281"/>
      <c r="J169" s="281"/>
      <c r="K169" s="282"/>
      <c r="L169" s="282"/>
    </row>
    <row r="170" spans="2:12" ht="18.75" customHeight="1">
      <c r="B170" s="475"/>
      <c r="C170" s="475"/>
      <c r="D170" s="475"/>
      <c r="E170" s="475"/>
      <c r="F170" s="475"/>
    </row>
    <row r="171" spans="2:12" ht="18.75" customHeight="1">
      <c r="B171" s="278"/>
      <c r="C171" s="278"/>
      <c r="D171" s="278"/>
      <c r="F171" s="278"/>
    </row>
    <row r="172" spans="2:12" ht="18.75" customHeight="1">
      <c r="B172" s="278"/>
      <c r="C172" s="278"/>
      <c r="D172" s="278"/>
      <c r="F172" s="278"/>
    </row>
    <row r="173" spans="2:12" ht="18.75" customHeight="1">
      <c r="B173" s="278"/>
      <c r="C173" s="278"/>
      <c r="D173" s="278"/>
      <c r="F173" s="278"/>
    </row>
    <row r="174" spans="2:12" ht="18.75" customHeight="1">
      <c r="B174" s="278"/>
      <c r="C174" s="278"/>
      <c r="D174" s="278"/>
      <c r="F174" s="278"/>
    </row>
    <row r="175" spans="2:12" ht="18.75" customHeight="1">
      <c r="E175" s="272"/>
      <c r="F175" s="272"/>
    </row>
    <row r="176" spans="2:12" ht="18.75" customHeight="1">
      <c r="E176" s="272"/>
      <c r="F176" s="272"/>
    </row>
    <row r="177" spans="1:40" ht="18.75" customHeight="1">
      <c r="E177" s="272"/>
      <c r="F177" s="272"/>
    </row>
    <row r="178" spans="1:40" ht="18.75" customHeight="1">
      <c r="E178" s="272"/>
      <c r="F178" s="272"/>
    </row>
    <row r="179" spans="1:40" ht="18.75" customHeight="1">
      <c r="E179" s="272"/>
      <c r="F179" s="272"/>
    </row>
    <row r="180" spans="1:40" ht="18.75" customHeight="1">
      <c r="B180" s="475"/>
      <c r="C180" s="475"/>
      <c r="D180" s="475"/>
      <c r="E180" s="475"/>
      <c r="F180" s="475"/>
      <c r="I180" s="281"/>
      <c r="J180" s="281"/>
      <c r="K180" s="282"/>
      <c r="L180" s="282"/>
    </row>
    <row r="181" spans="1:40" ht="18.75" customHeight="1">
      <c r="B181" s="278"/>
      <c r="C181" s="278"/>
      <c r="D181" s="278"/>
      <c r="E181" s="272"/>
      <c r="F181" s="273"/>
      <c r="H181" s="281"/>
      <c r="I181" s="281"/>
      <c r="J181" s="281"/>
      <c r="K181" s="282"/>
      <c r="L181" s="282"/>
    </row>
    <row r="182" spans="1:40" ht="18.75" customHeight="1">
      <c r="B182" s="278"/>
      <c r="C182" s="278"/>
      <c r="D182" s="278"/>
      <c r="E182" s="272"/>
      <c r="F182" s="273"/>
      <c r="H182" s="281"/>
      <c r="I182" s="281"/>
      <c r="J182" s="281"/>
      <c r="K182" s="282"/>
      <c r="L182" s="282"/>
    </row>
    <row r="183" spans="1:40" ht="18.75" customHeight="1">
      <c r="B183" s="278"/>
      <c r="C183" s="278"/>
      <c r="D183" s="278"/>
      <c r="E183" s="272"/>
      <c r="F183" s="273"/>
      <c r="H183" s="281"/>
      <c r="I183" s="281"/>
      <c r="J183" s="281"/>
      <c r="K183" s="282"/>
      <c r="L183" s="282"/>
    </row>
    <row r="184" spans="1:40" ht="18.75" customHeight="1">
      <c r="B184" s="278"/>
      <c r="C184" s="278"/>
      <c r="D184" s="278"/>
      <c r="E184" s="272"/>
      <c r="F184" s="273"/>
      <c r="J184" s="281"/>
      <c r="K184" s="282"/>
      <c r="L184" s="282"/>
    </row>
    <row r="185" spans="1:40" ht="18.75" customHeight="1">
      <c r="B185" s="278"/>
      <c r="C185" s="278"/>
      <c r="D185" s="278"/>
      <c r="E185" s="272"/>
      <c r="F185" s="273"/>
      <c r="H185" s="281"/>
      <c r="I185" s="281"/>
      <c r="J185" s="281"/>
      <c r="K185" s="282"/>
      <c r="L185" s="282"/>
    </row>
    <row r="186" spans="1:40" ht="18.75" customHeight="1">
      <c r="B186" s="475"/>
      <c r="C186" s="475"/>
      <c r="D186" s="475"/>
      <c r="E186" s="475"/>
      <c r="F186" s="475"/>
      <c r="H186" s="281"/>
      <c r="I186" s="281"/>
      <c r="J186" s="281"/>
      <c r="K186" s="282"/>
      <c r="L186" s="282"/>
    </row>
    <row r="187" spans="1:40" ht="18.75" customHeight="1">
      <c r="B187" s="278"/>
      <c r="C187" s="278"/>
      <c r="D187" s="278"/>
      <c r="E187" s="278"/>
      <c r="F187" s="278"/>
      <c r="H187" s="281"/>
      <c r="I187" s="281"/>
      <c r="J187" s="281"/>
      <c r="K187" s="282"/>
      <c r="L187" s="282"/>
    </row>
    <row r="188" spans="1:40" ht="18.75" customHeight="1" thickBot="1">
      <c r="B188" s="278"/>
      <c r="C188" s="278"/>
      <c r="D188" s="278"/>
      <c r="E188" s="278"/>
      <c r="F188" s="278"/>
      <c r="H188" s="281"/>
      <c r="I188" s="281"/>
      <c r="J188" s="281"/>
      <c r="K188" s="282"/>
      <c r="L188" s="282"/>
      <c r="U188" s="271"/>
      <c r="V188" s="271"/>
      <c r="W188" s="271"/>
      <c r="X188" s="271"/>
      <c r="Y188" s="271"/>
    </row>
    <row r="189" spans="1:40" ht="18.75" customHeight="1">
      <c r="B189" s="278"/>
      <c r="C189" s="278"/>
      <c r="D189" s="278"/>
      <c r="E189" s="278"/>
      <c r="F189" s="278"/>
      <c r="H189" s="281"/>
      <c r="I189" s="281"/>
      <c r="J189" s="281"/>
      <c r="K189" s="282"/>
      <c r="L189" s="282"/>
      <c r="U189" s="270"/>
      <c r="V189" s="269"/>
      <c r="W189" s="267"/>
      <c r="X189" s="267"/>
      <c r="Y189" s="267"/>
    </row>
    <row r="190" spans="1:40" ht="18.75" customHeight="1">
      <c r="B190" s="278"/>
      <c r="C190" s="278"/>
      <c r="D190" s="278"/>
      <c r="E190" s="278"/>
      <c r="F190" s="278"/>
      <c r="H190" s="281"/>
      <c r="I190" s="281"/>
      <c r="J190" s="281"/>
      <c r="K190" s="282"/>
      <c r="L190" s="282"/>
    </row>
    <row r="191" spans="1:40" ht="18.75" customHeight="1">
      <c r="B191" s="278"/>
      <c r="C191" s="278"/>
      <c r="D191" s="278"/>
      <c r="E191" s="272"/>
      <c r="F191" s="273"/>
      <c r="H191" s="281"/>
      <c r="I191" s="281"/>
      <c r="J191" s="281"/>
      <c r="K191" s="282"/>
      <c r="L191" s="282"/>
    </row>
    <row r="192" spans="1:40" ht="18.75" customHeight="1" thickBot="1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V192" s="282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</row>
    <row r="193" spans="1:40" ht="18.75" customHeight="1">
      <c r="A193" s="267"/>
      <c r="B193" s="267"/>
      <c r="C193" s="267"/>
      <c r="D193" s="267"/>
      <c r="E193" s="506"/>
      <c r="F193" s="506"/>
      <c r="G193" s="506"/>
      <c r="H193" s="506"/>
      <c r="I193" s="270"/>
      <c r="J193" s="270"/>
      <c r="K193" s="270"/>
      <c r="L193" s="270"/>
      <c r="M193" s="270"/>
      <c r="N193" s="270"/>
      <c r="O193" s="270"/>
      <c r="P193" s="270"/>
      <c r="Q193" s="270"/>
      <c r="R193" s="270"/>
      <c r="S193" s="270"/>
      <c r="T193" s="270"/>
      <c r="Z193" s="267"/>
      <c r="AA193" s="267"/>
      <c r="AB193" s="267"/>
      <c r="AC193" s="267"/>
      <c r="AD193" s="267"/>
      <c r="AE193" s="267"/>
      <c r="AF193" s="267"/>
      <c r="AG193" s="268"/>
      <c r="AH193" s="268"/>
      <c r="AI193" s="268"/>
      <c r="AJ193" s="268"/>
      <c r="AK193" s="268"/>
      <c r="AL193" s="268"/>
      <c r="AM193" s="268"/>
      <c r="AN193" s="267"/>
    </row>
    <row r="194" spans="1:40" ht="18.75" customHeight="1">
      <c r="B194" s="285"/>
      <c r="C194" s="285"/>
      <c r="D194" s="285"/>
      <c r="E194" s="284"/>
      <c r="F194" s="279"/>
      <c r="G194" s="276"/>
      <c r="H194" s="283"/>
      <c r="I194" s="282"/>
      <c r="J194" s="282"/>
      <c r="K194" s="282"/>
    </row>
    <row r="195" spans="1:40" ht="18.75" customHeight="1">
      <c r="B195" s="274"/>
      <c r="C195" s="274"/>
      <c r="D195" s="274"/>
      <c r="E195" s="519"/>
      <c r="F195" s="519"/>
      <c r="G195" s="276"/>
      <c r="H195" s="276"/>
    </row>
    <row r="196" spans="1:40" ht="18.75" customHeight="1">
      <c r="E196" s="272"/>
      <c r="F196" s="279"/>
      <c r="H196" s="276"/>
      <c r="AB196" s="282"/>
    </row>
    <row r="197" spans="1:40" ht="18.75" customHeight="1">
      <c r="B197" s="278"/>
      <c r="C197" s="278"/>
      <c r="D197" s="278"/>
      <c r="E197" s="272"/>
      <c r="F197" s="273"/>
      <c r="G197" s="281"/>
      <c r="AF197" s="280"/>
    </row>
    <row r="198" spans="1:40" ht="18.75" customHeight="1">
      <c r="B198" s="278"/>
      <c r="C198" s="278"/>
      <c r="D198" s="278"/>
      <c r="E198" s="272"/>
      <c r="F198" s="273"/>
      <c r="G198" s="281"/>
      <c r="AG198" s="280"/>
    </row>
    <row r="199" spans="1:40" ht="18.75" customHeight="1">
      <c r="B199" s="278"/>
      <c r="C199" s="278"/>
      <c r="D199" s="278"/>
      <c r="E199" s="272"/>
      <c r="F199" s="273"/>
      <c r="G199" s="281"/>
      <c r="AH199" s="280"/>
    </row>
    <row r="200" spans="1:40" ht="18.75" customHeight="1">
      <c r="B200" s="278"/>
      <c r="C200" s="278"/>
      <c r="D200" s="278"/>
      <c r="E200" s="272"/>
      <c r="F200" s="273"/>
    </row>
    <row r="201" spans="1:40" ht="18.75" customHeight="1">
      <c r="E201" s="272"/>
      <c r="F201" s="279"/>
      <c r="G201" s="276"/>
      <c r="H201" s="276"/>
    </row>
    <row r="202" spans="1:40" ht="18.75" customHeight="1">
      <c r="B202" s="274"/>
      <c r="C202" s="274"/>
      <c r="D202" s="274"/>
      <c r="E202" s="519"/>
      <c r="F202" s="519"/>
      <c r="G202" s="276"/>
      <c r="H202" s="276"/>
    </row>
    <row r="203" spans="1:40" ht="18.75" customHeight="1">
      <c r="E203" s="272"/>
      <c r="F203" s="272"/>
      <c r="G203" s="276"/>
      <c r="H203" s="275"/>
      <c r="AF203" s="277"/>
    </row>
    <row r="204" spans="1:40" ht="18.75" customHeight="1">
      <c r="E204" s="272"/>
      <c r="F204" s="272"/>
      <c r="G204" s="276"/>
      <c r="H204" s="275"/>
      <c r="AF204" s="277"/>
    </row>
    <row r="205" spans="1:40" ht="18.75" customHeight="1">
      <c r="B205" s="274"/>
      <c r="C205" s="274"/>
      <c r="D205" s="274"/>
      <c r="E205" s="519"/>
      <c r="F205" s="519"/>
      <c r="G205" s="276"/>
      <c r="H205" s="276"/>
      <c r="I205" s="275"/>
      <c r="AG205" s="277"/>
    </row>
    <row r="206" spans="1:40" ht="18.75" customHeight="1">
      <c r="B206" s="278"/>
      <c r="C206" s="278"/>
      <c r="D206" s="278"/>
      <c r="E206" s="272"/>
      <c r="F206" s="273"/>
      <c r="G206" s="276"/>
      <c r="H206" s="276"/>
      <c r="I206" s="275"/>
      <c r="AG206" s="277"/>
    </row>
    <row r="207" spans="1:40" ht="18.75" customHeight="1">
      <c r="E207" s="272"/>
      <c r="F207" s="272"/>
      <c r="G207" s="276"/>
      <c r="H207" s="276"/>
      <c r="I207" s="275"/>
    </row>
    <row r="208" spans="1:40" ht="18.75" customHeight="1">
      <c r="E208" s="272"/>
      <c r="F208" s="272"/>
      <c r="G208" s="276"/>
      <c r="H208" s="276"/>
      <c r="I208" s="275"/>
    </row>
    <row r="209" spans="2:9" ht="18.75" customHeight="1">
      <c r="E209" s="272"/>
      <c r="F209" s="272"/>
      <c r="G209" s="276"/>
      <c r="H209" s="276"/>
      <c r="I209" s="275"/>
    </row>
    <row r="210" spans="2:9" ht="18.75" customHeight="1">
      <c r="E210" s="272"/>
      <c r="F210" s="272"/>
      <c r="G210" s="276"/>
      <c r="H210" s="276"/>
      <c r="I210" s="275"/>
    </row>
    <row r="211" spans="2:9" ht="18.75" customHeight="1">
      <c r="B211" s="274"/>
      <c r="C211" s="274"/>
      <c r="D211" s="274"/>
      <c r="E211" s="519"/>
      <c r="F211" s="519"/>
      <c r="G211" s="276"/>
      <c r="H211" s="276"/>
      <c r="I211" s="275"/>
    </row>
    <row r="212" spans="2:9" ht="18.75" customHeight="1">
      <c r="E212" s="272"/>
      <c r="F212" s="272"/>
      <c r="G212" s="276"/>
      <c r="H212" s="276"/>
      <c r="I212" s="275"/>
    </row>
    <row r="213" spans="2:9" ht="18.75" customHeight="1">
      <c r="E213" s="272"/>
      <c r="F213" s="272"/>
      <c r="G213" s="276"/>
      <c r="H213" s="276"/>
      <c r="I213" s="275"/>
    </row>
    <row r="214" spans="2:9" ht="18.75" customHeight="1">
      <c r="B214" s="274"/>
      <c r="C214" s="274"/>
      <c r="D214" s="274"/>
      <c r="E214" s="519"/>
      <c r="F214" s="519"/>
      <c r="G214" s="276"/>
      <c r="H214" s="276"/>
      <c r="I214" s="275"/>
    </row>
    <row r="215" spans="2:9" ht="18.75" customHeight="1">
      <c r="E215" s="272"/>
      <c r="F215" s="272"/>
      <c r="G215" s="276"/>
      <c r="H215" s="276"/>
      <c r="I215" s="275"/>
    </row>
    <row r="216" spans="2:9" ht="18.75" customHeight="1">
      <c r="E216" s="272"/>
      <c r="F216" s="272"/>
      <c r="G216" s="276"/>
      <c r="H216" s="276"/>
      <c r="I216" s="275"/>
    </row>
    <row r="217" spans="2:9" ht="18.75" customHeight="1">
      <c r="B217" s="274"/>
      <c r="C217" s="274"/>
      <c r="D217" s="274"/>
      <c r="E217" s="519"/>
      <c r="F217" s="519"/>
    </row>
    <row r="218" spans="2:9" ht="18.75" customHeight="1">
      <c r="E218" s="272"/>
      <c r="F218" s="272"/>
    </row>
    <row r="219" spans="2:9" ht="18.75" customHeight="1">
      <c r="E219" s="272"/>
      <c r="F219" s="272"/>
    </row>
    <row r="220" spans="2:9" ht="18.75" customHeight="1">
      <c r="B220" s="274"/>
      <c r="C220" s="274"/>
      <c r="D220" s="274"/>
      <c r="E220" s="519"/>
      <c r="F220" s="519"/>
    </row>
    <row r="221" spans="2:9" ht="18.75" customHeight="1">
      <c r="E221" s="272"/>
      <c r="F221" s="272"/>
    </row>
    <row r="222" spans="2:9" ht="18.75" customHeight="1">
      <c r="E222" s="272"/>
      <c r="F222" s="272"/>
    </row>
    <row r="223" spans="2:9" ht="18.75" customHeight="1">
      <c r="E223" s="272"/>
      <c r="F223" s="272"/>
    </row>
    <row r="224" spans="2:9" ht="18.75" customHeight="1">
      <c r="E224" s="272"/>
      <c r="F224" s="272"/>
    </row>
    <row r="225" spans="1:40" ht="18.75" customHeight="1">
      <c r="E225" s="272"/>
      <c r="F225" s="272"/>
    </row>
    <row r="226" spans="1:40" ht="18.75" customHeight="1">
      <c r="E226" s="272"/>
      <c r="F226" s="272"/>
    </row>
    <row r="227" spans="1:40" ht="18.75" customHeight="1">
      <c r="E227" s="272"/>
      <c r="F227" s="272"/>
    </row>
    <row r="228" spans="1:40" ht="18.75" customHeight="1" thickBot="1">
      <c r="E228" s="272"/>
      <c r="F228" s="272"/>
      <c r="U228" s="271"/>
      <c r="V228" s="271"/>
      <c r="W228" s="271"/>
      <c r="X228" s="271"/>
      <c r="Y228" s="271"/>
    </row>
    <row r="229" spans="1:40" ht="18.75" customHeight="1">
      <c r="E229" s="272"/>
      <c r="F229" s="272"/>
      <c r="U229" s="270"/>
      <c r="V229" s="269"/>
      <c r="W229" s="267"/>
      <c r="X229" s="267"/>
      <c r="Y229" s="267"/>
    </row>
    <row r="230" spans="1:40" ht="18.75" customHeight="1">
      <c r="E230" s="272"/>
      <c r="F230" s="272"/>
    </row>
    <row r="231" spans="1:40" ht="18.75" customHeight="1">
      <c r="E231" s="272"/>
      <c r="F231" s="272"/>
    </row>
    <row r="232" spans="1:40" ht="18.75" customHeight="1" thickBot="1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</row>
    <row r="233" spans="1:40" ht="18.75" customHeight="1">
      <c r="A233" s="267"/>
      <c r="B233" s="267"/>
      <c r="C233" s="267"/>
      <c r="D233" s="267"/>
      <c r="E233" s="506"/>
      <c r="F233" s="506"/>
      <c r="G233" s="506"/>
      <c r="H233" s="506"/>
      <c r="I233" s="270"/>
      <c r="J233" s="270"/>
      <c r="K233" s="270"/>
      <c r="L233" s="270"/>
      <c r="M233" s="270"/>
      <c r="N233" s="270"/>
      <c r="O233" s="270"/>
      <c r="P233" s="270"/>
      <c r="Q233" s="270"/>
      <c r="R233" s="270"/>
      <c r="S233" s="270"/>
      <c r="T233" s="270"/>
      <c r="Z233" s="267"/>
      <c r="AA233" s="267"/>
      <c r="AB233" s="267"/>
      <c r="AC233" s="267"/>
      <c r="AD233" s="267"/>
      <c r="AE233" s="267"/>
      <c r="AF233" s="267"/>
      <c r="AG233" s="268"/>
      <c r="AH233" s="268"/>
      <c r="AI233" s="268"/>
      <c r="AJ233" s="268"/>
      <c r="AK233" s="268"/>
      <c r="AL233" s="268"/>
      <c r="AM233" s="268"/>
      <c r="AN233" s="267"/>
    </row>
    <row r="234" spans="1:40" ht="18.75" customHeight="1">
      <c r="E234" s="272"/>
      <c r="F234" s="272"/>
    </row>
    <row r="235" spans="1:40" ht="18.75" customHeight="1">
      <c r="E235" s="272"/>
      <c r="F235" s="272"/>
    </row>
    <row r="236" spans="1:40" ht="18.75" customHeight="1">
      <c r="E236" s="272"/>
      <c r="F236" s="272"/>
    </row>
    <row r="237" spans="1:40" ht="18.75" customHeight="1">
      <c r="E237" s="272"/>
      <c r="F237" s="272"/>
    </row>
    <row r="238" spans="1:40" ht="18.75" customHeight="1">
      <c r="E238" s="272"/>
      <c r="F238" s="272"/>
    </row>
    <row r="239" spans="1:40" ht="18.75" customHeight="1">
      <c r="E239" s="272"/>
      <c r="F239" s="272"/>
    </row>
    <row r="240" spans="1:40" ht="18.75" customHeight="1">
      <c r="E240" s="272"/>
      <c r="F240" s="272"/>
    </row>
    <row r="268" spans="1:40" ht="18.75" customHeight="1" thickBot="1">
      <c r="U268" s="271"/>
      <c r="V268" s="271"/>
      <c r="W268" s="271"/>
      <c r="X268" s="271"/>
      <c r="Y268" s="271"/>
    </row>
    <row r="269" spans="1:40" ht="18.75" customHeight="1">
      <c r="U269" s="270"/>
      <c r="V269" s="269"/>
      <c r="W269" s="267"/>
      <c r="X269" s="267"/>
      <c r="Y269" s="267"/>
    </row>
    <row r="272" spans="1:40" ht="18.75" customHeight="1" thickBot="1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</row>
    <row r="273" spans="1:40" ht="18.75" customHeight="1">
      <c r="A273" s="267"/>
      <c r="B273" s="267"/>
      <c r="C273" s="267"/>
      <c r="D273" s="267"/>
      <c r="E273" s="506" t="s">
        <v>557</v>
      </c>
      <c r="F273" s="506"/>
      <c r="G273" s="506"/>
      <c r="H273" s="506"/>
      <c r="I273" s="270" t="s">
        <v>558</v>
      </c>
      <c r="J273" s="270"/>
      <c r="K273" s="270"/>
      <c r="L273" s="270"/>
      <c r="M273" s="270"/>
      <c r="N273" s="270"/>
      <c r="O273" s="270"/>
      <c r="P273" s="270"/>
      <c r="Q273" s="270"/>
      <c r="R273" s="270"/>
      <c r="S273" s="270"/>
      <c r="T273" s="270"/>
      <c r="Z273" s="267"/>
      <c r="AA273" s="267"/>
      <c r="AB273" s="267"/>
      <c r="AC273" s="267"/>
      <c r="AD273" s="267"/>
      <c r="AE273" s="267"/>
      <c r="AF273" s="267"/>
      <c r="AG273" s="268" t="str">
        <f ca="1">TEXT(TODAY(),"yyyy!/mm!/dd"&amp; " 印刷")</f>
        <v>2023/06/17 印刷</v>
      </c>
      <c r="AH273" s="268"/>
      <c r="AI273" s="268"/>
      <c r="AJ273" s="268"/>
      <c r="AK273" s="268"/>
      <c r="AL273" s="268"/>
      <c r="AM273" s="268"/>
      <c r="AN273" s="267"/>
    </row>
  </sheetData>
  <mergeCells count="75">
    <mergeCell ref="E220:F220"/>
    <mergeCell ref="E233:H233"/>
    <mergeCell ref="A5:F5"/>
    <mergeCell ref="G5:K5"/>
    <mergeCell ref="L5:AE5"/>
    <mergeCell ref="A7:AE7"/>
    <mergeCell ref="A10:F10"/>
    <mergeCell ref="G10:K10"/>
    <mergeCell ref="L10:AE10"/>
    <mergeCell ref="L9:AE9"/>
    <mergeCell ref="E193:H193"/>
    <mergeCell ref="E195:F195"/>
    <mergeCell ref="B49:F49"/>
    <mergeCell ref="B54:F54"/>
    <mergeCell ref="B78:F78"/>
    <mergeCell ref="B83:F83"/>
    <mergeCell ref="F1:AI2"/>
    <mergeCell ref="E273:H273"/>
    <mergeCell ref="A3:F3"/>
    <mergeCell ref="A4:F4"/>
    <mergeCell ref="A6:F6"/>
    <mergeCell ref="A9:F9"/>
    <mergeCell ref="G4:K4"/>
    <mergeCell ref="G3:K3"/>
    <mergeCell ref="G6:K6"/>
    <mergeCell ref="G9:K9"/>
    <mergeCell ref="E205:F205"/>
    <mergeCell ref="E211:F211"/>
    <mergeCell ref="E214:F214"/>
    <mergeCell ref="E217:F217"/>
    <mergeCell ref="E202:F202"/>
    <mergeCell ref="B159:F159"/>
    <mergeCell ref="B86:F86"/>
    <mergeCell ref="E136:F136"/>
    <mergeCell ref="E137:F137"/>
    <mergeCell ref="E138:F138"/>
    <mergeCell ref="E139:F139"/>
    <mergeCell ref="E143:F143"/>
    <mergeCell ref="E146:F146"/>
    <mergeCell ref="B170:F170"/>
    <mergeCell ref="B180:F180"/>
    <mergeCell ref="B186:F186"/>
    <mergeCell ref="B39:F39"/>
    <mergeCell ref="U3:AE3"/>
    <mergeCell ref="AF3:AJ3"/>
    <mergeCell ref="B27:E27"/>
    <mergeCell ref="J27:M27"/>
    <mergeCell ref="Q27:S27"/>
    <mergeCell ref="B28:E28"/>
    <mergeCell ref="AF6:AJ6"/>
    <mergeCell ref="J28:M28"/>
    <mergeCell ref="Q28:S28"/>
    <mergeCell ref="B30:E30"/>
    <mergeCell ref="J30:M30"/>
    <mergeCell ref="Q30:S30"/>
    <mergeCell ref="L3:T3"/>
    <mergeCell ref="L4:AE4"/>
    <mergeCell ref="L6:AE6"/>
    <mergeCell ref="AK9:AO9"/>
    <mergeCell ref="AK10:AO10"/>
    <mergeCell ref="AK3:AO3"/>
    <mergeCell ref="AF7:AJ7"/>
    <mergeCell ref="AF4:AJ4"/>
    <mergeCell ref="AK4:AO4"/>
    <mergeCell ref="AK6:AO6"/>
    <mergeCell ref="AK7:AO7"/>
    <mergeCell ref="AF5:AJ5"/>
    <mergeCell ref="AK5:AO5"/>
    <mergeCell ref="AF9:AJ9"/>
    <mergeCell ref="AF10:AJ10"/>
    <mergeCell ref="A8:F8"/>
    <mergeCell ref="G8:K8"/>
    <mergeCell ref="L8:AE8"/>
    <mergeCell ref="AF8:AJ8"/>
    <mergeCell ref="AK8:AO8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11</xdr:row>
                    <xdr:rowOff>66675</xdr:rowOff>
                  </from>
                  <to>
                    <xdr:col>9</xdr:col>
                    <xdr:colOff>95250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autoFill="0" autoPict="0" macro="[0]!'メニュー処理 2'">
                <anchor moveWithCells="1" sizeWithCells="1">
                  <from>
                    <xdr:col>11</xdr:col>
                    <xdr:colOff>123825</xdr:colOff>
                    <xdr:row>11</xdr:row>
                    <xdr:rowOff>57150</xdr:rowOff>
                  </from>
                  <to>
                    <xdr:col>20</xdr:col>
                    <xdr:colOff>142875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8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254</v>
      </c>
      <c r="D1" s="395" t="s">
        <v>654</v>
      </c>
      <c r="E1" s="394">
        <v>999</v>
      </c>
      <c r="F1" s="525" t="s">
        <v>590</v>
      </c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6"/>
      <c r="AA1" s="527" t="s">
        <v>591</v>
      </c>
      <c r="AB1" s="527"/>
      <c r="AC1" s="527"/>
      <c r="AD1" s="527"/>
      <c r="AE1" s="527"/>
      <c r="AF1" s="527"/>
      <c r="AG1" s="527"/>
      <c r="AH1" s="527"/>
      <c r="AI1" s="527"/>
      <c r="AJ1" s="528" t="s">
        <v>592</v>
      </c>
      <c r="AK1" s="528"/>
      <c r="AL1" s="528"/>
      <c r="AM1" s="528"/>
      <c r="AN1" s="528"/>
      <c r="AO1" s="529"/>
      <c r="AP1" s="530" t="str">
        <f>" ( "&amp;COUNTA(F:F)-3&amp;"名 )"</f>
        <v xml:space="preserve"> ( 251名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254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32">
        <v>3</v>
      </c>
      <c r="AM2" s="533"/>
      <c r="AN2" s="10"/>
      <c r="AO2" s="9"/>
      <c r="AP2" s="531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>
        <f>MAX(①原簿!BA4:'①原簿'!BA8953)</f>
        <v>648</v>
      </c>
    </row>
    <row r="3" spans="1:54" s="18" customFormat="1" ht="36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</row>
    <row r="4" spans="1:54" ht="24.95" customHeight="1">
      <c r="A4" s="321"/>
      <c r="B4" s="19" t="s">
        <v>2215</v>
      </c>
      <c r="C4" s="19">
        <v>91</v>
      </c>
      <c r="D4" s="20" t="s">
        <v>1351</v>
      </c>
      <c r="E4" s="20" t="s">
        <v>1515</v>
      </c>
      <c r="F4" s="19" t="s">
        <v>5662</v>
      </c>
      <c r="G4" s="19" t="s">
        <v>1516</v>
      </c>
      <c r="H4" s="19" t="s">
        <v>1517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1518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832</v>
      </c>
      <c r="AK4" s="24" t="s">
        <v>3</v>
      </c>
      <c r="AL4" s="326"/>
      <c r="AM4" s="327"/>
      <c r="AN4" s="25"/>
      <c r="AO4" s="24"/>
      <c r="AP4" s="256" t="s">
        <v>1519</v>
      </c>
      <c r="AQ4" s="257"/>
      <c r="AR4" s="257" t="s">
        <v>834</v>
      </c>
      <c r="AS4" s="257" t="s">
        <v>1520</v>
      </c>
      <c r="AT4" s="261"/>
      <c r="AU4" s="261"/>
      <c r="AV4" s="261" t="s">
        <v>1515</v>
      </c>
      <c r="AW4" s="261"/>
      <c r="AX4" s="261"/>
      <c r="AY4" s="261"/>
      <c r="AZ4" s="261"/>
      <c r="BA4" s="316">
        <v>94</v>
      </c>
      <c r="BB4" s="390"/>
    </row>
    <row r="5" spans="1:54" ht="24.95" customHeight="1">
      <c r="A5" s="322"/>
      <c r="B5" s="19" t="s">
        <v>2215</v>
      </c>
      <c r="C5" s="19">
        <v>91</v>
      </c>
      <c r="D5" s="20" t="s">
        <v>827</v>
      </c>
      <c r="E5" s="27" t="s">
        <v>2217</v>
      </c>
      <c r="F5" s="26" t="s">
        <v>5663</v>
      </c>
      <c r="G5" s="26" t="s">
        <v>3</v>
      </c>
      <c r="H5" s="26" t="s">
        <v>3</v>
      </c>
      <c r="I5" s="26"/>
      <c r="J5" s="26"/>
      <c r="K5" s="26"/>
      <c r="L5" s="26"/>
      <c r="M5" s="26" t="s">
        <v>842</v>
      </c>
      <c r="N5" s="26" t="s">
        <v>843</v>
      </c>
      <c r="O5" s="26"/>
      <c r="P5" s="26" t="s">
        <v>844</v>
      </c>
      <c r="Q5" s="26" t="s">
        <v>845</v>
      </c>
      <c r="R5" s="26"/>
      <c r="S5" s="26"/>
      <c r="T5" s="26"/>
      <c r="U5" s="26" t="s">
        <v>846</v>
      </c>
      <c r="V5" s="26"/>
      <c r="W5" s="26"/>
      <c r="X5" s="26"/>
      <c r="Y5" s="26" t="s">
        <v>847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848</v>
      </c>
      <c r="AK5" s="31" t="s">
        <v>849</v>
      </c>
      <c r="AL5" s="328"/>
      <c r="AM5" s="329"/>
      <c r="AN5" s="25"/>
      <c r="AO5" s="24"/>
      <c r="AP5" s="258" t="s">
        <v>850</v>
      </c>
      <c r="AQ5" s="259"/>
      <c r="AR5" s="259" t="s">
        <v>834</v>
      </c>
      <c r="AS5" s="259" t="s">
        <v>665</v>
      </c>
      <c r="AT5" s="262"/>
      <c r="AU5" s="262"/>
      <c r="AV5" s="262" t="s">
        <v>2217</v>
      </c>
      <c r="AW5" s="262"/>
      <c r="AX5" s="262"/>
      <c r="AY5" s="262"/>
      <c r="AZ5" s="262"/>
      <c r="BA5" s="317">
        <v>24</v>
      </c>
      <c r="BB5" s="390"/>
    </row>
    <row r="6" spans="1:54" ht="24.95" customHeight="1">
      <c r="A6" s="322"/>
      <c r="B6" s="19" t="s">
        <v>2215</v>
      </c>
      <c r="C6" s="19">
        <v>91</v>
      </c>
      <c r="D6" s="20" t="s">
        <v>827</v>
      </c>
      <c r="E6" s="27" t="s">
        <v>1162</v>
      </c>
      <c r="F6" s="26" t="s">
        <v>5664</v>
      </c>
      <c r="G6" s="26" t="s">
        <v>3</v>
      </c>
      <c r="H6" s="26" t="s">
        <v>1163</v>
      </c>
      <c r="I6" s="26"/>
      <c r="J6" s="26"/>
      <c r="K6" s="26"/>
      <c r="L6" s="26"/>
      <c r="M6" s="26" t="s">
        <v>1164</v>
      </c>
      <c r="N6" s="26" t="s">
        <v>1165</v>
      </c>
      <c r="O6" s="26"/>
      <c r="P6" s="26"/>
      <c r="Q6" s="26" t="s">
        <v>1166</v>
      </c>
      <c r="R6" s="26"/>
      <c r="S6" s="26"/>
      <c r="T6" s="26"/>
      <c r="U6" s="26" t="s">
        <v>3</v>
      </c>
      <c r="V6" s="26"/>
      <c r="W6" s="26"/>
      <c r="X6" s="26"/>
      <c r="Y6" s="26" t="s">
        <v>1167</v>
      </c>
      <c r="Z6" s="26"/>
      <c r="AA6" s="28" t="s">
        <v>1168</v>
      </c>
      <c r="AB6" s="28" t="s">
        <v>1148</v>
      </c>
      <c r="AC6" s="28"/>
      <c r="AD6" s="28"/>
      <c r="AE6" s="28" t="s">
        <v>701</v>
      </c>
      <c r="AF6" s="28" t="s">
        <v>904</v>
      </c>
      <c r="AG6" s="28"/>
      <c r="AH6" s="28" t="s">
        <v>1169</v>
      </c>
      <c r="AI6" s="29"/>
      <c r="AJ6" s="30" t="s">
        <v>3</v>
      </c>
      <c r="AK6" s="31" t="s">
        <v>3</v>
      </c>
      <c r="AL6" s="328"/>
      <c r="AM6" s="329"/>
      <c r="AN6" s="25"/>
      <c r="AO6" s="24"/>
      <c r="AP6" s="258" t="s">
        <v>1170</v>
      </c>
      <c r="AQ6" s="259"/>
      <c r="AR6" s="259" t="s">
        <v>834</v>
      </c>
      <c r="AS6" s="259" t="s">
        <v>665</v>
      </c>
      <c r="AT6" s="262"/>
      <c r="AU6" s="262"/>
      <c r="AV6" s="262" t="s">
        <v>1162</v>
      </c>
      <c r="AW6" s="262"/>
      <c r="AX6" s="262"/>
      <c r="AY6" s="262"/>
      <c r="AZ6" s="262"/>
      <c r="BA6" s="317">
        <v>58</v>
      </c>
      <c r="BB6" s="390"/>
    </row>
    <row r="7" spans="1:54" ht="24.95" customHeight="1">
      <c r="A7" s="322"/>
      <c r="B7" s="19" t="s">
        <v>2212</v>
      </c>
      <c r="C7" s="19">
        <v>82</v>
      </c>
      <c r="D7" s="20">
        <v>3</v>
      </c>
      <c r="E7" s="27">
        <v>2</v>
      </c>
      <c r="F7" s="26" t="s">
        <v>5665</v>
      </c>
      <c r="G7" s="26" t="s">
        <v>3</v>
      </c>
      <c r="H7" s="26" t="s">
        <v>777</v>
      </c>
      <c r="I7" s="26"/>
      <c r="J7" s="26" t="s">
        <v>4810</v>
      </c>
      <c r="K7" s="26" t="s">
        <v>4811</v>
      </c>
      <c r="L7" s="26" t="s">
        <v>4812</v>
      </c>
      <c r="M7" s="26" t="s">
        <v>4813</v>
      </c>
      <c r="N7" s="26" t="s">
        <v>4814</v>
      </c>
      <c r="O7" s="26"/>
      <c r="P7" s="26"/>
      <c r="Q7" s="26"/>
      <c r="R7" s="26"/>
      <c r="S7" s="26"/>
      <c r="T7" s="26" t="s">
        <v>4815</v>
      </c>
      <c r="U7" s="26" t="s">
        <v>779</v>
      </c>
      <c r="V7" s="26"/>
      <c r="W7" s="26"/>
      <c r="X7" s="26"/>
      <c r="Y7" s="26" t="s">
        <v>4816</v>
      </c>
      <c r="Z7" s="26"/>
      <c r="AA7" s="28" t="s">
        <v>4817</v>
      </c>
      <c r="AB7" s="28" t="s">
        <v>4818</v>
      </c>
      <c r="AC7" s="28"/>
      <c r="AD7" s="28"/>
      <c r="AE7" s="28" t="s">
        <v>701</v>
      </c>
      <c r="AF7" s="28" t="s">
        <v>738</v>
      </c>
      <c r="AG7" s="28" t="s">
        <v>4819</v>
      </c>
      <c r="AH7" s="28" t="s">
        <v>4820</v>
      </c>
      <c r="AI7" s="29"/>
      <c r="AJ7" s="30"/>
      <c r="AK7" s="31"/>
      <c r="AL7" s="328"/>
      <c r="AM7" s="329"/>
      <c r="AN7" s="25"/>
      <c r="AO7" s="24"/>
      <c r="AP7" s="258" t="s">
        <v>4821</v>
      </c>
      <c r="AQ7" s="259"/>
      <c r="AR7" s="259" t="s">
        <v>664</v>
      </c>
      <c r="AS7" s="259" t="s">
        <v>665</v>
      </c>
      <c r="AT7" s="262"/>
      <c r="AU7" s="262"/>
      <c r="AV7" s="262"/>
      <c r="AW7" s="262"/>
      <c r="AX7" s="262"/>
      <c r="AY7" s="262"/>
      <c r="AZ7" s="262"/>
      <c r="BA7" s="317">
        <v>559</v>
      </c>
      <c r="BB7" s="390"/>
    </row>
    <row r="8" spans="1:54" ht="24.95" customHeight="1">
      <c r="A8" s="322"/>
      <c r="B8" s="19" t="s">
        <v>2215</v>
      </c>
      <c r="C8" s="19">
        <v>91</v>
      </c>
      <c r="D8" s="20" t="s">
        <v>1351</v>
      </c>
      <c r="E8" s="27" t="s">
        <v>1671</v>
      </c>
      <c r="F8" s="26" t="s">
        <v>5666</v>
      </c>
      <c r="G8" s="26" t="s">
        <v>1672</v>
      </c>
      <c r="H8" s="26" t="s">
        <v>1673</v>
      </c>
      <c r="I8" s="26"/>
      <c r="J8" s="26"/>
      <c r="K8" s="26"/>
      <c r="L8" s="26"/>
      <c r="M8" s="26" t="s">
        <v>1674</v>
      </c>
      <c r="N8" s="26" t="s">
        <v>1675</v>
      </c>
      <c r="O8" s="26"/>
      <c r="P8" s="26"/>
      <c r="Q8" s="26" t="s">
        <v>1676</v>
      </c>
      <c r="R8" s="26"/>
      <c r="S8" s="26"/>
      <c r="T8" s="26"/>
      <c r="U8" s="26"/>
      <c r="V8" s="26"/>
      <c r="W8" s="26"/>
      <c r="X8" s="26"/>
      <c r="Y8" s="26" t="s">
        <v>1677</v>
      </c>
      <c r="Z8" s="26"/>
      <c r="AA8" s="28" t="s">
        <v>1678</v>
      </c>
      <c r="AB8" s="28" t="s">
        <v>1679</v>
      </c>
      <c r="AC8" s="28"/>
      <c r="AD8" s="28"/>
      <c r="AE8" s="28" t="s">
        <v>1680</v>
      </c>
      <c r="AF8" s="28" t="s">
        <v>1681</v>
      </c>
      <c r="AG8" s="28"/>
      <c r="AH8" s="28" t="s">
        <v>1682</v>
      </c>
      <c r="AI8" s="29"/>
      <c r="AJ8" s="30"/>
      <c r="AK8" s="31"/>
      <c r="AL8" s="328"/>
      <c r="AM8" s="329"/>
      <c r="AN8" s="25"/>
      <c r="AO8" s="24"/>
      <c r="AP8" s="258" t="s">
        <v>1683</v>
      </c>
      <c r="AQ8" s="259"/>
      <c r="AR8" s="259" t="s">
        <v>1311</v>
      </c>
      <c r="AS8" s="259" t="s">
        <v>665</v>
      </c>
      <c r="AT8" s="262"/>
      <c r="AU8" s="262"/>
      <c r="AV8" s="262" t="s">
        <v>1671</v>
      </c>
      <c r="AW8" s="262" t="s">
        <v>2225</v>
      </c>
      <c r="AX8" s="262"/>
      <c r="AY8" s="262"/>
      <c r="AZ8" s="262"/>
      <c r="BA8" s="317">
        <v>110</v>
      </c>
      <c r="BB8" s="390"/>
    </row>
    <row r="9" spans="1:54" ht="24.95" customHeight="1">
      <c r="A9" s="322"/>
      <c r="B9" s="19" t="s">
        <v>2215</v>
      </c>
      <c r="C9" s="19">
        <v>91</v>
      </c>
      <c r="D9" s="27" t="s">
        <v>1351</v>
      </c>
      <c r="E9" s="27" t="s">
        <v>1352</v>
      </c>
      <c r="F9" s="26" t="s">
        <v>5667</v>
      </c>
      <c r="G9" s="26" t="s">
        <v>3</v>
      </c>
      <c r="H9" s="26" t="s">
        <v>3</v>
      </c>
      <c r="I9" s="26"/>
      <c r="J9" s="26"/>
      <c r="K9" s="26"/>
      <c r="L9" s="26"/>
      <c r="M9" s="26" t="s">
        <v>1353</v>
      </c>
      <c r="N9" s="26" t="s">
        <v>1354</v>
      </c>
      <c r="O9" s="26"/>
      <c r="P9" s="26"/>
      <c r="Q9" s="26" t="s">
        <v>1355</v>
      </c>
      <c r="R9" s="26"/>
      <c r="S9" s="26"/>
      <c r="T9" s="26"/>
      <c r="U9" s="26" t="s">
        <v>3</v>
      </c>
      <c r="V9" s="26"/>
      <c r="W9" s="26"/>
      <c r="X9" s="26"/>
      <c r="Y9" s="26" t="s">
        <v>1356</v>
      </c>
      <c r="Z9" s="26"/>
      <c r="AA9" s="28" t="s">
        <v>881</v>
      </c>
      <c r="AB9" s="28" t="s">
        <v>1357</v>
      </c>
      <c r="AC9" s="28"/>
      <c r="AD9" s="28"/>
      <c r="AE9" s="28" t="s">
        <v>1036</v>
      </c>
      <c r="AF9" s="28" t="s">
        <v>1358</v>
      </c>
      <c r="AG9" s="28"/>
      <c r="AH9" s="28" t="s">
        <v>1359</v>
      </c>
      <c r="AI9" s="29"/>
      <c r="AJ9" s="30" t="s">
        <v>962</v>
      </c>
      <c r="AK9" s="31" t="s">
        <v>3</v>
      </c>
      <c r="AL9" s="328"/>
      <c r="AM9" s="329"/>
      <c r="AN9" s="25"/>
      <c r="AO9" s="24"/>
      <c r="AP9" s="258" t="s">
        <v>1360</v>
      </c>
      <c r="AQ9" s="259"/>
      <c r="AR9" s="259" t="s">
        <v>834</v>
      </c>
      <c r="AS9" s="259" t="s">
        <v>665</v>
      </c>
      <c r="AT9" s="262"/>
      <c r="AU9" s="262"/>
      <c r="AV9" s="262" t="s">
        <v>1352</v>
      </c>
      <c r="AW9" s="262"/>
      <c r="AX9" s="262"/>
      <c r="AY9" s="262"/>
      <c r="AZ9" s="262"/>
      <c r="BA9" s="317">
        <v>77</v>
      </c>
      <c r="BB9" s="390"/>
    </row>
    <row r="10" spans="1:54" ht="24.95" customHeight="1">
      <c r="A10" s="322"/>
      <c r="B10" s="19" t="s">
        <v>2215</v>
      </c>
      <c r="C10" s="19">
        <v>91</v>
      </c>
      <c r="D10" s="27" t="s">
        <v>827</v>
      </c>
      <c r="E10" s="27" t="s">
        <v>876</v>
      </c>
      <c r="F10" s="26" t="s">
        <v>5668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877</v>
      </c>
      <c r="N10" s="26" t="s">
        <v>878</v>
      </c>
      <c r="O10" s="26"/>
      <c r="P10" s="26"/>
      <c r="Q10" s="26" t="s">
        <v>879</v>
      </c>
      <c r="R10" s="26"/>
      <c r="S10" s="26"/>
      <c r="T10" s="26"/>
      <c r="U10" s="26" t="s">
        <v>3</v>
      </c>
      <c r="V10" s="26"/>
      <c r="W10" s="26"/>
      <c r="X10" s="26"/>
      <c r="Y10" s="26" t="s">
        <v>880</v>
      </c>
      <c r="Z10" s="26"/>
      <c r="AA10" s="28" t="s">
        <v>881</v>
      </c>
      <c r="AB10" s="28" t="s">
        <v>882</v>
      </c>
      <c r="AC10" s="28"/>
      <c r="AD10" s="28"/>
      <c r="AE10" s="28" t="s">
        <v>4</v>
      </c>
      <c r="AF10" s="28" t="s">
        <v>5</v>
      </c>
      <c r="AG10" s="28"/>
      <c r="AH10" s="28" t="s">
        <v>883</v>
      </c>
      <c r="AI10" s="29"/>
      <c r="AJ10" s="30" t="s">
        <v>884</v>
      </c>
      <c r="AK10" s="31" t="s">
        <v>3</v>
      </c>
      <c r="AL10" s="328"/>
      <c r="AM10" s="329"/>
      <c r="AN10" s="25"/>
      <c r="AO10" s="24"/>
      <c r="AP10" s="258" t="s">
        <v>885</v>
      </c>
      <c r="AQ10" s="259"/>
      <c r="AR10" s="259" t="s">
        <v>834</v>
      </c>
      <c r="AS10" s="259" t="s">
        <v>665</v>
      </c>
      <c r="AT10" s="262"/>
      <c r="AU10" s="262"/>
      <c r="AV10" s="262" t="s">
        <v>876</v>
      </c>
      <c r="AW10" s="262"/>
      <c r="AX10" s="262"/>
      <c r="AY10" s="262"/>
      <c r="AZ10" s="262"/>
      <c r="BA10" s="317">
        <v>27</v>
      </c>
      <c r="BB10" s="390"/>
    </row>
    <row r="11" spans="1:54" ht="24.95" customHeight="1">
      <c r="A11" s="322"/>
      <c r="B11" s="19" t="s">
        <v>2215</v>
      </c>
      <c r="C11" s="19">
        <v>91</v>
      </c>
      <c r="D11" s="27" t="s">
        <v>1351</v>
      </c>
      <c r="E11" s="27" t="s">
        <v>1361</v>
      </c>
      <c r="F11" s="26" t="s">
        <v>5669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1362</v>
      </c>
      <c r="N11" s="26" t="s">
        <v>1363</v>
      </c>
      <c r="O11" s="26"/>
      <c r="P11" s="26"/>
      <c r="Q11" s="26" t="s">
        <v>1364</v>
      </c>
      <c r="R11" s="26"/>
      <c r="S11" s="26"/>
      <c r="T11" s="26"/>
      <c r="U11" s="26" t="s">
        <v>3</v>
      </c>
      <c r="V11" s="26"/>
      <c r="W11" s="26"/>
      <c r="X11" s="26"/>
      <c r="Y11" s="26" t="s">
        <v>1365</v>
      </c>
      <c r="Z11" s="26"/>
      <c r="AA11" s="28" t="s">
        <v>881</v>
      </c>
      <c r="AB11" s="28" t="s">
        <v>1035</v>
      </c>
      <c r="AC11" s="28"/>
      <c r="AD11" s="28"/>
      <c r="AE11" s="28" t="s">
        <v>701</v>
      </c>
      <c r="AF11" s="28" t="s">
        <v>720</v>
      </c>
      <c r="AG11" s="28"/>
      <c r="AH11" s="28" t="s">
        <v>1366</v>
      </c>
      <c r="AI11" s="29"/>
      <c r="AJ11" s="30" t="s">
        <v>3</v>
      </c>
      <c r="AK11" s="31" t="s">
        <v>3</v>
      </c>
      <c r="AL11" s="328"/>
      <c r="AM11" s="329"/>
      <c r="AN11" s="25"/>
      <c r="AO11" s="24"/>
      <c r="AP11" s="258" t="s">
        <v>1367</v>
      </c>
      <c r="AQ11" s="259"/>
      <c r="AR11" s="259" t="s">
        <v>834</v>
      </c>
      <c r="AS11" s="259" t="s">
        <v>665</v>
      </c>
      <c r="AT11" s="262"/>
      <c r="AU11" s="262"/>
      <c r="AV11" s="262" t="s">
        <v>1361</v>
      </c>
      <c r="AW11" s="262"/>
      <c r="AX11" s="262"/>
      <c r="AY11" s="262"/>
      <c r="AZ11" s="262"/>
      <c r="BA11" s="317">
        <v>78</v>
      </c>
      <c r="BB11" s="390"/>
    </row>
    <row r="12" spans="1:54" ht="24.95" customHeight="1">
      <c r="A12" s="322"/>
      <c r="B12" s="19" t="s">
        <v>2214</v>
      </c>
      <c r="C12" s="19">
        <v>87</v>
      </c>
      <c r="D12" s="27"/>
      <c r="E12" s="27"/>
      <c r="F12" s="26" t="s">
        <v>5670</v>
      </c>
      <c r="G12" s="26" t="s">
        <v>3</v>
      </c>
      <c r="H12" s="26"/>
      <c r="I12" s="26"/>
      <c r="J12" s="26"/>
      <c r="K12" s="26"/>
      <c r="L12" s="26"/>
      <c r="M12" s="26" t="s">
        <v>673</v>
      </c>
      <c r="N12" s="26" t="s">
        <v>4822</v>
      </c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 t="s">
        <v>4823</v>
      </c>
      <c r="AA12" s="28" t="s">
        <v>4824</v>
      </c>
      <c r="AB12" s="28" t="s">
        <v>4825</v>
      </c>
      <c r="AC12" s="28"/>
      <c r="AD12" s="28"/>
      <c r="AE12" s="28" t="s">
        <v>4</v>
      </c>
      <c r="AF12" s="28" t="s">
        <v>675</v>
      </c>
      <c r="AG12" s="28" t="s">
        <v>676</v>
      </c>
      <c r="AH12" s="28" t="s">
        <v>4826</v>
      </c>
      <c r="AI12" s="29"/>
      <c r="AJ12" s="30"/>
      <c r="AK12" s="31">
        <v>42372</v>
      </c>
      <c r="AL12" s="328"/>
      <c r="AM12" s="329"/>
      <c r="AN12" s="25"/>
      <c r="AO12" s="24"/>
      <c r="AP12" s="258" t="s">
        <v>4827</v>
      </c>
      <c r="AQ12" s="259"/>
      <c r="AR12" s="259" t="s">
        <v>664</v>
      </c>
      <c r="AS12" s="259" t="s">
        <v>4828</v>
      </c>
      <c r="AT12" s="262"/>
      <c r="AU12" s="262"/>
      <c r="AV12" s="262"/>
      <c r="AW12" s="262"/>
      <c r="AX12" s="262"/>
      <c r="AY12" s="262"/>
      <c r="AZ12" s="262"/>
      <c r="BA12" s="317">
        <v>600</v>
      </c>
      <c r="BB12" s="390"/>
    </row>
    <row r="13" spans="1:54" ht="24.95" customHeight="1">
      <c r="A13" s="322"/>
      <c r="B13" s="19" t="s">
        <v>2205</v>
      </c>
      <c r="C13" s="19">
        <v>13</v>
      </c>
      <c r="D13" s="27">
        <v>1</v>
      </c>
      <c r="E13" s="27"/>
      <c r="F13" s="26" t="s">
        <v>5671</v>
      </c>
      <c r="G13" s="26" t="s">
        <v>4829</v>
      </c>
      <c r="H13" s="26"/>
      <c r="I13" s="26"/>
      <c r="J13" s="26"/>
      <c r="K13" s="26"/>
      <c r="L13" s="26"/>
      <c r="M13" s="26" t="s">
        <v>4830</v>
      </c>
      <c r="N13" s="26" t="s">
        <v>4831</v>
      </c>
      <c r="O13" s="26"/>
      <c r="P13" s="26"/>
      <c r="Q13" s="26" t="s">
        <v>4832</v>
      </c>
      <c r="R13" s="26" t="s">
        <v>4832</v>
      </c>
      <c r="S13" s="26"/>
      <c r="T13" s="26"/>
      <c r="U13" s="26"/>
      <c r="V13" s="26"/>
      <c r="W13" s="26"/>
      <c r="X13" s="26"/>
      <c r="Y13" s="26" t="s">
        <v>4833</v>
      </c>
      <c r="Z13" s="26"/>
      <c r="AA13" s="28" t="s">
        <v>4834</v>
      </c>
      <c r="AB13" s="28" t="s">
        <v>4835</v>
      </c>
      <c r="AC13" s="28"/>
      <c r="AD13" s="28"/>
      <c r="AE13" s="28" t="s">
        <v>722</v>
      </c>
      <c r="AF13" s="28" t="s">
        <v>4836</v>
      </c>
      <c r="AG13" s="28" t="s">
        <v>4837</v>
      </c>
      <c r="AH13" s="28" t="s">
        <v>4838</v>
      </c>
      <c r="AI13" s="29" t="s">
        <v>4839</v>
      </c>
      <c r="AJ13" s="30"/>
      <c r="AK13" s="31"/>
      <c r="AL13" s="328"/>
      <c r="AM13" s="329"/>
      <c r="AN13" s="25"/>
      <c r="AO13" s="24"/>
      <c r="AP13" s="258" t="s">
        <v>4840</v>
      </c>
      <c r="AQ13" s="259"/>
      <c r="AR13" s="259" t="s">
        <v>664</v>
      </c>
      <c r="AS13" s="259" t="s">
        <v>665</v>
      </c>
      <c r="AT13" s="262"/>
      <c r="AU13" s="262"/>
      <c r="AV13" s="262"/>
      <c r="AW13" s="262"/>
      <c r="AX13" s="262"/>
      <c r="AY13" s="262"/>
      <c r="AZ13" s="262"/>
      <c r="BA13" s="317">
        <v>188</v>
      </c>
      <c r="BB13" s="390"/>
    </row>
    <row r="14" spans="1:54" ht="24.95" customHeight="1">
      <c r="A14" s="322"/>
      <c r="B14" s="19" t="s">
        <v>2206</v>
      </c>
      <c r="C14" s="19">
        <v>15</v>
      </c>
      <c r="D14" s="27" t="s">
        <v>2202</v>
      </c>
      <c r="E14" s="27"/>
      <c r="F14" s="26" t="s">
        <v>5672</v>
      </c>
      <c r="G14" s="26" t="s">
        <v>4841</v>
      </c>
      <c r="H14" s="26"/>
      <c r="I14" s="26"/>
      <c r="J14" s="26"/>
      <c r="K14" s="26"/>
      <c r="L14" s="26"/>
      <c r="M14" s="26" t="s">
        <v>4842</v>
      </c>
      <c r="N14" s="26" t="s">
        <v>4843</v>
      </c>
      <c r="O14" s="26"/>
      <c r="P14" s="26"/>
      <c r="Q14" s="26" t="s">
        <v>4844</v>
      </c>
      <c r="R14" s="26"/>
      <c r="S14" s="26"/>
      <c r="T14" s="26"/>
      <c r="U14" s="26" t="s">
        <v>4845</v>
      </c>
      <c r="V14" s="26" t="s">
        <v>4846</v>
      </c>
      <c r="W14" s="26"/>
      <c r="X14" s="26"/>
      <c r="Y14" s="26" t="s">
        <v>4847</v>
      </c>
      <c r="Z14" s="26" t="s">
        <v>731</v>
      </c>
      <c r="AA14" s="28" t="s">
        <v>4848</v>
      </c>
      <c r="AB14" s="28" t="s">
        <v>4849</v>
      </c>
      <c r="AC14" s="28"/>
      <c r="AD14" s="28"/>
      <c r="AE14" s="28" t="s">
        <v>691</v>
      </c>
      <c r="AF14" s="28" t="s">
        <v>4850</v>
      </c>
      <c r="AG14" s="28" t="s">
        <v>4851</v>
      </c>
      <c r="AH14" s="28" t="s">
        <v>4852</v>
      </c>
      <c r="AI14" s="29"/>
      <c r="AJ14" s="30"/>
      <c r="AK14" s="31"/>
      <c r="AL14" s="328"/>
      <c r="AM14" s="329"/>
      <c r="AN14" s="25" t="s">
        <v>4853</v>
      </c>
      <c r="AO14" s="24">
        <v>45060</v>
      </c>
      <c r="AP14" s="258" t="s">
        <v>732</v>
      </c>
      <c r="AQ14" s="259"/>
      <c r="AR14" s="259" t="s">
        <v>664</v>
      </c>
      <c r="AS14" s="259" t="s">
        <v>665</v>
      </c>
      <c r="AT14" s="262"/>
      <c r="AU14" s="262"/>
      <c r="AV14" s="262"/>
      <c r="AW14" s="262"/>
      <c r="AX14" s="262"/>
      <c r="AY14" s="262"/>
      <c r="AZ14" s="262"/>
      <c r="BA14" s="317">
        <v>369</v>
      </c>
      <c r="BB14" s="390"/>
    </row>
    <row r="15" spans="1:54" ht="24.95" customHeight="1">
      <c r="A15" s="322"/>
      <c r="B15" s="19" t="s">
        <v>2214</v>
      </c>
      <c r="C15" s="19">
        <v>87</v>
      </c>
      <c r="D15" s="27"/>
      <c r="E15" s="27"/>
      <c r="F15" s="26" t="s">
        <v>5673</v>
      </c>
      <c r="G15" s="26" t="s">
        <v>3</v>
      </c>
      <c r="H15" s="26"/>
      <c r="I15" s="26"/>
      <c r="J15" s="26"/>
      <c r="K15" s="26"/>
      <c r="L15" s="26"/>
      <c r="M15" s="26" t="s">
        <v>673</v>
      </c>
      <c r="N15" s="26" t="s">
        <v>4854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4855</v>
      </c>
      <c r="Z15" s="26"/>
      <c r="AA15" s="28" t="s">
        <v>4856</v>
      </c>
      <c r="AB15" s="28" t="s">
        <v>4857</v>
      </c>
      <c r="AC15" s="28"/>
      <c r="AD15" s="28"/>
      <c r="AE15" s="28" t="s">
        <v>4</v>
      </c>
      <c r="AF15" s="28" t="s">
        <v>675</v>
      </c>
      <c r="AG15" s="28" t="s">
        <v>676</v>
      </c>
      <c r="AH15" s="28" t="s">
        <v>4858</v>
      </c>
      <c r="AI15" s="29"/>
      <c r="AJ15" s="30"/>
      <c r="AK15" s="31"/>
      <c r="AL15" s="328"/>
      <c r="AM15" s="329"/>
      <c r="AN15" s="25"/>
      <c r="AO15" s="24"/>
      <c r="AP15" s="258" t="s">
        <v>4859</v>
      </c>
      <c r="AQ15" s="259"/>
      <c r="AR15" s="259" t="s">
        <v>664</v>
      </c>
      <c r="AS15" s="259" t="s">
        <v>665</v>
      </c>
      <c r="AT15" s="262"/>
      <c r="AU15" s="262"/>
      <c r="AV15" s="262"/>
      <c r="AW15" s="262"/>
      <c r="AX15" s="262"/>
      <c r="AY15" s="262"/>
      <c r="AZ15" s="262"/>
      <c r="BA15" s="317">
        <v>638</v>
      </c>
      <c r="BB15" s="390"/>
    </row>
    <row r="16" spans="1:54" ht="24.95" customHeight="1">
      <c r="A16" s="322"/>
      <c r="B16" s="19" t="s">
        <v>2214</v>
      </c>
      <c r="C16" s="19">
        <v>87</v>
      </c>
      <c r="D16" s="27"/>
      <c r="E16" s="27"/>
      <c r="F16" s="26" t="s">
        <v>5674</v>
      </c>
      <c r="G16" s="26" t="s">
        <v>4860</v>
      </c>
      <c r="H16" s="26"/>
      <c r="I16" s="26"/>
      <c r="J16" s="26"/>
      <c r="K16" s="26"/>
      <c r="L16" s="26"/>
      <c r="M16" s="26" t="s">
        <v>4861</v>
      </c>
      <c r="N16" s="26" t="s">
        <v>4862</v>
      </c>
      <c r="O16" s="26"/>
      <c r="P16" s="26"/>
      <c r="Q16" s="26" t="s">
        <v>4863</v>
      </c>
      <c r="R16" s="26"/>
      <c r="S16" s="26"/>
      <c r="T16" s="26"/>
      <c r="U16" s="26"/>
      <c r="V16" s="26"/>
      <c r="W16" s="26"/>
      <c r="X16" s="26"/>
      <c r="Y16" s="26" t="s">
        <v>4864</v>
      </c>
      <c r="Z16" s="26"/>
      <c r="AA16" s="28" t="s">
        <v>4865</v>
      </c>
      <c r="AB16" s="28" t="s">
        <v>4866</v>
      </c>
      <c r="AC16" s="28"/>
      <c r="AD16" s="28"/>
      <c r="AE16" s="28" t="s">
        <v>4</v>
      </c>
      <c r="AF16" s="28" t="s">
        <v>675</v>
      </c>
      <c r="AG16" s="28" t="s">
        <v>4867</v>
      </c>
      <c r="AH16" s="28" t="s">
        <v>4868</v>
      </c>
      <c r="AI16" s="29"/>
      <c r="AJ16" s="30"/>
      <c r="AK16" s="31"/>
      <c r="AL16" s="328"/>
      <c r="AM16" s="329"/>
      <c r="AN16" s="25"/>
      <c r="AO16" s="24"/>
      <c r="AP16" s="258" t="s">
        <v>4869</v>
      </c>
      <c r="AQ16" s="259"/>
      <c r="AR16" s="259" t="s">
        <v>664</v>
      </c>
      <c r="AS16" s="259" t="s">
        <v>665</v>
      </c>
      <c r="AT16" s="262"/>
      <c r="AU16" s="262"/>
      <c r="AV16" s="262"/>
      <c r="AW16" s="262"/>
      <c r="AX16" s="262"/>
      <c r="AY16" s="262"/>
      <c r="AZ16" s="262"/>
      <c r="BA16" s="317">
        <v>594</v>
      </c>
      <c r="BB16" s="390"/>
    </row>
    <row r="17" spans="1:54" ht="24.95" customHeight="1">
      <c r="A17" s="322"/>
      <c r="B17" s="19" t="s">
        <v>2215</v>
      </c>
      <c r="C17" s="19">
        <v>91</v>
      </c>
      <c r="D17" s="27" t="s">
        <v>827</v>
      </c>
      <c r="E17" s="27" t="s">
        <v>989</v>
      </c>
      <c r="F17" s="26" t="s">
        <v>5675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/>
      <c r="Q17" s="26" t="s">
        <v>3</v>
      </c>
      <c r="R17" s="26"/>
      <c r="S17" s="26"/>
      <c r="T17" s="26"/>
      <c r="U17" s="26" t="s">
        <v>3</v>
      </c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832</v>
      </c>
      <c r="AK17" s="31" t="s">
        <v>3</v>
      </c>
      <c r="AL17" s="328"/>
      <c r="AM17" s="329"/>
      <c r="AN17" s="25"/>
      <c r="AO17" s="24"/>
      <c r="AP17" s="258" t="s">
        <v>990</v>
      </c>
      <c r="AQ17" s="259"/>
      <c r="AR17" s="259" t="s">
        <v>834</v>
      </c>
      <c r="AS17" s="259" t="s">
        <v>991</v>
      </c>
      <c r="AT17" s="262"/>
      <c r="AU17" s="262"/>
      <c r="AV17" s="262" t="s">
        <v>989</v>
      </c>
      <c r="AW17" s="262"/>
      <c r="AX17" s="262"/>
      <c r="AY17" s="262"/>
      <c r="AZ17" s="262"/>
      <c r="BA17" s="317">
        <v>39</v>
      </c>
      <c r="BB17" s="390"/>
    </row>
    <row r="18" spans="1:54" ht="24.95" customHeight="1">
      <c r="A18" s="322"/>
      <c r="B18" s="19" t="s">
        <v>2214</v>
      </c>
      <c r="C18" s="19">
        <v>87</v>
      </c>
      <c r="D18" s="27"/>
      <c r="E18" s="27"/>
      <c r="F18" s="26" t="s">
        <v>5676</v>
      </c>
      <c r="G18" s="26" t="s">
        <v>4870</v>
      </c>
      <c r="H18" s="26"/>
      <c r="I18" s="26"/>
      <c r="J18" s="26"/>
      <c r="K18" s="26"/>
      <c r="L18" s="26"/>
      <c r="M18" s="26" t="s">
        <v>4871</v>
      </c>
      <c r="N18" s="26" t="s">
        <v>4872</v>
      </c>
      <c r="O18" s="26"/>
      <c r="P18" s="26"/>
      <c r="Q18" s="26"/>
      <c r="R18" s="26"/>
      <c r="S18" s="26"/>
      <c r="T18" s="26"/>
      <c r="U18" s="26" t="s">
        <v>4873</v>
      </c>
      <c r="V18" s="26"/>
      <c r="W18" s="26"/>
      <c r="X18" s="26"/>
      <c r="Y18" s="26" t="s">
        <v>4874</v>
      </c>
      <c r="Z18" s="26"/>
      <c r="AA18" s="28" t="s">
        <v>4875</v>
      </c>
      <c r="AB18" s="28" t="s">
        <v>823</v>
      </c>
      <c r="AC18" s="28"/>
      <c r="AD18" s="28"/>
      <c r="AE18" s="28" t="s">
        <v>4</v>
      </c>
      <c r="AF18" s="28" t="s">
        <v>5</v>
      </c>
      <c r="AG18" s="28" t="s">
        <v>4876</v>
      </c>
      <c r="AH18" s="28" t="s">
        <v>4877</v>
      </c>
      <c r="AI18" s="29"/>
      <c r="AJ18" s="30"/>
      <c r="AK18" s="31"/>
      <c r="AL18" s="328"/>
      <c r="AM18" s="329"/>
      <c r="AN18" s="25"/>
      <c r="AO18" s="24"/>
      <c r="AP18" s="258" t="s">
        <v>4878</v>
      </c>
      <c r="AQ18" s="259"/>
      <c r="AR18" s="259" t="s">
        <v>664</v>
      </c>
      <c r="AS18" s="259" t="s">
        <v>665</v>
      </c>
      <c r="AT18" s="262"/>
      <c r="AU18" s="262"/>
      <c r="AV18" s="262"/>
      <c r="AW18" s="262"/>
      <c r="AX18" s="262"/>
      <c r="AY18" s="262"/>
      <c r="AZ18" s="262"/>
      <c r="BA18" s="317">
        <v>645</v>
      </c>
      <c r="BB18" s="390"/>
    </row>
    <row r="19" spans="1:54" ht="24.95" customHeight="1">
      <c r="A19" s="322"/>
      <c r="B19" s="19" t="s">
        <v>742</v>
      </c>
      <c r="C19" s="19">
        <v>17</v>
      </c>
      <c r="D19" s="27" t="s">
        <v>742</v>
      </c>
      <c r="E19" s="27"/>
      <c r="F19" s="26" t="s">
        <v>5677</v>
      </c>
      <c r="G19" s="26" t="s">
        <v>4879</v>
      </c>
      <c r="H19" s="26"/>
      <c r="I19" s="26"/>
      <c r="J19" s="26"/>
      <c r="K19" s="26"/>
      <c r="L19" s="26"/>
      <c r="M19" s="26" t="s">
        <v>4880</v>
      </c>
      <c r="N19" s="26" t="s">
        <v>4881</v>
      </c>
      <c r="O19" s="26"/>
      <c r="P19" s="26"/>
      <c r="Q19" s="26" t="s">
        <v>4882</v>
      </c>
      <c r="R19" s="26"/>
      <c r="S19" s="26"/>
      <c r="T19" s="26" t="s">
        <v>4883</v>
      </c>
      <c r="U19" s="26"/>
      <c r="V19" s="26"/>
      <c r="W19" s="26"/>
      <c r="X19" s="26"/>
      <c r="Y19" s="26" t="s">
        <v>4884</v>
      </c>
      <c r="Z19" s="26"/>
      <c r="AA19" s="28" t="s">
        <v>4885</v>
      </c>
      <c r="AB19" s="28" t="s">
        <v>4886</v>
      </c>
      <c r="AC19" s="28"/>
      <c r="AD19" s="28"/>
      <c r="AE19" s="28" t="s">
        <v>687</v>
      </c>
      <c r="AF19" s="28" t="s">
        <v>688</v>
      </c>
      <c r="AG19" s="28" t="s">
        <v>4887</v>
      </c>
      <c r="AH19" s="28" t="s">
        <v>4888</v>
      </c>
      <c r="AI19" s="29"/>
      <c r="AJ19" s="30"/>
      <c r="AK19" s="31"/>
      <c r="AL19" s="328"/>
      <c r="AM19" s="329"/>
      <c r="AN19" s="25"/>
      <c r="AO19" s="24"/>
      <c r="AP19" s="258" t="s">
        <v>4889</v>
      </c>
      <c r="AQ19" s="259"/>
      <c r="AR19" s="259" t="s">
        <v>664</v>
      </c>
      <c r="AS19" s="259" t="s">
        <v>665</v>
      </c>
      <c r="AT19" s="262"/>
      <c r="AU19" s="262"/>
      <c r="AV19" s="262"/>
      <c r="AW19" s="262"/>
      <c r="AX19" s="262"/>
      <c r="AY19" s="262"/>
      <c r="AZ19" s="262"/>
      <c r="BA19" s="317">
        <v>514</v>
      </c>
      <c r="BB19" s="390"/>
    </row>
    <row r="20" spans="1:54" ht="24.95" customHeight="1">
      <c r="A20" s="322"/>
      <c r="B20" s="19" t="s">
        <v>2215</v>
      </c>
      <c r="C20" s="19">
        <v>91</v>
      </c>
      <c r="D20" s="27" t="s">
        <v>1351</v>
      </c>
      <c r="E20" s="27" t="s">
        <v>1508</v>
      </c>
      <c r="F20" s="26" t="s">
        <v>5678</v>
      </c>
      <c r="G20" s="26" t="s">
        <v>3</v>
      </c>
      <c r="H20" s="26" t="s">
        <v>3</v>
      </c>
      <c r="I20" s="26"/>
      <c r="J20" s="26"/>
      <c r="K20" s="26"/>
      <c r="L20" s="26"/>
      <c r="M20" s="26" t="s">
        <v>924</v>
      </c>
      <c r="N20" s="26" t="s">
        <v>1509</v>
      </c>
      <c r="O20" s="26"/>
      <c r="P20" s="26"/>
      <c r="Q20" s="26" t="s">
        <v>1510</v>
      </c>
      <c r="R20" s="26"/>
      <c r="S20" s="26"/>
      <c r="T20" s="26"/>
      <c r="U20" s="26" t="s">
        <v>3</v>
      </c>
      <c r="V20" s="26"/>
      <c r="W20" s="26"/>
      <c r="X20" s="26"/>
      <c r="Y20" s="26" t="s">
        <v>1511</v>
      </c>
      <c r="Z20" s="26"/>
      <c r="AA20" s="28" t="s">
        <v>811</v>
      </c>
      <c r="AB20" s="28" t="s">
        <v>998</v>
      </c>
      <c r="AC20" s="28"/>
      <c r="AD20" s="28"/>
      <c r="AE20" s="28" t="s">
        <v>4</v>
      </c>
      <c r="AF20" s="28" t="s">
        <v>5</v>
      </c>
      <c r="AG20" s="28" t="s">
        <v>1512</v>
      </c>
      <c r="AH20" s="28" t="s">
        <v>1513</v>
      </c>
      <c r="AI20" s="29"/>
      <c r="AJ20" s="30" t="s">
        <v>3</v>
      </c>
      <c r="AK20" s="31" t="s">
        <v>3</v>
      </c>
      <c r="AL20" s="328"/>
      <c r="AM20" s="329"/>
      <c r="AN20" s="25"/>
      <c r="AO20" s="24"/>
      <c r="AP20" s="258" t="s">
        <v>1514</v>
      </c>
      <c r="AQ20" s="259"/>
      <c r="AR20" s="259" t="s">
        <v>834</v>
      </c>
      <c r="AS20" s="259" t="s">
        <v>665</v>
      </c>
      <c r="AT20" s="262"/>
      <c r="AU20" s="262"/>
      <c r="AV20" s="262" t="s">
        <v>1508</v>
      </c>
      <c r="AW20" s="262"/>
      <c r="AX20" s="262"/>
      <c r="AY20" s="262"/>
      <c r="AZ20" s="262"/>
      <c r="BA20" s="317">
        <v>93</v>
      </c>
      <c r="BB20" s="390"/>
    </row>
    <row r="21" spans="1:54" ht="24.95" customHeight="1">
      <c r="A21" s="322"/>
      <c r="B21" s="19" t="s">
        <v>2214</v>
      </c>
      <c r="C21" s="19">
        <v>87</v>
      </c>
      <c r="D21" s="27"/>
      <c r="E21" s="27"/>
      <c r="F21" s="26" t="s">
        <v>5679</v>
      </c>
      <c r="G21" s="26" t="s">
        <v>4890</v>
      </c>
      <c r="H21" s="26"/>
      <c r="I21" s="26"/>
      <c r="J21" s="26"/>
      <c r="K21" s="26"/>
      <c r="L21" s="26"/>
      <c r="M21" s="26" t="s">
        <v>4891</v>
      </c>
      <c r="N21" s="26" t="s">
        <v>4892</v>
      </c>
      <c r="O21" s="26"/>
      <c r="P21" s="26"/>
      <c r="Q21" s="26" t="s">
        <v>4893</v>
      </c>
      <c r="R21" s="26"/>
      <c r="S21" s="26"/>
      <c r="T21" s="26"/>
      <c r="U21" s="26"/>
      <c r="V21" s="26"/>
      <c r="W21" s="26"/>
      <c r="X21" s="26"/>
      <c r="Y21" s="26" t="s">
        <v>4894</v>
      </c>
      <c r="Z21" s="26"/>
      <c r="AA21" s="28" t="s">
        <v>811</v>
      </c>
      <c r="AB21" s="28" t="s">
        <v>4895</v>
      </c>
      <c r="AC21" s="28"/>
      <c r="AD21" s="28"/>
      <c r="AE21" s="28" t="s">
        <v>687</v>
      </c>
      <c r="AF21" s="28" t="s">
        <v>688</v>
      </c>
      <c r="AG21" s="28" t="s">
        <v>4896</v>
      </c>
      <c r="AH21" s="28" t="s">
        <v>4897</v>
      </c>
      <c r="AI21" s="29"/>
      <c r="AJ21" s="30"/>
      <c r="AK21" s="31"/>
      <c r="AL21" s="328"/>
      <c r="AM21" s="329"/>
      <c r="AN21" s="25"/>
      <c r="AO21" s="24"/>
      <c r="AP21" s="258" t="s">
        <v>4898</v>
      </c>
      <c r="AQ21" s="259"/>
      <c r="AR21" s="259" t="s">
        <v>664</v>
      </c>
      <c r="AS21" s="259" t="s">
        <v>665</v>
      </c>
      <c r="AT21" s="262"/>
      <c r="AU21" s="262"/>
      <c r="AV21" s="262"/>
      <c r="AW21" s="262"/>
      <c r="AX21" s="262"/>
      <c r="AY21" s="262"/>
      <c r="AZ21" s="262"/>
      <c r="BA21" s="317">
        <v>631</v>
      </c>
      <c r="BB21" s="390"/>
    </row>
    <row r="22" spans="1:54" ht="24.95" customHeight="1">
      <c r="A22" s="322"/>
      <c r="B22" s="19" t="s">
        <v>2215</v>
      </c>
      <c r="C22" s="19">
        <v>91</v>
      </c>
      <c r="D22" s="27" t="s">
        <v>827</v>
      </c>
      <c r="E22" s="27" t="s">
        <v>1344</v>
      </c>
      <c r="F22" s="26" t="s">
        <v>5680</v>
      </c>
      <c r="G22" s="26" t="s">
        <v>3</v>
      </c>
      <c r="H22" s="26" t="s">
        <v>1345</v>
      </c>
      <c r="I22" s="26"/>
      <c r="J22" s="26"/>
      <c r="K22" s="26"/>
      <c r="L22" s="26"/>
      <c r="M22" s="26" t="s">
        <v>1346</v>
      </c>
      <c r="N22" s="26" t="s">
        <v>1347</v>
      </c>
      <c r="O22" s="26"/>
      <c r="P22" s="26"/>
      <c r="Q22" s="26" t="s">
        <v>1348</v>
      </c>
      <c r="R22" s="26"/>
      <c r="S22" s="26"/>
      <c r="T22" s="26"/>
      <c r="U22" s="26" t="s">
        <v>3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3</v>
      </c>
      <c r="AK22" s="31" t="s">
        <v>3</v>
      </c>
      <c r="AL22" s="328"/>
      <c r="AM22" s="329"/>
      <c r="AN22" s="25"/>
      <c r="AO22" s="24"/>
      <c r="AP22" s="258" t="s">
        <v>1349</v>
      </c>
      <c r="AQ22" s="259"/>
      <c r="AR22" s="259" t="s">
        <v>834</v>
      </c>
      <c r="AS22" s="259" t="s">
        <v>1350</v>
      </c>
      <c r="AT22" s="262"/>
      <c r="AU22" s="262"/>
      <c r="AV22" s="262" t="s">
        <v>1344</v>
      </c>
      <c r="AW22" s="262"/>
      <c r="AX22" s="262"/>
      <c r="AY22" s="262"/>
      <c r="AZ22" s="262"/>
      <c r="BA22" s="317">
        <v>76</v>
      </c>
      <c r="BB22" s="390"/>
    </row>
    <row r="23" spans="1:54" ht="24.95" customHeight="1">
      <c r="A23" s="322"/>
      <c r="B23" s="19" t="s">
        <v>2215</v>
      </c>
      <c r="C23" s="19">
        <v>91</v>
      </c>
      <c r="D23" s="27" t="s">
        <v>1351</v>
      </c>
      <c r="E23" s="27" t="s">
        <v>1811</v>
      </c>
      <c r="F23" s="26" t="s">
        <v>5681</v>
      </c>
      <c r="G23" s="26" t="s">
        <v>3</v>
      </c>
      <c r="H23" s="26" t="s">
        <v>1252</v>
      </c>
      <c r="I23" s="26"/>
      <c r="J23" s="26"/>
      <c r="K23" s="26"/>
      <c r="L23" s="26"/>
      <c r="M23" s="26" t="s">
        <v>1812</v>
      </c>
      <c r="N23" s="26" t="s">
        <v>1813</v>
      </c>
      <c r="O23" s="26"/>
      <c r="P23" s="26" t="s">
        <v>1814</v>
      </c>
      <c r="Q23" s="26" t="s">
        <v>1815</v>
      </c>
      <c r="R23" s="26"/>
      <c r="S23" s="26"/>
      <c r="T23" s="26" t="s">
        <v>1816</v>
      </c>
      <c r="U23" s="26" t="s">
        <v>1817</v>
      </c>
      <c r="V23" s="26"/>
      <c r="W23" s="26"/>
      <c r="X23" s="26"/>
      <c r="Y23" s="26" t="s">
        <v>1818</v>
      </c>
      <c r="Z23" s="26"/>
      <c r="AA23" s="28" t="s">
        <v>1819</v>
      </c>
      <c r="AB23" s="28" t="s">
        <v>1820</v>
      </c>
      <c r="AC23" s="28"/>
      <c r="AD23" s="28"/>
      <c r="AE23" s="28" t="s">
        <v>4</v>
      </c>
      <c r="AF23" s="28" t="s">
        <v>1301</v>
      </c>
      <c r="AG23" s="28" t="s">
        <v>1821</v>
      </c>
      <c r="AH23" s="28" t="s">
        <v>1822</v>
      </c>
      <c r="AI23" s="29"/>
      <c r="AJ23" s="30"/>
      <c r="AK23" s="31"/>
      <c r="AL23" s="328"/>
      <c r="AM23" s="329"/>
      <c r="AN23" s="25"/>
      <c r="AO23" s="24"/>
      <c r="AP23" s="258" t="s">
        <v>1823</v>
      </c>
      <c r="AQ23" s="259"/>
      <c r="AR23" s="259" t="s">
        <v>664</v>
      </c>
      <c r="AS23" s="259" t="s">
        <v>665</v>
      </c>
      <c r="AT23" s="262"/>
      <c r="AU23" s="262"/>
      <c r="AV23" s="262" t="s">
        <v>1811</v>
      </c>
      <c r="AW23" s="262"/>
      <c r="AX23" s="262"/>
      <c r="AY23" s="262"/>
      <c r="AZ23" s="262"/>
      <c r="BA23" s="317">
        <v>125</v>
      </c>
      <c r="BB23" s="390"/>
    </row>
    <row r="24" spans="1:54" ht="24.95" customHeight="1">
      <c r="A24" s="322"/>
      <c r="B24" s="19" t="s">
        <v>2214</v>
      </c>
      <c r="C24" s="19">
        <v>87</v>
      </c>
      <c r="D24" s="27"/>
      <c r="E24" s="27"/>
      <c r="F24" s="26" t="s">
        <v>5682</v>
      </c>
      <c r="G24" s="26" t="s">
        <v>4899</v>
      </c>
      <c r="H24" s="26"/>
      <c r="I24" s="26"/>
      <c r="J24" s="26"/>
      <c r="K24" s="26"/>
      <c r="L24" s="26"/>
      <c r="M24" s="26" t="s">
        <v>805</v>
      </c>
      <c r="N24" s="26" t="s">
        <v>4900</v>
      </c>
      <c r="O24" s="26"/>
      <c r="P24" s="26"/>
      <c r="Q24" s="26" t="s">
        <v>4901</v>
      </c>
      <c r="R24" s="26"/>
      <c r="S24" s="26"/>
      <c r="T24" s="26"/>
      <c r="U24" s="26"/>
      <c r="V24" s="26"/>
      <c r="W24" s="26"/>
      <c r="X24" s="26"/>
      <c r="Y24" s="26" t="s">
        <v>4902</v>
      </c>
      <c r="Z24" s="26"/>
      <c r="AA24" s="28" t="s">
        <v>807</v>
      </c>
      <c r="AB24" s="28" t="s">
        <v>4903</v>
      </c>
      <c r="AC24" s="28"/>
      <c r="AD24" s="28"/>
      <c r="AE24" s="28" t="s">
        <v>4</v>
      </c>
      <c r="AF24" s="28" t="s">
        <v>675</v>
      </c>
      <c r="AG24" s="28" t="s">
        <v>806</v>
      </c>
      <c r="AH24" s="28" t="s">
        <v>4904</v>
      </c>
      <c r="AI24" s="29"/>
      <c r="AJ24" s="30"/>
      <c r="AK24" s="31"/>
      <c r="AL24" s="328"/>
      <c r="AM24" s="329"/>
      <c r="AN24" s="25"/>
      <c r="AO24" s="24"/>
      <c r="AP24" s="258" t="s">
        <v>4905</v>
      </c>
      <c r="AQ24" s="259"/>
      <c r="AR24" s="259" t="s">
        <v>664</v>
      </c>
      <c r="AS24" s="259" t="s">
        <v>665</v>
      </c>
      <c r="AT24" s="262"/>
      <c r="AU24" s="262"/>
      <c r="AV24" s="262"/>
      <c r="AW24" s="262"/>
      <c r="AX24" s="262"/>
      <c r="AY24" s="262"/>
      <c r="AZ24" s="262"/>
      <c r="BA24" s="317">
        <v>593</v>
      </c>
      <c r="BB24" s="390"/>
    </row>
    <row r="25" spans="1:54" ht="24.95" customHeight="1">
      <c r="A25" s="322"/>
      <c r="B25" s="19" t="s">
        <v>2227</v>
      </c>
      <c r="C25" s="19">
        <v>92</v>
      </c>
      <c r="D25" s="27" t="s">
        <v>1857</v>
      </c>
      <c r="E25" s="27" t="s">
        <v>1881</v>
      </c>
      <c r="F25" s="26" t="s">
        <v>5683</v>
      </c>
      <c r="G25" s="26" t="s">
        <v>1882</v>
      </c>
      <c r="H25" s="26"/>
      <c r="I25" s="26"/>
      <c r="J25" s="26"/>
      <c r="K25" s="26"/>
      <c r="L25" s="26"/>
      <c r="M25" s="26"/>
      <c r="N25" s="26" t="s">
        <v>836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 t="s">
        <v>1883</v>
      </c>
      <c r="Z25" s="26" t="s">
        <v>2216</v>
      </c>
      <c r="AA25" s="28" t="s">
        <v>807</v>
      </c>
      <c r="AB25" s="28" t="s">
        <v>1884</v>
      </c>
      <c r="AC25" s="28"/>
      <c r="AD25" s="28"/>
      <c r="AE25" s="28"/>
      <c r="AF25" s="28"/>
      <c r="AG25" s="28"/>
      <c r="AH25" s="28"/>
      <c r="AI25" s="29"/>
      <c r="AJ25" s="30"/>
      <c r="AK25" s="31"/>
      <c r="AL25" s="328"/>
      <c r="AM25" s="329"/>
      <c r="AN25" s="25"/>
      <c r="AO25" s="24"/>
      <c r="AP25" s="258" t="s">
        <v>1885</v>
      </c>
      <c r="AQ25" s="259"/>
      <c r="AR25" s="259" t="s">
        <v>1311</v>
      </c>
      <c r="AS25" s="259" t="s">
        <v>665</v>
      </c>
      <c r="AT25" s="262" t="s">
        <v>841</v>
      </c>
      <c r="AU25" s="262"/>
      <c r="AV25" s="262"/>
      <c r="AW25" s="262" t="s">
        <v>1881</v>
      </c>
      <c r="AX25" s="262"/>
      <c r="AY25" s="262"/>
      <c r="AZ25" s="262"/>
      <c r="BA25" s="317">
        <v>143</v>
      </c>
      <c r="BB25" s="390"/>
    </row>
    <row r="26" spans="1:54" ht="24.95" customHeight="1">
      <c r="A26" s="322"/>
      <c r="B26" s="19" t="s">
        <v>2205</v>
      </c>
      <c r="C26" s="19">
        <v>13</v>
      </c>
      <c r="D26" s="27">
        <v>4</v>
      </c>
      <c r="E26" s="27"/>
      <c r="F26" s="26" t="s">
        <v>5684</v>
      </c>
      <c r="G26" s="26" t="s">
        <v>4906</v>
      </c>
      <c r="H26" s="26"/>
      <c r="I26" s="26"/>
      <c r="J26" s="26"/>
      <c r="K26" s="26"/>
      <c r="L26" s="26"/>
      <c r="M26" s="26" t="s">
        <v>4907</v>
      </c>
      <c r="N26" s="26" t="s">
        <v>4908</v>
      </c>
      <c r="O26" s="26"/>
      <c r="P26" s="26"/>
      <c r="Q26" s="26" t="s">
        <v>4909</v>
      </c>
      <c r="R26" s="26"/>
      <c r="S26" s="26"/>
      <c r="T26" s="26"/>
      <c r="U26" s="26"/>
      <c r="V26" s="26"/>
      <c r="W26" s="26"/>
      <c r="X26" s="26"/>
      <c r="Y26" s="26" t="s">
        <v>4910</v>
      </c>
      <c r="Z26" s="26"/>
      <c r="AA26" s="28" t="s">
        <v>4911</v>
      </c>
      <c r="AB26" s="28" t="s">
        <v>4912</v>
      </c>
      <c r="AC26" s="28"/>
      <c r="AD26" s="28"/>
      <c r="AE26" s="28" t="s">
        <v>725</v>
      </c>
      <c r="AF26" s="28" t="s">
        <v>4913</v>
      </c>
      <c r="AG26" s="28" t="s">
        <v>4914</v>
      </c>
      <c r="AH26" s="28" t="s">
        <v>4915</v>
      </c>
      <c r="AI26" s="29"/>
      <c r="AJ26" s="30"/>
      <c r="AK26" s="31"/>
      <c r="AL26" s="328"/>
      <c r="AM26" s="329"/>
      <c r="AN26" s="25"/>
      <c r="AO26" s="24"/>
      <c r="AP26" s="258" t="s">
        <v>4916</v>
      </c>
      <c r="AQ26" s="259"/>
      <c r="AR26" s="259" t="s">
        <v>664</v>
      </c>
      <c r="AS26" s="259" t="s">
        <v>665</v>
      </c>
      <c r="AT26" s="262"/>
      <c r="AU26" s="262"/>
      <c r="AV26" s="262"/>
      <c r="AW26" s="262"/>
      <c r="AX26" s="262"/>
      <c r="AY26" s="262"/>
      <c r="AZ26" s="262"/>
      <c r="BA26" s="317">
        <v>191</v>
      </c>
      <c r="BB26" s="390"/>
    </row>
    <row r="27" spans="1:54" ht="24.95" customHeight="1">
      <c r="A27" s="322"/>
      <c r="B27" s="19" t="s">
        <v>2215</v>
      </c>
      <c r="C27" s="19">
        <v>91</v>
      </c>
      <c r="D27" s="27" t="s">
        <v>827</v>
      </c>
      <c r="E27" s="27" t="s">
        <v>2218</v>
      </c>
      <c r="F27" s="26" t="s">
        <v>5685</v>
      </c>
      <c r="G27" s="26" t="s">
        <v>2103</v>
      </c>
      <c r="H27" s="26" t="s">
        <v>3</v>
      </c>
      <c r="I27" s="26"/>
      <c r="J27" s="26"/>
      <c r="K27" s="26"/>
      <c r="L27" s="26"/>
      <c r="M27" s="26" t="s">
        <v>1074</v>
      </c>
      <c r="N27" s="26" t="s">
        <v>1075</v>
      </c>
      <c r="O27" s="26"/>
      <c r="P27" s="26" t="s">
        <v>1076</v>
      </c>
      <c r="Q27" s="26" t="s">
        <v>947</v>
      </c>
      <c r="R27" s="26" t="s">
        <v>1077</v>
      </c>
      <c r="S27" s="26"/>
      <c r="T27" s="26"/>
      <c r="U27" s="26" t="s">
        <v>1078</v>
      </c>
      <c r="V27" s="26"/>
      <c r="W27" s="26"/>
      <c r="X27" s="26"/>
      <c r="Y27" s="26" t="s">
        <v>1079</v>
      </c>
      <c r="Z27" s="26" t="s">
        <v>841</v>
      </c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1080</v>
      </c>
      <c r="AK27" s="31">
        <v>41463</v>
      </c>
      <c r="AL27" s="328"/>
      <c r="AM27" s="329"/>
      <c r="AN27" s="25"/>
      <c r="AO27" s="24"/>
      <c r="AP27" s="258" t="s">
        <v>1081</v>
      </c>
      <c r="AQ27" s="259"/>
      <c r="AR27" s="259" t="s">
        <v>834</v>
      </c>
      <c r="AS27" s="259" t="s">
        <v>665</v>
      </c>
      <c r="AT27" s="262">
        <v>41463</v>
      </c>
      <c r="AU27" s="262"/>
      <c r="AV27" s="262" t="s">
        <v>2218</v>
      </c>
      <c r="AW27" s="262" t="s">
        <v>2102</v>
      </c>
      <c r="AX27" s="262"/>
      <c r="AY27" s="262"/>
      <c r="AZ27" s="262"/>
      <c r="BA27" s="317">
        <v>49</v>
      </c>
      <c r="BB27" s="390"/>
    </row>
    <row r="28" spans="1:54" ht="24.95" customHeight="1">
      <c r="A28" s="322"/>
      <c r="B28" s="19" t="s">
        <v>2215</v>
      </c>
      <c r="C28" s="19">
        <v>91</v>
      </c>
      <c r="D28" s="27" t="s">
        <v>1351</v>
      </c>
      <c r="E28" s="27" t="s">
        <v>1368</v>
      </c>
      <c r="F28" s="26" t="s">
        <v>5686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1369</v>
      </c>
      <c r="N28" s="26" t="s">
        <v>1370</v>
      </c>
      <c r="O28" s="26"/>
      <c r="P28" s="26"/>
      <c r="Q28" s="26" t="s">
        <v>1371</v>
      </c>
      <c r="R28" s="26"/>
      <c r="S28" s="26"/>
      <c r="T28" s="26"/>
      <c r="U28" s="26" t="s">
        <v>1372</v>
      </c>
      <c r="V28" s="26"/>
      <c r="W28" s="26"/>
      <c r="X28" s="26"/>
      <c r="Y28" s="26" t="s">
        <v>1373</v>
      </c>
      <c r="Z28" s="26"/>
      <c r="AA28" s="28" t="s">
        <v>724</v>
      </c>
      <c r="AB28" s="28" t="s">
        <v>1374</v>
      </c>
      <c r="AC28" s="28"/>
      <c r="AD28" s="28"/>
      <c r="AE28" s="28" t="s">
        <v>4</v>
      </c>
      <c r="AF28" s="28" t="s">
        <v>1009</v>
      </c>
      <c r="AG28" s="28"/>
      <c r="AH28" s="28" t="s">
        <v>1375</v>
      </c>
      <c r="AI28" s="29"/>
      <c r="AJ28" s="30" t="s">
        <v>3</v>
      </c>
      <c r="AK28" s="31" t="s">
        <v>3</v>
      </c>
      <c r="AL28" s="328"/>
      <c r="AM28" s="329"/>
      <c r="AN28" s="25"/>
      <c r="AO28" s="24"/>
      <c r="AP28" s="258" t="s">
        <v>1376</v>
      </c>
      <c r="AQ28" s="259"/>
      <c r="AR28" s="259" t="s">
        <v>834</v>
      </c>
      <c r="AS28" s="259" t="s">
        <v>665</v>
      </c>
      <c r="AT28" s="262"/>
      <c r="AU28" s="262"/>
      <c r="AV28" s="262" t="s">
        <v>1368</v>
      </c>
      <c r="AW28" s="262"/>
      <c r="AX28" s="262"/>
      <c r="AY28" s="262"/>
      <c r="AZ28" s="262"/>
      <c r="BA28" s="317">
        <v>79</v>
      </c>
      <c r="BB28" s="390"/>
    </row>
    <row r="29" spans="1:54" ht="24.95" customHeight="1">
      <c r="A29" s="322"/>
      <c r="B29" s="19" t="s">
        <v>2227</v>
      </c>
      <c r="C29" s="19">
        <v>92</v>
      </c>
      <c r="D29" s="27" t="s">
        <v>1857</v>
      </c>
      <c r="E29" s="27" t="s">
        <v>1892</v>
      </c>
      <c r="F29" s="26" t="s">
        <v>5687</v>
      </c>
      <c r="G29" s="26" t="s">
        <v>1893</v>
      </c>
      <c r="H29" s="26"/>
      <c r="I29" s="26"/>
      <c r="J29" s="26"/>
      <c r="K29" s="26"/>
      <c r="L29" s="26"/>
      <c r="M29" s="26" t="s">
        <v>1894</v>
      </c>
      <c r="N29" s="26" t="s">
        <v>836</v>
      </c>
      <c r="O29" s="26"/>
      <c r="P29" s="26"/>
      <c r="Q29" s="26" t="s">
        <v>1895</v>
      </c>
      <c r="R29" s="26"/>
      <c r="S29" s="26"/>
      <c r="T29" s="26"/>
      <c r="U29" s="26"/>
      <c r="V29" s="26"/>
      <c r="W29" s="26"/>
      <c r="X29" s="26"/>
      <c r="Y29" s="26" t="s">
        <v>1896</v>
      </c>
      <c r="Z29" s="26" t="s">
        <v>2216</v>
      </c>
      <c r="AA29" s="28" t="s">
        <v>1897</v>
      </c>
      <c r="AB29" s="28" t="s">
        <v>763</v>
      </c>
      <c r="AC29" s="28"/>
      <c r="AD29" s="28"/>
      <c r="AE29" s="28" t="s">
        <v>687</v>
      </c>
      <c r="AF29" s="28" t="s">
        <v>1898</v>
      </c>
      <c r="AG29" s="28"/>
      <c r="AH29" s="28" t="s">
        <v>1899</v>
      </c>
      <c r="AI29" s="29"/>
      <c r="AJ29" s="30"/>
      <c r="AK29" s="31"/>
      <c r="AL29" s="328"/>
      <c r="AM29" s="329"/>
      <c r="AN29" s="25"/>
      <c r="AO29" s="24"/>
      <c r="AP29" s="258" t="s">
        <v>1900</v>
      </c>
      <c r="AQ29" s="259"/>
      <c r="AR29" s="259" t="s">
        <v>1311</v>
      </c>
      <c r="AS29" s="259" t="s">
        <v>665</v>
      </c>
      <c r="AT29" s="262" t="s">
        <v>841</v>
      </c>
      <c r="AU29" s="262"/>
      <c r="AV29" s="262"/>
      <c r="AW29" s="262" t="s">
        <v>1892</v>
      </c>
      <c r="AX29" s="262"/>
      <c r="AY29" s="262"/>
      <c r="AZ29" s="262"/>
      <c r="BA29" s="317">
        <v>145</v>
      </c>
      <c r="BB29" s="390"/>
    </row>
    <row r="30" spans="1:54" ht="24.95" customHeight="1">
      <c r="A30" s="322"/>
      <c r="B30" s="19" t="s">
        <v>2227</v>
      </c>
      <c r="C30" s="19">
        <v>92</v>
      </c>
      <c r="D30" s="27" t="s">
        <v>1857</v>
      </c>
      <c r="E30" s="27" t="s">
        <v>2171</v>
      </c>
      <c r="F30" s="26" t="s">
        <v>5688</v>
      </c>
      <c r="G30" s="26" t="s">
        <v>2172</v>
      </c>
      <c r="H30" s="26" t="s">
        <v>2173</v>
      </c>
      <c r="I30" s="26"/>
      <c r="J30" s="26"/>
      <c r="K30" s="26"/>
      <c r="L30" s="26"/>
      <c r="M30" s="26" t="s">
        <v>2238</v>
      </c>
      <c r="N30" s="26" t="s">
        <v>2174</v>
      </c>
      <c r="O30" s="26"/>
      <c r="P30" s="26"/>
      <c r="Q30" s="26" t="s">
        <v>2175</v>
      </c>
      <c r="R30" s="26"/>
      <c r="S30" s="26"/>
      <c r="T30" s="26"/>
      <c r="U30" s="26"/>
      <c r="V30" s="26"/>
      <c r="W30" s="26"/>
      <c r="X30" s="26"/>
      <c r="Y30" s="26" t="s">
        <v>2176</v>
      </c>
      <c r="Z30" s="26"/>
      <c r="AA30" s="28" t="s">
        <v>2177</v>
      </c>
      <c r="AB30" s="28" t="s">
        <v>2178</v>
      </c>
      <c r="AC30" s="28"/>
      <c r="AD30" s="28"/>
      <c r="AE30" s="28" t="s">
        <v>687</v>
      </c>
      <c r="AF30" s="28" t="s">
        <v>2179</v>
      </c>
      <c r="AG30" s="28"/>
      <c r="AH30" s="28" t="s">
        <v>2180</v>
      </c>
      <c r="AI30" s="29"/>
      <c r="AJ30" s="30"/>
      <c r="AK30" s="31"/>
      <c r="AL30" s="328"/>
      <c r="AM30" s="329"/>
      <c r="AN30" s="25"/>
      <c r="AO30" s="24"/>
      <c r="AP30" s="258" t="s">
        <v>2181</v>
      </c>
      <c r="AQ30" s="259"/>
      <c r="AR30" s="259" t="s">
        <v>1311</v>
      </c>
      <c r="AS30" s="259" t="s">
        <v>665</v>
      </c>
      <c r="AT30" s="262"/>
      <c r="AU30" s="262"/>
      <c r="AV30" s="262"/>
      <c r="AW30" s="262" t="s">
        <v>2171</v>
      </c>
      <c r="AX30" s="262"/>
      <c r="AY30" s="262"/>
      <c r="AZ30" s="262"/>
      <c r="BA30" s="317">
        <v>178</v>
      </c>
      <c r="BB30" s="390"/>
    </row>
    <row r="31" spans="1:54" ht="24.95" customHeight="1">
      <c r="A31" s="322"/>
      <c r="B31" s="19" t="s">
        <v>2214</v>
      </c>
      <c r="C31" s="19">
        <v>87</v>
      </c>
      <c r="D31" s="27"/>
      <c r="E31" s="27"/>
      <c r="F31" s="26" t="s">
        <v>5689</v>
      </c>
      <c r="G31" s="26" t="s">
        <v>4917</v>
      </c>
      <c r="H31" s="26"/>
      <c r="I31" s="26"/>
      <c r="J31" s="26" t="s">
        <v>812</v>
      </c>
      <c r="K31" s="26"/>
      <c r="L31" s="26"/>
      <c r="M31" s="26" t="s">
        <v>4918</v>
      </c>
      <c r="N31" s="26" t="s">
        <v>4919</v>
      </c>
      <c r="O31" s="26"/>
      <c r="P31" s="26"/>
      <c r="Q31" s="26" t="s">
        <v>4920</v>
      </c>
      <c r="R31" s="26"/>
      <c r="S31" s="26"/>
      <c r="T31" s="26"/>
      <c r="U31" s="26"/>
      <c r="V31" s="26"/>
      <c r="W31" s="26"/>
      <c r="X31" s="26"/>
      <c r="Y31" s="26" t="s">
        <v>4921</v>
      </c>
      <c r="Z31" s="26"/>
      <c r="AA31" s="28" t="s">
        <v>4922</v>
      </c>
      <c r="AB31" s="28" t="s">
        <v>4923</v>
      </c>
      <c r="AC31" s="28"/>
      <c r="AD31" s="28"/>
      <c r="AE31" s="28" t="s">
        <v>687</v>
      </c>
      <c r="AF31" s="28" t="s">
        <v>813</v>
      </c>
      <c r="AG31" s="28" t="s">
        <v>4924</v>
      </c>
      <c r="AH31" s="28" t="s">
        <v>4925</v>
      </c>
      <c r="AI31" s="29"/>
      <c r="AJ31" s="30"/>
      <c r="AK31" s="31"/>
      <c r="AL31" s="328"/>
      <c r="AM31" s="329"/>
      <c r="AN31" s="25"/>
      <c r="AO31" s="24"/>
      <c r="AP31" s="258" t="s">
        <v>4926</v>
      </c>
      <c r="AQ31" s="259"/>
      <c r="AR31" s="259" t="s">
        <v>664</v>
      </c>
      <c r="AS31" s="259" t="s">
        <v>665</v>
      </c>
      <c r="AT31" s="262"/>
      <c r="AU31" s="262"/>
      <c r="AV31" s="262"/>
      <c r="AW31" s="262"/>
      <c r="AX31" s="262"/>
      <c r="AY31" s="262"/>
      <c r="AZ31" s="262"/>
      <c r="BA31" s="317">
        <v>632</v>
      </c>
      <c r="BB31" s="390"/>
    </row>
    <row r="32" spans="1:54" ht="24.95" customHeight="1">
      <c r="A32" s="322"/>
      <c r="B32" s="19" t="s">
        <v>2214</v>
      </c>
      <c r="C32" s="19">
        <v>87</v>
      </c>
      <c r="D32" s="27"/>
      <c r="E32" s="27"/>
      <c r="F32" s="26" t="s">
        <v>5690</v>
      </c>
      <c r="G32" s="26" t="s">
        <v>4927</v>
      </c>
      <c r="H32" s="26"/>
      <c r="I32" s="26"/>
      <c r="J32" s="26"/>
      <c r="K32" s="26"/>
      <c r="L32" s="26"/>
      <c r="M32" s="26" t="s">
        <v>4928</v>
      </c>
      <c r="N32" s="26" t="s">
        <v>4929</v>
      </c>
      <c r="O32" s="26"/>
      <c r="P32" s="26"/>
      <c r="Q32" s="26" t="s">
        <v>4930</v>
      </c>
      <c r="R32" s="26"/>
      <c r="S32" s="26"/>
      <c r="T32" s="26"/>
      <c r="U32" s="26"/>
      <c r="V32" s="26"/>
      <c r="W32" s="26"/>
      <c r="X32" s="26"/>
      <c r="Y32" s="26" t="s">
        <v>4931</v>
      </c>
      <c r="Z32" s="26"/>
      <c r="AA32" s="28" t="s">
        <v>808</v>
      </c>
      <c r="AB32" s="28" t="s">
        <v>4932</v>
      </c>
      <c r="AC32" s="28"/>
      <c r="AD32" s="28"/>
      <c r="AE32" s="28" t="s">
        <v>4933</v>
      </c>
      <c r="AF32" s="28" t="s">
        <v>4934</v>
      </c>
      <c r="AG32" s="28" t="s">
        <v>4935</v>
      </c>
      <c r="AH32" s="28" t="s">
        <v>4936</v>
      </c>
      <c r="AI32" s="29"/>
      <c r="AJ32" s="30"/>
      <c r="AK32" s="31"/>
      <c r="AL32" s="328"/>
      <c r="AM32" s="329"/>
      <c r="AN32" s="25"/>
      <c r="AO32" s="24"/>
      <c r="AP32" s="258" t="s">
        <v>4937</v>
      </c>
      <c r="AQ32" s="259"/>
      <c r="AR32" s="259" t="s">
        <v>664</v>
      </c>
      <c r="AS32" s="259" t="s">
        <v>665</v>
      </c>
      <c r="AT32" s="262"/>
      <c r="AU32" s="262"/>
      <c r="AV32" s="262"/>
      <c r="AW32" s="262"/>
      <c r="AX32" s="262"/>
      <c r="AY32" s="262"/>
      <c r="AZ32" s="262"/>
      <c r="BA32" s="317">
        <v>628</v>
      </c>
      <c r="BB32" s="390"/>
    </row>
    <row r="33" spans="1:54" ht="24.95" customHeight="1">
      <c r="A33" s="322"/>
      <c r="B33" s="19" t="s">
        <v>2227</v>
      </c>
      <c r="C33" s="19">
        <v>92</v>
      </c>
      <c r="D33" s="27" t="s">
        <v>1857</v>
      </c>
      <c r="E33" s="27" t="s">
        <v>1912</v>
      </c>
      <c r="F33" s="26" t="s">
        <v>5691</v>
      </c>
      <c r="G33" s="26" t="s">
        <v>1913</v>
      </c>
      <c r="H33" s="26" t="s">
        <v>1914</v>
      </c>
      <c r="I33" s="26"/>
      <c r="J33" s="26"/>
      <c r="K33" s="26"/>
      <c r="L33" s="26"/>
      <c r="M33" s="26">
        <v>1960001</v>
      </c>
      <c r="N33" s="26" t="s">
        <v>1915</v>
      </c>
      <c r="O33" s="26"/>
      <c r="P33" s="26"/>
      <c r="Q33" s="26" t="s">
        <v>1916</v>
      </c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8"/>
      <c r="AM33" s="329"/>
      <c r="AN33" s="25"/>
      <c r="AO33" s="24"/>
      <c r="AP33" s="258" t="s">
        <v>1917</v>
      </c>
      <c r="AQ33" s="259"/>
      <c r="AR33" s="259" t="s">
        <v>1311</v>
      </c>
      <c r="AS33" s="259" t="s">
        <v>1918</v>
      </c>
      <c r="AT33" s="262"/>
      <c r="AU33" s="262"/>
      <c r="AV33" s="262"/>
      <c r="AW33" s="262" t="s">
        <v>1912</v>
      </c>
      <c r="AX33" s="262"/>
      <c r="AY33" s="262"/>
      <c r="AZ33" s="262"/>
      <c r="BA33" s="317">
        <v>147</v>
      </c>
      <c r="BB33" s="390"/>
    </row>
    <row r="34" spans="1:54" ht="24.95" customHeight="1">
      <c r="A34" s="322"/>
      <c r="B34" s="19" t="s">
        <v>2215</v>
      </c>
      <c r="C34" s="19">
        <v>91</v>
      </c>
      <c r="D34" s="27" t="s">
        <v>1351</v>
      </c>
      <c r="E34" s="27" t="s">
        <v>1385</v>
      </c>
      <c r="F34" s="26" t="s">
        <v>5692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1386</v>
      </c>
      <c r="N34" s="26" t="s">
        <v>1387</v>
      </c>
      <c r="O34" s="26"/>
      <c r="P34" s="26" t="s">
        <v>1388</v>
      </c>
      <c r="Q34" s="26" t="s">
        <v>1389</v>
      </c>
      <c r="R34" s="26"/>
      <c r="S34" s="26"/>
      <c r="T34" s="26" t="s">
        <v>1390</v>
      </c>
      <c r="U34" s="26"/>
      <c r="V34" s="26"/>
      <c r="W34" s="26"/>
      <c r="X34" s="26"/>
      <c r="Y34" s="26" t="s">
        <v>1391</v>
      </c>
      <c r="Z34" s="26"/>
      <c r="AA34" s="28" t="s">
        <v>808</v>
      </c>
      <c r="AB34" s="28" t="s">
        <v>1392</v>
      </c>
      <c r="AC34" s="28"/>
      <c r="AD34" s="28"/>
      <c r="AE34" s="28" t="s">
        <v>4</v>
      </c>
      <c r="AF34" s="28" t="s">
        <v>893</v>
      </c>
      <c r="AG34" s="28"/>
      <c r="AH34" s="28" t="s">
        <v>1393</v>
      </c>
      <c r="AI34" s="29"/>
      <c r="AJ34" s="30" t="s">
        <v>848</v>
      </c>
      <c r="AK34" s="31">
        <v>43405</v>
      </c>
      <c r="AL34" s="328"/>
      <c r="AM34" s="329"/>
      <c r="AN34" s="25"/>
      <c r="AO34" s="24"/>
      <c r="AP34" s="258" t="s">
        <v>1394</v>
      </c>
      <c r="AQ34" s="259"/>
      <c r="AR34" s="259" t="s">
        <v>834</v>
      </c>
      <c r="AS34" s="259" t="s">
        <v>665</v>
      </c>
      <c r="AT34" s="262"/>
      <c r="AU34" s="262"/>
      <c r="AV34" s="262" t="s">
        <v>1385</v>
      </c>
      <c r="AW34" s="262"/>
      <c r="AX34" s="262"/>
      <c r="AY34" s="262"/>
      <c r="AZ34" s="262"/>
      <c r="BA34" s="317">
        <v>81</v>
      </c>
      <c r="BB34" s="390"/>
    </row>
    <row r="35" spans="1:54" ht="24.95" customHeight="1">
      <c r="A35" s="322"/>
      <c r="B35" s="19" t="s">
        <v>2215</v>
      </c>
      <c r="C35" s="19">
        <v>91</v>
      </c>
      <c r="D35" s="27" t="s">
        <v>827</v>
      </c>
      <c r="E35" s="27" t="s">
        <v>835</v>
      </c>
      <c r="F35" s="26" t="s">
        <v>5693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836</v>
      </c>
      <c r="O35" s="26"/>
      <c r="P35" s="26"/>
      <c r="Q35" s="26" t="s">
        <v>3</v>
      </c>
      <c r="R35" s="26"/>
      <c r="S35" s="26"/>
      <c r="T35" s="26"/>
      <c r="U35" s="26" t="s">
        <v>3</v>
      </c>
      <c r="V35" s="26"/>
      <c r="W35" s="26"/>
      <c r="X35" s="26"/>
      <c r="Y35" s="26" t="s">
        <v>837</v>
      </c>
      <c r="Z35" s="26" t="s">
        <v>2216</v>
      </c>
      <c r="AA35" s="28" t="s">
        <v>838</v>
      </c>
      <c r="AB35" s="28" t="s">
        <v>839</v>
      </c>
      <c r="AC35" s="28"/>
      <c r="AD35" s="28"/>
      <c r="AE35" s="28"/>
      <c r="AF35" s="28"/>
      <c r="AG35" s="28"/>
      <c r="AH35" s="28"/>
      <c r="AI35" s="29"/>
      <c r="AJ35" s="30"/>
      <c r="AK35" s="31" t="s">
        <v>3</v>
      </c>
      <c r="AL35" s="328"/>
      <c r="AM35" s="329"/>
      <c r="AN35" s="25"/>
      <c r="AO35" s="24"/>
      <c r="AP35" s="258" t="s">
        <v>840</v>
      </c>
      <c r="AQ35" s="259"/>
      <c r="AR35" s="259" t="s">
        <v>834</v>
      </c>
      <c r="AS35" s="259" t="s">
        <v>665</v>
      </c>
      <c r="AT35" s="262" t="s">
        <v>841</v>
      </c>
      <c r="AU35" s="262"/>
      <c r="AV35" s="262" t="s">
        <v>835</v>
      </c>
      <c r="AW35" s="262"/>
      <c r="AX35" s="262"/>
      <c r="AY35" s="262"/>
      <c r="AZ35" s="262"/>
      <c r="BA35" s="317">
        <v>23</v>
      </c>
      <c r="BB35" s="390"/>
    </row>
    <row r="36" spans="1:54" ht="24.95" customHeight="1">
      <c r="A36" s="322"/>
      <c r="B36" s="19" t="s">
        <v>2227</v>
      </c>
      <c r="C36" s="19">
        <v>92</v>
      </c>
      <c r="D36" s="27" t="s">
        <v>1857</v>
      </c>
      <c r="E36" s="27" t="s">
        <v>2019</v>
      </c>
      <c r="F36" s="26" t="s">
        <v>5694</v>
      </c>
      <c r="G36" s="26" t="s">
        <v>2020</v>
      </c>
      <c r="H36" s="26" t="s">
        <v>2021</v>
      </c>
      <c r="I36" s="26"/>
      <c r="J36" s="26"/>
      <c r="K36" s="26"/>
      <c r="L36" s="26"/>
      <c r="M36" s="26" t="s">
        <v>1154</v>
      </c>
      <c r="N36" s="26" t="s">
        <v>2022</v>
      </c>
      <c r="O36" s="26"/>
      <c r="P36" s="26"/>
      <c r="Q36" s="26" t="s">
        <v>2023</v>
      </c>
      <c r="R36" s="26"/>
      <c r="S36" s="26"/>
      <c r="T36" s="26"/>
      <c r="U36" s="26"/>
      <c r="V36" s="26"/>
      <c r="W36" s="26"/>
      <c r="X36" s="26"/>
      <c r="Y36" s="26" t="s">
        <v>2024</v>
      </c>
      <c r="Z36" s="26"/>
      <c r="AA36" s="28" t="s">
        <v>2025</v>
      </c>
      <c r="AB36" s="28" t="s">
        <v>2026</v>
      </c>
      <c r="AC36" s="28"/>
      <c r="AD36" s="28"/>
      <c r="AE36" s="28" t="s">
        <v>4</v>
      </c>
      <c r="AF36" s="28" t="s">
        <v>893</v>
      </c>
      <c r="AG36" s="28"/>
      <c r="AH36" s="28" t="s">
        <v>2027</v>
      </c>
      <c r="AI36" s="29"/>
      <c r="AJ36" s="30"/>
      <c r="AK36" s="31"/>
      <c r="AL36" s="328"/>
      <c r="AM36" s="329"/>
      <c r="AN36" s="25"/>
      <c r="AO36" s="24"/>
      <c r="AP36" s="258" t="s">
        <v>2028</v>
      </c>
      <c r="AQ36" s="259"/>
      <c r="AR36" s="259" t="s">
        <v>1311</v>
      </c>
      <c r="AS36" s="259" t="s">
        <v>665</v>
      </c>
      <c r="AT36" s="262"/>
      <c r="AU36" s="262"/>
      <c r="AV36" s="262"/>
      <c r="AW36" s="262" t="s">
        <v>2019</v>
      </c>
      <c r="AX36" s="262"/>
      <c r="AY36" s="262"/>
      <c r="AZ36" s="262"/>
      <c r="BA36" s="317">
        <v>160</v>
      </c>
      <c r="BB36" s="390"/>
    </row>
    <row r="37" spans="1:54" ht="24.95" customHeight="1">
      <c r="A37" s="322"/>
      <c r="B37" s="19" t="s">
        <v>2215</v>
      </c>
      <c r="C37" s="19">
        <v>91</v>
      </c>
      <c r="D37" s="27" t="s">
        <v>827</v>
      </c>
      <c r="E37" s="27" t="s">
        <v>1304</v>
      </c>
      <c r="F37" s="26" t="s">
        <v>5695</v>
      </c>
      <c r="G37" s="26" t="s">
        <v>1305</v>
      </c>
      <c r="H37" s="26" t="s">
        <v>1306</v>
      </c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 t="s">
        <v>1307</v>
      </c>
      <c r="Z37" s="26"/>
      <c r="AA37" s="28" t="s">
        <v>1308</v>
      </c>
      <c r="AB37" s="28" t="s">
        <v>1309</v>
      </c>
      <c r="AC37" s="28"/>
      <c r="AD37" s="28"/>
      <c r="AE37" s="28"/>
      <c r="AF37" s="28"/>
      <c r="AG37" s="28"/>
      <c r="AH37" s="28"/>
      <c r="AI37" s="29"/>
      <c r="AJ37" s="30" t="s">
        <v>895</v>
      </c>
      <c r="AK37" s="31"/>
      <c r="AL37" s="328"/>
      <c r="AM37" s="329"/>
      <c r="AN37" s="25"/>
      <c r="AO37" s="24"/>
      <c r="AP37" s="258" t="s">
        <v>1310</v>
      </c>
      <c r="AQ37" s="259"/>
      <c r="AR37" s="259" t="s">
        <v>1311</v>
      </c>
      <c r="AS37" s="259" t="s">
        <v>665</v>
      </c>
      <c r="AT37" s="262"/>
      <c r="AU37" s="262"/>
      <c r="AV37" s="262" t="s">
        <v>1304</v>
      </c>
      <c r="AW37" s="262" t="s">
        <v>2220</v>
      </c>
      <c r="AX37" s="262"/>
      <c r="AY37" s="262"/>
      <c r="AZ37" s="262"/>
      <c r="BA37" s="317">
        <v>72</v>
      </c>
      <c r="BB37" s="390"/>
    </row>
    <row r="38" spans="1:54" ht="24.95" customHeight="1">
      <c r="A38" s="322"/>
      <c r="B38" s="19" t="s">
        <v>2227</v>
      </c>
      <c r="C38" s="19">
        <v>92</v>
      </c>
      <c r="D38" s="27" t="s">
        <v>1857</v>
      </c>
      <c r="E38" s="27" t="s">
        <v>1967</v>
      </c>
      <c r="F38" s="26" t="s">
        <v>5696</v>
      </c>
      <c r="G38" s="26" t="s">
        <v>1968</v>
      </c>
      <c r="H38" s="26"/>
      <c r="I38" s="26"/>
      <c r="J38" s="26"/>
      <c r="K38" s="26"/>
      <c r="L38" s="26"/>
      <c r="M38" s="26">
        <v>2430031</v>
      </c>
      <c r="N38" s="26" t="s">
        <v>1969</v>
      </c>
      <c r="O38" s="26"/>
      <c r="P38" s="26"/>
      <c r="Q38" s="26" t="s">
        <v>1970</v>
      </c>
      <c r="R38" s="26"/>
      <c r="S38" s="26"/>
      <c r="T38" s="26"/>
      <c r="U38" s="26"/>
      <c r="V38" s="26"/>
      <c r="W38" s="26"/>
      <c r="X38" s="26"/>
      <c r="Y38" s="26" t="s">
        <v>1971</v>
      </c>
      <c r="Z38" s="26"/>
      <c r="AA38" s="28" t="s">
        <v>1972</v>
      </c>
      <c r="AB38" s="28" t="s">
        <v>1973</v>
      </c>
      <c r="AC38" s="28"/>
      <c r="AD38" s="28"/>
      <c r="AE38" s="28" t="s">
        <v>701</v>
      </c>
      <c r="AF38" s="28" t="s">
        <v>1974</v>
      </c>
      <c r="AG38" s="28"/>
      <c r="AH38" s="28" t="s">
        <v>1975</v>
      </c>
      <c r="AI38" s="29"/>
      <c r="AJ38" s="30"/>
      <c r="AK38" s="31"/>
      <c r="AL38" s="328"/>
      <c r="AM38" s="329"/>
      <c r="AN38" s="25"/>
      <c r="AO38" s="24"/>
      <c r="AP38" s="258" t="s">
        <v>1976</v>
      </c>
      <c r="AQ38" s="259"/>
      <c r="AR38" s="259" t="s">
        <v>1311</v>
      </c>
      <c r="AS38" s="259" t="s">
        <v>665</v>
      </c>
      <c r="AT38" s="262"/>
      <c r="AU38" s="262"/>
      <c r="AV38" s="262"/>
      <c r="AW38" s="262" t="s">
        <v>1967</v>
      </c>
      <c r="AX38" s="262"/>
      <c r="AY38" s="262"/>
      <c r="AZ38" s="262"/>
      <c r="BA38" s="317">
        <v>154</v>
      </c>
      <c r="BB38" s="390"/>
    </row>
    <row r="39" spans="1:54" ht="24.95" customHeight="1">
      <c r="A39" s="322"/>
      <c r="B39" s="19" t="s">
        <v>2215</v>
      </c>
      <c r="C39" s="19">
        <v>91</v>
      </c>
      <c r="D39" s="27" t="s">
        <v>827</v>
      </c>
      <c r="E39" s="27" t="s">
        <v>1257</v>
      </c>
      <c r="F39" s="26" t="s">
        <v>5697</v>
      </c>
      <c r="G39" s="26" t="s">
        <v>3</v>
      </c>
      <c r="H39" s="26" t="s">
        <v>1258</v>
      </c>
      <c r="I39" s="26"/>
      <c r="J39" s="26"/>
      <c r="K39" s="26"/>
      <c r="L39" s="26"/>
      <c r="M39" s="26" t="s">
        <v>1259</v>
      </c>
      <c r="N39" s="26" t="s">
        <v>1260</v>
      </c>
      <c r="O39" s="26"/>
      <c r="P39" s="26" t="s">
        <v>1261</v>
      </c>
      <c r="Q39" s="26" t="s">
        <v>1262</v>
      </c>
      <c r="R39" s="26"/>
      <c r="S39" s="26"/>
      <c r="T39" s="26" t="s">
        <v>1263</v>
      </c>
      <c r="U39" s="26"/>
      <c r="V39" s="26"/>
      <c r="W39" s="26"/>
      <c r="X39" s="26"/>
      <c r="Y39" s="26" t="s">
        <v>1264</v>
      </c>
      <c r="Z39" s="26"/>
      <c r="AA39" s="28" t="s">
        <v>1265</v>
      </c>
      <c r="AB39" s="28" t="s">
        <v>1266</v>
      </c>
      <c r="AC39" s="28"/>
      <c r="AD39" s="28"/>
      <c r="AE39" s="28" t="s">
        <v>687</v>
      </c>
      <c r="AF39" s="28" t="s">
        <v>1267</v>
      </c>
      <c r="AG39" s="28"/>
      <c r="AH39" s="28" t="s">
        <v>1268</v>
      </c>
      <c r="AI39" s="29"/>
      <c r="AJ39" s="30" t="s">
        <v>3</v>
      </c>
      <c r="AK39" s="31" t="s">
        <v>3</v>
      </c>
      <c r="AL39" s="328"/>
      <c r="AM39" s="329"/>
      <c r="AN39" s="25"/>
      <c r="AO39" s="24"/>
      <c r="AP39" s="258" t="s">
        <v>1269</v>
      </c>
      <c r="AQ39" s="259"/>
      <c r="AR39" s="259" t="s">
        <v>834</v>
      </c>
      <c r="AS39" s="259" t="s">
        <v>665</v>
      </c>
      <c r="AT39" s="262"/>
      <c r="AU39" s="262"/>
      <c r="AV39" s="262" t="s">
        <v>1257</v>
      </c>
      <c r="AW39" s="262"/>
      <c r="AX39" s="262"/>
      <c r="AY39" s="262"/>
      <c r="AZ39" s="262"/>
      <c r="BA39" s="317">
        <v>68</v>
      </c>
      <c r="BB39" s="390"/>
    </row>
    <row r="40" spans="1:54" ht="24.95" customHeight="1">
      <c r="A40" s="322"/>
      <c r="B40" s="19" t="s">
        <v>2215</v>
      </c>
      <c r="C40" s="19">
        <v>91</v>
      </c>
      <c r="D40" s="27" t="s">
        <v>827</v>
      </c>
      <c r="E40" s="27" t="s">
        <v>1138</v>
      </c>
      <c r="F40" s="26" t="s">
        <v>5698</v>
      </c>
      <c r="G40" s="26" t="s">
        <v>3</v>
      </c>
      <c r="H40" s="26" t="s">
        <v>1139</v>
      </c>
      <c r="I40" s="26"/>
      <c r="J40" s="26"/>
      <c r="K40" s="26"/>
      <c r="L40" s="26"/>
      <c r="M40" s="26" t="s">
        <v>1140</v>
      </c>
      <c r="N40" s="26" t="s">
        <v>1141</v>
      </c>
      <c r="O40" s="26"/>
      <c r="P40" s="26" t="s">
        <v>1142</v>
      </c>
      <c r="Q40" s="26" t="s">
        <v>1143</v>
      </c>
      <c r="R40" s="26"/>
      <c r="S40" s="26"/>
      <c r="T40" s="26" t="s">
        <v>1144</v>
      </c>
      <c r="U40" s="26" t="s">
        <v>1145</v>
      </c>
      <c r="V40" s="26"/>
      <c r="W40" s="26"/>
      <c r="X40" s="26"/>
      <c r="Y40" s="26" t="s">
        <v>1146</v>
      </c>
      <c r="Z40" s="26"/>
      <c r="AA40" s="28" t="s">
        <v>1147</v>
      </c>
      <c r="AB40" s="28" t="s">
        <v>1148</v>
      </c>
      <c r="AC40" s="28"/>
      <c r="AD40" s="28"/>
      <c r="AE40" s="28" t="s">
        <v>701</v>
      </c>
      <c r="AF40" s="28" t="s">
        <v>1149</v>
      </c>
      <c r="AG40" s="28"/>
      <c r="AH40" s="28" t="s">
        <v>1150</v>
      </c>
      <c r="AI40" s="29"/>
      <c r="AJ40" s="30" t="s">
        <v>848</v>
      </c>
      <c r="AK40" s="31" t="s">
        <v>3</v>
      </c>
      <c r="AL40" s="328"/>
      <c r="AM40" s="329"/>
      <c r="AN40" s="25"/>
      <c r="AO40" s="24"/>
      <c r="AP40" s="258" t="s">
        <v>1151</v>
      </c>
      <c r="AQ40" s="259"/>
      <c r="AR40" s="259" t="s">
        <v>834</v>
      </c>
      <c r="AS40" s="259" t="s">
        <v>665</v>
      </c>
      <c r="AT40" s="262"/>
      <c r="AU40" s="262"/>
      <c r="AV40" s="262" t="s">
        <v>1138</v>
      </c>
      <c r="AW40" s="262"/>
      <c r="AX40" s="262"/>
      <c r="AY40" s="262"/>
      <c r="AZ40" s="262"/>
      <c r="BA40" s="317">
        <v>56</v>
      </c>
      <c r="BB40" s="390"/>
    </row>
    <row r="41" spans="1:54" ht="24.95" customHeight="1">
      <c r="A41" s="322"/>
      <c r="B41" s="19" t="s">
        <v>2227</v>
      </c>
      <c r="C41" s="19">
        <v>92</v>
      </c>
      <c r="D41" s="27" t="s">
        <v>1857</v>
      </c>
      <c r="E41" s="27" t="s">
        <v>1874</v>
      </c>
      <c r="F41" s="26" t="s">
        <v>5699</v>
      </c>
      <c r="G41" s="26" t="s">
        <v>1875</v>
      </c>
      <c r="H41" s="26" t="s">
        <v>1876</v>
      </c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 t="s">
        <v>1877</v>
      </c>
      <c r="Z41" s="26"/>
      <c r="AA41" s="28" t="s">
        <v>1878</v>
      </c>
      <c r="AB41" s="28" t="s">
        <v>1879</v>
      </c>
      <c r="AC41" s="28"/>
      <c r="AD41" s="28"/>
      <c r="AE41" s="28"/>
      <c r="AF41" s="28"/>
      <c r="AG41" s="28"/>
      <c r="AH41" s="28"/>
      <c r="AI41" s="29"/>
      <c r="AJ41" s="30"/>
      <c r="AK41" s="31"/>
      <c r="AL41" s="328"/>
      <c r="AM41" s="329"/>
      <c r="AN41" s="25"/>
      <c r="AO41" s="24"/>
      <c r="AP41" s="258" t="s">
        <v>1880</v>
      </c>
      <c r="AQ41" s="259"/>
      <c r="AR41" s="259" t="s">
        <v>1311</v>
      </c>
      <c r="AS41" s="259" t="s">
        <v>665</v>
      </c>
      <c r="AT41" s="262"/>
      <c r="AU41" s="262"/>
      <c r="AV41" s="262"/>
      <c r="AW41" s="262" t="s">
        <v>1874</v>
      </c>
      <c r="AX41" s="262"/>
      <c r="AY41" s="262"/>
      <c r="AZ41" s="262"/>
      <c r="BA41" s="317">
        <v>142</v>
      </c>
      <c r="BB41" s="390"/>
    </row>
    <row r="42" spans="1:54" ht="24.95" customHeight="1">
      <c r="A42" s="322"/>
      <c r="B42" s="19" t="s">
        <v>2215</v>
      </c>
      <c r="C42" s="19">
        <v>91</v>
      </c>
      <c r="D42" s="27" t="s">
        <v>4938</v>
      </c>
      <c r="E42" s="27" t="s">
        <v>4939</v>
      </c>
      <c r="F42" s="26" t="s">
        <v>5700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4940</v>
      </c>
      <c r="N42" s="26" t="s">
        <v>4941</v>
      </c>
      <c r="O42" s="26"/>
      <c r="P42" s="26"/>
      <c r="Q42" s="26" t="s">
        <v>4942</v>
      </c>
      <c r="R42" s="26"/>
      <c r="S42" s="26"/>
      <c r="T42" s="26"/>
      <c r="U42" s="26" t="s">
        <v>3</v>
      </c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895</v>
      </c>
      <c r="AK42" s="31" t="s">
        <v>3</v>
      </c>
      <c r="AL42" s="328"/>
      <c r="AM42" s="329"/>
      <c r="AN42" s="25"/>
      <c r="AO42" s="24"/>
      <c r="AP42" s="258" t="s">
        <v>4943</v>
      </c>
      <c r="AQ42" s="259"/>
      <c r="AR42" s="259" t="s">
        <v>834</v>
      </c>
      <c r="AS42" s="259" t="s">
        <v>4944</v>
      </c>
      <c r="AT42" s="262"/>
      <c r="AU42" s="262"/>
      <c r="AV42" s="262" t="s">
        <v>4945</v>
      </c>
      <c r="AW42" s="262"/>
      <c r="AX42" s="262"/>
      <c r="AY42" s="262"/>
      <c r="AZ42" s="262"/>
      <c r="BA42" s="317">
        <v>132</v>
      </c>
      <c r="BB42" s="390"/>
    </row>
    <row r="43" spans="1:54" ht="24.95" customHeight="1">
      <c r="A43" s="322"/>
      <c r="B43" s="19" t="s">
        <v>2215</v>
      </c>
      <c r="C43" s="19">
        <v>91</v>
      </c>
      <c r="D43" s="27" t="s">
        <v>827</v>
      </c>
      <c r="E43" s="27" t="s">
        <v>1270</v>
      </c>
      <c r="F43" s="26" t="s">
        <v>5701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1271</v>
      </c>
      <c r="N43" s="26" t="s">
        <v>1272</v>
      </c>
      <c r="O43" s="26"/>
      <c r="P43" s="26"/>
      <c r="Q43" s="26" t="s">
        <v>1273</v>
      </c>
      <c r="R43" s="26"/>
      <c r="S43" s="26"/>
      <c r="T43" s="26"/>
      <c r="U43" s="26" t="s">
        <v>3</v>
      </c>
      <c r="V43" s="26"/>
      <c r="W43" s="26"/>
      <c r="X43" s="26"/>
      <c r="Y43" s="26" t="s">
        <v>1274</v>
      </c>
      <c r="Z43" s="26"/>
      <c r="AA43" s="28" t="s">
        <v>1275</v>
      </c>
      <c r="AB43" s="28" t="s">
        <v>1276</v>
      </c>
      <c r="AC43" s="28"/>
      <c r="AD43" s="28"/>
      <c r="AE43" s="28" t="s">
        <v>701</v>
      </c>
      <c r="AF43" s="28" t="s">
        <v>1149</v>
      </c>
      <c r="AG43" s="28"/>
      <c r="AH43" s="28" t="s">
        <v>1277</v>
      </c>
      <c r="AI43" s="29"/>
      <c r="AJ43" s="30" t="s">
        <v>1278</v>
      </c>
      <c r="AK43" s="31" t="s">
        <v>3</v>
      </c>
      <c r="AL43" s="328"/>
      <c r="AM43" s="329"/>
      <c r="AN43" s="25"/>
      <c r="AO43" s="24"/>
      <c r="AP43" s="258" t="s">
        <v>1279</v>
      </c>
      <c r="AQ43" s="259"/>
      <c r="AR43" s="259" t="s">
        <v>834</v>
      </c>
      <c r="AS43" s="259" t="s">
        <v>665</v>
      </c>
      <c r="AT43" s="262"/>
      <c r="AU43" s="262"/>
      <c r="AV43" s="262" t="s">
        <v>1270</v>
      </c>
      <c r="AW43" s="262"/>
      <c r="AX43" s="262"/>
      <c r="AY43" s="262"/>
      <c r="AZ43" s="262"/>
      <c r="BA43" s="317">
        <v>69</v>
      </c>
      <c r="BB43" s="390"/>
    </row>
    <row r="44" spans="1:54" ht="24.95" customHeight="1">
      <c r="A44" s="322"/>
      <c r="B44" s="19" t="s">
        <v>2215</v>
      </c>
      <c r="C44" s="19">
        <v>91</v>
      </c>
      <c r="D44" s="27" t="s">
        <v>1351</v>
      </c>
      <c r="E44" s="27" t="s">
        <v>2222</v>
      </c>
      <c r="F44" s="26" t="s">
        <v>5702</v>
      </c>
      <c r="G44" s="26" t="s">
        <v>3</v>
      </c>
      <c r="H44" s="26"/>
      <c r="I44" s="26"/>
      <c r="J44" s="26"/>
      <c r="K44" s="26"/>
      <c r="L44" s="26"/>
      <c r="M44" s="26" t="s">
        <v>1531</v>
      </c>
      <c r="N44" s="26" t="s">
        <v>1532</v>
      </c>
      <c r="O44" s="26"/>
      <c r="P44" s="26"/>
      <c r="Q44" s="26" t="s">
        <v>1533</v>
      </c>
      <c r="R44" s="26"/>
      <c r="S44" s="26"/>
      <c r="T44" s="26" t="s">
        <v>1534</v>
      </c>
      <c r="U44" s="26"/>
      <c r="V44" s="26"/>
      <c r="W44" s="26"/>
      <c r="X44" s="26"/>
      <c r="Y44" s="26" t="s">
        <v>1535</v>
      </c>
      <c r="Z44" s="26"/>
      <c r="AA44" s="28" t="s">
        <v>1536</v>
      </c>
      <c r="AB44" s="28" t="s">
        <v>1537</v>
      </c>
      <c r="AC44" s="28"/>
      <c r="AD44" s="28"/>
      <c r="AE44" s="28" t="s">
        <v>701</v>
      </c>
      <c r="AF44" s="28" t="s">
        <v>1149</v>
      </c>
      <c r="AG44" s="28" t="s">
        <v>809</v>
      </c>
      <c r="AH44" s="28" t="s">
        <v>1538</v>
      </c>
      <c r="AI44" s="29"/>
      <c r="AJ44" s="30"/>
      <c r="AK44" s="31"/>
      <c r="AL44" s="328"/>
      <c r="AM44" s="329"/>
      <c r="AN44" s="25"/>
      <c r="AO44" s="24"/>
      <c r="AP44" s="258" t="s">
        <v>1539</v>
      </c>
      <c r="AQ44" s="259"/>
      <c r="AR44" s="259" t="s">
        <v>664</v>
      </c>
      <c r="AS44" s="259" t="s">
        <v>665</v>
      </c>
      <c r="AT44" s="262"/>
      <c r="AU44" s="262"/>
      <c r="AV44" s="262" t="s">
        <v>2222</v>
      </c>
      <c r="AW44" s="262"/>
      <c r="AX44" s="262"/>
      <c r="AY44" s="262"/>
      <c r="AZ44" s="262"/>
      <c r="BA44" s="317">
        <v>96</v>
      </c>
      <c r="BB44" s="390"/>
    </row>
    <row r="45" spans="1:54" ht="24.95" customHeight="1">
      <c r="A45" s="322"/>
      <c r="B45" s="19" t="s">
        <v>2227</v>
      </c>
      <c r="C45" s="19">
        <v>92</v>
      </c>
      <c r="D45" s="27" t="s">
        <v>1857</v>
      </c>
      <c r="E45" s="27" t="s">
        <v>2040</v>
      </c>
      <c r="F45" s="26" t="s">
        <v>5703</v>
      </c>
      <c r="G45" s="26" t="s">
        <v>2041</v>
      </c>
      <c r="H45" s="26" t="s">
        <v>1258</v>
      </c>
      <c r="I45" s="26"/>
      <c r="J45" s="26"/>
      <c r="K45" s="26"/>
      <c r="L45" s="26"/>
      <c r="M45" s="26" t="s">
        <v>2228</v>
      </c>
      <c r="N45" s="26" t="s">
        <v>2042</v>
      </c>
      <c r="O45" s="26"/>
      <c r="P45" s="26"/>
      <c r="Q45" s="26" t="s">
        <v>2043</v>
      </c>
      <c r="R45" s="26"/>
      <c r="S45" s="26"/>
      <c r="T45" s="26"/>
      <c r="U45" s="26"/>
      <c r="V45" s="26"/>
      <c r="W45" s="26"/>
      <c r="X45" s="26"/>
      <c r="Y45" s="26" t="s">
        <v>2044</v>
      </c>
      <c r="Z45" s="26"/>
      <c r="AA45" s="28" t="s">
        <v>1941</v>
      </c>
      <c r="AB45" s="28" t="s">
        <v>2045</v>
      </c>
      <c r="AC45" s="28"/>
      <c r="AD45" s="28"/>
      <c r="AE45" s="28" t="s">
        <v>4</v>
      </c>
      <c r="AF45" s="28" t="s">
        <v>1927</v>
      </c>
      <c r="AG45" s="28"/>
      <c r="AH45" s="28" t="s">
        <v>2046</v>
      </c>
      <c r="AI45" s="29"/>
      <c r="AJ45" s="30"/>
      <c r="AK45" s="31"/>
      <c r="AL45" s="328"/>
      <c r="AM45" s="329"/>
      <c r="AN45" s="25"/>
      <c r="AO45" s="24"/>
      <c r="AP45" s="258" t="s">
        <v>2047</v>
      </c>
      <c r="AQ45" s="259"/>
      <c r="AR45" s="259" t="s">
        <v>1311</v>
      </c>
      <c r="AS45" s="259" t="s">
        <v>665</v>
      </c>
      <c r="AT45" s="262"/>
      <c r="AU45" s="262"/>
      <c r="AV45" s="262"/>
      <c r="AW45" s="262" t="s">
        <v>2040</v>
      </c>
      <c r="AX45" s="262"/>
      <c r="AY45" s="262"/>
      <c r="AZ45" s="262"/>
      <c r="BA45" s="317">
        <v>162</v>
      </c>
      <c r="BB45" s="390"/>
    </row>
    <row r="46" spans="1:54" ht="24.95" customHeight="1">
      <c r="A46" s="322"/>
      <c r="B46" s="19" t="s">
        <v>2213</v>
      </c>
      <c r="C46" s="19">
        <v>83</v>
      </c>
      <c r="D46" s="27">
        <v>2</v>
      </c>
      <c r="E46" s="27"/>
      <c r="F46" s="26" t="s">
        <v>5704</v>
      </c>
      <c r="G46" s="26" t="s">
        <v>3</v>
      </c>
      <c r="H46" s="26" t="s">
        <v>800</v>
      </c>
      <c r="I46" s="26"/>
      <c r="J46" s="26" t="s">
        <v>4946</v>
      </c>
      <c r="K46" s="26" t="s">
        <v>4947</v>
      </c>
      <c r="L46" s="26"/>
      <c r="M46" s="26" t="s">
        <v>4948</v>
      </c>
      <c r="N46" s="26" t="s">
        <v>4949</v>
      </c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 t="s">
        <v>4950</v>
      </c>
      <c r="Z46" s="26"/>
      <c r="AA46" s="28" t="s">
        <v>4951</v>
      </c>
      <c r="AB46" s="28" t="s">
        <v>4952</v>
      </c>
      <c r="AC46" s="28"/>
      <c r="AD46" s="28"/>
      <c r="AE46" s="28" t="s">
        <v>695</v>
      </c>
      <c r="AF46" s="28" t="s">
        <v>4953</v>
      </c>
      <c r="AG46" s="28" t="s">
        <v>4954</v>
      </c>
      <c r="AH46" s="28" t="s">
        <v>4955</v>
      </c>
      <c r="AI46" s="29"/>
      <c r="AJ46" s="30"/>
      <c r="AK46" s="31"/>
      <c r="AL46" s="328"/>
      <c r="AM46" s="329"/>
      <c r="AN46" s="25"/>
      <c r="AO46" s="24"/>
      <c r="AP46" s="258" t="s">
        <v>4956</v>
      </c>
      <c r="AQ46" s="259"/>
      <c r="AR46" s="259" t="s">
        <v>664</v>
      </c>
      <c r="AS46" s="259" t="s">
        <v>665</v>
      </c>
      <c r="AT46" s="262"/>
      <c r="AU46" s="262"/>
      <c r="AV46" s="262"/>
      <c r="AW46" s="262"/>
      <c r="AX46" s="262"/>
      <c r="AY46" s="262"/>
      <c r="AZ46" s="262"/>
      <c r="BA46" s="317">
        <v>583</v>
      </c>
      <c r="BB46" s="390"/>
    </row>
    <row r="47" spans="1:54" ht="24.95" customHeight="1">
      <c r="A47" s="322"/>
      <c r="B47" s="19" t="s">
        <v>2215</v>
      </c>
      <c r="C47" s="19">
        <v>91</v>
      </c>
      <c r="D47" s="27" t="s">
        <v>4938</v>
      </c>
      <c r="E47" s="27" t="s">
        <v>4957</v>
      </c>
      <c r="F47" s="26" t="s">
        <v>5705</v>
      </c>
      <c r="G47" s="26" t="s">
        <v>3</v>
      </c>
      <c r="H47" s="26" t="s">
        <v>4958</v>
      </c>
      <c r="I47" s="26"/>
      <c r="J47" s="26"/>
      <c r="K47" s="26"/>
      <c r="L47" s="26"/>
      <c r="M47" s="26" t="s">
        <v>877</v>
      </c>
      <c r="N47" s="26" t="s">
        <v>4959</v>
      </c>
      <c r="O47" s="26"/>
      <c r="P47" s="26"/>
      <c r="Q47" s="26" t="s">
        <v>4960</v>
      </c>
      <c r="R47" s="26"/>
      <c r="S47" s="26"/>
      <c r="T47" s="26"/>
      <c r="U47" s="26" t="s">
        <v>3</v>
      </c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3</v>
      </c>
      <c r="AK47" s="31" t="s">
        <v>3</v>
      </c>
      <c r="AL47" s="328"/>
      <c r="AM47" s="329"/>
      <c r="AN47" s="25"/>
      <c r="AO47" s="24"/>
      <c r="AP47" s="258" t="s">
        <v>4961</v>
      </c>
      <c r="AQ47" s="259"/>
      <c r="AR47" s="259" t="s">
        <v>834</v>
      </c>
      <c r="AS47" s="259" t="s">
        <v>4962</v>
      </c>
      <c r="AT47" s="262"/>
      <c r="AU47" s="262"/>
      <c r="AV47" s="262" t="s">
        <v>4963</v>
      </c>
      <c r="AW47" s="262"/>
      <c r="AX47" s="262"/>
      <c r="AY47" s="262"/>
      <c r="AZ47" s="262"/>
      <c r="BA47" s="317">
        <v>135</v>
      </c>
      <c r="BB47" s="390"/>
    </row>
    <row r="48" spans="1:54" ht="24.95" customHeight="1">
      <c r="A48" s="322"/>
      <c r="B48" s="19" t="s">
        <v>2215</v>
      </c>
      <c r="C48" s="19">
        <v>91</v>
      </c>
      <c r="D48" s="27" t="s">
        <v>1351</v>
      </c>
      <c r="E48" s="27" t="s">
        <v>1433</v>
      </c>
      <c r="F48" s="26" t="s">
        <v>5706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1434</v>
      </c>
      <c r="N48" s="26" t="s">
        <v>1435</v>
      </c>
      <c r="O48" s="26"/>
      <c r="P48" s="26"/>
      <c r="Q48" s="26" t="s">
        <v>1436</v>
      </c>
      <c r="R48" s="26"/>
      <c r="S48" s="26"/>
      <c r="T48" s="26"/>
      <c r="U48" s="26" t="s">
        <v>3</v>
      </c>
      <c r="V48" s="26"/>
      <c r="W48" s="26"/>
      <c r="X48" s="26"/>
      <c r="Y48" s="26" t="s">
        <v>1437</v>
      </c>
      <c r="Z48" s="26"/>
      <c r="AA48" s="28" t="s">
        <v>1438</v>
      </c>
      <c r="AB48" s="28" t="s">
        <v>1439</v>
      </c>
      <c r="AC48" s="28"/>
      <c r="AD48" s="28"/>
      <c r="AE48" s="28" t="s">
        <v>4</v>
      </c>
      <c r="AF48" s="28" t="s">
        <v>1440</v>
      </c>
      <c r="AG48" s="28"/>
      <c r="AH48" s="28" t="s">
        <v>1441</v>
      </c>
      <c r="AI48" s="29"/>
      <c r="AJ48" s="30" t="s">
        <v>832</v>
      </c>
      <c r="AK48" s="31" t="s">
        <v>3</v>
      </c>
      <c r="AL48" s="328"/>
      <c r="AM48" s="329"/>
      <c r="AN48" s="25"/>
      <c r="AO48" s="24"/>
      <c r="AP48" s="258" t="s">
        <v>1442</v>
      </c>
      <c r="AQ48" s="259"/>
      <c r="AR48" s="259" t="s">
        <v>834</v>
      </c>
      <c r="AS48" s="259" t="s">
        <v>665</v>
      </c>
      <c r="AT48" s="262"/>
      <c r="AU48" s="262"/>
      <c r="AV48" s="262" t="s">
        <v>1433</v>
      </c>
      <c r="AW48" s="262"/>
      <c r="AX48" s="262"/>
      <c r="AY48" s="262"/>
      <c r="AZ48" s="262"/>
      <c r="BA48" s="317">
        <v>85</v>
      </c>
      <c r="BB48" s="390"/>
    </row>
    <row r="49" spans="1:54" ht="24.95" customHeight="1">
      <c r="A49" s="322"/>
      <c r="B49" s="19" t="s">
        <v>2215</v>
      </c>
      <c r="C49" s="19">
        <v>91</v>
      </c>
      <c r="D49" s="27" t="s">
        <v>4938</v>
      </c>
      <c r="E49" s="27" t="s">
        <v>4964</v>
      </c>
      <c r="F49" s="26" t="s">
        <v>5707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877</v>
      </c>
      <c r="N49" s="26" t="s">
        <v>4959</v>
      </c>
      <c r="O49" s="26"/>
      <c r="P49" s="26"/>
      <c r="Q49" s="26" t="s">
        <v>4960</v>
      </c>
      <c r="R49" s="26"/>
      <c r="S49" s="26"/>
      <c r="T49" s="26"/>
      <c r="U49" s="26" t="s">
        <v>3</v>
      </c>
      <c r="V49" s="26"/>
      <c r="W49" s="26"/>
      <c r="X49" s="26"/>
      <c r="Y49" s="26" t="s">
        <v>4965</v>
      </c>
      <c r="Z49" s="26"/>
      <c r="AA49" s="28" t="s">
        <v>1438</v>
      </c>
      <c r="AB49" s="28" t="s">
        <v>4966</v>
      </c>
      <c r="AC49" s="28"/>
      <c r="AD49" s="28"/>
      <c r="AE49" s="28" t="s">
        <v>4</v>
      </c>
      <c r="AF49" s="28" t="s">
        <v>4967</v>
      </c>
      <c r="AG49" s="28"/>
      <c r="AH49" s="28" t="s">
        <v>4968</v>
      </c>
      <c r="AI49" s="29"/>
      <c r="AJ49" s="30" t="s">
        <v>3</v>
      </c>
      <c r="AK49" s="31" t="s">
        <v>3</v>
      </c>
      <c r="AL49" s="328"/>
      <c r="AM49" s="329"/>
      <c r="AN49" s="25"/>
      <c r="AO49" s="24"/>
      <c r="AP49" s="258" t="s">
        <v>4969</v>
      </c>
      <c r="AQ49" s="259"/>
      <c r="AR49" s="259" t="s">
        <v>834</v>
      </c>
      <c r="AS49" s="259" t="s">
        <v>665</v>
      </c>
      <c r="AT49" s="262"/>
      <c r="AU49" s="262"/>
      <c r="AV49" s="262" t="s">
        <v>4970</v>
      </c>
      <c r="AW49" s="262"/>
      <c r="AX49" s="262"/>
      <c r="AY49" s="262"/>
      <c r="AZ49" s="262"/>
      <c r="BA49" s="317">
        <v>134</v>
      </c>
      <c r="BB49" s="390"/>
    </row>
    <row r="50" spans="1:54" ht="24.95" customHeight="1">
      <c r="A50" s="322"/>
      <c r="B50" s="19" t="s">
        <v>2215</v>
      </c>
      <c r="C50" s="19">
        <v>91</v>
      </c>
      <c r="D50" s="27" t="s">
        <v>1351</v>
      </c>
      <c r="E50" s="27" t="s">
        <v>1715</v>
      </c>
      <c r="F50" s="26" t="s">
        <v>5708</v>
      </c>
      <c r="G50" s="26" t="s">
        <v>3</v>
      </c>
      <c r="H50" s="26" t="s">
        <v>1428</v>
      </c>
      <c r="I50" s="26"/>
      <c r="J50" s="26"/>
      <c r="K50" s="26"/>
      <c r="L50" s="26"/>
      <c r="M50" s="26" t="s">
        <v>1716</v>
      </c>
      <c r="N50" s="26" t="s">
        <v>1717</v>
      </c>
      <c r="O50" s="26"/>
      <c r="P50" s="26"/>
      <c r="Q50" s="26" t="s">
        <v>1718</v>
      </c>
      <c r="R50" s="26"/>
      <c r="S50" s="26"/>
      <c r="T50" s="26"/>
      <c r="U50" s="26" t="s">
        <v>3</v>
      </c>
      <c r="V50" s="26"/>
      <c r="W50" s="26"/>
      <c r="X50" s="26"/>
      <c r="Y50" s="26" t="s">
        <v>1719</v>
      </c>
      <c r="Z50" s="26"/>
      <c r="AA50" s="28" t="s">
        <v>710</v>
      </c>
      <c r="AB50" s="28" t="s">
        <v>1720</v>
      </c>
      <c r="AC50" s="28"/>
      <c r="AD50" s="28"/>
      <c r="AE50" s="28" t="s">
        <v>791</v>
      </c>
      <c r="AF50" s="28" t="s">
        <v>1721</v>
      </c>
      <c r="AG50" s="28"/>
      <c r="AH50" s="28" t="s">
        <v>1722</v>
      </c>
      <c r="AI50" s="29"/>
      <c r="AJ50" s="30" t="s">
        <v>3</v>
      </c>
      <c r="AK50" s="31" t="s">
        <v>3</v>
      </c>
      <c r="AL50" s="328"/>
      <c r="AM50" s="329"/>
      <c r="AN50" s="25"/>
      <c r="AO50" s="24"/>
      <c r="AP50" s="258" t="s">
        <v>1723</v>
      </c>
      <c r="AQ50" s="259"/>
      <c r="AR50" s="259" t="s">
        <v>834</v>
      </c>
      <c r="AS50" s="259" t="s">
        <v>665</v>
      </c>
      <c r="AT50" s="262"/>
      <c r="AU50" s="262"/>
      <c r="AV50" s="262" t="s">
        <v>1715</v>
      </c>
      <c r="AW50" s="262"/>
      <c r="AX50" s="262"/>
      <c r="AY50" s="262"/>
      <c r="AZ50" s="262"/>
      <c r="BA50" s="317">
        <v>115</v>
      </c>
      <c r="BB50" s="390"/>
    </row>
    <row r="51" spans="1:54" ht="24.95" customHeight="1">
      <c r="A51" s="322"/>
      <c r="B51" s="19" t="s">
        <v>2214</v>
      </c>
      <c r="C51" s="19">
        <v>87</v>
      </c>
      <c r="D51" s="27"/>
      <c r="E51" s="27"/>
      <c r="F51" s="26" t="s">
        <v>5709</v>
      </c>
      <c r="G51" s="26" t="s">
        <v>3</v>
      </c>
      <c r="H51" s="26"/>
      <c r="I51" s="26"/>
      <c r="J51" s="26"/>
      <c r="K51" s="26"/>
      <c r="L51" s="26"/>
      <c r="M51" s="26" t="s">
        <v>673</v>
      </c>
      <c r="N51" s="26" t="s">
        <v>4971</v>
      </c>
      <c r="O51" s="26"/>
      <c r="P51" s="26"/>
      <c r="Q51" s="26" t="s">
        <v>4972</v>
      </c>
      <c r="R51" s="26"/>
      <c r="S51" s="26"/>
      <c r="T51" s="26"/>
      <c r="U51" s="26"/>
      <c r="V51" s="26"/>
      <c r="W51" s="26"/>
      <c r="X51" s="26"/>
      <c r="Y51" s="26" t="s">
        <v>4973</v>
      </c>
      <c r="Z51" s="26"/>
      <c r="AA51" s="28" t="s">
        <v>710</v>
      </c>
      <c r="AB51" s="28" t="s">
        <v>4974</v>
      </c>
      <c r="AC51" s="28"/>
      <c r="AD51" s="28"/>
      <c r="AE51" s="28" t="s">
        <v>4</v>
      </c>
      <c r="AF51" s="28" t="s">
        <v>675</v>
      </c>
      <c r="AG51" s="28" t="s">
        <v>676</v>
      </c>
      <c r="AH51" s="28" t="s">
        <v>4975</v>
      </c>
      <c r="AI51" s="29"/>
      <c r="AJ51" s="30"/>
      <c r="AK51" s="31"/>
      <c r="AL51" s="328"/>
      <c r="AM51" s="329"/>
      <c r="AN51" s="25"/>
      <c r="AO51" s="24"/>
      <c r="AP51" s="258" t="s">
        <v>4976</v>
      </c>
      <c r="AQ51" s="259"/>
      <c r="AR51" s="259" t="s">
        <v>664</v>
      </c>
      <c r="AS51" s="259" t="s">
        <v>665</v>
      </c>
      <c r="AT51" s="262"/>
      <c r="AU51" s="262"/>
      <c r="AV51" s="262"/>
      <c r="AW51" s="262"/>
      <c r="AX51" s="262"/>
      <c r="AY51" s="262"/>
      <c r="AZ51" s="262"/>
      <c r="BA51" s="317">
        <v>642</v>
      </c>
      <c r="BB51" s="390"/>
    </row>
    <row r="52" spans="1:54" ht="24.95" customHeight="1">
      <c r="A52" s="322"/>
      <c r="B52" s="19" t="s">
        <v>2215</v>
      </c>
      <c r="C52" s="19">
        <v>91</v>
      </c>
      <c r="D52" s="27" t="s">
        <v>1351</v>
      </c>
      <c r="E52" s="27" t="s">
        <v>1703</v>
      </c>
      <c r="F52" s="26" t="s">
        <v>5710</v>
      </c>
      <c r="G52" s="26" t="s">
        <v>3</v>
      </c>
      <c r="H52" s="26" t="s">
        <v>1124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/>
      <c r="Q52" s="26" t="s">
        <v>3</v>
      </c>
      <c r="R52" s="26"/>
      <c r="S52" s="26"/>
      <c r="T52" s="26"/>
      <c r="U52" s="26" t="s">
        <v>3</v>
      </c>
      <c r="V52" s="26"/>
      <c r="W52" s="26"/>
      <c r="X52" s="26"/>
      <c r="Y52" s="26" t="s">
        <v>1704</v>
      </c>
      <c r="Z52" s="26"/>
      <c r="AA52" s="28" t="s">
        <v>1124</v>
      </c>
      <c r="AB52" s="28" t="s">
        <v>1705</v>
      </c>
      <c r="AC52" s="28"/>
      <c r="AD52" s="28"/>
      <c r="AE52" s="28"/>
      <c r="AF52" s="28"/>
      <c r="AG52" s="28"/>
      <c r="AH52" s="28"/>
      <c r="AI52" s="29"/>
      <c r="AJ52" s="30" t="s">
        <v>832</v>
      </c>
      <c r="AK52" s="31" t="s">
        <v>3</v>
      </c>
      <c r="AL52" s="328"/>
      <c r="AM52" s="329"/>
      <c r="AN52" s="25"/>
      <c r="AO52" s="24"/>
      <c r="AP52" s="258" t="s">
        <v>1706</v>
      </c>
      <c r="AQ52" s="259"/>
      <c r="AR52" s="259" t="s">
        <v>834</v>
      </c>
      <c r="AS52" s="259" t="s">
        <v>665</v>
      </c>
      <c r="AT52" s="262"/>
      <c r="AU52" s="262"/>
      <c r="AV52" s="262" t="s">
        <v>1703</v>
      </c>
      <c r="AW52" s="262"/>
      <c r="AX52" s="262"/>
      <c r="AY52" s="262"/>
      <c r="AZ52" s="262"/>
      <c r="BA52" s="317">
        <v>113</v>
      </c>
      <c r="BB52" s="390"/>
    </row>
    <row r="53" spans="1:54" ht="24.95" customHeight="1">
      <c r="A53" s="322"/>
      <c r="B53" s="19" t="s">
        <v>2215</v>
      </c>
      <c r="C53" s="19">
        <v>91</v>
      </c>
      <c r="D53" s="27" t="s">
        <v>1351</v>
      </c>
      <c r="E53" s="27" t="s">
        <v>1695</v>
      </c>
      <c r="F53" s="26" t="s">
        <v>5711</v>
      </c>
      <c r="G53" s="26" t="s">
        <v>3</v>
      </c>
      <c r="H53" s="26" t="s">
        <v>881</v>
      </c>
      <c r="I53" s="26"/>
      <c r="J53" s="26"/>
      <c r="K53" s="26"/>
      <c r="L53" s="26"/>
      <c r="M53" s="26" t="s">
        <v>1696</v>
      </c>
      <c r="N53" s="26" t="s">
        <v>1697</v>
      </c>
      <c r="O53" s="26"/>
      <c r="P53" s="26"/>
      <c r="Q53" s="26" t="s">
        <v>1698</v>
      </c>
      <c r="R53" s="26"/>
      <c r="S53" s="26"/>
      <c r="T53" s="26"/>
      <c r="U53" s="26" t="s">
        <v>3</v>
      </c>
      <c r="V53" s="26"/>
      <c r="W53" s="26"/>
      <c r="X53" s="26"/>
      <c r="Y53" s="26" t="s">
        <v>1699</v>
      </c>
      <c r="Z53" s="26"/>
      <c r="AA53" s="28" t="s">
        <v>1700</v>
      </c>
      <c r="AB53" s="28" t="s">
        <v>825</v>
      </c>
      <c r="AC53" s="28"/>
      <c r="AD53" s="28"/>
      <c r="AE53" s="28" t="s">
        <v>701</v>
      </c>
      <c r="AF53" s="28" t="s">
        <v>904</v>
      </c>
      <c r="AG53" s="28"/>
      <c r="AH53" s="28" t="s">
        <v>1701</v>
      </c>
      <c r="AI53" s="29"/>
      <c r="AJ53" s="30" t="s">
        <v>3</v>
      </c>
      <c r="AK53" s="31" t="s">
        <v>3</v>
      </c>
      <c r="AL53" s="328"/>
      <c r="AM53" s="329"/>
      <c r="AN53" s="25"/>
      <c r="AO53" s="24"/>
      <c r="AP53" s="258" t="s">
        <v>1702</v>
      </c>
      <c r="AQ53" s="259"/>
      <c r="AR53" s="259" t="s">
        <v>834</v>
      </c>
      <c r="AS53" s="259" t="s">
        <v>665</v>
      </c>
      <c r="AT53" s="262"/>
      <c r="AU53" s="262"/>
      <c r="AV53" s="262" t="s">
        <v>1695</v>
      </c>
      <c r="AW53" s="262"/>
      <c r="AX53" s="262"/>
      <c r="AY53" s="262"/>
      <c r="AZ53" s="262"/>
      <c r="BA53" s="317">
        <v>112</v>
      </c>
      <c r="BB53" s="390"/>
    </row>
    <row r="54" spans="1:54" ht="24.95" customHeight="1">
      <c r="A54" s="322"/>
      <c r="B54" s="19" t="s">
        <v>2227</v>
      </c>
      <c r="C54" s="19">
        <v>92</v>
      </c>
      <c r="D54" s="27" t="s">
        <v>1857</v>
      </c>
      <c r="E54" s="27" t="s">
        <v>2154</v>
      </c>
      <c r="F54" s="26" t="s">
        <v>5712</v>
      </c>
      <c r="G54" s="26" t="s">
        <v>2155</v>
      </c>
      <c r="H54" s="26"/>
      <c r="I54" s="26"/>
      <c r="J54" s="26"/>
      <c r="K54" s="26"/>
      <c r="L54" s="26"/>
      <c r="M54" s="26" t="s">
        <v>2236</v>
      </c>
      <c r="N54" s="26" t="s">
        <v>2156</v>
      </c>
      <c r="O54" s="26"/>
      <c r="P54" s="26"/>
      <c r="Q54" s="26" t="s">
        <v>2157</v>
      </c>
      <c r="R54" s="26"/>
      <c r="S54" s="26"/>
      <c r="T54" s="26"/>
      <c r="U54" s="26"/>
      <c r="V54" s="26"/>
      <c r="W54" s="26"/>
      <c r="X54" s="26"/>
      <c r="Y54" s="26" t="s">
        <v>2158</v>
      </c>
      <c r="Z54" s="26"/>
      <c r="AA54" s="28" t="s">
        <v>2159</v>
      </c>
      <c r="AB54" s="28" t="s">
        <v>818</v>
      </c>
      <c r="AC54" s="28"/>
      <c r="AD54" s="28"/>
      <c r="AE54" s="28" t="s">
        <v>4</v>
      </c>
      <c r="AF54" s="28" t="s">
        <v>5</v>
      </c>
      <c r="AG54" s="28"/>
      <c r="AH54" s="28" t="s">
        <v>2160</v>
      </c>
      <c r="AI54" s="29"/>
      <c r="AJ54" s="30"/>
      <c r="AK54" s="31"/>
      <c r="AL54" s="328"/>
      <c r="AM54" s="329"/>
      <c r="AN54" s="25"/>
      <c r="AO54" s="24"/>
      <c r="AP54" s="258" t="s">
        <v>2161</v>
      </c>
      <c r="AQ54" s="259"/>
      <c r="AR54" s="259" t="s">
        <v>1311</v>
      </c>
      <c r="AS54" s="259" t="s">
        <v>665</v>
      </c>
      <c r="AT54" s="262"/>
      <c r="AU54" s="262"/>
      <c r="AV54" s="262"/>
      <c r="AW54" s="262" t="s">
        <v>2154</v>
      </c>
      <c r="AX54" s="262"/>
      <c r="AY54" s="262"/>
      <c r="AZ54" s="262"/>
      <c r="BA54" s="317">
        <v>176</v>
      </c>
      <c r="BB54" s="390"/>
    </row>
    <row r="55" spans="1:54" ht="24.95" customHeight="1">
      <c r="A55" s="322"/>
      <c r="B55" s="19" t="s">
        <v>2215</v>
      </c>
      <c r="C55" s="19">
        <v>91</v>
      </c>
      <c r="D55" s="27" t="s">
        <v>827</v>
      </c>
      <c r="E55" s="27" t="s">
        <v>1133</v>
      </c>
      <c r="F55" s="26" t="s">
        <v>5713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/>
      <c r="Q55" s="26" t="s">
        <v>3</v>
      </c>
      <c r="R55" s="26"/>
      <c r="S55" s="26"/>
      <c r="T55" s="26"/>
      <c r="U55" s="26" t="s">
        <v>3</v>
      </c>
      <c r="V55" s="26"/>
      <c r="W55" s="26"/>
      <c r="X55" s="26"/>
      <c r="Y55" s="26" t="s">
        <v>1134</v>
      </c>
      <c r="Z55" s="26"/>
      <c r="AA55" s="28" t="s">
        <v>1135</v>
      </c>
      <c r="AB55" s="28" t="s">
        <v>1136</v>
      </c>
      <c r="AC55" s="28"/>
      <c r="AD55" s="28"/>
      <c r="AE55" s="28"/>
      <c r="AF55" s="28"/>
      <c r="AG55" s="28"/>
      <c r="AH55" s="28"/>
      <c r="AI55" s="29"/>
      <c r="AJ55" s="30" t="s">
        <v>832</v>
      </c>
      <c r="AK55" s="31" t="s">
        <v>3</v>
      </c>
      <c r="AL55" s="328"/>
      <c r="AM55" s="329"/>
      <c r="AN55" s="25"/>
      <c r="AO55" s="24"/>
      <c r="AP55" s="258" t="s">
        <v>1137</v>
      </c>
      <c r="AQ55" s="259"/>
      <c r="AR55" s="259" t="s">
        <v>834</v>
      </c>
      <c r="AS55" s="259" t="s">
        <v>665</v>
      </c>
      <c r="AT55" s="262"/>
      <c r="AU55" s="262"/>
      <c r="AV55" s="262" t="s">
        <v>1133</v>
      </c>
      <c r="AW55" s="262"/>
      <c r="AX55" s="262"/>
      <c r="AY55" s="262"/>
      <c r="AZ55" s="262"/>
      <c r="BA55" s="317">
        <v>55</v>
      </c>
      <c r="BB55" s="390"/>
    </row>
    <row r="56" spans="1:54" ht="24.95" customHeight="1">
      <c r="A56" s="322"/>
      <c r="B56" s="19" t="s">
        <v>2227</v>
      </c>
      <c r="C56" s="19">
        <v>92</v>
      </c>
      <c r="D56" s="27" t="s">
        <v>1857</v>
      </c>
      <c r="E56" s="27" t="s">
        <v>1955</v>
      </c>
      <c r="F56" s="26" t="s">
        <v>5714</v>
      </c>
      <c r="G56" s="26" t="s">
        <v>1956</v>
      </c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8"/>
      <c r="AM56" s="329"/>
      <c r="AN56" s="25"/>
      <c r="AO56" s="24"/>
      <c r="AP56" s="258" t="s">
        <v>1957</v>
      </c>
      <c r="AQ56" s="259"/>
      <c r="AR56" s="259" t="s">
        <v>1311</v>
      </c>
      <c r="AS56" s="259" t="s">
        <v>1958</v>
      </c>
      <c r="AT56" s="262"/>
      <c r="AU56" s="262"/>
      <c r="AV56" s="262"/>
      <c r="AW56" s="262" t="s">
        <v>1955</v>
      </c>
      <c r="AX56" s="262"/>
      <c r="AY56" s="262"/>
      <c r="AZ56" s="262"/>
      <c r="BA56" s="317">
        <v>152</v>
      </c>
      <c r="BB56" s="390"/>
    </row>
    <row r="57" spans="1:54" ht="24.95" customHeight="1">
      <c r="A57" s="322"/>
      <c r="B57" s="19" t="s">
        <v>2212</v>
      </c>
      <c r="C57" s="19">
        <v>82</v>
      </c>
      <c r="D57" s="27"/>
      <c r="E57" s="27"/>
      <c r="F57" s="26" t="s">
        <v>5715</v>
      </c>
      <c r="G57" s="26" t="s">
        <v>4977</v>
      </c>
      <c r="H57" s="26"/>
      <c r="I57" s="26"/>
      <c r="J57" s="26"/>
      <c r="K57" s="26"/>
      <c r="L57" s="26"/>
      <c r="M57" s="26" t="s">
        <v>4978</v>
      </c>
      <c r="N57" s="26" t="s">
        <v>4979</v>
      </c>
      <c r="O57" s="26"/>
      <c r="P57" s="26"/>
      <c r="Q57" s="26" t="s">
        <v>4980</v>
      </c>
      <c r="R57" s="26"/>
      <c r="S57" s="26"/>
      <c r="T57" s="26"/>
      <c r="U57" s="26"/>
      <c r="V57" s="26"/>
      <c r="W57" s="26"/>
      <c r="X57" s="26"/>
      <c r="Y57" s="26" t="s">
        <v>4981</v>
      </c>
      <c r="Z57" s="26"/>
      <c r="AA57" s="28" t="s">
        <v>788</v>
      </c>
      <c r="AB57" s="28" t="s">
        <v>4982</v>
      </c>
      <c r="AC57" s="28"/>
      <c r="AD57" s="28"/>
      <c r="AE57" s="28" t="s">
        <v>795</v>
      </c>
      <c r="AF57" s="28" t="s">
        <v>796</v>
      </c>
      <c r="AG57" s="28" t="s">
        <v>4983</v>
      </c>
      <c r="AH57" s="28" t="s">
        <v>4984</v>
      </c>
      <c r="AI57" s="29" t="s">
        <v>4985</v>
      </c>
      <c r="AJ57" s="30"/>
      <c r="AK57" s="31"/>
      <c r="AL57" s="328"/>
      <c r="AM57" s="329"/>
      <c r="AN57" s="25"/>
      <c r="AO57" s="24"/>
      <c r="AP57" s="258" t="s">
        <v>4986</v>
      </c>
      <c r="AQ57" s="259"/>
      <c r="AR57" s="259" t="s">
        <v>664</v>
      </c>
      <c r="AS57" s="259" t="s">
        <v>665</v>
      </c>
      <c r="AT57" s="262"/>
      <c r="AU57" s="262"/>
      <c r="AV57" s="262"/>
      <c r="AW57" s="262"/>
      <c r="AX57" s="262"/>
      <c r="AY57" s="262"/>
      <c r="AZ57" s="262"/>
      <c r="BA57" s="317">
        <v>572</v>
      </c>
      <c r="BB57" s="390"/>
    </row>
    <row r="58" spans="1:54" ht="24.95" customHeight="1">
      <c r="A58" s="322"/>
      <c r="B58" s="19" t="s">
        <v>2212</v>
      </c>
      <c r="C58" s="19">
        <v>82</v>
      </c>
      <c r="D58" s="27">
        <v>5</v>
      </c>
      <c r="E58" s="27"/>
      <c r="F58" s="26" t="s">
        <v>5716</v>
      </c>
      <c r="G58" s="26" t="s">
        <v>4987</v>
      </c>
      <c r="H58" s="26"/>
      <c r="I58" s="26"/>
      <c r="J58" s="26"/>
      <c r="K58" s="26"/>
      <c r="L58" s="26"/>
      <c r="M58" s="26" t="s">
        <v>4988</v>
      </c>
      <c r="N58" s="26" t="s">
        <v>4989</v>
      </c>
      <c r="O58" s="26"/>
      <c r="P58" s="26" t="s">
        <v>4990</v>
      </c>
      <c r="Q58" s="26" t="s">
        <v>4990</v>
      </c>
      <c r="R58" s="26"/>
      <c r="S58" s="26"/>
      <c r="T58" s="26"/>
      <c r="U58" s="26"/>
      <c r="V58" s="26"/>
      <c r="W58" s="26"/>
      <c r="X58" s="26"/>
      <c r="Y58" s="26" t="s">
        <v>4991</v>
      </c>
      <c r="Z58" s="26"/>
      <c r="AA58" s="28" t="s">
        <v>788</v>
      </c>
      <c r="AB58" s="28" t="s">
        <v>4992</v>
      </c>
      <c r="AC58" s="28"/>
      <c r="AD58" s="28"/>
      <c r="AE58" s="28" t="s">
        <v>687</v>
      </c>
      <c r="AF58" s="28" t="s">
        <v>688</v>
      </c>
      <c r="AG58" s="28" t="s">
        <v>4993</v>
      </c>
      <c r="AH58" s="28" t="s">
        <v>4994</v>
      </c>
      <c r="AI58" s="29" t="s">
        <v>4995</v>
      </c>
      <c r="AJ58" s="30"/>
      <c r="AK58" s="31"/>
      <c r="AL58" s="328"/>
      <c r="AM58" s="329"/>
      <c r="AN58" s="25"/>
      <c r="AO58" s="24"/>
      <c r="AP58" s="258" t="s">
        <v>789</v>
      </c>
      <c r="AQ58" s="259"/>
      <c r="AR58" s="259" t="s">
        <v>664</v>
      </c>
      <c r="AS58" s="259" t="s">
        <v>665</v>
      </c>
      <c r="AT58" s="262"/>
      <c r="AU58" s="262"/>
      <c r="AV58" s="262"/>
      <c r="AW58" s="262"/>
      <c r="AX58" s="262"/>
      <c r="AY58" s="262"/>
      <c r="AZ58" s="262"/>
      <c r="BA58" s="317">
        <v>567</v>
      </c>
      <c r="BB58" s="390"/>
    </row>
    <row r="59" spans="1:54" ht="24.95" customHeight="1">
      <c r="A59" s="322"/>
      <c r="B59" s="19" t="s">
        <v>2215</v>
      </c>
      <c r="C59" s="19">
        <v>91</v>
      </c>
      <c r="D59" s="27" t="s">
        <v>827</v>
      </c>
      <c r="E59" s="27" t="s">
        <v>1013</v>
      </c>
      <c r="F59" s="26" t="s">
        <v>5717</v>
      </c>
      <c r="G59" s="26" t="s">
        <v>3</v>
      </c>
      <c r="H59" s="26" t="s">
        <v>3</v>
      </c>
      <c r="I59" s="26"/>
      <c r="J59" s="26"/>
      <c r="K59" s="26"/>
      <c r="L59" s="26"/>
      <c r="M59" s="26" t="s">
        <v>3</v>
      </c>
      <c r="N59" s="26" t="s">
        <v>3</v>
      </c>
      <c r="O59" s="26"/>
      <c r="P59" s="26"/>
      <c r="Q59" s="26" t="s">
        <v>3</v>
      </c>
      <c r="R59" s="26"/>
      <c r="S59" s="26"/>
      <c r="T59" s="26"/>
      <c r="U59" s="26" t="s">
        <v>3</v>
      </c>
      <c r="V59" s="26"/>
      <c r="W59" s="26"/>
      <c r="X59" s="26"/>
      <c r="Y59" s="26" t="s">
        <v>1014</v>
      </c>
      <c r="Z59" s="26"/>
      <c r="AA59" s="28" t="s">
        <v>1015</v>
      </c>
      <c r="AB59" s="28" t="s">
        <v>1016</v>
      </c>
      <c r="AC59" s="28"/>
      <c r="AD59" s="28"/>
      <c r="AE59" s="28"/>
      <c r="AF59" s="28"/>
      <c r="AG59" s="28"/>
      <c r="AH59" s="28"/>
      <c r="AI59" s="29"/>
      <c r="AJ59" s="30" t="s">
        <v>832</v>
      </c>
      <c r="AK59" s="31" t="s">
        <v>3</v>
      </c>
      <c r="AL59" s="328"/>
      <c r="AM59" s="329"/>
      <c r="AN59" s="25"/>
      <c r="AO59" s="24"/>
      <c r="AP59" s="258" t="s">
        <v>1017</v>
      </c>
      <c r="AQ59" s="259"/>
      <c r="AR59" s="259" t="s">
        <v>834</v>
      </c>
      <c r="AS59" s="259" t="s">
        <v>665</v>
      </c>
      <c r="AT59" s="262"/>
      <c r="AU59" s="262"/>
      <c r="AV59" s="262" t="s">
        <v>1013</v>
      </c>
      <c r="AW59" s="262"/>
      <c r="AX59" s="262"/>
      <c r="AY59" s="262"/>
      <c r="AZ59" s="262"/>
      <c r="BA59" s="317">
        <v>42</v>
      </c>
      <c r="BB59" s="390"/>
    </row>
    <row r="60" spans="1:54" ht="24.95" customHeight="1">
      <c r="A60" s="322"/>
      <c r="B60" s="19" t="s">
        <v>2215</v>
      </c>
      <c r="C60" s="19">
        <v>91</v>
      </c>
      <c r="D60" s="27" t="s">
        <v>827</v>
      </c>
      <c r="E60" s="27" t="s">
        <v>1002</v>
      </c>
      <c r="F60" s="26" t="s">
        <v>5718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1003</v>
      </c>
      <c r="N60" s="26" t="s">
        <v>1004</v>
      </c>
      <c r="O60" s="26"/>
      <c r="P60" s="26"/>
      <c r="Q60" s="26" t="s">
        <v>1005</v>
      </c>
      <c r="R60" s="26"/>
      <c r="S60" s="26"/>
      <c r="T60" s="26"/>
      <c r="U60" s="26" t="s">
        <v>3</v>
      </c>
      <c r="V60" s="26"/>
      <c r="W60" s="26"/>
      <c r="X60" s="26"/>
      <c r="Y60" s="26" t="s">
        <v>1006</v>
      </c>
      <c r="Z60" s="26"/>
      <c r="AA60" s="28" t="s">
        <v>1007</v>
      </c>
      <c r="AB60" s="28" t="s">
        <v>1008</v>
      </c>
      <c r="AC60" s="28"/>
      <c r="AD60" s="28"/>
      <c r="AE60" s="28" t="s">
        <v>4</v>
      </c>
      <c r="AF60" s="28" t="s">
        <v>1009</v>
      </c>
      <c r="AG60" s="28"/>
      <c r="AH60" s="28" t="s">
        <v>1010</v>
      </c>
      <c r="AI60" s="29"/>
      <c r="AJ60" s="30" t="s">
        <v>1011</v>
      </c>
      <c r="AK60" s="31">
        <v>40179</v>
      </c>
      <c r="AL60" s="328"/>
      <c r="AM60" s="329"/>
      <c r="AN60" s="25"/>
      <c r="AO60" s="24"/>
      <c r="AP60" s="258" t="s">
        <v>1012</v>
      </c>
      <c r="AQ60" s="259"/>
      <c r="AR60" s="259" t="s">
        <v>834</v>
      </c>
      <c r="AS60" s="259" t="s">
        <v>665</v>
      </c>
      <c r="AT60" s="262"/>
      <c r="AU60" s="262"/>
      <c r="AV60" s="262" t="s">
        <v>1002</v>
      </c>
      <c r="AW60" s="262"/>
      <c r="AX60" s="262"/>
      <c r="AY60" s="262"/>
      <c r="AZ60" s="262"/>
      <c r="BA60" s="317">
        <v>41</v>
      </c>
      <c r="BB60" s="390"/>
    </row>
    <row r="61" spans="1:54" ht="24.95" customHeight="1">
      <c r="A61" s="322"/>
      <c r="B61" s="19" t="s">
        <v>2215</v>
      </c>
      <c r="C61" s="19">
        <v>91</v>
      </c>
      <c r="D61" s="27" t="s">
        <v>1351</v>
      </c>
      <c r="E61" s="27" t="s">
        <v>1789</v>
      </c>
      <c r="F61" s="26" t="s">
        <v>5719</v>
      </c>
      <c r="G61" s="26" t="s">
        <v>3</v>
      </c>
      <c r="H61" s="26" t="s">
        <v>1790</v>
      </c>
      <c r="I61" s="26"/>
      <c r="J61" s="26"/>
      <c r="K61" s="26"/>
      <c r="L61" s="26"/>
      <c r="M61" s="26" t="s">
        <v>1791</v>
      </c>
      <c r="N61" s="26" t="s">
        <v>1792</v>
      </c>
      <c r="O61" s="26"/>
      <c r="P61" s="26" t="s">
        <v>1793</v>
      </c>
      <c r="Q61" s="26" t="s">
        <v>1794</v>
      </c>
      <c r="R61" s="26"/>
      <c r="S61" s="26"/>
      <c r="T61" s="26" t="s">
        <v>1795</v>
      </c>
      <c r="U61" s="26" t="s">
        <v>1796</v>
      </c>
      <c r="V61" s="26" t="s">
        <v>1797</v>
      </c>
      <c r="W61" s="26"/>
      <c r="X61" s="26"/>
      <c r="Y61" s="26" t="s">
        <v>1798</v>
      </c>
      <c r="Z61" s="26"/>
      <c r="AA61" s="28" t="s">
        <v>1799</v>
      </c>
      <c r="AB61" s="28" t="s">
        <v>1800</v>
      </c>
      <c r="AC61" s="28"/>
      <c r="AD61" s="28"/>
      <c r="AE61" s="28" t="s">
        <v>701</v>
      </c>
      <c r="AF61" s="28" t="s">
        <v>738</v>
      </c>
      <c r="AG61" s="28"/>
      <c r="AH61" s="28" t="s">
        <v>1801</v>
      </c>
      <c r="AI61" s="29"/>
      <c r="AJ61" s="30" t="s">
        <v>962</v>
      </c>
      <c r="AK61" s="31" t="s">
        <v>3</v>
      </c>
      <c r="AL61" s="328"/>
      <c r="AM61" s="329"/>
      <c r="AN61" s="25"/>
      <c r="AO61" s="24"/>
      <c r="AP61" s="258" t="s">
        <v>1802</v>
      </c>
      <c r="AQ61" s="259"/>
      <c r="AR61" s="259" t="s">
        <v>834</v>
      </c>
      <c r="AS61" s="259" t="s">
        <v>665</v>
      </c>
      <c r="AT61" s="262"/>
      <c r="AU61" s="262"/>
      <c r="AV61" s="262" t="s">
        <v>1789</v>
      </c>
      <c r="AW61" s="262"/>
      <c r="AX61" s="262"/>
      <c r="AY61" s="262"/>
      <c r="AZ61" s="262"/>
      <c r="BA61" s="317">
        <v>123</v>
      </c>
      <c r="BB61" s="390"/>
    </row>
    <row r="62" spans="1:54" ht="24.95" customHeight="1">
      <c r="A62" s="322"/>
      <c r="B62" s="19" t="s">
        <v>2203</v>
      </c>
      <c r="C62" s="19">
        <v>6</v>
      </c>
      <c r="D62" s="27" t="s">
        <v>4996</v>
      </c>
      <c r="E62" s="27">
        <v>2</v>
      </c>
      <c r="F62" s="26" t="s">
        <v>5720</v>
      </c>
      <c r="G62" s="26" t="s">
        <v>4997</v>
      </c>
      <c r="H62" s="26"/>
      <c r="I62" s="26"/>
      <c r="J62" s="26"/>
      <c r="K62" s="26"/>
      <c r="L62" s="26"/>
      <c r="M62" s="26" t="s">
        <v>703</v>
      </c>
      <c r="N62" s="26" t="s">
        <v>4998</v>
      </c>
      <c r="O62" s="26"/>
      <c r="P62" s="26" t="s">
        <v>704</v>
      </c>
      <c r="Q62" s="26" t="s">
        <v>4999</v>
      </c>
      <c r="R62" s="26"/>
      <c r="S62" s="26" t="s">
        <v>4999</v>
      </c>
      <c r="T62" s="26"/>
      <c r="U62" s="26" t="s">
        <v>5000</v>
      </c>
      <c r="V62" s="26"/>
      <c r="W62" s="26"/>
      <c r="X62" s="26"/>
      <c r="Y62" s="26" t="s">
        <v>5001</v>
      </c>
      <c r="Z62" s="26" t="s">
        <v>705</v>
      </c>
      <c r="AA62" s="28" t="s">
        <v>5002</v>
      </c>
      <c r="AB62" s="28" t="s">
        <v>5003</v>
      </c>
      <c r="AC62" s="28"/>
      <c r="AD62" s="28"/>
      <c r="AE62" s="28" t="s">
        <v>4</v>
      </c>
      <c r="AF62" s="28" t="s">
        <v>706</v>
      </c>
      <c r="AG62" s="28" t="s">
        <v>5004</v>
      </c>
      <c r="AH62" s="28" t="s">
        <v>5005</v>
      </c>
      <c r="AI62" s="29"/>
      <c r="AJ62" s="30"/>
      <c r="AK62" s="31"/>
      <c r="AL62" s="328"/>
      <c r="AM62" s="329"/>
      <c r="AN62" s="25"/>
      <c r="AO62" s="24"/>
      <c r="AP62" s="258" t="s">
        <v>707</v>
      </c>
      <c r="AQ62" s="259"/>
      <c r="AR62" s="259" t="s">
        <v>664</v>
      </c>
      <c r="AS62" s="259" t="s">
        <v>665</v>
      </c>
      <c r="AT62" s="262"/>
      <c r="AU62" s="262"/>
      <c r="AV62" s="262"/>
      <c r="AW62" s="262"/>
      <c r="AX62" s="262"/>
      <c r="AY62" s="262"/>
      <c r="AZ62" s="262"/>
      <c r="BA62" s="317">
        <v>17</v>
      </c>
      <c r="BB62" s="390"/>
    </row>
    <row r="63" spans="1:54" ht="24.95" customHeight="1">
      <c r="A63" s="322"/>
      <c r="B63" s="19" t="s">
        <v>2215</v>
      </c>
      <c r="C63" s="19">
        <v>91</v>
      </c>
      <c r="D63" s="27" t="s">
        <v>1351</v>
      </c>
      <c r="E63" s="27" t="s">
        <v>2226</v>
      </c>
      <c r="F63" s="26" t="s">
        <v>5721</v>
      </c>
      <c r="G63" s="26" t="s">
        <v>3</v>
      </c>
      <c r="H63" s="26" t="s">
        <v>1684</v>
      </c>
      <c r="I63" s="26"/>
      <c r="J63" s="26"/>
      <c r="K63" s="26"/>
      <c r="L63" s="26"/>
      <c r="M63" s="26" t="s">
        <v>1685</v>
      </c>
      <c r="N63" s="26" t="s">
        <v>1686</v>
      </c>
      <c r="O63" s="26"/>
      <c r="P63" s="26"/>
      <c r="Q63" s="26" t="s">
        <v>1687</v>
      </c>
      <c r="R63" s="26"/>
      <c r="S63" s="26"/>
      <c r="T63" s="26" t="s">
        <v>1688</v>
      </c>
      <c r="U63" s="26" t="s">
        <v>1689</v>
      </c>
      <c r="V63" s="26"/>
      <c r="W63" s="26"/>
      <c r="X63" s="26"/>
      <c r="Y63" s="26" t="s">
        <v>1690</v>
      </c>
      <c r="Z63" s="26"/>
      <c r="AA63" s="28" t="s">
        <v>1691</v>
      </c>
      <c r="AB63" s="28" t="s">
        <v>727</v>
      </c>
      <c r="AC63" s="28"/>
      <c r="AD63" s="28"/>
      <c r="AE63" s="28" t="s">
        <v>701</v>
      </c>
      <c r="AF63" s="28" t="s">
        <v>720</v>
      </c>
      <c r="AG63" s="28" t="s">
        <v>1692</v>
      </c>
      <c r="AH63" s="28" t="s">
        <v>1693</v>
      </c>
      <c r="AI63" s="29"/>
      <c r="AJ63" s="30"/>
      <c r="AK63" s="31"/>
      <c r="AL63" s="328"/>
      <c r="AM63" s="329"/>
      <c r="AN63" s="25"/>
      <c r="AO63" s="24"/>
      <c r="AP63" s="258" t="s">
        <v>1694</v>
      </c>
      <c r="AQ63" s="259"/>
      <c r="AR63" s="259" t="s">
        <v>664</v>
      </c>
      <c r="AS63" s="259" t="s">
        <v>665</v>
      </c>
      <c r="AT63" s="262"/>
      <c r="AU63" s="262"/>
      <c r="AV63" s="262" t="s">
        <v>2226</v>
      </c>
      <c r="AW63" s="262"/>
      <c r="AX63" s="262"/>
      <c r="AY63" s="262"/>
      <c r="AZ63" s="262"/>
      <c r="BA63" s="317">
        <v>111</v>
      </c>
      <c r="BB63" s="390"/>
    </row>
    <row r="64" spans="1:54" ht="24.95" customHeight="1">
      <c r="A64" s="322"/>
      <c r="B64" s="19" t="s">
        <v>2213</v>
      </c>
      <c r="C64" s="19">
        <v>83</v>
      </c>
      <c r="D64" s="27">
        <v>1</v>
      </c>
      <c r="E64" s="27"/>
      <c r="F64" s="26" t="s">
        <v>5722</v>
      </c>
      <c r="G64" s="26" t="s">
        <v>3</v>
      </c>
      <c r="H64" s="26"/>
      <c r="I64" s="26"/>
      <c r="J64" s="26"/>
      <c r="K64" s="26"/>
      <c r="L64" s="26"/>
      <c r="M64" s="26" t="s">
        <v>5006</v>
      </c>
      <c r="N64" s="26" t="s">
        <v>5007</v>
      </c>
      <c r="O64" s="26"/>
      <c r="P64" s="26"/>
      <c r="Q64" s="26"/>
      <c r="R64" s="26"/>
      <c r="S64" s="26"/>
      <c r="T64" s="26"/>
      <c r="U64" s="26" t="s">
        <v>5008</v>
      </c>
      <c r="V64" s="26"/>
      <c r="W64" s="26"/>
      <c r="X64" s="26"/>
      <c r="Y64" s="26" t="s">
        <v>5009</v>
      </c>
      <c r="Z64" s="26" t="s">
        <v>5010</v>
      </c>
      <c r="AA64" s="28" t="s">
        <v>800</v>
      </c>
      <c r="AB64" s="28" t="s">
        <v>5011</v>
      </c>
      <c r="AC64" s="28"/>
      <c r="AD64" s="28"/>
      <c r="AE64" s="28" t="s">
        <v>695</v>
      </c>
      <c r="AF64" s="28" t="s">
        <v>4953</v>
      </c>
      <c r="AG64" s="28" t="s">
        <v>5012</v>
      </c>
      <c r="AH64" s="28" t="s">
        <v>5013</v>
      </c>
      <c r="AI64" s="29"/>
      <c r="AJ64" s="30"/>
      <c r="AK64" s="31"/>
      <c r="AL64" s="328"/>
      <c r="AM64" s="329"/>
      <c r="AN64" s="25"/>
      <c r="AO64" s="24"/>
      <c r="AP64" s="258" t="s">
        <v>801</v>
      </c>
      <c r="AQ64" s="259"/>
      <c r="AR64" s="259" t="s">
        <v>664</v>
      </c>
      <c r="AS64" s="259" t="s">
        <v>665</v>
      </c>
      <c r="AT64" s="262"/>
      <c r="AU64" s="262"/>
      <c r="AV64" s="262"/>
      <c r="AW64" s="262"/>
      <c r="AX64" s="262"/>
      <c r="AY64" s="262"/>
      <c r="AZ64" s="262"/>
      <c r="BA64" s="317">
        <v>582</v>
      </c>
      <c r="BB64" s="390"/>
    </row>
    <row r="65" spans="1:54" ht="24.95" customHeight="1">
      <c r="A65" s="322"/>
      <c r="B65" s="19" t="s">
        <v>2206</v>
      </c>
      <c r="C65" s="19">
        <v>15</v>
      </c>
      <c r="D65" s="27" t="s">
        <v>2202</v>
      </c>
      <c r="E65" s="27"/>
      <c r="F65" s="26" t="s">
        <v>5723</v>
      </c>
      <c r="G65" s="26" t="s">
        <v>5014</v>
      </c>
      <c r="H65" s="26"/>
      <c r="I65" s="26"/>
      <c r="J65" s="26"/>
      <c r="K65" s="26"/>
      <c r="L65" s="26"/>
      <c r="M65" s="26" t="s">
        <v>5015</v>
      </c>
      <c r="N65" s="26" t="s">
        <v>5016</v>
      </c>
      <c r="O65" s="26"/>
      <c r="P65" s="26"/>
      <c r="Q65" s="26" t="s">
        <v>5017</v>
      </c>
      <c r="R65" s="26"/>
      <c r="S65" s="26" t="s">
        <v>5017</v>
      </c>
      <c r="T65" s="26"/>
      <c r="U65" s="26" t="s">
        <v>5018</v>
      </c>
      <c r="V65" s="26" t="s">
        <v>5019</v>
      </c>
      <c r="W65" s="26"/>
      <c r="X65" s="26"/>
      <c r="Y65" s="26" t="s">
        <v>5020</v>
      </c>
      <c r="Z65" s="26" t="s">
        <v>681</v>
      </c>
      <c r="AA65" s="28" t="s">
        <v>5021</v>
      </c>
      <c r="AB65" s="28" t="s">
        <v>5022</v>
      </c>
      <c r="AC65" s="28"/>
      <c r="AD65" s="28"/>
      <c r="AE65" s="28" t="s">
        <v>701</v>
      </c>
      <c r="AF65" s="28" t="s">
        <v>720</v>
      </c>
      <c r="AG65" s="28" t="s">
        <v>5023</v>
      </c>
      <c r="AH65" s="28" t="s">
        <v>5024</v>
      </c>
      <c r="AI65" s="29"/>
      <c r="AJ65" s="30"/>
      <c r="AK65" s="31"/>
      <c r="AL65" s="328"/>
      <c r="AM65" s="329"/>
      <c r="AN65" s="25" t="s">
        <v>4853</v>
      </c>
      <c r="AO65" s="24">
        <v>45060</v>
      </c>
      <c r="AP65" s="258" t="s">
        <v>733</v>
      </c>
      <c r="AQ65" s="259"/>
      <c r="AR65" s="259" t="s">
        <v>664</v>
      </c>
      <c r="AS65" s="259" t="s">
        <v>665</v>
      </c>
      <c r="AT65" s="262"/>
      <c r="AU65" s="262"/>
      <c r="AV65" s="262"/>
      <c r="AW65" s="262"/>
      <c r="AX65" s="262"/>
      <c r="AY65" s="262"/>
      <c r="AZ65" s="262"/>
      <c r="BA65" s="317">
        <v>367</v>
      </c>
      <c r="BB65" s="390"/>
    </row>
    <row r="66" spans="1:54" ht="24.95" customHeight="1">
      <c r="A66" s="322"/>
      <c r="B66" s="19" t="s">
        <v>2214</v>
      </c>
      <c r="C66" s="19">
        <v>87</v>
      </c>
      <c r="D66" s="27"/>
      <c r="E66" s="27"/>
      <c r="F66" s="26" t="s">
        <v>5724</v>
      </c>
      <c r="G66" s="26" t="s">
        <v>3</v>
      </c>
      <c r="H66" s="26"/>
      <c r="I66" s="26"/>
      <c r="J66" s="26"/>
      <c r="K66" s="26"/>
      <c r="L66" s="26"/>
      <c r="M66" s="26" t="s">
        <v>673</v>
      </c>
      <c r="N66" s="26" t="s">
        <v>5025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 t="s">
        <v>5026</v>
      </c>
      <c r="AB66" s="28" t="s">
        <v>5027</v>
      </c>
      <c r="AC66" s="28"/>
      <c r="AD66" s="28"/>
      <c r="AE66" s="28" t="s">
        <v>4</v>
      </c>
      <c r="AF66" s="28" t="s">
        <v>675</v>
      </c>
      <c r="AG66" s="28" t="s">
        <v>676</v>
      </c>
      <c r="AH66" s="28" t="s">
        <v>5028</v>
      </c>
      <c r="AI66" s="29"/>
      <c r="AJ66" s="30"/>
      <c r="AK66" s="31"/>
      <c r="AL66" s="328"/>
      <c r="AM66" s="329"/>
      <c r="AN66" s="25"/>
      <c r="AO66" s="24"/>
      <c r="AP66" s="258" t="s">
        <v>5029</v>
      </c>
      <c r="AQ66" s="259"/>
      <c r="AR66" s="259" t="s">
        <v>664</v>
      </c>
      <c r="AS66" s="259" t="s">
        <v>5030</v>
      </c>
      <c r="AT66" s="262"/>
      <c r="AU66" s="262"/>
      <c r="AV66" s="262"/>
      <c r="AW66" s="262"/>
      <c r="AX66" s="262"/>
      <c r="AY66" s="262"/>
      <c r="AZ66" s="262"/>
      <c r="BA66" s="317">
        <v>596</v>
      </c>
      <c r="BB66" s="390"/>
    </row>
    <row r="67" spans="1:54" ht="24.95" customHeight="1">
      <c r="A67" s="322"/>
      <c r="B67" s="19" t="s">
        <v>2212</v>
      </c>
      <c r="C67" s="19">
        <v>82</v>
      </c>
      <c r="D67" s="27">
        <v>4</v>
      </c>
      <c r="E67" s="27">
        <v>1</v>
      </c>
      <c r="F67" s="26" t="s">
        <v>5725</v>
      </c>
      <c r="G67" s="26" t="s">
        <v>5031</v>
      </c>
      <c r="H67" s="26"/>
      <c r="I67" s="26"/>
      <c r="J67" s="26" t="s">
        <v>5032</v>
      </c>
      <c r="K67" s="26"/>
      <c r="L67" s="26"/>
      <c r="M67" s="26" t="s">
        <v>5033</v>
      </c>
      <c r="N67" s="26" t="s">
        <v>5034</v>
      </c>
      <c r="O67" s="26"/>
      <c r="P67" s="26"/>
      <c r="Q67" s="26" t="s">
        <v>782</v>
      </c>
      <c r="R67" s="26"/>
      <c r="S67" s="26"/>
      <c r="T67" s="26"/>
      <c r="U67" s="26"/>
      <c r="V67" s="26"/>
      <c r="W67" s="26"/>
      <c r="X67" s="26"/>
      <c r="Y67" s="26" t="s">
        <v>5035</v>
      </c>
      <c r="Z67" s="26"/>
      <c r="AA67" s="28" t="s">
        <v>783</v>
      </c>
      <c r="AB67" s="28" t="s">
        <v>784</v>
      </c>
      <c r="AC67" s="28"/>
      <c r="AD67" s="28"/>
      <c r="AE67" s="28" t="s">
        <v>701</v>
      </c>
      <c r="AF67" s="28" t="s">
        <v>720</v>
      </c>
      <c r="AG67" s="28" t="s">
        <v>5036</v>
      </c>
      <c r="AH67" s="28" t="s">
        <v>5037</v>
      </c>
      <c r="AI67" s="29"/>
      <c r="AJ67" s="30"/>
      <c r="AK67" s="31"/>
      <c r="AL67" s="328"/>
      <c r="AM67" s="329"/>
      <c r="AN67" s="25"/>
      <c r="AO67" s="24"/>
      <c r="AP67" s="258" t="s">
        <v>785</v>
      </c>
      <c r="AQ67" s="259"/>
      <c r="AR67" s="259" t="s">
        <v>664</v>
      </c>
      <c r="AS67" s="259" t="s">
        <v>665</v>
      </c>
      <c r="AT67" s="262"/>
      <c r="AU67" s="262"/>
      <c r="AV67" s="262"/>
      <c r="AW67" s="262"/>
      <c r="AX67" s="262"/>
      <c r="AY67" s="262"/>
      <c r="AZ67" s="262"/>
      <c r="BA67" s="317">
        <v>562</v>
      </c>
      <c r="BB67" s="390"/>
    </row>
    <row r="68" spans="1:54" ht="24.95" customHeight="1">
      <c r="A68" s="322"/>
      <c r="B68" s="19" t="s">
        <v>2212</v>
      </c>
      <c r="C68" s="19">
        <v>82</v>
      </c>
      <c r="D68" s="27">
        <v>4</v>
      </c>
      <c r="E68" s="27">
        <v>2</v>
      </c>
      <c r="F68" s="26" t="s">
        <v>5726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 t="s">
        <v>5038</v>
      </c>
      <c r="U68" s="26"/>
      <c r="V68" s="26"/>
      <c r="W68" s="26"/>
      <c r="X68" s="26"/>
      <c r="Y68" s="26" t="s">
        <v>5039</v>
      </c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8"/>
      <c r="AM68" s="329"/>
      <c r="AN68" s="25"/>
      <c r="AO68" s="24"/>
      <c r="AP68" s="258" t="s">
        <v>786</v>
      </c>
      <c r="AQ68" s="259"/>
      <c r="AR68" s="259" t="s">
        <v>671</v>
      </c>
      <c r="AS68" s="259" t="s">
        <v>665</v>
      </c>
      <c r="AT68" s="262"/>
      <c r="AU68" s="262"/>
      <c r="AV68" s="262"/>
      <c r="AW68" s="262"/>
      <c r="AX68" s="262"/>
      <c r="AY68" s="262"/>
      <c r="AZ68" s="262"/>
      <c r="BA68" s="317">
        <v>563</v>
      </c>
      <c r="BB68" s="390"/>
    </row>
    <row r="69" spans="1:54" ht="24.95" customHeight="1">
      <c r="A69" s="322"/>
      <c r="B69" s="19" t="s">
        <v>2227</v>
      </c>
      <c r="C69" s="19">
        <v>92</v>
      </c>
      <c r="D69" s="27" t="s">
        <v>1857</v>
      </c>
      <c r="E69" s="27" t="s">
        <v>1919</v>
      </c>
      <c r="F69" s="26" t="s">
        <v>5727</v>
      </c>
      <c r="G69" s="26" t="s">
        <v>1920</v>
      </c>
      <c r="H69" s="26"/>
      <c r="I69" s="26"/>
      <c r="J69" s="26"/>
      <c r="K69" s="26"/>
      <c r="L69" s="26"/>
      <c r="M69" s="26">
        <v>1840004</v>
      </c>
      <c r="N69" s="26" t="s">
        <v>1921</v>
      </c>
      <c r="O69" s="26"/>
      <c r="P69" s="26" t="s">
        <v>1922</v>
      </c>
      <c r="Q69" s="26" t="s">
        <v>1923</v>
      </c>
      <c r="R69" s="26"/>
      <c r="S69" s="26"/>
      <c r="T69" s="26"/>
      <c r="U69" s="26"/>
      <c r="V69" s="26"/>
      <c r="W69" s="26"/>
      <c r="X69" s="26"/>
      <c r="Y69" s="26" t="s">
        <v>1924</v>
      </c>
      <c r="Z69" s="26"/>
      <c r="AA69" s="28" t="s">
        <v>1925</v>
      </c>
      <c r="AB69" s="28" t="s">
        <v>1926</v>
      </c>
      <c r="AC69" s="28"/>
      <c r="AD69" s="28"/>
      <c r="AE69" s="28" t="s">
        <v>4</v>
      </c>
      <c r="AF69" s="28" t="s">
        <v>1927</v>
      </c>
      <c r="AG69" s="28"/>
      <c r="AH69" s="28" t="s">
        <v>1928</v>
      </c>
      <c r="AI69" s="29"/>
      <c r="AJ69" s="30"/>
      <c r="AK69" s="31"/>
      <c r="AL69" s="328"/>
      <c r="AM69" s="329"/>
      <c r="AN69" s="25"/>
      <c r="AO69" s="24"/>
      <c r="AP69" s="258" t="s">
        <v>1929</v>
      </c>
      <c r="AQ69" s="259"/>
      <c r="AR69" s="259" t="s">
        <v>1311</v>
      </c>
      <c r="AS69" s="259" t="s">
        <v>665</v>
      </c>
      <c r="AT69" s="262"/>
      <c r="AU69" s="262"/>
      <c r="AV69" s="262"/>
      <c r="AW69" s="262" t="s">
        <v>1919</v>
      </c>
      <c r="AX69" s="262"/>
      <c r="AY69" s="262"/>
      <c r="AZ69" s="262"/>
      <c r="BA69" s="317">
        <v>148</v>
      </c>
      <c r="BB69" s="390"/>
    </row>
    <row r="70" spans="1:54" ht="24.95" customHeight="1">
      <c r="A70" s="322"/>
      <c r="B70" s="19" t="s">
        <v>2215</v>
      </c>
      <c r="C70" s="19">
        <v>91</v>
      </c>
      <c r="D70" s="27" t="s">
        <v>1351</v>
      </c>
      <c r="E70" s="27" t="s">
        <v>1751</v>
      </c>
      <c r="F70" s="26" t="s">
        <v>5728</v>
      </c>
      <c r="G70" s="26" t="s">
        <v>3</v>
      </c>
      <c r="H70" s="26" t="s">
        <v>1752</v>
      </c>
      <c r="I70" s="26"/>
      <c r="J70" s="26"/>
      <c r="K70" s="26"/>
      <c r="L70" s="26"/>
      <c r="M70" s="26" t="s">
        <v>1378</v>
      </c>
      <c r="N70" s="26" t="s">
        <v>1753</v>
      </c>
      <c r="O70" s="26"/>
      <c r="P70" s="26"/>
      <c r="Q70" s="26" t="s">
        <v>1754</v>
      </c>
      <c r="R70" s="26"/>
      <c r="S70" s="26"/>
      <c r="T70" s="26"/>
      <c r="U70" s="26" t="s">
        <v>3</v>
      </c>
      <c r="V70" s="26"/>
      <c r="W70" s="26"/>
      <c r="X70" s="26"/>
      <c r="Y70" s="26" t="s">
        <v>1755</v>
      </c>
      <c r="Z70" s="26"/>
      <c r="AA70" s="28" t="s">
        <v>1756</v>
      </c>
      <c r="AB70" s="28" t="s">
        <v>820</v>
      </c>
      <c r="AC70" s="28"/>
      <c r="AD70" s="28"/>
      <c r="AE70" s="28" t="s">
        <v>4</v>
      </c>
      <c r="AF70" s="28" t="s">
        <v>893</v>
      </c>
      <c r="AG70" s="28"/>
      <c r="AH70" s="28" t="s">
        <v>1757</v>
      </c>
      <c r="AI70" s="29"/>
      <c r="AJ70" s="30" t="s">
        <v>3</v>
      </c>
      <c r="AK70" s="31" t="s">
        <v>3</v>
      </c>
      <c r="AL70" s="328"/>
      <c r="AM70" s="329"/>
      <c r="AN70" s="25"/>
      <c r="AO70" s="24"/>
      <c r="AP70" s="258" t="s">
        <v>1758</v>
      </c>
      <c r="AQ70" s="259"/>
      <c r="AR70" s="259" t="s">
        <v>834</v>
      </c>
      <c r="AS70" s="259" t="s">
        <v>665</v>
      </c>
      <c r="AT70" s="262"/>
      <c r="AU70" s="262"/>
      <c r="AV70" s="262" t="s">
        <v>1751</v>
      </c>
      <c r="AW70" s="262"/>
      <c r="AX70" s="262"/>
      <c r="AY70" s="262"/>
      <c r="AZ70" s="262"/>
      <c r="BA70" s="317">
        <v>119</v>
      </c>
      <c r="BB70" s="390"/>
    </row>
    <row r="71" spans="1:54" ht="24.95" customHeight="1">
      <c r="A71" s="322"/>
      <c r="B71" s="19" t="s">
        <v>2206</v>
      </c>
      <c r="C71" s="19">
        <v>15</v>
      </c>
      <c r="D71" s="27" t="s">
        <v>2207</v>
      </c>
      <c r="E71" s="27"/>
      <c r="F71" s="26" t="s">
        <v>5729</v>
      </c>
      <c r="G71" s="26" t="s">
        <v>5040</v>
      </c>
      <c r="H71" s="26"/>
      <c r="I71" s="26"/>
      <c r="J71" s="26"/>
      <c r="K71" s="26"/>
      <c r="L71" s="26"/>
      <c r="M71" s="26" t="s">
        <v>734</v>
      </c>
      <c r="N71" s="26" t="s">
        <v>5041</v>
      </c>
      <c r="O71" s="26"/>
      <c r="P71" s="26"/>
      <c r="Q71" s="26" t="s">
        <v>5042</v>
      </c>
      <c r="R71" s="26"/>
      <c r="S71" s="26"/>
      <c r="T71" s="26"/>
      <c r="U71" s="26" t="s">
        <v>5043</v>
      </c>
      <c r="V71" s="26" t="s">
        <v>5044</v>
      </c>
      <c r="W71" s="26"/>
      <c r="X71" s="26"/>
      <c r="Y71" s="26" t="s">
        <v>5045</v>
      </c>
      <c r="Z71" s="26" t="s">
        <v>681</v>
      </c>
      <c r="AA71" s="28" t="s">
        <v>5046</v>
      </c>
      <c r="AB71" s="28" t="s">
        <v>5047</v>
      </c>
      <c r="AC71" s="28"/>
      <c r="AD71" s="28"/>
      <c r="AE71" s="28" t="s">
        <v>695</v>
      </c>
      <c r="AF71" s="28" t="s">
        <v>735</v>
      </c>
      <c r="AG71" s="28" t="s">
        <v>5048</v>
      </c>
      <c r="AH71" s="28" t="s">
        <v>5049</v>
      </c>
      <c r="AI71" s="29" t="s">
        <v>5050</v>
      </c>
      <c r="AJ71" s="30"/>
      <c r="AK71" s="31"/>
      <c r="AL71" s="328"/>
      <c r="AM71" s="329"/>
      <c r="AN71" s="25" t="s">
        <v>4853</v>
      </c>
      <c r="AO71" s="24">
        <v>45060</v>
      </c>
      <c r="AP71" s="258" t="s">
        <v>736</v>
      </c>
      <c r="AQ71" s="259"/>
      <c r="AR71" s="259" t="s">
        <v>664</v>
      </c>
      <c r="AS71" s="259" t="s">
        <v>665</v>
      </c>
      <c r="AT71" s="262"/>
      <c r="AU71" s="262"/>
      <c r="AV71" s="262"/>
      <c r="AW71" s="262"/>
      <c r="AX71" s="262"/>
      <c r="AY71" s="262"/>
      <c r="AZ71" s="262"/>
      <c r="BA71" s="317">
        <v>382</v>
      </c>
      <c r="BB71" s="390"/>
    </row>
    <row r="72" spans="1:54" ht="24.95" customHeight="1">
      <c r="A72" s="322"/>
      <c r="B72" s="19" t="s">
        <v>2215</v>
      </c>
      <c r="C72" s="19">
        <v>91</v>
      </c>
      <c r="D72" s="27" t="s">
        <v>1351</v>
      </c>
      <c r="E72" s="27" t="s">
        <v>1639</v>
      </c>
      <c r="F72" s="26" t="s">
        <v>5730</v>
      </c>
      <c r="G72" s="26" t="s">
        <v>3</v>
      </c>
      <c r="H72" s="26" t="s">
        <v>1640</v>
      </c>
      <c r="I72" s="26"/>
      <c r="J72" s="26"/>
      <c r="K72" s="26"/>
      <c r="L72" s="26"/>
      <c r="M72" s="26" t="s">
        <v>1641</v>
      </c>
      <c r="N72" s="26" t="s">
        <v>1642</v>
      </c>
      <c r="O72" s="26"/>
      <c r="P72" s="26"/>
      <c r="Q72" s="26" t="s">
        <v>1643</v>
      </c>
      <c r="R72" s="26"/>
      <c r="S72" s="26"/>
      <c r="T72" s="26"/>
      <c r="U72" s="26" t="s">
        <v>3</v>
      </c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1011</v>
      </c>
      <c r="AK72" s="31" t="s">
        <v>3</v>
      </c>
      <c r="AL72" s="328"/>
      <c r="AM72" s="329"/>
      <c r="AN72" s="25"/>
      <c r="AO72" s="24"/>
      <c r="AP72" s="258" t="s">
        <v>1644</v>
      </c>
      <c r="AQ72" s="259"/>
      <c r="AR72" s="259" t="s">
        <v>834</v>
      </c>
      <c r="AS72" s="259" t="s">
        <v>1645</v>
      </c>
      <c r="AT72" s="262"/>
      <c r="AU72" s="262"/>
      <c r="AV72" s="262" t="s">
        <v>1639</v>
      </c>
      <c r="AW72" s="262"/>
      <c r="AX72" s="262"/>
      <c r="AY72" s="262"/>
      <c r="AZ72" s="262"/>
      <c r="BA72" s="317">
        <v>106</v>
      </c>
      <c r="BB72" s="390"/>
    </row>
    <row r="73" spans="1:54" ht="24.95" customHeight="1">
      <c r="A73" s="322"/>
      <c r="B73" s="19" t="s">
        <v>2214</v>
      </c>
      <c r="C73" s="19">
        <v>87</v>
      </c>
      <c r="D73" s="27"/>
      <c r="E73" s="27"/>
      <c r="F73" s="26" t="s">
        <v>5731</v>
      </c>
      <c r="G73" s="26" t="s">
        <v>3</v>
      </c>
      <c r="H73" s="26"/>
      <c r="I73" s="26"/>
      <c r="J73" s="26"/>
      <c r="K73" s="26"/>
      <c r="L73" s="26"/>
      <c r="M73" s="26" t="s">
        <v>673</v>
      </c>
      <c r="N73" s="26" t="s">
        <v>5051</v>
      </c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 t="s">
        <v>5052</v>
      </c>
      <c r="Z73" s="26"/>
      <c r="AA73" s="28" t="s">
        <v>5053</v>
      </c>
      <c r="AB73" s="28" t="s">
        <v>815</v>
      </c>
      <c r="AC73" s="28"/>
      <c r="AD73" s="28"/>
      <c r="AE73" s="28" t="s">
        <v>4</v>
      </c>
      <c r="AF73" s="28" t="s">
        <v>675</v>
      </c>
      <c r="AG73" s="28" t="s">
        <v>676</v>
      </c>
      <c r="AH73" s="28" t="s">
        <v>5054</v>
      </c>
      <c r="AI73" s="29"/>
      <c r="AJ73" s="30"/>
      <c r="AK73" s="31"/>
      <c r="AL73" s="328"/>
      <c r="AM73" s="329"/>
      <c r="AN73" s="25"/>
      <c r="AO73" s="24"/>
      <c r="AP73" s="258" t="s">
        <v>5055</v>
      </c>
      <c r="AQ73" s="259"/>
      <c r="AR73" s="259" t="s">
        <v>664</v>
      </c>
      <c r="AS73" s="259" t="s">
        <v>665</v>
      </c>
      <c r="AT73" s="262"/>
      <c r="AU73" s="262"/>
      <c r="AV73" s="262"/>
      <c r="AW73" s="262"/>
      <c r="AX73" s="262"/>
      <c r="AY73" s="262"/>
      <c r="AZ73" s="262"/>
      <c r="BA73" s="317">
        <v>636</v>
      </c>
      <c r="BB73" s="390"/>
    </row>
    <row r="74" spans="1:54" ht="24.95" customHeight="1">
      <c r="A74" s="322"/>
      <c r="B74" s="19" t="s">
        <v>2215</v>
      </c>
      <c r="C74" s="19">
        <v>91</v>
      </c>
      <c r="D74" s="27" t="s">
        <v>1351</v>
      </c>
      <c r="E74" s="27" t="s">
        <v>1727</v>
      </c>
      <c r="F74" s="26" t="s">
        <v>5732</v>
      </c>
      <c r="G74" s="26" t="s">
        <v>3</v>
      </c>
      <c r="H74" s="26"/>
      <c r="I74" s="26"/>
      <c r="J74" s="26"/>
      <c r="K74" s="26"/>
      <c r="L74" s="26"/>
      <c r="M74" s="26" t="s">
        <v>1728</v>
      </c>
      <c r="N74" s="26" t="s">
        <v>1729</v>
      </c>
      <c r="O74" s="26"/>
      <c r="P74" s="26" t="s">
        <v>1730</v>
      </c>
      <c r="Q74" s="26" t="s">
        <v>1731</v>
      </c>
      <c r="R74" s="26"/>
      <c r="S74" s="26" t="s">
        <v>1732</v>
      </c>
      <c r="T74" s="26"/>
      <c r="U74" s="26" t="s">
        <v>1733</v>
      </c>
      <c r="V74" s="26" t="s">
        <v>1734</v>
      </c>
      <c r="W74" s="26"/>
      <c r="X74" s="26"/>
      <c r="Y74" s="26" t="s">
        <v>1735</v>
      </c>
      <c r="Z74" s="26" t="s">
        <v>1736</v>
      </c>
      <c r="AA74" s="28" t="s">
        <v>939</v>
      </c>
      <c r="AB74" s="28" t="s">
        <v>1737</v>
      </c>
      <c r="AC74" s="28"/>
      <c r="AD74" s="28"/>
      <c r="AE74" s="28" t="s">
        <v>4</v>
      </c>
      <c r="AF74" s="28" t="s">
        <v>1009</v>
      </c>
      <c r="AG74" s="28" t="s">
        <v>1738</v>
      </c>
      <c r="AH74" s="28" t="s">
        <v>1739</v>
      </c>
      <c r="AI74" s="29"/>
      <c r="AJ74" s="30"/>
      <c r="AK74" s="31"/>
      <c r="AL74" s="328"/>
      <c r="AM74" s="329"/>
      <c r="AN74" s="25"/>
      <c r="AO74" s="24"/>
      <c r="AP74" s="258" t="s">
        <v>1740</v>
      </c>
      <c r="AQ74" s="259"/>
      <c r="AR74" s="259" t="s">
        <v>664</v>
      </c>
      <c r="AS74" s="259" t="s">
        <v>665</v>
      </c>
      <c r="AT74" s="262"/>
      <c r="AU74" s="262"/>
      <c r="AV74" s="262" t="s">
        <v>1727</v>
      </c>
      <c r="AW74" s="262"/>
      <c r="AX74" s="262"/>
      <c r="AY74" s="262"/>
      <c r="AZ74" s="262"/>
      <c r="BA74" s="317">
        <v>117</v>
      </c>
      <c r="BB74" s="390"/>
    </row>
    <row r="75" spans="1:54" ht="24.95" customHeight="1">
      <c r="A75" s="322"/>
      <c r="B75" s="19" t="s">
        <v>2215</v>
      </c>
      <c r="C75" s="19">
        <v>91</v>
      </c>
      <c r="D75" s="27" t="s">
        <v>827</v>
      </c>
      <c r="E75" s="27" t="s">
        <v>933</v>
      </c>
      <c r="F75" s="26" t="s">
        <v>5733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934</v>
      </c>
      <c r="N75" s="26" t="s">
        <v>935</v>
      </c>
      <c r="O75" s="26"/>
      <c r="P75" s="26" t="s">
        <v>936</v>
      </c>
      <c r="Q75" s="26" t="s">
        <v>937</v>
      </c>
      <c r="R75" s="26"/>
      <c r="S75" s="26"/>
      <c r="T75" s="26"/>
      <c r="U75" s="26" t="s">
        <v>3</v>
      </c>
      <c r="V75" s="26"/>
      <c r="W75" s="26"/>
      <c r="X75" s="26"/>
      <c r="Y75" s="26" t="s">
        <v>938</v>
      </c>
      <c r="Z75" s="26"/>
      <c r="AA75" s="28" t="s">
        <v>939</v>
      </c>
      <c r="AB75" s="28" t="s">
        <v>940</v>
      </c>
      <c r="AC75" s="28"/>
      <c r="AD75" s="28"/>
      <c r="AE75" s="28" t="s">
        <v>4</v>
      </c>
      <c r="AF75" s="28" t="s">
        <v>893</v>
      </c>
      <c r="AG75" s="28"/>
      <c r="AH75" s="28" t="s">
        <v>941</v>
      </c>
      <c r="AI75" s="29"/>
      <c r="AJ75" s="30" t="s">
        <v>942</v>
      </c>
      <c r="AK75" s="31">
        <v>43419</v>
      </c>
      <c r="AL75" s="328"/>
      <c r="AM75" s="329"/>
      <c r="AN75" s="25"/>
      <c r="AO75" s="24"/>
      <c r="AP75" s="258" t="s">
        <v>943</v>
      </c>
      <c r="AQ75" s="259"/>
      <c r="AR75" s="259" t="s">
        <v>834</v>
      </c>
      <c r="AS75" s="259" t="s">
        <v>665</v>
      </c>
      <c r="AT75" s="262"/>
      <c r="AU75" s="262"/>
      <c r="AV75" s="262" t="s">
        <v>933</v>
      </c>
      <c r="AW75" s="262"/>
      <c r="AX75" s="262"/>
      <c r="AY75" s="262"/>
      <c r="AZ75" s="262"/>
      <c r="BA75" s="317">
        <v>33</v>
      </c>
      <c r="BB75" s="390"/>
    </row>
    <row r="76" spans="1:54" ht="24.95" customHeight="1">
      <c r="A76" s="322"/>
      <c r="B76" s="19" t="s">
        <v>2215</v>
      </c>
      <c r="C76" s="19">
        <v>91</v>
      </c>
      <c r="D76" s="27" t="s">
        <v>1351</v>
      </c>
      <c r="E76" s="27" t="s">
        <v>1707</v>
      </c>
      <c r="F76" s="26" t="s">
        <v>5734</v>
      </c>
      <c r="G76" s="26" t="s">
        <v>3</v>
      </c>
      <c r="H76" s="26" t="s">
        <v>1708</v>
      </c>
      <c r="I76" s="26"/>
      <c r="J76" s="26"/>
      <c r="K76" s="26"/>
      <c r="L76" s="26"/>
      <c r="M76" s="26" t="s">
        <v>1709</v>
      </c>
      <c r="N76" s="26" t="s">
        <v>1710</v>
      </c>
      <c r="O76" s="26"/>
      <c r="P76" s="26"/>
      <c r="Q76" s="26" t="s">
        <v>1711</v>
      </c>
      <c r="R76" s="26"/>
      <c r="S76" s="26"/>
      <c r="T76" s="26"/>
      <c r="U76" s="26" t="s">
        <v>3</v>
      </c>
      <c r="V76" s="26"/>
      <c r="W76" s="26"/>
      <c r="X76" s="26"/>
      <c r="Y76" s="26" t="s">
        <v>1712</v>
      </c>
      <c r="Z76" s="26"/>
      <c r="AA76" s="28" t="s">
        <v>939</v>
      </c>
      <c r="AB76" s="28" t="s">
        <v>727</v>
      </c>
      <c r="AC76" s="28"/>
      <c r="AD76" s="28"/>
      <c r="AE76" s="28" t="s">
        <v>701</v>
      </c>
      <c r="AF76" s="28" t="s">
        <v>904</v>
      </c>
      <c r="AG76" s="28"/>
      <c r="AH76" s="28" t="s">
        <v>1713</v>
      </c>
      <c r="AI76" s="29"/>
      <c r="AJ76" s="30" t="s">
        <v>3</v>
      </c>
      <c r="AK76" s="31" t="s">
        <v>3</v>
      </c>
      <c r="AL76" s="328"/>
      <c r="AM76" s="329"/>
      <c r="AN76" s="25"/>
      <c r="AO76" s="24"/>
      <c r="AP76" s="258" t="s">
        <v>1714</v>
      </c>
      <c r="AQ76" s="259"/>
      <c r="AR76" s="259" t="s">
        <v>834</v>
      </c>
      <c r="AS76" s="259" t="s">
        <v>665</v>
      </c>
      <c r="AT76" s="262"/>
      <c r="AU76" s="262"/>
      <c r="AV76" s="262" t="s">
        <v>1707</v>
      </c>
      <c r="AW76" s="262"/>
      <c r="AX76" s="262"/>
      <c r="AY76" s="262"/>
      <c r="AZ76" s="262"/>
      <c r="BA76" s="317">
        <v>114</v>
      </c>
      <c r="BB76" s="390"/>
    </row>
    <row r="77" spans="1:54" ht="24.95" customHeight="1">
      <c r="A77" s="322"/>
      <c r="B77" s="19" t="s">
        <v>2215</v>
      </c>
      <c r="C77" s="19">
        <v>91</v>
      </c>
      <c r="D77" s="27" t="s">
        <v>827</v>
      </c>
      <c r="E77" s="27" t="s">
        <v>944</v>
      </c>
      <c r="F77" s="26" t="s">
        <v>5735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887</v>
      </c>
      <c r="N77" s="26" t="s">
        <v>945</v>
      </c>
      <c r="O77" s="26"/>
      <c r="P77" s="26" t="s">
        <v>946</v>
      </c>
      <c r="Q77" s="26" t="s">
        <v>947</v>
      </c>
      <c r="R77" s="26"/>
      <c r="S77" s="26"/>
      <c r="T77" s="26"/>
      <c r="U77" s="26" t="s">
        <v>948</v>
      </c>
      <c r="V77" s="26" t="s">
        <v>779</v>
      </c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3</v>
      </c>
      <c r="AK77" s="31" t="s">
        <v>3</v>
      </c>
      <c r="AL77" s="328"/>
      <c r="AM77" s="329"/>
      <c r="AN77" s="25"/>
      <c r="AO77" s="24"/>
      <c r="AP77" s="258" t="s">
        <v>949</v>
      </c>
      <c r="AQ77" s="259"/>
      <c r="AR77" s="259" t="s">
        <v>834</v>
      </c>
      <c r="AS77" s="259" t="s">
        <v>950</v>
      </c>
      <c r="AT77" s="262"/>
      <c r="AU77" s="262"/>
      <c r="AV77" s="262" t="s">
        <v>944</v>
      </c>
      <c r="AW77" s="262"/>
      <c r="AX77" s="262"/>
      <c r="AY77" s="262"/>
      <c r="AZ77" s="262"/>
      <c r="BA77" s="317">
        <v>34</v>
      </c>
      <c r="BB77" s="390"/>
    </row>
    <row r="78" spans="1:54" ht="24.95" customHeight="1">
      <c r="A78" s="322"/>
      <c r="B78" s="19" t="s">
        <v>2212</v>
      </c>
      <c r="C78" s="19">
        <v>82</v>
      </c>
      <c r="D78" s="27">
        <v>3</v>
      </c>
      <c r="E78" s="27">
        <v>3</v>
      </c>
      <c r="F78" s="26" t="s">
        <v>5736</v>
      </c>
      <c r="G78" s="26" t="s">
        <v>3</v>
      </c>
      <c r="H78" s="26" t="s">
        <v>777</v>
      </c>
      <c r="I78" s="26"/>
      <c r="J78" s="26" t="s">
        <v>5056</v>
      </c>
      <c r="K78" s="26" t="s">
        <v>5057</v>
      </c>
      <c r="L78" s="26"/>
      <c r="M78" s="26" t="s">
        <v>5058</v>
      </c>
      <c r="N78" s="26" t="s">
        <v>5059</v>
      </c>
      <c r="O78" s="26"/>
      <c r="P78" s="26"/>
      <c r="Q78" s="26"/>
      <c r="R78" s="26"/>
      <c r="S78" s="26"/>
      <c r="T78" s="26"/>
      <c r="U78" s="26" t="s">
        <v>5060</v>
      </c>
      <c r="V78" s="26" t="s">
        <v>5061</v>
      </c>
      <c r="W78" s="26"/>
      <c r="X78" s="26"/>
      <c r="Y78" s="26" t="s">
        <v>5062</v>
      </c>
      <c r="Z78" s="26"/>
      <c r="AA78" s="28" t="s">
        <v>5063</v>
      </c>
      <c r="AB78" s="28" t="s">
        <v>5064</v>
      </c>
      <c r="AC78" s="28"/>
      <c r="AD78" s="28"/>
      <c r="AE78" s="28" t="s">
        <v>780</v>
      </c>
      <c r="AF78" s="28" t="s">
        <v>5065</v>
      </c>
      <c r="AG78" s="28" t="s">
        <v>5066</v>
      </c>
      <c r="AH78" s="28" t="s">
        <v>5067</v>
      </c>
      <c r="AI78" s="29"/>
      <c r="AJ78" s="30"/>
      <c r="AK78" s="31"/>
      <c r="AL78" s="328"/>
      <c r="AM78" s="329"/>
      <c r="AN78" s="25"/>
      <c r="AO78" s="24"/>
      <c r="AP78" s="258" t="s">
        <v>5068</v>
      </c>
      <c r="AQ78" s="259"/>
      <c r="AR78" s="259" t="s">
        <v>664</v>
      </c>
      <c r="AS78" s="259" t="s">
        <v>665</v>
      </c>
      <c r="AT78" s="262"/>
      <c r="AU78" s="262"/>
      <c r="AV78" s="262"/>
      <c r="AW78" s="262"/>
      <c r="AX78" s="262"/>
      <c r="AY78" s="262"/>
      <c r="AZ78" s="262"/>
      <c r="BA78" s="317">
        <v>560</v>
      </c>
      <c r="BB78" s="390"/>
    </row>
    <row r="79" spans="1:54" ht="24.95" customHeight="1">
      <c r="A79" s="322"/>
      <c r="B79" s="19" t="s">
        <v>2214</v>
      </c>
      <c r="C79" s="19">
        <v>87</v>
      </c>
      <c r="D79" s="27"/>
      <c r="E79" s="27"/>
      <c r="F79" s="26" t="s">
        <v>5737</v>
      </c>
      <c r="G79" s="26" t="s">
        <v>3</v>
      </c>
      <c r="H79" s="26"/>
      <c r="I79" s="26"/>
      <c r="J79" s="26"/>
      <c r="K79" s="26"/>
      <c r="L79" s="26"/>
      <c r="M79" s="26" t="s">
        <v>673</v>
      </c>
      <c r="N79" s="26" t="s">
        <v>5069</v>
      </c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 t="s">
        <v>5070</v>
      </c>
      <c r="Z79" s="26"/>
      <c r="AA79" s="28" t="s">
        <v>5063</v>
      </c>
      <c r="AB79" s="28" t="s">
        <v>5071</v>
      </c>
      <c r="AC79" s="28"/>
      <c r="AD79" s="28"/>
      <c r="AE79" s="28" t="s">
        <v>4</v>
      </c>
      <c r="AF79" s="28" t="s">
        <v>675</v>
      </c>
      <c r="AG79" s="28" t="s">
        <v>676</v>
      </c>
      <c r="AH79" s="28" t="s">
        <v>5072</v>
      </c>
      <c r="AI79" s="29"/>
      <c r="AJ79" s="30"/>
      <c r="AK79" s="31"/>
      <c r="AL79" s="328"/>
      <c r="AM79" s="329"/>
      <c r="AN79" s="25"/>
      <c r="AO79" s="24"/>
      <c r="AP79" s="258" t="s">
        <v>5073</v>
      </c>
      <c r="AQ79" s="259"/>
      <c r="AR79" s="259" t="s">
        <v>664</v>
      </c>
      <c r="AS79" s="259" t="s">
        <v>665</v>
      </c>
      <c r="AT79" s="262"/>
      <c r="AU79" s="262"/>
      <c r="AV79" s="262"/>
      <c r="AW79" s="262"/>
      <c r="AX79" s="262"/>
      <c r="AY79" s="262"/>
      <c r="AZ79" s="262"/>
      <c r="BA79" s="317">
        <v>635</v>
      </c>
      <c r="BB79" s="390"/>
    </row>
    <row r="80" spans="1:54" ht="24.95" customHeight="1">
      <c r="A80" s="322"/>
      <c r="B80" s="19" t="s">
        <v>2212</v>
      </c>
      <c r="C80" s="19">
        <v>82</v>
      </c>
      <c r="D80" s="27"/>
      <c r="E80" s="27"/>
      <c r="F80" s="26" t="s">
        <v>5738</v>
      </c>
      <c r="G80" s="26" t="s">
        <v>5074</v>
      </c>
      <c r="H80" s="26"/>
      <c r="I80" s="26"/>
      <c r="J80" s="26"/>
      <c r="K80" s="26"/>
      <c r="L80" s="26"/>
      <c r="M80" s="26" t="s">
        <v>797</v>
      </c>
      <c r="N80" s="26" t="s">
        <v>5075</v>
      </c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 t="s">
        <v>5076</v>
      </c>
      <c r="Z80" s="26"/>
      <c r="AA80" s="28" t="s">
        <v>798</v>
      </c>
      <c r="AB80" s="28" t="s">
        <v>5077</v>
      </c>
      <c r="AC80" s="28"/>
      <c r="AD80" s="28"/>
      <c r="AE80" s="28" t="s">
        <v>791</v>
      </c>
      <c r="AF80" s="28" t="s">
        <v>792</v>
      </c>
      <c r="AG80" s="28" t="s">
        <v>799</v>
      </c>
      <c r="AH80" s="28" t="s">
        <v>5078</v>
      </c>
      <c r="AI80" s="29"/>
      <c r="AJ80" s="30"/>
      <c r="AK80" s="31"/>
      <c r="AL80" s="328"/>
      <c r="AM80" s="329"/>
      <c r="AN80" s="25"/>
      <c r="AO80" s="24"/>
      <c r="AP80" s="258" t="s">
        <v>5079</v>
      </c>
      <c r="AQ80" s="259"/>
      <c r="AR80" s="259" t="s">
        <v>664</v>
      </c>
      <c r="AS80" s="259" t="s">
        <v>665</v>
      </c>
      <c r="AT80" s="262"/>
      <c r="AU80" s="262"/>
      <c r="AV80" s="262"/>
      <c r="AW80" s="262"/>
      <c r="AX80" s="262"/>
      <c r="AY80" s="262"/>
      <c r="AZ80" s="262"/>
      <c r="BA80" s="317">
        <v>579</v>
      </c>
      <c r="BB80" s="390"/>
    </row>
    <row r="81" spans="1:54" ht="24.95" customHeight="1">
      <c r="A81" s="322"/>
      <c r="B81" s="19" t="s">
        <v>2214</v>
      </c>
      <c r="C81" s="19">
        <v>87</v>
      </c>
      <c r="D81" s="27"/>
      <c r="E81" s="27"/>
      <c r="F81" s="26" t="s">
        <v>5739</v>
      </c>
      <c r="G81" s="26" t="s">
        <v>3</v>
      </c>
      <c r="H81" s="26"/>
      <c r="I81" s="26"/>
      <c r="J81" s="26"/>
      <c r="K81" s="26"/>
      <c r="L81" s="26"/>
      <c r="M81" s="26" t="s">
        <v>673</v>
      </c>
      <c r="N81" s="26" t="s">
        <v>5080</v>
      </c>
      <c r="O81" s="26"/>
      <c r="P81" s="26"/>
      <c r="Q81" s="26" t="s">
        <v>5081</v>
      </c>
      <c r="R81" s="26"/>
      <c r="S81" s="26"/>
      <c r="T81" s="26"/>
      <c r="U81" s="26"/>
      <c r="V81" s="26"/>
      <c r="W81" s="26"/>
      <c r="X81" s="26"/>
      <c r="Y81" s="26"/>
      <c r="Z81" s="26"/>
      <c r="AA81" s="28" t="s">
        <v>5082</v>
      </c>
      <c r="AB81" s="28" t="s">
        <v>5083</v>
      </c>
      <c r="AC81" s="28"/>
      <c r="AD81" s="28"/>
      <c r="AE81" s="28" t="s">
        <v>4</v>
      </c>
      <c r="AF81" s="28" t="s">
        <v>675</v>
      </c>
      <c r="AG81" s="28" t="s">
        <v>676</v>
      </c>
      <c r="AH81" s="28" t="s">
        <v>5084</v>
      </c>
      <c r="AI81" s="29"/>
      <c r="AJ81" s="30"/>
      <c r="AK81" s="31"/>
      <c r="AL81" s="328"/>
      <c r="AM81" s="329"/>
      <c r="AN81" s="25"/>
      <c r="AO81" s="24"/>
      <c r="AP81" s="258" t="s">
        <v>5085</v>
      </c>
      <c r="AQ81" s="259"/>
      <c r="AR81" s="259" t="s">
        <v>664</v>
      </c>
      <c r="AS81" s="259" t="s">
        <v>5086</v>
      </c>
      <c r="AT81" s="262"/>
      <c r="AU81" s="262"/>
      <c r="AV81" s="262"/>
      <c r="AW81" s="262"/>
      <c r="AX81" s="262"/>
      <c r="AY81" s="262"/>
      <c r="AZ81" s="262"/>
      <c r="BA81" s="317">
        <v>595</v>
      </c>
      <c r="BB81" s="390"/>
    </row>
    <row r="82" spans="1:54" ht="24.95" customHeight="1">
      <c r="A82" s="322"/>
      <c r="B82" s="19" t="s">
        <v>2215</v>
      </c>
      <c r="C82" s="19">
        <v>91</v>
      </c>
      <c r="D82" s="27" t="s">
        <v>827</v>
      </c>
      <c r="E82" s="27" t="s">
        <v>917</v>
      </c>
      <c r="F82" s="26" t="s">
        <v>5740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918</v>
      </c>
      <c r="N82" s="26" t="s">
        <v>919</v>
      </c>
      <c r="O82" s="26"/>
      <c r="P82" s="26"/>
      <c r="Q82" s="26" t="s">
        <v>920</v>
      </c>
      <c r="R82" s="26"/>
      <c r="S82" s="26"/>
      <c r="T82" s="26"/>
      <c r="U82" s="26" t="s">
        <v>3</v>
      </c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3</v>
      </c>
      <c r="AK82" s="31" t="s">
        <v>3</v>
      </c>
      <c r="AL82" s="328"/>
      <c r="AM82" s="329"/>
      <c r="AN82" s="25"/>
      <c r="AO82" s="24"/>
      <c r="AP82" s="258" t="s">
        <v>921</v>
      </c>
      <c r="AQ82" s="259"/>
      <c r="AR82" s="259" t="s">
        <v>834</v>
      </c>
      <c r="AS82" s="259" t="s">
        <v>922</v>
      </c>
      <c r="AT82" s="262"/>
      <c r="AU82" s="262"/>
      <c r="AV82" s="262" t="s">
        <v>917</v>
      </c>
      <c r="AW82" s="262"/>
      <c r="AX82" s="262"/>
      <c r="AY82" s="262"/>
      <c r="AZ82" s="262"/>
      <c r="BA82" s="317">
        <v>31</v>
      </c>
      <c r="BB82" s="390"/>
    </row>
    <row r="83" spans="1:54" ht="24.95" customHeight="1">
      <c r="A83" s="322"/>
      <c r="B83" s="19" t="s">
        <v>2227</v>
      </c>
      <c r="C83" s="19">
        <v>92</v>
      </c>
      <c r="D83" s="27" t="s">
        <v>4938</v>
      </c>
      <c r="E83" s="27" t="s">
        <v>5087</v>
      </c>
      <c r="F83" s="26" t="s">
        <v>5741</v>
      </c>
      <c r="G83" s="26" t="s">
        <v>3</v>
      </c>
      <c r="H83" s="26" t="s">
        <v>5088</v>
      </c>
      <c r="I83" s="26"/>
      <c r="J83" s="26"/>
      <c r="K83" s="26"/>
      <c r="L83" s="26"/>
      <c r="M83" s="26" t="s">
        <v>5089</v>
      </c>
      <c r="N83" s="26" t="s">
        <v>5090</v>
      </c>
      <c r="O83" s="26"/>
      <c r="P83" s="26"/>
      <c r="Q83" s="26" t="s">
        <v>5091</v>
      </c>
      <c r="R83" s="26" t="s">
        <v>5092</v>
      </c>
      <c r="S83" s="26" t="s">
        <v>5091</v>
      </c>
      <c r="T83" s="26"/>
      <c r="U83" s="26" t="s">
        <v>5093</v>
      </c>
      <c r="V83" s="26"/>
      <c r="W83" s="26"/>
      <c r="X83" s="26"/>
      <c r="Y83" s="26" t="s">
        <v>5094</v>
      </c>
      <c r="Z83" s="26" t="s">
        <v>5095</v>
      </c>
      <c r="AA83" s="28" t="s">
        <v>2199</v>
      </c>
      <c r="AB83" s="28" t="s">
        <v>5096</v>
      </c>
      <c r="AC83" s="28"/>
      <c r="AD83" s="28"/>
      <c r="AE83" s="28" t="s">
        <v>5097</v>
      </c>
      <c r="AF83" s="28" t="s">
        <v>5098</v>
      </c>
      <c r="AG83" s="28"/>
      <c r="AH83" s="28" t="s">
        <v>5099</v>
      </c>
      <c r="AI83" s="29"/>
      <c r="AJ83" s="30" t="s">
        <v>5100</v>
      </c>
      <c r="AK83" s="31">
        <v>39248</v>
      </c>
      <c r="AL83" s="328"/>
      <c r="AM83" s="329"/>
      <c r="AN83" s="25"/>
      <c r="AO83" s="24"/>
      <c r="AP83" s="258" t="s">
        <v>5101</v>
      </c>
      <c r="AQ83" s="259"/>
      <c r="AR83" s="259" t="s">
        <v>2200</v>
      </c>
      <c r="AS83" s="259" t="s">
        <v>665</v>
      </c>
      <c r="AT83" s="262"/>
      <c r="AU83" s="262"/>
      <c r="AV83" s="262"/>
      <c r="AW83" s="262" t="s">
        <v>5102</v>
      </c>
      <c r="AX83" s="262"/>
      <c r="AY83" s="262"/>
      <c r="AZ83" s="262"/>
      <c r="BA83" s="317">
        <v>182</v>
      </c>
      <c r="BB83" s="390"/>
    </row>
    <row r="84" spans="1:54" ht="24.95" customHeight="1">
      <c r="A84" s="322"/>
      <c r="B84" s="19" t="s">
        <v>2209</v>
      </c>
      <c r="C84" s="19">
        <v>19</v>
      </c>
      <c r="D84" s="27" t="s">
        <v>5103</v>
      </c>
      <c r="E84" s="27"/>
      <c r="F84" s="26" t="s">
        <v>5742</v>
      </c>
      <c r="G84" s="26" t="s">
        <v>5104</v>
      </c>
      <c r="H84" s="26"/>
      <c r="I84" s="26"/>
      <c r="J84" s="26"/>
      <c r="K84" s="26"/>
      <c r="L84" s="26"/>
      <c r="M84" s="26" t="s">
        <v>5105</v>
      </c>
      <c r="N84" s="26" t="s">
        <v>5106</v>
      </c>
      <c r="O84" s="26"/>
      <c r="P84" s="26"/>
      <c r="Q84" s="26" t="s">
        <v>743</v>
      </c>
      <c r="R84" s="26"/>
      <c r="S84" s="26"/>
      <c r="T84" s="26"/>
      <c r="U84" s="26"/>
      <c r="V84" s="26"/>
      <c r="W84" s="26"/>
      <c r="X84" s="26"/>
      <c r="Y84" s="26" t="s">
        <v>5107</v>
      </c>
      <c r="Z84" s="26"/>
      <c r="AA84" s="28" t="s">
        <v>5108</v>
      </c>
      <c r="AB84" s="28" t="s">
        <v>5109</v>
      </c>
      <c r="AC84" s="28"/>
      <c r="AD84" s="28"/>
      <c r="AE84" s="28" t="s">
        <v>666</v>
      </c>
      <c r="AF84" s="28" t="s">
        <v>5110</v>
      </c>
      <c r="AG84" s="28" t="s">
        <v>5111</v>
      </c>
      <c r="AH84" s="28" t="s">
        <v>5112</v>
      </c>
      <c r="AI84" s="29"/>
      <c r="AJ84" s="30"/>
      <c r="AK84" s="31"/>
      <c r="AL84" s="328"/>
      <c r="AM84" s="329"/>
      <c r="AN84" s="25"/>
      <c r="AO84" s="24"/>
      <c r="AP84" s="258" t="s">
        <v>744</v>
      </c>
      <c r="AQ84" s="259"/>
      <c r="AR84" s="259" t="s">
        <v>664</v>
      </c>
      <c r="AS84" s="259" t="s">
        <v>665</v>
      </c>
      <c r="AT84" s="262"/>
      <c r="AU84" s="262"/>
      <c r="AV84" s="262"/>
      <c r="AW84" s="262"/>
      <c r="AX84" s="262"/>
      <c r="AY84" s="262"/>
      <c r="AZ84" s="262"/>
      <c r="BA84" s="317">
        <v>523</v>
      </c>
      <c r="BB84" s="390"/>
    </row>
    <row r="85" spans="1:54" ht="24.95" customHeight="1">
      <c r="A85" s="322"/>
      <c r="B85" s="19" t="s">
        <v>2215</v>
      </c>
      <c r="C85" s="19">
        <v>91</v>
      </c>
      <c r="D85" s="27" t="s">
        <v>1351</v>
      </c>
      <c r="E85" s="27" t="s">
        <v>1443</v>
      </c>
      <c r="F85" s="26" t="s">
        <v>5743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1444</v>
      </c>
      <c r="N85" s="26" t="s">
        <v>1445</v>
      </c>
      <c r="O85" s="26"/>
      <c r="P85" s="26"/>
      <c r="Q85" s="26" t="s">
        <v>1446</v>
      </c>
      <c r="R85" s="26"/>
      <c r="S85" s="26"/>
      <c r="T85" s="26"/>
      <c r="U85" s="26" t="s">
        <v>1447</v>
      </c>
      <c r="V85" s="26"/>
      <c r="W85" s="26"/>
      <c r="X85" s="26"/>
      <c r="Y85" s="26" t="s">
        <v>1448</v>
      </c>
      <c r="Z85" s="26"/>
      <c r="AA85" s="28" t="s">
        <v>1449</v>
      </c>
      <c r="AB85" s="28" t="s">
        <v>1450</v>
      </c>
      <c r="AC85" s="28"/>
      <c r="AD85" s="28"/>
      <c r="AE85" s="28" t="s">
        <v>701</v>
      </c>
      <c r="AF85" s="28" t="s">
        <v>738</v>
      </c>
      <c r="AG85" s="28"/>
      <c r="AH85" s="28" t="s">
        <v>1451</v>
      </c>
      <c r="AI85" s="29"/>
      <c r="AJ85" s="30" t="s">
        <v>962</v>
      </c>
      <c r="AK85" s="31" t="s">
        <v>3</v>
      </c>
      <c r="AL85" s="328"/>
      <c r="AM85" s="329"/>
      <c r="AN85" s="25"/>
      <c r="AO85" s="24"/>
      <c r="AP85" s="258" t="s">
        <v>1452</v>
      </c>
      <c r="AQ85" s="259"/>
      <c r="AR85" s="259" t="s">
        <v>834</v>
      </c>
      <c r="AS85" s="259" t="s">
        <v>665</v>
      </c>
      <c r="AT85" s="262"/>
      <c r="AU85" s="262"/>
      <c r="AV85" s="262" t="s">
        <v>1443</v>
      </c>
      <c r="AW85" s="262"/>
      <c r="AX85" s="262"/>
      <c r="AY85" s="262"/>
      <c r="AZ85" s="262"/>
      <c r="BA85" s="317">
        <v>86</v>
      </c>
      <c r="BB85" s="390"/>
    </row>
    <row r="86" spans="1:54" ht="24.95" customHeight="1">
      <c r="A86" s="322"/>
      <c r="B86" s="19" t="s">
        <v>2215</v>
      </c>
      <c r="C86" s="19">
        <v>91</v>
      </c>
      <c r="D86" s="27" t="s">
        <v>4938</v>
      </c>
      <c r="E86" s="27" t="s">
        <v>5113</v>
      </c>
      <c r="F86" s="26" t="s">
        <v>5744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1855</v>
      </c>
      <c r="N86" s="26" t="s">
        <v>5114</v>
      </c>
      <c r="O86" s="26"/>
      <c r="P86" s="26"/>
      <c r="Q86" s="26" t="s">
        <v>5115</v>
      </c>
      <c r="R86" s="26"/>
      <c r="S86" s="26"/>
      <c r="T86" s="26"/>
      <c r="U86" s="26" t="s">
        <v>3</v>
      </c>
      <c r="V86" s="26"/>
      <c r="W86" s="26"/>
      <c r="X86" s="26"/>
      <c r="Y86" s="26" t="s">
        <v>5116</v>
      </c>
      <c r="Z86" s="26"/>
      <c r="AA86" s="28" t="s">
        <v>1449</v>
      </c>
      <c r="AB86" s="28" t="s">
        <v>5117</v>
      </c>
      <c r="AC86" s="28"/>
      <c r="AD86" s="28"/>
      <c r="AE86" s="28" t="s">
        <v>4</v>
      </c>
      <c r="AF86" s="28" t="s">
        <v>5</v>
      </c>
      <c r="AG86" s="28"/>
      <c r="AH86" s="28" t="s">
        <v>5118</v>
      </c>
      <c r="AI86" s="29"/>
      <c r="AJ86" s="30" t="s">
        <v>3</v>
      </c>
      <c r="AK86" s="31" t="s">
        <v>3</v>
      </c>
      <c r="AL86" s="328"/>
      <c r="AM86" s="329"/>
      <c r="AN86" s="25"/>
      <c r="AO86" s="24"/>
      <c r="AP86" s="258" t="s">
        <v>5119</v>
      </c>
      <c r="AQ86" s="259"/>
      <c r="AR86" s="259" t="s">
        <v>834</v>
      </c>
      <c r="AS86" s="259" t="s">
        <v>665</v>
      </c>
      <c r="AT86" s="262"/>
      <c r="AU86" s="262"/>
      <c r="AV86" s="262" t="s">
        <v>5120</v>
      </c>
      <c r="AW86" s="262"/>
      <c r="AX86" s="262"/>
      <c r="AY86" s="262"/>
      <c r="AZ86" s="262"/>
      <c r="BA86" s="317">
        <v>136</v>
      </c>
      <c r="BB86" s="390"/>
    </row>
    <row r="87" spans="1:54" ht="24.95" customHeight="1">
      <c r="A87" s="322"/>
      <c r="B87" s="19" t="s">
        <v>2227</v>
      </c>
      <c r="C87" s="19">
        <v>92</v>
      </c>
      <c r="D87" s="27" t="s">
        <v>1857</v>
      </c>
      <c r="E87" s="27" t="s">
        <v>2057</v>
      </c>
      <c r="F87" s="26" t="s">
        <v>5745</v>
      </c>
      <c r="G87" s="26" t="s">
        <v>2058</v>
      </c>
      <c r="H87" s="26"/>
      <c r="I87" s="26"/>
      <c r="J87" s="26"/>
      <c r="K87" s="26"/>
      <c r="L87" s="26"/>
      <c r="M87" s="26" t="s">
        <v>2229</v>
      </c>
      <c r="N87" s="26" t="s">
        <v>2059</v>
      </c>
      <c r="O87" s="26"/>
      <c r="P87" s="26"/>
      <c r="Q87" s="26" t="s">
        <v>2060</v>
      </c>
      <c r="R87" s="26"/>
      <c r="S87" s="26"/>
      <c r="T87" s="26"/>
      <c r="U87" s="26"/>
      <c r="V87" s="26"/>
      <c r="W87" s="26"/>
      <c r="X87" s="26"/>
      <c r="Y87" s="26" t="s">
        <v>2061</v>
      </c>
      <c r="Z87" s="26"/>
      <c r="AA87" s="28" t="s">
        <v>2062</v>
      </c>
      <c r="AB87" s="28" t="s">
        <v>2063</v>
      </c>
      <c r="AC87" s="28"/>
      <c r="AD87" s="28"/>
      <c r="AE87" s="28" t="s">
        <v>701</v>
      </c>
      <c r="AF87" s="28" t="s">
        <v>904</v>
      </c>
      <c r="AG87" s="28"/>
      <c r="AH87" s="28" t="s">
        <v>2064</v>
      </c>
      <c r="AI87" s="29"/>
      <c r="AJ87" s="30"/>
      <c r="AK87" s="31"/>
      <c r="AL87" s="328"/>
      <c r="AM87" s="329"/>
      <c r="AN87" s="25"/>
      <c r="AO87" s="24"/>
      <c r="AP87" s="258" t="s">
        <v>2065</v>
      </c>
      <c r="AQ87" s="259"/>
      <c r="AR87" s="259" t="s">
        <v>1311</v>
      </c>
      <c r="AS87" s="259" t="s">
        <v>665</v>
      </c>
      <c r="AT87" s="262"/>
      <c r="AU87" s="262"/>
      <c r="AV87" s="262"/>
      <c r="AW87" s="262" t="s">
        <v>2057</v>
      </c>
      <c r="AX87" s="262"/>
      <c r="AY87" s="262"/>
      <c r="AZ87" s="262"/>
      <c r="BA87" s="317">
        <v>164</v>
      </c>
      <c r="BB87" s="390"/>
    </row>
    <row r="88" spans="1:54" ht="24.95" customHeight="1">
      <c r="A88" s="322"/>
      <c r="B88" s="19" t="s">
        <v>2203</v>
      </c>
      <c r="C88" s="19">
        <v>6</v>
      </c>
      <c r="D88" s="27" t="s">
        <v>4996</v>
      </c>
      <c r="E88" s="27">
        <v>1</v>
      </c>
      <c r="F88" s="26" t="s">
        <v>5746</v>
      </c>
      <c r="G88" s="26" t="s">
        <v>5121</v>
      </c>
      <c r="H88" s="26"/>
      <c r="I88" s="26"/>
      <c r="J88" s="26"/>
      <c r="K88" s="26"/>
      <c r="L88" s="26"/>
      <c r="M88" s="26" t="s">
        <v>5122</v>
      </c>
      <c r="N88" s="26" t="s">
        <v>5123</v>
      </c>
      <c r="O88" s="26"/>
      <c r="P88" s="26" t="s">
        <v>698</v>
      </c>
      <c r="Q88" s="26" t="s">
        <v>5124</v>
      </c>
      <c r="R88" s="26" t="s">
        <v>5124</v>
      </c>
      <c r="S88" s="26" t="s">
        <v>699</v>
      </c>
      <c r="T88" s="26" t="s">
        <v>5125</v>
      </c>
      <c r="U88" s="26" t="s">
        <v>5126</v>
      </c>
      <c r="V88" s="26" t="s">
        <v>5127</v>
      </c>
      <c r="W88" s="26"/>
      <c r="X88" s="26"/>
      <c r="Y88" s="26" t="s">
        <v>5128</v>
      </c>
      <c r="Z88" s="26" t="s">
        <v>5129</v>
      </c>
      <c r="AA88" s="28" t="s">
        <v>5130</v>
      </c>
      <c r="AB88" s="28" t="s">
        <v>700</v>
      </c>
      <c r="AC88" s="28"/>
      <c r="AD88" s="28"/>
      <c r="AE88" s="28" t="s">
        <v>701</v>
      </c>
      <c r="AF88" s="28" t="s">
        <v>5131</v>
      </c>
      <c r="AG88" s="28" t="s">
        <v>5132</v>
      </c>
      <c r="AH88" s="28" t="s">
        <v>5133</v>
      </c>
      <c r="AI88" s="29"/>
      <c r="AJ88" s="30"/>
      <c r="AK88" s="31"/>
      <c r="AL88" s="328"/>
      <c r="AM88" s="329"/>
      <c r="AN88" s="25"/>
      <c r="AO88" s="24"/>
      <c r="AP88" s="258" t="s">
        <v>702</v>
      </c>
      <c r="AQ88" s="259"/>
      <c r="AR88" s="259" t="s">
        <v>664</v>
      </c>
      <c r="AS88" s="259" t="s">
        <v>665</v>
      </c>
      <c r="AT88" s="262"/>
      <c r="AU88" s="262"/>
      <c r="AV88" s="262"/>
      <c r="AW88" s="262"/>
      <c r="AX88" s="262"/>
      <c r="AY88" s="262"/>
      <c r="AZ88" s="262"/>
      <c r="BA88" s="317">
        <v>16</v>
      </c>
      <c r="BB88" s="390"/>
    </row>
    <row r="89" spans="1:54" ht="24.95" customHeight="1">
      <c r="A89" s="322"/>
      <c r="B89" s="19" t="s">
        <v>2215</v>
      </c>
      <c r="C89" s="19">
        <v>91</v>
      </c>
      <c r="D89" s="27" t="s">
        <v>827</v>
      </c>
      <c r="E89" s="27" t="s">
        <v>1040</v>
      </c>
      <c r="F89" s="26" t="s">
        <v>5747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1041</v>
      </c>
      <c r="N89" s="26" t="s">
        <v>1042</v>
      </c>
      <c r="O89" s="26"/>
      <c r="P89" s="26" t="s">
        <v>1043</v>
      </c>
      <c r="Q89" s="26" t="s">
        <v>1044</v>
      </c>
      <c r="R89" s="26"/>
      <c r="S89" s="26"/>
      <c r="T89" s="26"/>
      <c r="U89" s="26" t="s">
        <v>3</v>
      </c>
      <c r="V89" s="26"/>
      <c r="W89" s="26"/>
      <c r="X89" s="26"/>
      <c r="Y89" s="26" t="s">
        <v>1045</v>
      </c>
      <c r="Z89" s="26"/>
      <c r="AA89" s="28" t="s">
        <v>1046</v>
      </c>
      <c r="AB89" s="28" t="s">
        <v>1047</v>
      </c>
      <c r="AC89" s="28"/>
      <c r="AD89" s="28"/>
      <c r="AE89" s="28" t="s">
        <v>4</v>
      </c>
      <c r="AF89" s="28" t="s">
        <v>5</v>
      </c>
      <c r="AG89" s="28"/>
      <c r="AH89" s="28" t="s">
        <v>1048</v>
      </c>
      <c r="AI89" s="29"/>
      <c r="AJ89" s="30" t="s">
        <v>848</v>
      </c>
      <c r="AK89" s="31">
        <v>43401</v>
      </c>
      <c r="AL89" s="328"/>
      <c r="AM89" s="329"/>
      <c r="AN89" s="25"/>
      <c r="AO89" s="24"/>
      <c r="AP89" s="258" t="s">
        <v>1049</v>
      </c>
      <c r="AQ89" s="259"/>
      <c r="AR89" s="259" t="s">
        <v>834</v>
      </c>
      <c r="AS89" s="259" t="s">
        <v>665</v>
      </c>
      <c r="AT89" s="262"/>
      <c r="AU89" s="262"/>
      <c r="AV89" s="262" t="s">
        <v>1040</v>
      </c>
      <c r="AW89" s="262"/>
      <c r="AX89" s="262"/>
      <c r="AY89" s="262"/>
      <c r="AZ89" s="262"/>
      <c r="BA89" s="317">
        <v>45</v>
      </c>
      <c r="BB89" s="390"/>
    </row>
    <row r="90" spans="1:54" ht="24.95" customHeight="1">
      <c r="A90" s="322"/>
      <c r="B90" s="19" t="s">
        <v>2215</v>
      </c>
      <c r="C90" s="19">
        <v>91</v>
      </c>
      <c r="D90" s="27" t="s">
        <v>1351</v>
      </c>
      <c r="E90" s="27" t="s">
        <v>1577</v>
      </c>
      <c r="F90" s="26" t="s">
        <v>5748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1578</v>
      </c>
      <c r="N90" s="26" t="s">
        <v>1579</v>
      </c>
      <c r="O90" s="26"/>
      <c r="P90" s="26" t="s">
        <v>1580</v>
      </c>
      <c r="Q90" s="26" t="s">
        <v>1581</v>
      </c>
      <c r="R90" s="26"/>
      <c r="S90" s="26"/>
      <c r="T90" s="26"/>
      <c r="U90" s="26" t="s">
        <v>3</v>
      </c>
      <c r="V90" s="26"/>
      <c r="W90" s="26"/>
      <c r="X90" s="26"/>
      <c r="Y90" s="26" t="s">
        <v>1582</v>
      </c>
      <c r="Z90" s="26"/>
      <c r="AA90" s="28" t="s">
        <v>1583</v>
      </c>
      <c r="AB90" s="28" t="s">
        <v>1584</v>
      </c>
      <c r="AC90" s="28"/>
      <c r="AD90" s="28"/>
      <c r="AE90" s="28" t="s">
        <v>701</v>
      </c>
      <c r="AF90" s="28" t="s">
        <v>1149</v>
      </c>
      <c r="AG90" s="28"/>
      <c r="AH90" s="28" t="s">
        <v>1585</v>
      </c>
      <c r="AI90" s="29"/>
      <c r="AJ90" s="30" t="s">
        <v>3</v>
      </c>
      <c r="AK90" s="31" t="s">
        <v>3</v>
      </c>
      <c r="AL90" s="328"/>
      <c r="AM90" s="329"/>
      <c r="AN90" s="25"/>
      <c r="AO90" s="24"/>
      <c r="AP90" s="258" t="s">
        <v>1586</v>
      </c>
      <c r="AQ90" s="259"/>
      <c r="AR90" s="259" t="s">
        <v>834</v>
      </c>
      <c r="AS90" s="259" t="s">
        <v>665</v>
      </c>
      <c r="AT90" s="262"/>
      <c r="AU90" s="262"/>
      <c r="AV90" s="262" t="s">
        <v>1577</v>
      </c>
      <c r="AW90" s="262"/>
      <c r="AX90" s="262"/>
      <c r="AY90" s="262"/>
      <c r="AZ90" s="262"/>
      <c r="BA90" s="317">
        <v>100</v>
      </c>
      <c r="BB90" s="390"/>
    </row>
    <row r="91" spans="1:54" ht="24.95" customHeight="1">
      <c r="A91" s="322"/>
      <c r="B91" s="19" t="s">
        <v>2212</v>
      </c>
      <c r="C91" s="19">
        <v>82</v>
      </c>
      <c r="D91" s="27"/>
      <c r="E91" s="27"/>
      <c r="F91" s="26" t="s">
        <v>5749</v>
      </c>
      <c r="G91" s="26" t="s">
        <v>3</v>
      </c>
      <c r="H91" s="26"/>
      <c r="I91" s="26"/>
      <c r="J91" s="26"/>
      <c r="K91" s="26"/>
      <c r="L91" s="26"/>
      <c r="M91" s="26" t="s">
        <v>673</v>
      </c>
      <c r="N91" s="26" t="s">
        <v>5134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5135</v>
      </c>
      <c r="Z91" s="26"/>
      <c r="AA91" s="28" t="s">
        <v>794</v>
      </c>
      <c r="AB91" s="28" t="s">
        <v>5136</v>
      </c>
      <c r="AC91" s="28"/>
      <c r="AD91" s="28"/>
      <c r="AE91" s="28" t="s">
        <v>4</v>
      </c>
      <c r="AF91" s="28" t="s">
        <v>675</v>
      </c>
      <c r="AG91" s="28" t="s">
        <v>676</v>
      </c>
      <c r="AH91" s="28" t="s">
        <v>5137</v>
      </c>
      <c r="AI91" s="29"/>
      <c r="AJ91" s="30"/>
      <c r="AK91" s="31"/>
      <c r="AL91" s="328"/>
      <c r="AM91" s="329"/>
      <c r="AN91" s="25"/>
      <c r="AO91" s="24"/>
      <c r="AP91" s="258" t="s">
        <v>5138</v>
      </c>
      <c r="AQ91" s="259"/>
      <c r="AR91" s="259" t="s">
        <v>664</v>
      </c>
      <c r="AS91" s="259" t="s">
        <v>665</v>
      </c>
      <c r="AT91" s="262"/>
      <c r="AU91" s="262"/>
      <c r="AV91" s="262"/>
      <c r="AW91" s="262"/>
      <c r="AX91" s="262"/>
      <c r="AY91" s="262"/>
      <c r="AZ91" s="262"/>
      <c r="BA91" s="317">
        <v>571</v>
      </c>
      <c r="BB91" s="390"/>
    </row>
    <row r="92" spans="1:54" ht="24.95" customHeight="1">
      <c r="A92" s="322"/>
      <c r="B92" s="19" t="s">
        <v>2215</v>
      </c>
      <c r="C92" s="19">
        <v>91</v>
      </c>
      <c r="D92" s="27" t="s">
        <v>4938</v>
      </c>
      <c r="E92" s="27" t="s">
        <v>5139</v>
      </c>
      <c r="F92" s="26" t="s">
        <v>5750</v>
      </c>
      <c r="G92" s="26" t="s">
        <v>3</v>
      </c>
      <c r="H92" s="26" t="s">
        <v>5140</v>
      </c>
      <c r="I92" s="26"/>
      <c r="J92" s="26"/>
      <c r="K92" s="26"/>
      <c r="L92" s="26"/>
      <c r="M92" s="26" t="s">
        <v>5141</v>
      </c>
      <c r="N92" s="26" t="s">
        <v>5142</v>
      </c>
      <c r="O92" s="26"/>
      <c r="P92" s="26"/>
      <c r="Q92" s="26" t="s">
        <v>5143</v>
      </c>
      <c r="R92" s="26"/>
      <c r="S92" s="26"/>
      <c r="T92" s="26"/>
      <c r="U92" s="26" t="s">
        <v>3</v>
      </c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3</v>
      </c>
      <c r="AK92" s="31" t="s">
        <v>3</v>
      </c>
      <c r="AL92" s="328"/>
      <c r="AM92" s="329"/>
      <c r="AN92" s="25"/>
      <c r="AO92" s="24"/>
      <c r="AP92" s="258" t="s">
        <v>5144</v>
      </c>
      <c r="AQ92" s="259"/>
      <c r="AR92" s="259" t="s">
        <v>834</v>
      </c>
      <c r="AS92" s="259" t="s">
        <v>5145</v>
      </c>
      <c r="AT92" s="262"/>
      <c r="AU92" s="262"/>
      <c r="AV92" s="262" t="s">
        <v>5146</v>
      </c>
      <c r="AW92" s="262"/>
      <c r="AX92" s="262"/>
      <c r="AY92" s="262"/>
      <c r="AZ92" s="262"/>
      <c r="BA92" s="317">
        <v>131</v>
      </c>
      <c r="BB92" s="390"/>
    </row>
    <row r="93" spans="1:54" ht="24.95" customHeight="1">
      <c r="A93" s="322"/>
      <c r="B93" s="19" t="s">
        <v>2227</v>
      </c>
      <c r="C93" s="19">
        <v>92</v>
      </c>
      <c r="D93" s="27" t="s">
        <v>1857</v>
      </c>
      <c r="E93" s="27" t="s">
        <v>2113</v>
      </c>
      <c r="F93" s="26" t="s">
        <v>5751</v>
      </c>
      <c r="G93" s="26" t="s">
        <v>2114</v>
      </c>
      <c r="H93" s="26" t="s">
        <v>2115</v>
      </c>
      <c r="I93" s="26"/>
      <c r="J93" s="26"/>
      <c r="K93" s="26"/>
      <c r="L93" s="26"/>
      <c r="M93" s="26" t="s">
        <v>2232</v>
      </c>
      <c r="N93" s="26" t="s">
        <v>2116</v>
      </c>
      <c r="O93" s="26"/>
      <c r="P93" s="26"/>
      <c r="Q93" s="26" t="s">
        <v>2117</v>
      </c>
      <c r="R93" s="26"/>
      <c r="S93" s="26"/>
      <c r="T93" s="26"/>
      <c r="U93" s="26"/>
      <c r="V93" s="26"/>
      <c r="W93" s="26"/>
      <c r="X93" s="26"/>
      <c r="Y93" s="26" t="s">
        <v>2118</v>
      </c>
      <c r="Z93" s="26"/>
      <c r="AA93" s="28" t="s">
        <v>794</v>
      </c>
      <c r="AB93" s="28" t="s">
        <v>2119</v>
      </c>
      <c r="AC93" s="28"/>
      <c r="AD93" s="28"/>
      <c r="AE93" s="28" t="s">
        <v>701</v>
      </c>
      <c r="AF93" s="28" t="s">
        <v>720</v>
      </c>
      <c r="AG93" s="28"/>
      <c r="AH93" s="28" t="s">
        <v>2120</v>
      </c>
      <c r="AI93" s="29"/>
      <c r="AJ93" s="30"/>
      <c r="AK93" s="31"/>
      <c r="AL93" s="328"/>
      <c r="AM93" s="329"/>
      <c r="AN93" s="25"/>
      <c r="AO93" s="24"/>
      <c r="AP93" s="258" t="s">
        <v>2121</v>
      </c>
      <c r="AQ93" s="259"/>
      <c r="AR93" s="259" t="s">
        <v>1311</v>
      </c>
      <c r="AS93" s="259" t="s">
        <v>665</v>
      </c>
      <c r="AT93" s="262"/>
      <c r="AU93" s="262"/>
      <c r="AV93" s="262"/>
      <c r="AW93" s="262" t="s">
        <v>2113</v>
      </c>
      <c r="AX93" s="262"/>
      <c r="AY93" s="262"/>
      <c r="AZ93" s="262"/>
      <c r="BA93" s="317">
        <v>171</v>
      </c>
      <c r="BB93" s="390"/>
    </row>
    <row r="94" spans="1:54" ht="24.95" customHeight="1">
      <c r="A94" s="322"/>
      <c r="B94" s="19" t="s">
        <v>2215</v>
      </c>
      <c r="C94" s="19">
        <v>91</v>
      </c>
      <c r="D94" s="27" t="s">
        <v>827</v>
      </c>
      <c r="E94" s="27" t="s">
        <v>1091</v>
      </c>
      <c r="F94" s="26" t="s">
        <v>5752</v>
      </c>
      <c r="G94" s="26" t="s">
        <v>3</v>
      </c>
      <c r="H94" s="26" t="s">
        <v>1092</v>
      </c>
      <c r="I94" s="26"/>
      <c r="J94" s="26"/>
      <c r="K94" s="26"/>
      <c r="L94" s="26"/>
      <c r="M94" s="26" t="s">
        <v>1093</v>
      </c>
      <c r="N94" s="26" t="s">
        <v>1094</v>
      </c>
      <c r="O94" s="26"/>
      <c r="P94" s="26"/>
      <c r="Q94" s="26" t="s">
        <v>1095</v>
      </c>
      <c r="R94" s="26"/>
      <c r="S94" s="26"/>
      <c r="T94" s="26"/>
      <c r="U94" s="26" t="s">
        <v>3</v>
      </c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3</v>
      </c>
      <c r="AK94" s="31" t="s">
        <v>3</v>
      </c>
      <c r="AL94" s="328"/>
      <c r="AM94" s="329"/>
      <c r="AN94" s="25"/>
      <c r="AO94" s="24"/>
      <c r="AP94" s="258" t="s">
        <v>1096</v>
      </c>
      <c r="AQ94" s="259"/>
      <c r="AR94" s="259" t="s">
        <v>834</v>
      </c>
      <c r="AS94" s="259" t="s">
        <v>1097</v>
      </c>
      <c r="AT94" s="262"/>
      <c r="AU94" s="262"/>
      <c r="AV94" s="262" t="s">
        <v>1091</v>
      </c>
      <c r="AW94" s="262"/>
      <c r="AX94" s="262"/>
      <c r="AY94" s="262"/>
      <c r="AZ94" s="262"/>
      <c r="BA94" s="317">
        <v>51</v>
      </c>
      <c r="BB94" s="390"/>
    </row>
    <row r="95" spans="1:54" ht="24.95" customHeight="1">
      <c r="A95" s="322"/>
      <c r="B95" s="19" t="s">
        <v>2214</v>
      </c>
      <c r="C95" s="19">
        <v>87</v>
      </c>
      <c r="D95" s="27"/>
      <c r="E95" s="27"/>
      <c r="F95" s="26" t="s">
        <v>5753</v>
      </c>
      <c r="G95" s="26" t="s">
        <v>5147</v>
      </c>
      <c r="H95" s="26"/>
      <c r="I95" s="26"/>
      <c r="J95" s="26"/>
      <c r="K95" s="26"/>
      <c r="L95" s="26"/>
      <c r="M95" s="26" t="s">
        <v>5148</v>
      </c>
      <c r="N95" s="26" t="s">
        <v>5149</v>
      </c>
      <c r="O95" s="26"/>
      <c r="P95" s="26"/>
      <c r="Q95" s="26" t="s">
        <v>5150</v>
      </c>
      <c r="R95" s="26"/>
      <c r="S95" s="26"/>
      <c r="T95" s="26"/>
      <c r="U95" s="26"/>
      <c r="V95" s="26"/>
      <c r="W95" s="26"/>
      <c r="X95" s="26"/>
      <c r="Y95" s="26" t="s">
        <v>5151</v>
      </c>
      <c r="Z95" s="26"/>
      <c r="AA95" s="28" t="s">
        <v>5152</v>
      </c>
      <c r="AB95" s="28" t="s">
        <v>5153</v>
      </c>
      <c r="AC95" s="28"/>
      <c r="AD95" s="28"/>
      <c r="AE95" s="28" t="s">
        <v>691</v>
      </c>
      <c r="AF95" s="28" t="s">
        <v>5154</v>
      </c>
      <c r="AG95" s="28" t="s">
        <v>809</v>
      </c>
      <c r="AH95" s="28" t="s">
        <v>5155</v>
      </c>
      <c r="AI95" s="29"/>
      <c r="AJ95" s="30"/>
      <c r="AK95" s="31"/>
      <c r="AL95" s="328"/>
      <c r="AM95" s="329"/>
      <c r="AN95" s="25"/>
      <c r="AO95" s="24"/>
      <c r="AP95" s="258" t="s">
        <v>5156</v>
      </c>
      <c r="AQ95" s="259"/>
      <c r="AR95" s="259" t="s">
        <v>664</v>
      </c>
      <c r="AS95" s="259" t="s">
        <v>665</v>
      </c>
      <c r="AT95" s="262"/>
      <c r="AU95" s="262"/>
      <c r="AV95" s="262"/>
      <c r="AW95" s="262"/>
      <c r="AX95" s="262"/>
      <c r="AY95" s="262"/>
      <c r="AZ95" s="262"/>
      <c r="BA95" s="317">
        <v>629</v>
      </c>
      <c r="BB95" s="390"/>
    </row>
    <row r="96" spans="1:54" ht="24.95" customHeight="1">
      <c r="A96" s="322"/>
      <c r="B96" s="19" t="s">
        <v>2215</v>
      </c>
      <c r="C96" s="19">
        <v>91</v>
      </c>
      <c r="D96" s="27" t="s">
        <v>1351</v>
      </c>
      <c r="E96" s="27" t="s">
        <v>1587</v>
      </c>
      <c r="F96" s="26" t="s">
        <v>5754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1588</v>
      </c>
      <c r="N96" s="26" t="s">
        <v>1589</v>
      </c>
      <c r="O96" s="26"/>
      <c r="P96" s="26"/>
      <c r="Q96" s="26" t="s">
        <v>1590</v>
      </c>
      <c r="R96" s="26"/>
      <c r="S96" s="26"/>
      <c r="T96" s="26"/>
      <c r="U96" s="26" t="s">
        <v>3</v>
      </c>
      <c r="V96" s="26"/>
      <c r="W96" s="26"/>
      <c r="X96" s="26"/>
      <c r="Y96" s="26" t="s">
        <v>1591</v>
      </c>
      <c r="Z96" s="26"/>
      <c r="AA96" s="28" t="s">
        <v>1592</v>
      </c>
      <c r="AB96" s="28" t="s">
        <v>1593</v>
      </c>
      <c r="AC96" s="28"/>
      <c r="AD96" s="28"/>
      <c r="AE96" s="28" t="s">
        <v>691</v>
      </c>
      <c r="AF96" s="28" t="s">
        <v>1594</v>
      </c>
      <c r="AG96" s="28"/>
      <c r="AH96" s="28" t="s">
        <v>1595</v>
      </c>
      <c r="AI96" s="29"/>
      <c r="AJ96" s="30" t="s">
        <v>3</v>
      </c>
      <c r="AK96" s="31" t="s">
        <v>3</v>
      </c>
      <c r="AL96" s="328"/>
      <c r="AM96" s="329"/>
      <c r="AN96" s="25"/>
      <c r="AO96" s="24"/>
      <c r="AP96" s="258" t="s">
        <v>1596</v>
      </c>
      <c r="AQ96" s="259"/>
      <c r="AR96" s="259" t="s">
        <v>834</v>
      </c>
      <c r="AS96" s="259" t="s">
        <v>665</v>
      </c>
      <c r="AT96" s="262"/>
      <c r="AU96" s="262"/>
      <c r="AV96" s="262" t="s">
        <v>1587</v>
      </c>
      <c r="AW96" s="262"/>
      <c r="AX96" s="262"/>
      <c r="AY96" s="262"/>
      <c r="AZ96" s="262"/>
      <c r="BA96" s="317">
        <v>101</v>
      </c>
      <c r="BB96" s="390"/>
    </row>
    <row r="97" spans="1:54" ht="24.95" customHeight="1">
      <c r="A97" s="322"/>
      <c r="B97" s="19" t="s">
        <v>2215</v>
      </c>
      <c r="C97" s="19">
        <v>91</v>
      </c>
      <c r="D97" s="27" t="s">
        <v>1351</v>
      </c>
      <c r="E97" s="27" t="s">
        <v>1837</v>
      </c>
      <c r="F97" s="26" t="s">
        <v>5755</v>
      </c>
      <c r="G97" s="26" t="s">
        <v>3</v>
      </c>
      <c r="H97" s="26" t="s">
        <v>1838</v>
      </c>
      <c r="I97" s="26"/>
      <c r="J97" s="26"/>
      <c r="K97" s="26"/>
      <c r="L97" s="26"/>
      <c r="M97" s="26" t="s">
        <v>1839</v>
      </c>
      <c r="N97" s="26" t="s">
        <v>1840</v>
      </c>
      <c r="O97" s="26"/>
      <c r="P97" s="26"/>
      <c r="Q97" s="26" t="s">
        <v>1841</v>
      </c>
      <c r="R97" s="26"/>
      <c r="S97" s="26"/>
      <c r="T97" s="26"/>
      <c r="U97" s="26" t="s">
        <v>3</v>
      </c>
      <c r="V97" s="26"/>
      <c r="W97" s="26"/>
      <c r="X97" s="26"/>
      <c r="Y97" s="26" t="s">
        <v>1842</v>
      </c>
      <c r="Z97" s="26"/>
      <c r="AA97" s="28" t="s">
        <v>1592</v>
      </c>
      <c r="AB97" s="28" t="s">
        <v>820</v>
      </c>
      <c r="AC97" s="28"/>
      <c r="AD97" s="28"/>
      <c r="AE97" s="28" t="s">
        <v>4</v>
      </c>
      <c r="AF97" s="28" t="s">
        <v>893</v>
      </c>
      <c r="AG97" s="28"/>
      <c r="AH97" s="28" t="s">
        <v>1843</v>
      </c>
      <c r="AI97" s="29"/>
      <c r="AJ97" s="30" t="s">
        <v>3</v>
      </c>
      <c r="AK97" s="31" t="s">
        <v>3</v>
      </c>
      <c r="AL97" s="328"/>
      <c r="AM97" s="329"/>
      <c r="AN97" s="25"/>
      <c r="AO97" s="24"/>
      <c r="AP97" s="258" t="s">
        <v>1844</v>
      </c>
      <c r="AQ97" s="259"/>
      <c r="AR97" s="259" t="s">
        <v>834</v>
      </c>
      <c r="AS97" s="259" t="s">
        <v>665</v>
      </c>
      <c r="AT97" s="262"/>
      <c r="AU97" s="262"/>
      <c r="AV97" s="262" t="s">
        <v>1837</v>
      </c>
      <c r="AW97" s="262"/>
      <c r="AX97" s="262"/>
      <c r="AY97" s="262"/>
      <c r="AZ97" s="262"/>
      <c r="BA97" s="317">
        <v>127</v>
      </c>
      <c r="BB97" s="390"/>
    </row>
    <row r="98" spans="1:54" ht="24.95" customHeight="1">
      <c r="A98" s="322"/>
      <c r="B98" s="19" t="s">
        <v>2227</v>
      </c>
      <c r="C98" s="19">
        <v>92</v>
      </c>
      <c r="D98" s="27" t="s">
        <v>1857</v>
      </c>
      <c r="E98" s="27" t="s">
        <v>2093</v>
      </c>
      <c r="F98" s="26" t="s">
        <v>5756</v>
      </c>
      <c r="G98" s="26" t="s">
        <v>2094</v>
      </c>
      <c r="H98" s="26"/>
      <c r="I98" s="26"/>
      <c r="J98" s="26"/>
      <c r="K98" s="26"/>
      <c r="L98" s="26"/>
      <c r="M98" s="26" t="s">
        <v>2095</v>
      </c>
      <c r="N98" s="26" t="s">
        <v>2216</v>
      </c>
      <c r="O98" s="26"/>
      <c r="P98" s="26"/>
      <c r="Q98" s="26" t="s">
        <v>2096</v>
      </c>
      <c r="R98" s="26"/>
      <c r="S98" s="26"/>
      <c r="T98" s="26"/>
      <c r="U98" s="26"/>
      <c r="V98" s="26"/>
      <c r="W98" s="26"/>
      <c r="X98" s="26"/>
      <c r="Y98" s="26" t="s">
        <v>2097</v>
      </c>
      <c r="Z98" s="26" t="s">
        <v>2216</v>
      </c>
      <c r="AA98" s="28" t="s">
        <v>2098</v>
      </c>
      <c r="AB98" s="28" t="s">
        <v>2099</v>
      </c>
      <c r="AC98" s="28"/>
      <c r="AD98" s="28"/>
      <c r="AE98" s="28" t="s">
        <v>4</v>
      </c>
      <c r="AF98" s="28" t="s">
        <v>706</v>
      </c>
      <c r="AG98" s="28"/>
      <c r="AH98" s="28" t="s">
        <v>2100</v>
      </c>
      <c r="AI98" s="29"/>
      <c r="AJ98" s="30"/>
      <c r="AK98" s="31"/>
      <c r="AL98" s="328"/>
      <c r="AM98" s="329"/>
      <c r="AN98" s="25"/>
      <c r="AO98" s="24"/>
      <c r="AP98" s="258" t="s">
        <v>2101</v>
      </c>
      <c r="AQ98" s="259"/>
      <c r="AR98" s="259" t="s">
        <v>1311</v>
      </c>
      <c r="AS98" s="259" t="s">
        <v>665</v>
      </c>
      <c r="AT98" s="262" t="s">
        <v>841</v>
      </c>
      <c r="AU98" s="262"/>
      <c r="AV98" s="262"/>
      <c r="AW98" s="262" t="s">
        <v>2093</v>
      </c>
      <c r="AX98" s="262"/>
      <c r="AY98" s="262"/>
      <c r="AZ98" s="262"/>
      <c r="BA98" s="317">
        <v>168</v>
      </c>
      <c r="BB98" s="390"/>
    </row>
    <row r="99" spans="1:54" ht="24.95" customHeight="1">
      <c r="A99" s="322"/>
      <c r="B99" s="19" t="s">
        <v>2214</v>
      </c>
      <c r="C99" s="19">
        <v>87</v>
      </c>
      <c r="D99" s="27"/>
      <c r="E99" s="27"/>
      <c r="F99" s="26" t="s">
        <v>5757</v>
      </c>
      <c r="G99" s="26" t="s">
        <v>3</v>
      </c>
      <c r="H99" s="26"/>
      <c r="I99" s="26"/>
      <c r="J99" s="26"/>
      <c r="K99" s="26"/>
      <c r="L99" s="26"/>
      <c r="M99" s="26" t="s">
        <v>673</v>
      </c>
      <c r="N99" s="26" t="s">
        <v>5157</v>
      </c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 t="s">
        <v>5158</v>
      </c>
      <c r="Z99" s="26"/>
      <c r="AA99" s="28" t="s">
        <v>817</v>
      </c>
      <c r="AB99" s="28" t="s">
        <v>818</v>
      </c>
      <c r="AC99" s="28"/>
      <c r="AD99" s="28"/>
      <c r="AE99" s="28" t="s">
        <v>4</v>
      </c>
      <c r="AF99" s="28" t="s">
        <v>675</v>
      </c>
      <c r="AG99" s="28" t="s">
        <v>676</v>
      </c>
      <c r="AH99" s="28" t="s">
        <v>5159</v>
      </c>
      <c r="AI99" s="29"/>
      <c r="AJ99" s="30"/>
      <c r="AK99" s="31"/>
      <c r="AL99" s="328"/>
      <c r="AM99" s="329"/>
      <c r="AN99" s="25"/>
      <c r="AO99" s="24"/>
      <c r="AP99" s="258" t="s">
        <v>5160</v>
      </c>
      <c r="AQ99" s="259"/>
      <c r="AR99" s="259" t="s">
        <v>664</v>
      </c>
      <c r="AS99" s="259" t="s">
        <v>665</v>
      </c>
      <c r="AT99" s="262"/>
      <c r="AU99" s="262"/>
      <c r="AV99" s="262"/>
      <c r="AW99" s="262"/>
      <c r="AX99" s="262"/>
      <c r="AY99" s="262"/>
      <c r="AZ99" s="262"/>
      <c r="BA99" s="317">
        <v>639</v>
      </c>
      <c r="BB99" s="390"/>
    </row>
    <row r="100" spans="1:54" ht="24.95" customHeight="1">
      <c r="A100" s="322"/>
      <c r="B100" s="19" t="s">
        <v>5161</v>
      </c>
      <c r="C100" s="19">
        <v>85</v>
      </c>
      <c r="D100" s="27">
        <v>1</v>
      </c>
      <c r="E100" s="27"/>
      <c r="F100" s="26" t="s">
        <v>5758</v>
      </c>
      <c r="G100" s="26" t="s">
        <v>3</v>
      </c>
      <c r="H100" s="26"/>
      <c r="I100" s="26"/>
      <c r="J100" s="26" t="s">
        <v>5162</v>
      </c>
      <c r="K100" s="26"/>
      <c r="L100" s="26"/>
      <c r="M100" s="26" t="s">
        <v>5163</v>
      </c>
      <c r="N100" s="26" t="s">
        <v>5164</v>
      </c>
      <c r="O100" s="26"/>
      <c r="P100" s="26"/>
      <c r="Q100" s="26" t="s">
        <v>5165</v>
      </c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5166</v>
      </c>
      <c r="AK100" s="31">
        <v>44926</v>
      </c>
      <c r="AL100" s="328"/>
      <c r="AM100" s="329"/>
      <c r="AN100" s="25"/>
      <c r="AO100" s="24"/>
      <c r="AP100" s="258" t="s">
        <v>5167</v>
      </c>
      <c r="AQ100" s="259"/>
      <c r="AR100" s="259" t="s">
        <v>5168</v>
      </c>
      <c r="AS100" s="259" t="s">
        <v>5169</v>
      </c>
      <c r="AT100" s="262"/>
      <c r="AU100" s="262"/>
      <c r="AV100" s="262"/>
      <c r="AW100" s="262"/>
      <c r="AX100" s="262"/>
      <c r="AY100" s="262"/>
      <c r="AZ100" s="262"/>
      <c r="BA100" s="317">
        <v>587</v>
      </c>
      <c r="BB100" s="390"/>
    </row>
    <row r="101" spans="1:54" ht="24.95" customHeight="1">
      <c r="A101" s="322"/>
      <c r="B101" s="19" t="s">
        <v>2201</v>
      </c>
      <c r="C101" s="19">
        <v>1</v>
      </c>
      <c r="D101" s="27">
        <v>3</v>
      </c>
      <c r="E101" s="27">
        <v>1</v>
      </c>
      <c r="F101" s="26" t="s">
        <v>5759</v>
      </c>
      <c r="G101" s="26" t="s">
        <v>5170</v>
      </c>
      <c r="H101" s="26"/>
      <c r="I101" s="26"/>
      <c r="J101" s="26" t="s">
        <v>5171</v>
      </c>
      <c r="K101" s="26"/>
      <c r="L101" s="26"/>
      <c r="M101" s="26" t="s">
        <v>5172</v>
      </c>
      <c r="N101" s="26" t="s">
        <v>5173</v>
      </c>
      <c r="O101" s="26"/>
      <c r="P101" s="26" t="s">
        <v>672</v>
      </c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5166</v>
      </c>
      <c r="AK101" s="31">
        <v>44926</v>
      </c>
      <c r="AL101" s="328"/>
      <c r="AM101" s="329"/>
      <c r="AN101" s="25"/>
      <c r="AO101" s="24"/>
      <c r="AP101" s="258" t="s">
        <v>5174</v>
      </c>
      <c r="AQ101" s="259"/>
      <c r="AR101" s="259" t="s">
        <v>5168</v>
      </c>
      <c r="AS101" s="259" t="s">
        <v>5175</v>
      </c>
      <c r="AT101" s="262"/>
      <c r="AU101" s="262"/>
      <c r="AV101" s="262"/>
      <c r="AW101" s="262"/>
      <c r="AX101" s="262"/>
      <c r="AY101" s="262"/>
      <c r="AZ101" s="262"/>
      <c r="BA101" s="317">
        <v>8</v>
      </c>
      <c r="BB101" s="390"/>
    </row>
    <row r="102" spans="1:54" ht="24.95" customHeight="1">
      <c r="A102" s="322"/>
      <c r="B102" s="19" t="s">
        <v>2227</v>
      </c>
      <c r="C102" s="19">
        <v>92</v>
      </c>
      <c r="D102" s="27" t="s">
        <v>1857</v>
      </c>
      <c r="E102" s="27" t="s">
        <v>1939</v>
      </c>
      <c r="F102" s="26" t="s">
        <v>5760</v>
      </c>
      <c r="G102" s="26" t="s">
        <v>1940</v>
      </c>
      <c r="H102" s="26" t="s">
        <v>1941</v>
      </c>
      <c r="I102" s="26"/>
      <c r="J102" s="26"/>
      <c r="K102" s="26"/>
      <c r="L102" s="26"/>
      <c r="M102" s="26">
        <v>3810400</v>
      </c>
      <c r="N102" s="26" t="s">
        <v>1942</v>
      </c>
      <c r="O102" s="26"/>
      <c r="P102" s="26"/>
      <c r="Q102" s="26" t="s">
        <v>1943</v>
      </c>
      <c r="R102" s="26"/>
      <c r="S102" s="26"/>
      <c r="T102" s="26"/>
      <c r="U102" s="26"/>
      <c r="V102" s="26"/>
      <c r="W102" s="26"/>
      <c r="X102" s="26"/>
      <c r="Y102" s="26" t="s">
        <v>1944</v>
      </c>
      <c r="Z102" s="26"/>
      <c r="AA102" s="28" t="s">
        <v>1945</v>
      </c>
      <c r="AB102" s="28" t="s">
        <v>1946</v>
      </c>
      <c r="AC102" s="28"/>
      <c r="AD102" s="28"/>
      <c r="AE102" s="28" t="s">
        <v>666</v>
      </c>
      <c r="AF102" s="28" t="s">
        <v>1947</v>
      </c>
      <c r="AG102" s="28"/>
      <c r="AH102" s="28" t="s">
        <v>1948</v>
      </c>
      <c r="AI102" s="29"/>
      <c r="AJ102" s="30"/>
      <c r="AK102" s="31"/>
      <c r="AL102" s="328"/>
      <c r="AM102" s="329"/>
      <c r="AN102" s="25"/>
      <c r="AO102" s="24"/>
      <c r="AP102" s="258" t="s">
        <v>1949</v>
      </c>
      <c r="AQ102" s="259"/>
      <c r="AR102" s="259" t="s">
        <v>1311</v>
      </c>
      <c r="AS102" s="259" t="s">
        <v>665</v>
      </c>
      <c r="AT102" s="262"/>
      <c r="AU102" s="262"/>
      <c r="AV102" s="262"/>
      <c r="AW102" s="262" t="s">
        <v>1939</v>
      </c>
      <c r="AX102" s="262"/>
      <c r="AY102" s="262"/>
      <c r="AZ102" s="262"/>
      <c r="BA102" s="317">
        <v>150</v>
      </c>
      <c r="BB102" s="390"/>
    </row>
    <row r="103" spans="1:54" ht="24.95" customHeight="1">
      <c r="A103" s="322"/>
      <c r="B103" s="19" t="s">
        <v>2215</v>
      </c>
      <c r="C103" s="19">
        <v>91</v>
      </c>
      <c r="D103" s="27" t="s">
        <v>1351</v>
      </c>
      <c r="E103" s="27" t="s">
        <v>1845</v>
      </c>
      <c r="F103" s="26" t="s">
        <v>5761</v>
      </c>
      <c r="G103" s="26" t="s">
        <v>3</v>
      </c>
      <c r="H103" s="26" t="s">
        <v>1846</v>
      </c>
      <c r="I103" s="26"/>
      <c r="J103" s="26"/>
      <c r="K103" s="26"/>
      <c r="L103" s="26"/>
      <c r="M103" s="26" t="s">
        <v>1056</v>
      </c>
      <c r="N103" s="26" t="s">
        <v>1847</v>
      </c>
      <c r="O103" s="26"/>
      <c r="P103" s="26" t="s">
        <v>1848</v>
      </c>
      <c r="Q103" s="26" t="s">
        <v>1849</v>
      </c>
      <c r="R103" s="26"/>
      <c r="S103" s="26"/>
      <c r="T103" s="26"/>
      <c r="U103" s="26"/>
      <c r="V103" s="26"/>
      <c r="W103" s="26"/>
      <c r="X103" s="26"/>
      <c r="Y103" s="26" t="s">
        <v>1850</v>
      </c>
      <c r="Z103" s="26"/>
      <c r="AA103" s="28" t="s">
        <v>1851</v>
      </c>
      <c r="AB103" s="28" t="s">
        <v>1852</v>
      </c>
      <c r="AC103" s="28"/>
      <c r="AD103" s="28"/>
      <c r="AE103" s="28" t="s">
        <v>4</v>
      </c>
      <c r="AF103" s="28" t="s">
        <v>5</v>
      </c>
      <c r="AG103" s="28"/>
      <c r="AH103" s="28" t="s">
        <v>1853</v>
      </c>
      <c r="AI103" s="29"/>
      <c r="AJ103" s="30" t="s">
        <v>3</v>
      </c>
      <c r="AK103" s="31" t="s">
        <v>3</v>
      </c>
      <c r="AL103" s="328"/>
      <c r="AM103" s="329"/>
      <c r="AN103" s="25"/>
      <c r="AO103" s="24"/>
      <c r="AP103" s="258" t="s">
        <v>1854</v>
      </c>
      <c r="AQ103" s="259"/>
      <c r="AR103" s="259" t="s">
        <v>834</v>
      </c>
      <c r="AS103" s="259" t="s">
        <v>665</v>
      </c>
      <c r="AT103" s="262"/>
      <c r="AU103" s="262"/>
      <c r="AV103" s="262" t="s">
        <v>1845</v>
      </c>
      <c r="AW103" s="262"/>
      <c r="AX103" s="262"/>
      <c r="AY103" s="262"/>
      <c r="AZ103" s="262"/>
      <c r="BA103" s="317">
        <v>128</v>
      </c>
      <c r="BB103" s="390"/>
    </row>
    <row r="104" spans="1:54" ht="24.95" customHeight="1">
      <c r="A104" s="322"/>
      <c r="B104" s="19" t="s">
        <v>5176</v>
      </c>
      <c r="C104" s="19">
        <v>52</v>
      </c>
      <c r="D104" s="27"/>
      <c r="E104" s="27"/>
      <c r="F104" s="26" t="s">
        <v>5762</v>
      </c>
      <c r="G104" s="26" t="s">
        <v>5177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5178</v>
      </c>
      <c r="AB104" s="28" t="s">
        <v>3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746</v>
      </c>
      <c r="AK104" s="31">
        <v>39248</v>
      </c>
      <c r="AL104" s="328"/>
      <c r="AM104" s="329"/>
      <c r="AN104" s="25"/>
      <c r="AO104" s="24"/>
      <c r="AP104" s="258" t="s">
        <v>5178</v>
      </c>
      <c r="AQ104" s="259"/>
      <c r="AR104" s="259" t="s">
        <v>875</v>
      </c>
      <c r="AS104" s="259" t="s">
        <v>5179</v>
      </c>
      <c r="AT104" s="262"/>
      <c r="AU104" s="262"/>
      <c r="AV104" s="262"/>
      <c r="AW104" s="262"/>
      <c r="AX104" s="262"/>
      <c r="AY104" s="262"/>
      <c r="AZ104" s="262"/>
      <c r="BA104" s="317">
        <v>543</v>
      </c>
      <c r="BB104" s="390"/>
    </row>
    <row r="105" spans="1:54" ht="24.95" customHeight="1">
      <c r="A105" s="322"/>
      <c r="B105" s="19" t="s">
        <v>2215</v>
      </c>
      <c r="C105" s="19">
        <v>91</v>
      </c>
      <c r="D105" s="27" t="s">
        <v>1351</v>
      </c>
      <c r="E105" s="27" t="s">
        <v>1610</v>
      </c>
      <c r="F105" s="26" t="s">
        <v>5763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3</v>
      </c>
      <c r="N105" s="26" t="s">
        <v>3</v>
      </c>
      <c r="O105" s="26"/>
      <c r="P105" s="26"/>
      <c r="Q105" s="26" t="s">
        <v>3</v>
      </c>
      <c r="R105" s="26"/>
      <c r="S105" s="26"/>
      <c r="T105" s="26"/>
      <c r="U105" s="26" t="s">
        <v>3</v>
      </c>
      <c r="V105" s="26"/>
      <c r="W105" s="26"/>
      <c r="X105" s="26"/>
      <c r="Y105" s="26" t="s">
        <v>1611</v>
      </c>
      <c r="Z105" s="26"/>
      <c r="AA105" s="28" t="s">
        <v>1612</v>
      </c>
      <c r="AB105" s="28" t="s">
        <v>1613</v>
      </c>
      <c r="AC105" s="28"/>
      <c r="AD105" s="28"/>
      <c r="AE105" s="28"/>
      <c r="AF105" s="28"/>
      <c r="AG105" s="28"/>
      <c r="AH105" s="28"/>
      <c r="AI105" s="29"/>
      <c r="AJ105" s="30" t="s">
        <v>832</v>
      </c>
      <c r="AK105" s="31" t="s">
        <v>3</v>
      </c>
      <c r="AL105" s="328"/>
      <c r="AM105" s="329"/>
      <c r="AN105" s="25"/>
      <c r="AO105" s="24"/>
      <c r="AP105" s="258" t="s">
        <v>1614</v>
      </c>
      <c r="AQ105" s="259"/>
      <c r="AR105" s="259" t="s">
        <v>834</v>
      </c>
      <c r="AS105" s="259" t="s">
        <v>665</v>
      </c>
      <c r="AT105" s="262"/>
      <c r="AU105" s="262"/>
      <c r="AV105" s="262" t="s">
        <v>1610</v>
      </c>
      <c r="AW105" s="262"/>
      <c r="AX105" s="262"/>
      <c r="AY105" s="262"/>
      <c r="AZ105" s="262"/>
      <c r="BA105" s="317">
        <v>103</v>
      </c>
      <c r="BB105" s="390"/>
    </row>
    <row r="106" spans="1:54" ht="24.95" customHeight="1">
      <c r="A106" s="322"/>
      <c r="B106" s="19" t="s">
        <v>2211</v>
      </c>
      <c r="C106" s="19">
        <v>81</v>
      </c>
      <c r="D106" s="27">
        <v>1</v>
      </c>
      <c r="E106" s="27">
        <v>2</v>
      </c>
      <c r="F106" s="26" t="s">
        <v>5764</v>
      </c>
      <c r="G106" s="26" t="s">
        <v>5180</v>
      </c>
      <c r="H106" s="26" t="s">
        <v>6</v>
      </c>
      <c r="I106" s="26"/>
      <c r="J106" s="26" t="s">
        <v>5181</v>
      </c>
      <c r="K106" s="26"/>
      <c r="L106" s="26"/>
      <c r="M106" s="26" t="s">
        <v>750</v>
      </c>
      <c r="N106" s="26" t="s">
        <v>5182</v>
      </c>
      <c r="O106" s="26"/>
      <c r="P106" s="26"/>
      <c r="Q106" s="26" t="s">
        <v>5183</v>
      </c>
      <c r="R106" s="26"/>
      <c r="S106" s="26"/>
      <c r="T106" s="26"/>
      <c r="U106" s="26"/>
      <c r="V106" s="26"/>
      <c r="W106" s="26"/>
      <c r="X106" s="26"/>
      <c r="Y106" s="26" t="s">
        <v>5184</v>
      </c>
      <c r="Z106" s="26"/>
      <c r="AA106" s="28" t="s">
        <v>5185</v>
      </c>
      <c r="AB106" s="28" t="s">
        <v>5186</v>
      </c>
      <c r="AC106" s="28"/>
      <c r="AD106" s="28"/>
      <c r="AE106" s="28" t="s">
        <v>695</v>
      </c>
      <c r="AF106" s="28" t="s">
        <v>735</v>
      </c>
      <c r="AG106" s="28" t="s">
        <v>5187</v>
      </c>
      <c r="AH106" s="28" t="s">
        <v>5188</v>
      </c>
      <c r="AI106" s="29" t="s">
        <v>5189</v>
      </c>
      <c r="AJ106" s="30"/>
      <c r="AK106" s="31"/>
      <c r="AL106" s="328"/>
      <c r="AM106" s="329"/>
      <c r="AN106" s="25"/>
      <c r="AO106" s="24"/>
      <c r="AP106" s="258" t="s">
        <v>751</v>
      </c>
      <c r="AQ106" s="259"/>
      <c r="AR106" s="259" t="s">
        <v>664</v>
      </c>
      <c r="AS106" s="259" t="s">
        <v>665</v>
      </c>
      <c r="AT106" s="262"/>
      <c r="AU106" s="262"/>
      <c r="AV106" s="262"/>
      <c r="AW106" s="262"/>
      <c r="AX106" s="262"/>
      <c r="AY106" s="262"/>
      <c r="AZ106" s="262"/>
      <c r="BA106" s="317">
        <v>547</v>
      </c>
      <c r="BB106" s="390"/>
    </row>
    <row r="107" spans="1:54" ht="24.95" customHeight="1">
      <c r="A107" s="322"/>
      <c r="B107" s="19" t="s">
        <v>2215</v>
      </c>
      <c r="C107" s="19">
        <v>91</v>
      </c>
      <c r="D107" s="27" t="s">
        <v>827</v>
      </c>
      <c r="E107" s="27" t="s">
        <v>923</v>
      </c>
      <c r="F107" s="26" t="s">
        <v>5765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924</v>
      </c>
      <c r="N107" s="26" t="s">
        <v>925</v>
      </c>
      <c r="O107" s="26"/>
      <c r="P107" s="26" t="s">
        <v>926</v>
      </c>
      <c r="Q107" s="26" t="s">
        <v>927</v>
      </c>
      <c r="R107" s="26"/>
      <c r="S107" s="26"/>
      <c r="T107" s="26"/>
      <c r="U107" s="26" t="s">
        <v>928</v>
      </c>
      <c r="V107" s="26"/>
      <c r="W107" s="26"/>
      <c r="X107" s="26"/>
      <c r="Y107" s="26" t="s">
        <v>929</v>
      </c>
      <c r="Z107" s="26"/>
      <c r="AA107" s="28" t="s">
        <v>930</v>
      </c>
      <c r="AB107" s="28" t="s">
        <v>931</v>
      </c>
      <c r="AC107" s="28"/>
      <c r="AD107" s="28"/>
      <c r="AE107" s="28" t="s">
        <v>4</v>
      </c>
      <c r="AF107" s="28" t="s">
        <v>5</v>
      </c>
      <c r="AG107" s="28"/>
      <c r="AH107" s="28"/>
      <c r="AI107" s="29"/>
      <c r="AJ107" s="30" t="s">
        <v>3</v>
      </c>
      <c r="AK107" s="31" t="s">
        <v>3</v>
      </c>
      <c r="AL107" s="328"/>
      <c r="AM107" s="329"/>
      <c r="AN107" s="25"/>
      <c r="AO107" s="24"/>
      <c r="AP107" s="258" t="s">
        <v>932</v>
      </c>
      <c r="AQ107" s="259"/>
      <c r="AR107" s="259" t="s">
        <v>834</v>
      </c>
      <c r="AS107" s="259" t="s">
        <v>665</v>
      </c>
      <c r="AT107" s="262"/>
      <c r="AU107" s="262"/>
      <c r="AV107" s="262" t="s">
        <v>923</v>
      </c>
      <c r="AW107" s="262"/>
      <c r="AX107" s="262"/>
      <c r="AY107" s="262"/>
      <c r="AZ107" s="262"/>
      <c r="BA107" s="317">
        <v>32</v>
      </c>
      <c r="BB107" s="390"/>
    </row>
    <row r="108" spans="1:54" ht="24.95" customHeight="1">
      <c r="A108" s="322"/>
      <c r="B108" s="19" t="s">
        <v>2215</v>
      </c>
      <c r="C108" s="19">
        <v>91</v>
      </c>
      <c r="D108" s="27" t="s">
        <v>827</v>
      </c>
      <c r="E108" s="27" t="s">
        <v>951</v>
      </c>
      <c r="F108" s="26" t="s">
        <v>5766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952</v>
      </c>
      <c r="O108" s="26"/>
      <c r="P108" s="26" t="s">
        <v>953</v>
      </c>
      <c r="Q108" s="26" t="s">
        <v>954</v>
      </c>
      <c r="R108" s="26"/>
      <c r="S108" s="26"/>
      <c r="T108" s="26" t="s">
        <v>955</v>
      </c>
      <c r="U108" s="26" t="s">
        <v>956</v>
      </c>
      <c r="V108" s="26" t="s">
        <v>957</v>
      </c>
      <c r="W108" s="26"/>
      <c r="X108" s="26"/>
      <c r="Y108" s="26" t="s">
        <v>958</v>
      </c>
      <c r="Z108" s="26"/>
      <c r="AA108" s="28" t="s">
        <v>959</v>
      </c>
      <c r="AB108" s="28" t="s">
        <v>960</v>
      </c>
      <c r="AC108" s="28"/>
      <c r="AD108" s="28"/>
      <c r="AE108" s="28" t="s">
        <v>4</v>
      </c>
      <c r="AF108" s="28" t="s">
        <v>5</v>
      </c>
      <c r="AG108" s="28"/>
      <c r="AH108" s="28" t="s">
        <v>961</v>
      </c>
      <c r="AI108" s="29"/>
      <c r="AJ108" s="30" t="s">
        <v>962</v>
      </c>
      <c r="AK108" s="31" t="s">
        <v>3</v>
      </c>
      <c r="AL108" s="328"/>
      <c r="AM108" s="329"/>
      <c r="AN108" s="25"/>
      <c r="AO108" s="24"/>
      <c r="AP108" s="258" t="s">
        <v>963</v>
      </c>
      <c r="AQ108" s="259"/>
      <c r="AR108" s="259" t="s">
        <v>834</v>
      </c>
      <c r="AS108" s="259" t="s">
        <v>665</v>
      </c>
      <c r="AT108" s="262"/>
      <c r="AU108" s="262"/>
      <c r="AV108" s="262" t="s">
        <v>951</v>
      </c>
      <c r="AW108" s="262"/>
      <c r="AX108" s="262"/>
      <c r="AY108" s="262"/>
      <c r="AZ108" s="262"/>
      <c r="BA108" s="317">
        <v>35</v>
      </c>
      <c r="BB108" s="390"/>
    </row>
    <row r="109" spans="1:54" ht="24.95" customHeight="1">
      <c r="A109" s="322"/>
      <c r="B109" s="19" t="s">
        <v>2215</v>
      </c>
      <c r="C109" s="19">
        <v>91</v>
      </c>
      <c r="D109" s="27" t="s">
        <v>1351</v>
      </c>
      <c r="E109" s="27" t="s">
        <v>1453</v>
      </c>
      <c r="F109" s="26" t="s">
        <v>5767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1454</v>
      </c>
      <c r="N109" s="26" t="s">
        <v>1455</v>
      </c>
      <c r="O109" s="26"/>
      <c r="P109" s="26"/>
      <c r="Q109" s="26" t="s">
        <v>1456</v>
      </c>
      <c r="R109" s="26"/>
      <c r="S109" s="26"/>
      <c r="T109" s="26"/>
      <c r="U109" s="26" t="s">
        <v>3</v>
      </c>
      <c r="V109" s="26"/>
      <c r="W109" s="26"/>
      <c r="X109" s="26"/>
      <c r="Y109" s="26" t="s">
        <v>1457</v>
      </c>
      <c r="Z109" s="26"/>
      <c r="AA109" s="28" t="s">
        <v>959</v>
      </c>
      <c r="AB109" s="28" t="s">
        <v>1458</v>
      </c>
      <c r="AC109" s="28"/>
      <c r="AD109" s="28"/>
      <c r="AE109" s="28"/>
      <c r="AF109" s="28"/>
      <c r="AG109" s="28"/>
      <c r="AH109" s="28" t="s">
        <v>1459</v>
      </c>
      <c r="AI109" s="29"/>
      <c r="AJ109" s="30" t="s">
        <v>3</v>
      </c>
      <c r="AK109" s="31" t="s">
        <v>3</v>
      </c>
      <c r="AL109" s="328"/>
      <c r="AM109" s="329"/>
      <c r="AN109" s="25"/>
      <c r="AO109" s="24"/>
      <c r="AP109" s="258" t="s">
        <v>1460</v>
      </c>
      <c r="AQ109" s="259"/>
      <c r="AR109" s="259" t="s">
        <v>834</v>
      </c>
      <c r="AS109" s="259" t="s">
        <v>665</v>
      </c>
      <c r="AT109" s="262"/>
      <c r="AU109" s="262"/>
      <c r="AV109" s="262" t="s">
        <v>1453</v>
      </c>
      <c r="AW109" s="262"/>
      <c r="AX109" s="262"/>
      <c r="AY109" s="262"/>
      <c r="AZ109" s="262"/>
      <c r="BA109" s="317">
        <v>87</v>
      </c>
      <c r="BB109" s="390"/>
    </row>
    <row r="110" spans="1:54" ht="24.95" customHeight="1">
      <c r="A110" s="322"/>
      <c r="B110" s="19" t="s">
        <v>2214</v>
      </c>
      <c r="C110" s="19">
        <v>87</v>
      </c>
      <c r="D110" s="27"/>
      <c r="E110" s="27"/>
      <c r="F110" s="26" t="s">
        <v>5768</v>
      </c>
      <c r="G110" s="26" t="s">
        <v>5190</v>
      </c>
      <c r="H110" s="26"/>
      <c r="I110" s="26"/>
      <c r="J110" s="26"/>
      <c r="K110" s="26"/>
      <c r="L110" s="26"/>
      <c r="M110" s="26" t="s">
        <v>5191</v>
      </c>
      <c r="N110" s="26" t="s">
        <v>5192</v>
      </c>
      <c r="O110" s="26"/>
      <c r="P110" s="26"/>
      <c r="Q110" s="26" t="s">
        <v>5193</v>
      </c>
      <c r="R110" s="26"/>
      <c r="S110" s="26"/>
      <c r="T110" s="26"/>
      <c r="U110" s="26"/>
      <c r="V110" s="26"/>
      <c r="W110" s="26"/>
      <c r="X110" s="26"/>
      <c r="Y110" s="26" t="s">
        <v>5194</v>
      </c>
      <c r="Z110" s="26"/>
      <c r="AA110" s="28" t="s">
        <v>5195</v>
      </c>
      <c r="AB110" s="28" t="s">
        <v>810</v>
      </c>
      <c r="AC110" s="28"/>
      <c r="AD110" s="28"/>
      <c r="AE110" s="28" t="s">
        <v>691</v>
      </c>
      <c r="AF110" s="28" t="s">
        <v>5196</v>
      </c>
      <c r="AG110" s="28" t="s">
        <v>5197</v>
      </c>
      <c r="AH110" s="28" t="s">
        <v>5198</v>
      </c>
      <c r="AI110" s="29"/>
      <c r="AJ110" s="30"/>
      <c r="AK110" s="31"/>
      <c r="AL110" s="328"/>
      <c r="AM110" s="329"/>
      <c r="AN110" s="25"/>
      <c r="AO110" s="24"/>
      <c r="AP110" s="258" t="s">
        <v>5199</v>
      </c>
      <c r="AQ110" s="259"/>
      <c r="AR110" s="259" t="s">
        <v>664</v>
      </c>
      <c r="AS110" s="259" t="s">
        <v>665</v>
      </c>
      <c r="AT110" s="262"/>
      <c r="AU110" s="262"/>
      <c r="AV110" s="262"/>
      <c r="AW110" s="262"/>
      <c r="AX110" s="262"/>
      <c r="AY110" s="262"/>
      <c r="AZ110" s="262"/>
      <c r="BA110" s="317">
        <v>630</v>
      </c>
      <c r="BB110" s="390"/>
    </row>
    <row r="111" spans="1:54" ht="24.95" customHeight="1">
      <c r="A111" s="322"/>
      <c r="B111" s="19" t="s">
        <v>2215</v>
      </c>
      <c r="C111" s="19">
        <v>91</v>
      </c>
      <c r="D111" s="27" t="s">
        <v>827</v>
      </c>
      <c r="E111" s="27" t="s">
        <v>908</v>
      </c>
      <c r="F111" s="26" t="s">
        <v>5769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909</v>
      </c>
      <c r="N111" s="26" t="s">
        <v>910</v>
      </c>
      <c r="O111" s="26"/>
      <c r="P111" s="26"/>
      <c r="Q111" s="26" t="s">
        <v>911</v>
      </c>
      <c r="R111" s="26"/>
      <c r="S111" s="26"/>
      <c r="T111" s="26"/>
      <c r="U111" s="26" t="s">
        <v>3</v>
      </c>
      <c r="V111" s="26"/>
      <c r="W111" s="26"/>
      <c r="X111" s="26"/>
      <c r="Y111" s="26" t="s">
        <v>912</v>
      </c>
      <c r="Z111" s="26"/>
      <c r="AA111" s="28" t="s">
        <v>913</v>
      </c>
      <c r="AB111" s="28" t="s">
        <v>914</v>
      </c>
      <c r="AC111" s="28"/>
      <c r="AD111" s="28"/>
      <c r="AE111" s="28" t="s">
        <v>4</v>
      </c>
      <c r="AF111" s="28" t="s">
        <v>893</v>
      </c>
      <c r="AG111" s="28"/>
      <c r="AH111" s="28" t="s">
        <v>915</v>
      </c>
      <c r="AI111" s="29"/>
      <c r="AJ111" s="30" t="s">
        <v>3</v>
      </c>
      <c r="AK111" s="31" t="s">
        <v>3</v>
      </c>
      <c r="AL111" s="328"/>
      <c r="AM111" s="329"/>
      <c r="AN111" s="25"/>
      <c r="AO111" s="24"/>
      <c r="AP111" s="258" t="s">
        <v>916</v>
      </c>
      <c r="AQ111" s="259"/>
      <c r="AR111" s="259" t="s">
        <v>834</v>
      </c>
      <c r="AS111" s="259" t="s">
        <v>665</v>
      </c>
      <c r="AT111" s="262"/>
      <c r="AU111" s="262"/>
      <c r="AV111" s="262" t="s">
        <v>908</v>
      </c>
      <c r="AW111" s="262"/>
      <c r="AX111" s="262"/>
      <c r="AY111" s="262"/>
      <c r="AZ111" s="262"/>
      <c r="BA111" s="317">
        <v>30</v>
      </c>
      <c r="BB111" s="390"/>
    </row>
    <row r="112" spans="1:54" ht="24.95" customHeight="1">
      <c r="A112" s="322"/>
      <c r="B112" s="19" t="s">
        <v>2215</v>
      </c>
      <c r="C112" s="19">
        <v>91</v>
      </c>
      <c r="D112" s="27" t="s">
        <v>1351</v>
      </c>
      <c r="E112" s="27" t="s">
        <v>1422</v>
      </c>
      <c r="F112" s="26" t="s">
        <v>5770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1423</v>
      </c>
      <c r="N112" s="26" t="s">
        <v>1424</v>
      </c>
      <c r="O112" s="26"/>
      <c r="P112" s="26"/>
      <c r="Q112" s="26" t="s">
        <v>1425</v>
      </c>
      <c r="R112" s="26"/>
      <c r="S112" s="26"/>
      <c r="T112" s="26"/>
      <c r="U112" s="26" t="s">
        <v>1426</v>
      </c>
      <c r="V112" s="26"/>
      <c r="W112" s="26"/>
      <c r="X112" s="26"/>
      <c r="Y112" s="26" t="s">
        <v>1427</v>
      </c>
      <c r="Z112" s="26"/>
      <c r="AA112" s="28" t="s">
        <v>1428</v>
      </c>
      <c r="AB112" s="28" t="s">
        <v>1429</v>
      </c>
      <c r="AC112" s="28"/>
      <c r="AD112" s="28"/>
      <c r="AE112" s="28" t="s">
        <v>722</v>
      </c>
      <c r="AF112" s="28" t="s">
        <v>1430</v>
      </c>
      <c r="AG112" s="28"/>
      <c r="AH112" s="28" t="s">
        <v>1431</v>
      </c>
      <c r="AI112" s="29"/>
      <c r="AJ112" s="30" t="s">
        <v>962</v>
      </c>
      <c r="AK112" s="31" t="s">
        <v>3</v>
      </c>
      <c r="AL112" s="328"/>
      <c r="AM112" s="329"/>
      <c r="AN112" s="25"/>
      <c r="AO112" s="24"/>
      <c r="AP112" s="258" t="s">
        <v>1432</v>
      </c>
      <c r="AQ112" s="259"/>
      <c r="AR112" s="259" t="s">
        <v>834</v>
      </c>
      <c r="AS112" s="259" t="s">
        <v>665</v>
      </c>
      <c r="AT112" s="262"/>
      <c r="AU112" s="262"/>
      <c r="AV112" s="262" t="s">
        <v>1422</v>
      </c>
      <c r="AW112" s="262"/>
      <c r="AX112" s="262"/>
      <c r="AY112" s="262"/>
      <c r="AZ112" s="262"/>
      <c r="BA112" s="317">
        <v>84</v>
      </c>
      <c r="BB112" s="390"/>
    </row>
    <row r="113" spans="1:54" ht="24.95" customHeight="1">
      <c r="A113" s="322"/>
      <c r="B113" s="19" t="s">
        <v>2215</v>
      </c>
      <c r="C113" s="19">
        <v>91</v>
      </c>
      <c r="D113" s="27" t="s">
        <v>1351</v>
      </c>
      <c r="E113" s="27" t="s">
        <v>1377</v>
      </c>
      <c r="F113" s="26" t="s">
        <v>5771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1378</v>
      </c>
      <c r="N113" s="26" t="s">
        <v>1379</v>
      </c>
      <c r="O113" s="26"/>
      <c r="P113" s="26"/>
      <c r="Q113" s="26" t="s">
        <v>1380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1381</v>
      </c>
      <c r="Z113" s="26"/>
      <c r="AA113" s="28" t="s">
        <v>1115</v>
      </c>
      <c r="AB113" s="28" t="s">
        <v>1382</v>
      </c>
      <c r="AC113" s="28"/>
      <c r="AD113" s="28"/>
      <c r="AE113" s="28" t="s">
        <v>4</v>
      </c>
      <c r="AF113" s="28" t="s">
        <v>893</v>
      </c>
      <c r="AG113" s="28"/>
      <c r="AH113" s="28" t="s">
        <v>1383</v>
      </c>
      <c r="AI113" s="29"/>
      <c r="AJ113" s="30" t="s">
        <v>3</v>
      </c>
      <c r="AK113" s="31" t="s">
        <v>3</v>
      </c>
      <c r="AL113" s="328"/>
      <c r="AM113" s="329"/>
      <c r="AN113" s="25"/>
      <c r="AO113" s="24"/>
      <c r="AP113" s="258" t="s">
        <v>1384</v>
      </c>
      <c r="AQ113" s="259"/>
      <c r="AR113" s="259" t="s">
        <v>834</v>
      </c>
      <c r="AS113" s="259" t="s">
        <v>665</v>
      </c>
      <c r="AT113" s="262"/>
      <c r="AU113" s="262"/>
      <c r="AV113" s="262" t="s">
        <v>1377</v>
      </c>
      <c r="AW113" s="262"/>
      <c r="AX113" s="262"/>
      <c r="AY113" s="262"/>
      <c r="AZ113" s="262"/>
      <c r="BA113" s="317">
        <v>80</v>
      </c>
      <c r="BB113" s="390"/>
    </row>
    <row r="114" spans="1:54" ht="24.95" customHeight="1">
      <c r="A114" s="322"/>
      <c r="B114" s="19" t="s">
        <v>2215</v>
      </c>
      <c r="C114" s="19">
        <v>91</v>
      </c>
      <c r="D114" s="27" t="s">
        <v>1351</v>
      </c>
      <c r="E114" s="27" t="s">
        <v>1411</v>
      </c>
      <c r="F114" s="26" t="s">
        <v>5772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1412</v>
      </c>
      <c r="N114" s="26" t="s">
        <v>1413</v>
      </c>
      <c r="O114" s="26"/>
      <c r="P114" s="26"/>
      <c r="Q114" s="26" t="s">
        <v>1414</v>
      </c>
      <c r="R114" s="26"/>
      <c r="S114" s="26"/>
      <c r="T114" s="26"/>
      <c r="U114" s="26" t="s">
        <v>1415</v>
      </c>
      <c r="V114" s="26"/>
      <c r="W114" s="26"/>
      <c r="X114" s="26"/>
      <c r="Y114" s="26" t="s">
        <v>1416</v>
      </c>
      <c r="Z114" s="26"/>
      <c r="AA114" s="28" t="s">
        <v>1417</v>
      </c>
      <c r="AB114" s="28" t="s">
        <v>1418</v>
      </c>
      <c r="AC114" s="28"/>
      <c r="AD114" s="28"/>
      <c r="AE114" s="28" t="s">
        <v>701</v>
      </c>
      <c r="AF114" s="28" t="s">
        <v>904</v>
      </c>
      <c r="AG114" s="28"/>
      <c r="AH114" s="28" t="s">
        <v>1419</v>
      </c>
      <c r="AI114" s="29"/>
      <c r="AJ114" s="30" t="s">
        <v>1420</v>
      </c>
      <c r="AK114" s="31" t="s">
        <v>3</v>
      </c>
      <c r="AL114" s="328"/>
      <c r="AM114" s="329"/>
      <c r="AN114" s="25"/>
      <c r="AO114" s="24"/>
      <c r="AP114" s="258" t="s">
        <v>1421</v>
      </c>
      <c r="AQ114" s="259"/>
      <c r="AR114" s="259" t="s">
        <v>834</v>
      </c>
      <c r="AS114" s="259" t="s">
        <v>665</v>
      </c>
      <c r="AT114" s="262"/>
      <c r="AU114" s="262"/>
      <c r="AV114" s="262" t="s">
        <v>1411</v>
      </c>
      <c r="AW114" s="262"/>
      <c r="AX114" s="262"/>
      <c r="AY114" s="262"/>
      <c r="AZ114" s="262"/>
      <c r="BA114" s="317">
        <v>83</v>
      </c>
      <c r="BB114" s="390"/>
    </row>
    <row r="115" spans="1:54" ht="24.95" customHeight="1">
      <c r="A115" s="322"/>
      <c r="B115" s="19" t="s">
        <v>2211</v>
      </c>
      <c r="C115" s="19">
        <v>81</v>
      </c>
      <c r="D115" s="27">
        <v>4</v>
      </c>
      <c r="E115" s="27">
        <v>1</v>
      </c>
      <c r="F115" s="26" t="s">
        <v>5773</v>
      </c>
      <c r="G115" s="26" t="s">
        <v>5200</v>
      </c>
      <c r="H115" s="26" t="s">
        <v>8</v>
      </c>
      <c r="I115" s="26"/>
      <c r="J115" s="26"/>
      <c r="K115" s="26"/>
      <c r="L115" s="26"/>
      <c r="M115" s="26" t="s">
        <v>5201</v>
      </c>
      <c r="N115" s="26" t="s">
        <v>5202</v>
      </c>
      <c r="O115" s="26"/>
      <c r="P115" s="26"/>
      <c r="Q115" s="26" t="s">
        <v>760</v>
      </c>
      <c r="R115" s="26"/>
      <c r="S115" s="26"/>
      <c r="T115" s="26"/>
      <c r="U115" s="26"/>
      <c r="V115" s="26"/>
      <c r="W115" s="26"/>
      <c r="X115" s="26"/>
      <c r="Y115" s="26" t="s">
        <v>5203</v>
      </c>
      <c r="Z115" s="26"/>
      <c r="AA115" s="28" t="s">
        <v>5204</v>
      </c>
      <c r="AB115" s="28" t="s">
        <v>5205</v>
      </c>
      <c r="AC115" s="28"/>
      <c r="AD115" s="28"/>
      <c r="AE115" s="28" t="s">
        <v>4</v>
      </c>
      <c r="AF115" s="28" t="s">
        <v>761</v>
      </c>
      <c r="AG115" s="28" t="s">
        <v>5206</v>
      </c>
      <c r="AH115" s="28" t="s">
        <v>5207</v>
      </c>
      <c r="AI115" s="29" t="s">
        <v>5208</v>
      </c>
      <c r="AJ115" s="30"/>
      <c r="AK115" s="31"/>
      <c r="AL115" s="328"/>
      <c r="AM115" s="329"/>
      <c r="AN115" s="25"/>
      <c r="AO115" s="24"/>
      <c r="AP115" s="258" t="s">
        <v>762</v>
      </c>
      <c r="AQ115" s="259"/>
      <c r="AR115" s="259" t="s">
        <v>664</v>
      </c>
      <c r="AS115" s="259" t="s">
        <v>665</v>
      </c>
      <c r="AT115" s="262"/>
      <c r="AU115" s="262"/>
      <c r="AV115" s="262"/>
      <c r="AW115" s="262"/>
      <c r="AX115" s="262"/>
      <c r="AY115" s="262"/>
      <c r="AZ115" s="262"/>
      <c r="BA115" s="317">
        <v>552</v>
      </c>
      <c r="BB115" s="390"/>
    </row>
    <row r="116" spans="1:54" ht="24.95" customHeight="1">
      <c r="A116" s="322"/>
      <c r="B116" s="19" t="s">
        <v>2227</v>
      </c>
      <c r="C116" s="19">
        <v>92</v>
      </c>
      <c r="D116" s="27" t="s">
        <v>1857</v>
      </c>
      <c r="E116" s="27" t="s">
        <v>1930</v>
      </c>
      <c r="F116" s="26" t="s">
        <v>5774</v>
      </c>
      <c r="G116" s="26" t="s">
        <v>1931</v>
      </c>
      <c r="H116" s="26"/>
      <c r="I116" s="26"/>
      <c r="J116" s="26"/>
      <c r="K116" s="26"/>
      <c r="L116" s="26"/>
      <c r="M116" s="26" t="s">
        <v>1932</v>
      </c>
      <c r="N116" s="26" t="s">
        <v>836</v>
      </c>
      <c r="O116" s="26"/>
      <c r="P116" s="26" t="s">
        <v>1933</v>
      </c>
      <c r="Q116" s="26" t="s">
        <v>1934</v>
      </c>
      <c r="R116" s="26"/>
      <c r="S116" s="26"/>
      <c r="T116" s="26"/>
      <c r="U116" s="26"/>
      <c r="V116" s="26"/>
      <c r="W116" s="26"/>
      <c r="X116" s="26"/>
      <c r="Y116" s="26" t="s">
        <v>1935</v>
      </c>
      <c r="Z116" s="26" t="s">
        <v>2216</v>
      </c>
      <c r="AA116" s="28" t="s">
        <v>1708</v>
      </c>
      <c r="AB116" s="28" t="s">
        <v>1936</v>
      </c>
      <c r="AC116" s="28"/>
      <c r="AD116" s="28"/>
      <c r="AE116" s="28" t="s">
        <v>701</v>
      </c>
      <c r="AF116" s="28" t="s">
        <v>738</v>
      </c>
      <c r="AG116" s="28"/>
      <c r="AH116" s="28" t="s">
        <v>1937</v>
      </c>
      <c r="AI116" s="29"/>
      <c r="AJ116" s="30"/>
      <c r="AK116" s="31"/>
      <c r="AL116" s="328"/>
      <c r="AM116" s="329"/>
      <c r="AN116" s="25"/>
      <c r="AO116" s="24"/>
      <c r="AP116" s="258" t="s">
        <v>1938</v>
      </c>
      <c r="AQ116" s="259"/>
      <c r="AR116" s="259" t="s">
        <v>1311</v>
      </c>
      <c r="AS116" s="259" t="s">
        <v>665</v>
      </c>
      <c r="AT116" s="262" t="s">
        <v>841</v>
      </c>
      <c r="AU116" s="262"/>
      <c r="AV116" s="262"/>
      <c r="AW116" s="262" t="s">
        <v>1930</v>
      </c>
      <c r="AX116" s="262"/>
      <c r="AY116" s="262"/>
      <c r="AZ116" s="262"/>
      <c r="BA116" s="317">
        <v>149</v>
      </c>
      <c r="BB116" s="390"/>
    </row>
    <row r="117" spans="1:54" ht="24.95" customHeight="1">
      <c r="A117" s="322"/>
      <c r="B117" s="19" t="s">
        <v>5209</v>
      </c>
      <c r="C117" s="19">
        <v>5</v>
      </c>
      <c r="D117" s="27" t="s">
        <v>5210</v>
      </c>
      <c r="E117" s="27">
        <v>4</v>
      </c>
      <c r="F117" s="26" t="s">
        <v>5775</v>
      </c>
      <c r="G117" s="26" t="s">
        <v>5211</v>
      </c>
      <c r="H117" s="26"/>
      <c r="I117" s="26"/>
      <c r="J117" s="26"/>
      <c r="K117" s="26"/>
      <c r="L117" s="26"/>
      <c r="M117" s="26" t="s">
        <v>5212</v>
      </c>
      <c r="N117" s="26" t="s">
        <v>5213</v>
      </c>
      <c r="O117" s="26"/>
      <c r="P117" s="26"/>
      <c r="Q117" s="26" t="s">
        <v>5214</v>
      </c>
      <c r="R117" s="26"/>
      <c r="S117" s="26"/>
      <c r="T117" s="26"/>
      <c r="U117" s="26" t="s">
        <v>5215</v>
      </c>
      <c r="V117" s="26"/>
      <c r="W117" s="26"/>
      <c r="X117" s="26"/>
      <c r="Y117" s="26" t="s">
        <v>5216</v>
      </c>
      <c r="Z117" s="26" t="s">
        <v>5217</v>
      </c>
      <c r="AA117" s="28" t="s">
        <v>5218</v>
      </c>
      <c r="AB117" s="28" t="s">
        <v>5219</v>
      </c>
      <c r="AC117" s="28"/>
      <c r="AD117" s="28"/>
      <c r="AE117" s="28" t="s">
        <v>691</v>
      </c>
      <c r="AF117" s="28" t="s">
        <v>5220</v>
      </c>
      <c r="AG117" s="28" t="s">
        <v>5221</v>
      </c>
      <c r="AH117" s="28" t="s">
        <v>5222</v>
      </c>
      <c r="AI117" s="29"/>
      <c r="AJ117" s="30"/>
      <c r="AK117" s="31"/>
      <c r="AL117" s="328"/>
      <c r="AM117" s="329"/>
      <c r="AN117" s="25"/>
      <c r="AO117" s="24"/>
      <c r="AP117" s="258" t="s">
        <v>692</v>
      </c>
      <c r="AQ117" s="259"/>
      <c r="AR117" s="259" t="s">
        <v>664</v>
      </c>
      <c r="AS117" s="259" t="s">
        <v>665</v>
      </c>
      <c r="AT117" s="262"/>
      <c r="AU117" s="262"/>
      <c r="AV117" s="262"/>
      <c r="AW117" s="262"/>
      <c r="AX117" s="262"/>
      <c r="AY117" s="262"/>
      <c r="AZ117" s="262"/>
      <c r="BA117" s="317">
        <v>14</v>
      </c>
      <c r="BB117" s="390"/>
    </row>
    <row r="118" spans="1:54" ht="24.95" customHeight="1">
      <c r="A118" s="322"/>
      <c r="B118" s="19" t="s">
        <v>2215</v>
      </c>
      <c r="C118" s="19">
        <v>91</v>
      </c>
      <c r="D118" s="27" t="s">
        <v>827</v>
      </c>
      <c r="E118" s="27" t="s">
        <v>1082</v>
      </c>
      <c r="F118" s="26" t="s">
        <v>5776</v>
      </c>
      <c r="G118" s="26" t="s">
        <v>3</v>
      </c>
      <c r="H118" s="26" t="s">
        <v>881</v>
      </c>
      <c r="I118" s="26"/>
      <c r="J118" s="26"/>
      <c r="K118" s="26"/>
      <c r="L118" s="26"/>
      <c r="M118" s="26" t="s">
        <v>1083</v>
      </c>
      <c r="N118" s="26" t="s">
        <v>1084</v>
      </c>
      <c r="O118" s="26"/>
      <c r="P118" s="26"/>
      <c r="Q118" s="26" t="s">
        <v>1085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1086</v>
      </c>
      <c r="Z118" s="26"/>
      <c r="AA118" s="28" t="s">
        <v>1087</v>
      </c>
      <c r="AB118" s="28" t="s">
        <v>1088</v>
      </c>
      <c r="AC118" s="28"/>
      <c r="AD118" s="28"/>
      <c r="AE118" s="28" t="s">
        <v>4</v>
      </c>
      <c r="AF118" s="28" t="s">
        <v>893</v>
      </c>
      <c r="AG118" s="28"/>
      <c r="AH118" s="28" t="s">
        <v>1089</v>
      </c>
      <c r="AI118" s="29"/>
      <c r="AJ118" s="30" t="s">
        <v>3</v>
      </c>
      <c r="AK118" s="31" t="s">
        <v>3</v>
      </c>
      <c r="AL118" s="328"/>
      <c r="AM118" s="329"/>
      <c r="AN118" s="25"/>
      <c r="AO118" s="24"/>
      <c r="AP118" s="258" t="s">
        <v>1090</v>
      </c>
      <c r="AQ118" s="259"/>
      <c r="AR118" s="259" t="s">
        <v>834</v>
      </c>
      <c r="AS118" s="259" t="s">
        <v>665</v>
      </c>
      <c r="AT118" s="262"/>
      <c r="AU118" s="262"/>
      <c r="AV118" s="262" t="s">
        <v>1082</v>
      </c>
      <c r="AW118" s="262"/>
      <c r="AX118" s="262"/>
      <c r="AY118" s="262"/>
      <c r="AZ118" s="262"/>
      <c r="BA118" s="317">
        <v>50</v>
      </c>
      <c r="BB118" s="390"/>
    </row>
    <row r="119" spans="1:54" ht="24.95" customHeight="1">
      <c r="A119" s="322"/>
      <c r="B119" s="19" t="s">
        <v>5223</v>
      </c>
      <c r="C119" s="19">
        <v>33</v>
      </c>
      <c r="D119" s="27" t="s">
        <v>5224</v>
      </c>
      <c r="E119" s="27"/>
      <c r="F119" s="26" t="s">
        <v>5777</v>
      </c>
      <c r="G119" s="26" t="s">
        <v>3</v>
      </c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 t="s">
        <v>5225</v>
      </c>
      <c r="W119" s="26"/>
      <c r="X119" s="26"/>
      <c r="Y119" s="26" t="s">
        <v>5226</v>
      </c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8"/>
      <c r="AM119" s="329"/>
      <c r="AN119" s="25"/>
      <c r="AO119" s="24"/>
      <c r="AP119" s="258" t="s">
        <v>5227</v>
      </c>
      <c r="AQ119" s="259"/>
      <c r="AR119" s="259" t="s">
        <v>671</v>
      </c>
      <c r="AS119" s="259" t="s">
        <v>665</v>
      </c>
      <c r="AT119" s="262"/>
      <c r="AU119" s="262"/>
      <c r="AV119" s="262"/>
      <c r="AW119" s="262"/>
      <c r="AX119" s="262"/>
      <c r="AY119" s="262"/>
      <c r="AZ119" s="262"/>
      <c r="BA119" s="317">
        <v>539</v>
      </c>
      <c r="BB119" s="390"/>
    </row>
    <row r="120" spans="1:54" ht="24.95" customHeight="1">
      <c r="A120" s="322"/>
      <c r="B120" s="19" t="s">
        <v>2215</v>
      </c>
      <c r="C120" s="19">
        <v>91</v>
      </c>
      <c r="D120" s="27" t="s">
        <v>827</v>
      </c>
      <c r="E120" s="27" t="s">
        <v>897</v>
      </c>
      <c r="F120" s="26" t="s">
        <v>5778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898</v>
      </c>
      <c r="N120" s="26" t="s">
        <v>899</v>
      </c>
      <c r="O120" s="26"/>
      <c r="P120" s="26"/>
      <c r="Q120" s="26" t="s">
        <v>900</v>
      </c>
      <c r="R120" s="26"/>
      <c r="S120" s="26"/>
      <c r="T120" s="26"/>
      <c r="U120" s="26" t="s">
        <v>3</v>
      </c>
      <c r="V120" s="26"/>
      <c r="W120" s="26"/>
      <c r="X120" s="26"/>
      <c r="Y120" s="26" t="s">
        <v>901</v>
      </c>
      <c r="Z120" s="26"/>
      <c r="AA120" s="28" t="s">
        <v>902</v>
      </c>
      <c r="AB120" s="28" t="s">
        <v>903</v>
      </c>
      <c r="AC120" s="28"/>
      <c r="AD120" s="28"/>
      <c r="AE120" s="28" t="s">
        <v>701</v>
      </c>
      <c r="AF120" s="28" t="s">
        <v>904</v>
      </c>
      <c r="AG120" s="28"/>
      <c r="AH120" s="28" t="s">
        <v>905</v>
      </c>
      <c r="AI120" s="29"/>
      <c r="AJ120" s="30" t="s">
        <v>906</v>
      </c>
      <c r="AK120" s="31">
        <v>43473</v>
      </c>
      <c r="AL120" s="328"/>
      <c r="AM120" s="329"/>
      <c r="AN120" s="25"/>
      <c r="AO120" s="24"/>
      <c r="AP120" s="258" t="s">
        <v>907</v>
      </c>
      <c r="AQ120" s="259"/>
      <c r="AR120" s="259" t="s">
        <v>834</v>
      </c>
      <c r="AS120" s="259" t="s">
        <v>665</v>
      </c>
      <c r="AT120" s="262"/>
      <c r="AU120" s="262"/>
      <c r="AV120" s="262" t="s">
        <v>897</v>
      </c>
      <c r="AW120" s="262"/>
      <c r="AX120" s="262"/>
      <c r="AY120" s="262"/>
      <c r="AZ120" s="262"/>
      <c r="BA120" s="317">
        <v>29</v>
      </c>
      <c r="BB120" s="390"/>
    </row>
    <row r="121" spans="1:54" ht="24.95" customHeight="1">
      <c r="A121" s="322"/>
      <c r="B121" s="19" t="s">
        <v>2215</v>
      </c>
      <c r="C121" s="19">
        <v>91</v>
      </c>
      <c r="D121" s="27" t="s">
        <v>827</v>
      </c>
      <c r="E121" s="27" t="s">
        <v>1123</v>
      </c>
      <c r="F121" s="26" t="s">
        <v>5779</v>
      </c>
      <c r="G121" s="26" t="s">
        <v>3</v>
      </c>
      <c r="H121" s="26" t="s">
        <v>1124</v>
      </c>
      <c r="I121" s="26"/>
      <c r="J121" s="26"/>
      <c r="K121" s="26"/>
      <c r="L121" s="26"/>
      <c r="M121" s="26" t="s">
        <v>1125</v>
      </c>
      <c r="N121" s="26" t="s">
        <v>1126</v>
      </c>
      <c r="O121" s="26"/>
      <c r="P121" s="26"/>
      <c r="Q121" s="26" t="s">
        <v>1127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1128</v>
      </c>
      <c r="Z121" s="26"/>
      <c r="AA121" s="28" t="s">
        <v>902</v>
      </c>
      <c r="AB121" s="28" t="s">
        <v>1129</v>
      </c>
      <c r="AC121" s="28"/>
      <c r="AD121" s="28"/>
      <c r="AE121" s="28" t="s">
        <v>687</v>
      </c>
      <c r="AF121" s="28" t="s">
        <v>1130</v>
      </c>
      <c r="AG121" s="28"/>
      <c r="AH121" s="28" t="s">
        <v>1131</v>
      </c>
      <c r="AI121" s="29"/>
      <c r="AJ121" s="30" t="s">
        <v>848</v>
      </c>
      <c r="AK121" s="31" t="s">
        <v>3</v>
      </c>
      <c r="AL121" s="328"/>
      <c r="AM121" s="329"/>
      <c r="AN121" s="25"/>
      <c r="AO121" s="24"/>
      <c r="AP121" s="258" t="s">
        <v>1132</v>
      </c>
      <c r="AQ121" s="259"/>
      <c r="AR121" s="259" t="s">
        <v>834</v>
      </c>
      <c r="AS121" s="259" t="s">
        <v>665</v>
      </c>
      <c r="AT121" s="262"/>
      <c r="AU121" s="262"/>
      <c r="AV121" s="262" t="s">
        <v>1123</v>
      </c>
      <c r="AW121" s="262"/>
      <c r="AX121" s="262"/>
      <c r="AY121" s="262"/>
      <c r="AZ121" s="262"/>
      <c r="BA121" s="317">
        <v>54</v>
      </c>
      <c r="BB121" s="390"/>
    </row>
    <row r="122" spans="1:54" ht="24.95" customHeight="1">
      <c r="A122" s="322"/>
      <c r="B122" s="19" t="s">
        <v>2227</v>
      </c>
      <c r="C122" s="19">
        <v>92</v>
      </c>
      <c r="D122" s="27" t="s">
        <v>1857</v>
      </c>
      <c r="E122" s="27" t="s">
        <v>1950</v>
      </c>
      <c r="F122" s="26" t="s">
        <v>5780</v>
      </c>
      <c r="G122" s="26" t="s">
        <v>1951</v>
      </c>
      <c r="H122" s="26" t="s">
        <v>1124</v>
      </c>
      <c r="I122" s="26"/>
      <c r="J122" s="26"/>
      <c r="K122" s="26"/>
      <c r="L122" s="26"/>
      <c r="M122" s="26">
        <v>3440115</v>
      </c>
      <c r="N122" s="26" t="s">
        <v>1952</v>
      </c>
      <c r="O122" s="26"/>
      <c r="P122" s="26"/>
      <c r="Q122" s="26" t="s">
        <v>1127</v>
      </c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8"/>
      <c r="AM122" s="329"/>
      <c r="AN122" s="25"/>
      <c r="AO122" s="24"/>
      <c r="AP122" s="258" t="s">
        <v>1953</v>
      </c>
      <c r="AQ122" s="259"/>
      <c r="AR122" s="259" t="s">
        <v>1311</v>
      </c>
      <c r="AS122" s="259" t="s">
        <v>1954</v>
      </c>
      <c r="AT122" s="262"/>
      <c r="AU122" s="262"/>
      <c r="AV122" s="262"/>
      <c r="AW122" s="262" t="s">
        <v>1950</v>
      </c>
      <c r="AX122" s="262"/>
      <c r="AY122" s="262"/>
      <c r="AZ122" s="262"/>
      <c r="BA122" s="317">
        <v>151</v>
      </c>
      <c r="BB122" s="390"/>
    </row>
    <row r="123" spans="1:54" ht="24.95" customHeight="1">
      <c r="A123" s="322"/>
      <c r="B123" s="19" t="s">
        <v>2206</v>
      </c>
      <c r="C123" s="19">
        <v>15</v>
      </c>
      <c r="D123" s="27" t="s">
        <v>2207</v>
      </c>
      <c r="E123" s="27"/>
      <c r="F123" s="26" t="s">
        <v>5781</v>
      </c>
      <c r="G123" s="26" t="s">
        <v>5228</v>
      </c>
      <c r="H123" s="26"/>
      <c r="I123" s="26"/>
      <c r="J123" s="26" t="s">
        <v>5229</v>
      </c>
      <c r="K123" s="26" t="s">
        <v>5230</v>
      </c>
      <c r="L123" s="26"/>
      <c r="M123" s="26" t="s">
        <v>5231</v>
      </c>
      <c r="N123" s="26" t="s">
        <v>5232</v>
      </c>
      <c r="O123" s="26"/>
      <c r="P123" s="26" t="s">
        <v>5233</v>
      </c>
      <c r="Q123" s="26" t="s">
        <v>737</v>
      </c>
      <c r="R123" s="26"/>
      <c r="S123" s="26" t="s">
        <v>5234</v>
      </c>
      <c r="T123" s="26"/>
      <c r="U123" s="26" t="s">
        <v>5235</v>
      </c>
      <c r="V123" s="26" t="s">
        <v>5236</v>
      </c>
      <c r="W123" s="26"/>
      <c r="X123" s="26"/>
      <c r="Y123" s="26" t="s">
        <v>5237</v>
      </c>
      <c r="Z123" s="26" t="s">
        <v>731</v>
      </c>
      <c r="AA123" s="28" t="s">
        <v>5238</v>
      </c>
      <c r="AB123" s="28" t="s">
        <v>5239</v>
      </c>
      <c r="AC123" s="28"/>
      <c r="AD123" s="28"/>
      <c r="AE123" s="28" t="s">
        <v>701</v>
      </c>
      <c r="AF123" s="28" t="s">
        <v>738</v>
      </c>
      <c r="AG123" s="28" t="s">
        <v>5240</v>
      </c>
      <c r="AH123" s="28" t="s">
        <v>5241</v>
      </c>
      <c r="AI123" s="29"/>
      <c r="AJ123" s="30"/>
      <c r="AK123" s="31"/>
      <c r="AL123" s="328"/>
      <c r="AM123" s="329"/>
      <c r="AN123" s="25" t="s">
        <v>4853</v>
      </c>
      <c r="AO123" s="24">
        <v>45060</v>
      </c>
      <c r="AP123" s="258" t="s">
        <v>739</v>
      </c>
      <c r="AQ123" s="259"/>
      <c r="AR123" s="259" t="s">
        <v>664</v>
      </c>
      <c r="AS123" s="259" t="s">
        <v>665</v>
      </c>
      <c r="AT123" s="262"/>
      <c r="AU123" s="262"/>
      <c r="AV123" s="262"/>
      <c r="AW123" s="262"/>
      <c r="AX123" s="262"/>
      <c r="AY123" s="262"/>
      <c r="AZ123" s="262"/>
      <c r="BA123" s="317">
        <v>380</v>
      </c>
      <c r="BB123" s="390"/>
    </row>
    <row r="124" spans="1:54" ht="24.95" customHeight="1">
      <c r="A124" s="322"/>
      <c r="B124" s="19" t="s">
        <v>2214</v>
      </c>
      <c r="C124" s="19">
        <v>87</v>
      </c>
      <c r="D124" s="27"/>
      <c r="E124" s="27"/>
      <c r="F124" s="26" t="s">
        <v>5782</v>
      </c>
      <c r="G124" s="26" t="s">
        <v>5242</v>
      </c>
      <c r="H124" s="26"/>
      <c r="I124" s="26"/>
      <c r="J124" s="26"/>
      <c r="K124" s="26"/>
      <c r="L124" s="26"/>
      <c r="M124" s="26" t="s">
        <v>802</v>
      </c>
      <c r="N124" s="26" t="s">
        <v>5243</v>
      </c>
      <c r="O124" s="26"/>
      <c r="P124" s="26"/>
      <c r="Q124" s="26" t="s">
        <v>5244</v>
      </c>
      <c r="R124" s="26" t="s">
        <v>5244</v>
      </c>
      <c r="S124" s="26"/>
      <c r="T124" s="26"/>
      <c r="U124" s="26"/>
      <c r="V124" s="26"/>
      <c r="W124" s="26"/>
      <c r="X124" s="26"/>
      <c r="Y124" s="26" t="s">
        <v>5245</v>
      </c>
      <c r="Z124" s="26"/>
      <c r="AA124" s="28" t="s">
        <v>5246</v>
      </c>
      <c r="AB124" s="28" t="s">
        <v>803</v>
      </c>
      <c r="AC124" s="28"/>
      <c r="AD124" s="28"/>
      <c r="AE124" s="28" t="s">
        <v>701</v>
      </c>
      <c r="AF124" s="28" t="s">
        <v>804</v>
      </c>
      <c r="AG124" s="28" t="s">
        <v>5247</v>
      </c>
      <c r="AH124" s="28" t="s">
        <v>5248</v>
      </c>
      <c r="AI124" s="29" t="s">
        <v>5249</v>
      </c>
      <c r="AJ124" s="30"/>
      <c r="AK124" s="31"/>
      <c r="AL124" s="328"/>
      <c r="AM124" s="329"/>
      <c r="AN124" s="25"/>
      <c r="AO124" s="24"/>
      <c r="AP124" s="258" t="s">
        <v>5250</v>
      </c>
      <c r="AQ124" s="259"/>
      <c r="AR124" s="259" t="s">
        <v>664</v>
      </c>
      <c r="AS124" s="259" t="s">
        <v>665</v>
      </c>
      <c r="AT124" s="262"/>
      <c r="AU124" s="262"/>
      <c r="AV124" s="262"/>
      <c r="AW124" s="262"/>
      <c r="AX124" s="262"/>
      <c r="AY124" s="262"/>
      <c r="AZ124" s="262"/>
      <c r="BA124" s="317">
        <v>590</v>
      </c>
      <c r="BB124" s="390"/>
    </row>
    <row r="125" spans="1:54" ht="24.95" customHeight="1">
      <c r="A125" s="322"/>
      <c r="B125" s="19" t="s">
        <v>2212</v>
      </c>
      <c r="C125" s="19">
        <v>82</v>
      </c>
      <c r="D125" s="27">
        <v>3</v>
      </c>
      <c r="E125" s="27">
        <v>1</v>
      </c>
      <c r="F125" s="26" t="s">
        <v>5783</v>
      </c>
      <c r="G125" s="26" t="s">
        <v>5251</v>
      </c>
      <c r="H125" s="26"/>
      <c r="I125" s="26"/>
      <c r="J125" s="26"/>
      <c r="K125" s="26"/>
      <c r="L125" s="26"/>
      <c r="M125" s="26" t="s">
        <v>5252</v>
      </c>
      <c r="N125" s="26" t="s">
        <v>5253</v>
      </c>
      <c r="O125" s="26"/>
      <c r="P125" s="26"/>
      <c r="Q125" s="26" t="s">
        <v>776</v>
      </c>
      <c r="R125" s="26"/>
      <c r="S125" s="26"/>
      <c r="T125" s="26" t="s">
        <v>5254</v>
      </c>
      <c r="U125" s="26" t="s">
        <v>5255</v>
      </c>
      <c r="V125" s="26"/>
      <c r="W125" s="26"/>
      <c r="X125" s="26"/>
      <c r="Y125" s="26" t="s">
        <v>5256</v>
      </c>
      <c r="Z125" s="26" t="s">
        <v>5257</v>
      </c>
      <c r="AA125" s="28" t="s">
        <v>777</v>
      </c>
      <c r="AB125" s="28" t="s">
        <v>5258</v>
      </c>
      <c r="AC125" s="28"/>
      <c r="AD125" s="28"/>
      <c r="AE125" s="28" t="s">
        <v>687</v>
      </c>
      <c r="AF125" s="28" t="s">
        <v>688</v>
      </c>
      <c r="AG125" s="28" t="s">
        <v>5259</v>
      </c>
      <c r="AH125" s="28" t="s">
        <v>5260</v>
      </c>
      <c r="AI125" s="29"/>
      <c r="AJ125" s="30"/>
      <c r="AK125" s="31"/>
      <c r="AL125" s="328"/>
      <c r="AM125" s="329"/>
      <c r="AN125" s="25"/>
      <c r="AO125" s="24"/>
      <c r="AP125" s="258" t="s">
        <v>778</v>
      </c>
      <c r="AQ125" s="259"/>
      <c r="AR125" s="259" t="s">
        <v>664</v>
      </c>
      <c r="AS125" s="259" t="s">
        <v>665</v>
      </c>
      <c r="AT125" s="262"/>
      <c r="AU125" s="262"/>
      <c r="AV125" s="262"/>
      <c r="AW125" s="262"/>
      <c r="AX125" s="262"/>
      <c r="AY125" s="262"/>
      <c r="AZ125" s="262"/>
      <c r="BA125" s="317">
        <v>558</v>
      </c>
      <c r="BB125" s="390"/>
    </row>
    <row r="126" spans="1:54" ht="24.95" customHeight="1">
      <c r="A126" s="322"/>
      <c r="B126" s="19" t="s">
        <v>2212</v>
      </c>
      <c r="C126" s="19">
        <v>82</v>
      </c>
      <c r="D126" s="27">
        <v>3</v>
      </c>
      <c r="E126" s="27">
        <v>1</v>
      </c>
      <c r="F126" s="26" t="s">
        <v>5784</v>
      </c>
      <c r="G126" s="26" t="s">
        <v>5261</v>
      </c>
      <c r="H126" s="26"/>
      <c r="I126" s="26"/>
      <c r="J126" s="26"/>
      <c r="K126" s="26"/>
      <c r="L126" s="26"/>
      <c r="M126" s="26" t="s">
        <v>5252</v>
      </c>
      <c r="N126" s="26" t="s">
        <v>5253</v>
      </c>
      <c r="O126" s="26"/>
      <c r="P126" s="26"/>
      <c r="Q126" s="26" t="s">
        <v>776</v>
      </c>
      <c r="R126" s="26"/>
      <c r="S126" s="26"/>
      <c r="T126" s="26" t="s">
        <v>5254</v>
      </c>
      <c r="U126" s="26"/>
      <c r="V126" s="26"/>
      <c r="W126" s="26"/>
      <c r="X126" s="26"/>
      <c r="Y126" s="26" t="s">
        <v>5256</v>
      </c>
      <c r="Z126" s="26" t="s">
        <v>5257</v>
      </c>
      <c r="AA126" s="28" t="s">
        <v>777</v>
      </c>
      <c r="AB126" s="28" t="s">
        <v>5262</v>
      </c>
      <c r="AC126" s="28"/>
      <c r="AD126" s="28"/>
      <c r="AE126" s="28" t="s">
        <v>687</v>
      </c>
      <c r="AF126" s="28" t="s">
        <v>688</v>
      </c>
      <c r="AG126" s="28" t="s">
        <v>5259</v>
      </c>
      <c r="AH126" s="28" t="s">
        <v>5260</v>
      </c>
      <c r="AI126" s="29"/>
      <c r="AJ126" s="30"/>
      <c r="AK126" s="31"/>
      <c r="AL126" s="328"/>
      <c r="AM126" s="329"/>
      <c r="AN126" s="25"/>
      <c r="AO126" s="24"/>
      <c r="AP126" s="258" t="s">
        <v>5785</v>
      </c>
      <c r="AQ126" s="259"/>
      <c r="AR126" s="259" t="s">
        <v>664</v>
      </c>
      <c r="AS126" s="259" t="s">
        <v>665</v>
      </c>
      <c r="AT126" s="262"/>
      <c r="AU126" s="262"/>
      <c r="AV126" s="262"/>
      <c r="AW126" s="262"/>
      <c r="AX126" s="262"/>
      <c r="AY126" s="262"/>
      <c r="AZ126" s="262"/>
      <c r="BA126" s="317">
        <v>647</v>
      </c>
      <c r="BB126" s="390"/>
    </row>
    <row r="127" spans="1:54" ht="24.95" customHeight="1">
      <c r="A127" s="322"/>
      <c r="B127" s="19" t="s">
        <v>2212</v>
      </c>
      <c r="C127" s="19">
        <v>82</v>
      </c>
      <c r="D127" s="27">
        <v>3</v>
      </c>
      <c r="E127" s="27">
        <v>4</v>
      </c>
      <c r="F127" s="26" t="s">
        <v>5786</v>
      </c>
      <c r="G127" s="26" t="s">
        <v>3</v>
      </c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 t="s">
        <v>5263</v>
      </c>
      <c r="V127" s="26"/>
      <c r="W127" s="26"/>
      <c r="X127" s="26"/>
      <c r="Y127" s="26" t="s">
        <v>5264</v>
      </c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8"/>
      <c r="AM127" s="329"/>
      <c r="AN127" s="25"/>
      <c r="AO127" s="24"/>
      <c r="AP127" s="258" t="s">
        <v>781</v>
      </c>
      <c r="AQ127" s="259"/>
      <c r="AR127" s="259" t="s">
        <v>671</v>
      </c>
      <c r="AS127" s="259" t="s">
        <v>665</v>
      </c>
      <c r="AT127" s="262"/>
      <c r="AU127" s="262"/>
      <c r="AV127" s="262"/>
      <c r="AW127" s="262"/>
      <c r="AX127" s="262"/>
      <c r="AY127" s="262"/>
      <c r="AZ127" s="262"/>
      <c r="BA127" s="317">
        <v>561</v>
      </c>
      <c r="BB127" s="390"/>
    </row>
    <row r="128" spans="1:54" ht="24.95" customHeight="1">
      <c r="A128" s="322"/>
      <c r="B128" s="19" t="s">
        <v>2215</v>
      </c>
      <c r="C128" s="19">
        <v>91</v>
      </c>
      <c r="D128" s="27" t="s">
        <v>1351</v>
      </c>
      <c r="E128" s="27" t="s">
        <v>1803</v>
      </c>
      <c r="F128" s="26" t="s">
        <v>5787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1804</v>
      </c>
      <c r="N128" s="26" t="s">
        <v>1805</v>
      </c>
      <c r="O128" s="26"/>
      <c r="P128" s="26"/>
      <c r="Q128" s="26" t="s">
        <v>1806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1807</v>
      </c>
      <c r="Z128" s="26"/>
      <c r="AA128" s="28" t="s">
        <v>1808</v>
      </c>
      <c r="AB128" s="28" t="s">
        <v>812</v>
      </c>
      <c r="AC128" s="28"/>
      <c r="AD128" s="28"/>
      <c r="AE128" s="28" t="s">
        <v>4</v>
      </c>
      <c r="AF128" s="28" t="s">
        <v>893</v>
      </c>
      <c r="AG128" s="28"/>
      <c r="AH128" s="28" t="s">
        <v>1809</v>
      </c>
      <c r="AI128" s="29"/>
      <c r="AJ128" s="30" t="s">
        <v>3</v>
      </c>
      <c r="AK128" s="31" t="s">
        <v>3</v>
      </c>
      <c r="AL128" s="328"/>
      <c r="AM128" s="329"/>
      <c r="AN128" s="25"/>
      <c r="AO128" s="24"/>
      <c r="AP128" s="258" t="s">
        <v>1810</v>
      </c>
      <c r="AQ128" s="259"/>
      <c r="AR128" s="259" t="s">
        <v>834</v>
      </c>
      <c r="AS128" s="259" t="s">
        <v>665</v>
      </c>
      <c r="AT128" s="262"/>
      <c r="AU128" s="262"/>
      <c r="AV128" s="262" t="s">
        <v>1803</v>
      </c>
      <c r="AW128" s="262"/>
      <c r="AX128" s="262"/>
      <c r="AY128" s="262"/>
      <c r="AZ128" s="262"/>
      <c r="BA128" s="317">
        <v>124</v>
      </c>
      <c r="BB128" s="390"/>
    </row>
    <row r="129" spans="1:54" ht="24.95" customHeight="1">
      <c r="A129" s="322"/>
      <c r="B129" s="19" t="s">
        <v>2215</v>
      </c>
      <c r="C129" s="19">
        <v>91</v>
      </c>
      <c r="D129" s="27" t="s">
        <v>827</v>
      </c>
      <c r="E129" s="27" t="s">
        <v>1050</v>
      </c>
      <c r="F129" s="26" t="s">
        <v>5788</v>
      </c>
      <c r="G129" s="26" t="s">
        <v>3</v>
      </c>
      <c r="H129" s="26" t="s">
        <v>3</v>
      </c>
      <c r="I129" s="26"/>
      <c r="J129" s="26"/>
      <c r="K129" s="26"/>
      <c r="L129" s="26"/>
      <c r="M129" s="26" t="s">
        <v>3</v>
      </c>
      <c r="N129" s="26" t="s">
        <v>3</v>
      </c>
      <c r="O129" s="26"/>
      <c r="P129" s="26"/>
      <c r="Q129" s="26" t="s">
        <v>3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1051</v>
      </c>
      <c r="Z129" s="26"/>
      <c r="AA129" s="28" t="s">
        <v>1052</v>
      </c>
      <c r="AB129" s="28" t="s">
        <v>1053</v>
      </c>
      <c r="AC129" s="28"/>
      <c r="AD129" s="28"/>
      <c r="AE129" s="28"/>
      <c r="AF129" s="28"/>
      <c r="AG129" s="28"/>
      <c r="AH129" s="28"/>
      <c r="AI129" s="29"/>
      <c r="AJ129" s="30" t="s">
        <v>832</v>
      </c>
      <c r="AK129" s="31" t="s">
        <v>3</v>
      </c>
      <c r="AL129" s="328"/>
      <c r="AM129" s="329"/>
      <c r="AN129" s="25"/>
      <c r="AO129" s="24"/>
      <c r="AP129" s="258" t="s">
        <v>1054</v>
      </c>
      <c r="AQ129" s="259"/>
      <c r="AR129" s="259" t="s">
        <v>834</v>
      </c>
      <c r="AS129" s="259" t="s">
        <v>665</v>
      </c>
      <c r="AT129" s="262"/>
      <c r="AU129" s="262"/>
      <c r="AV129" s="262" t="s">
        <v>1050</v>
      </c>
      <c r="AW129" s="262"/>
      <c r="AX129" s="262"/>
      <c r="AY129" s="262"/>
      <c r="AZ129" s="262"/>
      <c r="BA129" s="317">
        <v>46</v>
      </c>
      <c r="BB129" s="390"/>
    </row>
    <row r="130" spans="1:54" ht="24.95" customHeight="1">
      <c r="A130" s="322"/>
      <c r="B130" s="19" t="s">
        <v>2227</v>
      </c>
      <c r="C130" s="19">
        <v>92</v>
      </c>
      <c r="D130" s="27" t="s">
        <v>1857</v>
      </c>
      <c r="E130" s="27" t="s">
        <v>2066</v>
      </c>
      <c r="F130" s="26" t="s">
        <v>5789</v>
      </c>
      <c r="G130" s="26" t="s">
        <v>2067</v>
      </c>
      <c r="H130" s="26"/>
      <c r="I130" s="26"/>
      <c r="J130" s="26"/>
      <c r="K130" s="26"/>
      <c r="L130" s="26"/>
      <c r="M130" s="26" t="s">
        <v>2068</v>
      </c>
      <c r="N130" s="26" t="s">
        <v>2069</v>
      </c>
      <c r="O130" s="26"/>
      <c r="P130" s="26" t="s">
        <v>2070</v>
      </c>
      <c r="Q130" s="26"/>
      <c r="R130" s="26"/>
      <c r="S130" s="26"/>
      <c r="T130" s="26"/>
      <c r="U130" s="26"/>
      <c r="V130" s="26"/>
      <c r="W130" s="26"/>
      <c r="X130" s="26"/>
      <c r="Y130" s="26" t="s">
        <v>2071</v>
      </c>
      <c r="Z130" s="26"/>
      <c r="AA130" s="28" t="s">
        <v>2072</v>
      </c>
      <c r="AB130" s="28" t="s">
        <v>2073</v>
      </c>
      <c r="AC130" s="28"/>
      <c r="AD130" s="28"/>
      <c r="AE130" s="28" t="s">
        <v>4</v>
      </c>
      <c r="AF130" s="28" t="s">
        <v>690</v>
      </c>
      <c r="AG130" s="28"/>
      <c r="AH130" s="28" t="s">
        <v>2074</v>
      </c>
      <c r="AI130" s="29"/>
      <c r="AJ130" s="30"/>
      <c r="AK130" s="31"/>
      <c r="AL130" s="328"/>
      <c r="AM130" s="329"/>
      <c r="AN130" s="25"/>
      <c r="AO130" s="24"/>
      <c r="AP130" s="258" t="s">
        <v>2075</v>
      </c>
      <c r="AQ130" s="259"/>
      <c r="AR130" s="259" t="s">
        <v>1311</v>
      </c>
      <c r="AS130" s="259" t="s">
        <v>665</v>
      </c>
      <c r="AT130" s="262"/>
      <c r="AU130" s="262"/>
      <c r="AV130" s="262"/>
      <c r="AW130" s="262" t="s">
        <v>2066</v>
      </c>
      <c r="AX130" s="262"/>
      <c r="AY130" s="262"/>
      <c r="AZ130" s="262"/>
      <c r="BA130" s="317">
        <v>165</v>
      </c>
      <c r="BB130" s="390"/>
    </row>
    <row r="131" spans="1:54" ht="24.95" customHeight="1">
      <c r="A131" s="322"/>
      <c r="B131" s="19" t="s">
        <v>2227</v>
      </c>
      <c r="C131" s="19">
        <v>92</v>
      </c>
      <c r="D131" s="27" t="s">
        <v>1857</v>
      </c>
      <c r="E131" s="27" t="s">
        <v>2189</v>
      </c>
      <c r="F131" s="26" t="s">
        <v>5790</v>
      </c>
      <c r="G131" s="26" t="s">
        <v>2190</v>
      </c>
      <c r="H131" s="26"/>
      <c r="I131" s="26"/>
      <c r="J131" s="26"/>
      <c r="K131" s="26"/>
      <c r="L131" s="26"/>
      <c r="M131" s="26" t="s">
        <v>2240</v>
      </c>
      <c r="N131" s="26" t="s">
        <v>2191</v>
      </c>
      <c r="O131" s="26"/>
      <c r="P131" s="26"/>
      <c r="Q131" s="26" t="s">
        <v>2192</v>
      </c>
      <c r="R131" s="26"/>
      <c r="S131" s="26"/>
      <c r="T131" s="26"/>
      <c r="U131" s="26"/>
      <c r="V131" s="26"/>
      <c r="W131" s="26"/>
      <c r="X131" s="26"/>
      <c r="Y131" s="26" t="s">
        <v>2193</v>
      </c>
      <c r="Z131" s="26"/>
      <c r="AA131" s="28" t="s">
        <v>2194</v>
      </c>
      <c r="AB131" s="28" t="s">
        <v>2195</v>
      </c>
      <c r="AC131" s="28"/>
      <c r="AD131" s="28"/>
      <c r="AE131" s="28" t="s">
        <v>701</v>
      </c>
      <c r="AF131" s="28" t="s">
        <v>804</v>
      </c>
      <c r="AG131" s="28"/>
      <c r="AH131" s="28" t="s">
        <v>2196</v>
      </c>
      <c r="AI131" s="29"/>
      <c r="AJ131" s="30"/>
      <c r="AK131" s="31"/>
      <c r="AL131" s="328"/>
      <c r="AM131" s="329"/>
      <c r="AN131" s="25"/>
      <c r="AO131" s="24"/>
      <c r="AP131" s="258" t="s">
        <v>2197</v>
      </c>
      <c r="AQ131" s="259"/>
      <c r="AR131" s="259" t="s">
        <v>1311</v>
      </c>
      <c r="AS131" s="259" t="s">
        <v>665</v>
      </c>
      <c r="AT131" s="262"/>
      <c r="AU131" s="262"/>
      <c r="AV131" s="262"/>
      <c r="AW131" s="262" t="s">
        <v>2189</v>
      </c>
      <c r="AX131" s="262"/>
      <c r="AY131" s="262"/>
      <c r="AZ131" s="262"/>
      <c r="BA131" s="317">
        <v>180</v>
      </c>
      <c r="BB131" s="390"/>
    </row>
    <row r="132" spans="1:54" ht="24.95" customHeight="1">
      <c r="A132" s="322"/>
      <c r="B132" s="19" t="s">
        <v>2215</v>
      </c>
      <c r="C132" s="19">
        <v>91</v>
      </c>
      <c r="D132" s="27" t="s">
        <v>1351</v>
      </c>
      <c r="E132" s="27" t="s">
        <v>1550</v>
      </c>
      <c r="F132" s="26" t="s">
        <v>5791</v>
      </c>
      <c r="G132" s="26" t="s">
        <v>1551</v>
      </c>
      <c r="H132" s="26"/>
      <c r="I132" s="26"/>
      <c r="J132" s="26"/>
      <c r="K132" s="26"/>
      <c r="L132" s="26"/>
      <c r="M132" s="26" t="s">
        <v>1552</v>
      </c>
      <c r="N132" s="26" t="s">
        <v>1553</v>
      </c>
      <c r="O132" s="26"/>
      <c r="P132" s="26"/>
      <c r="Q132" s="26" t="s">
        <v>1554</v>
      </c>
      <c r="R132" s="26"/>
      <c r="S132" s="26"/>
      <c r="T132" s="26"/>
      <c r="U132" s="26"/>
      <c r="V132" s="26"/>
      <c r="W132" s="26"/>
      <c r="X132" s="26"/>
      <c r="Y132" s="26" t="s">
        <v>1555</v>
      </c>
      <c r="Z132" s="26"/>
      <c r="AA132" s="28" t="s">
        <v>1556</v>
      </c>
      <c r="AB132" s="28" t="s">
        <v>1557</v>
      </c>
      <c r="AC132" s="28"/>
      <c r="AD132" s="28"/>
      <c r="AE132" s="28" t="s">
        <v>701</v>
      </c>
      <c r="AF132" s="28" t="s">
        <v>904</v>
      </c>
      <c r="AG132" s="28" t="s">
        <v>1558</v>
      </c>
      <c r="AH132" s="28" t="s">
        <v>1559</v>
      </c>
      <c r="AI132" s="29"/>
      <c r="AJ132" s="30"/>
      <c r="AK132" s="31"/>
      <c r="AL132" s="328"/>
      <c r="AM132" s="329"/>
      <c r="AN132" s="25"/>
      <c r="AO132" s="24"/>
      <c r="AP132" s="258" t="s">
        <v>1560</v>
      </c>
      <c r="AQ132" s="259"/>
      <c r="AR132" s="259" t="s">
        <v>664</v>
      </c>
      <c r="AS132" s="259" t="s">
        <v>665</v>
      </c>
      <c r="AT132" s="262"/>
      <c r="AU132" s="262"/>
      <c r="AV132" s="262" t="s">
        <v>1550</v>
      </c>
      <c r="AW132" s="262"/>
      <c r="AX132" s="262"/>
      <c r="AY132" s="262"/>
      <c r="AZ132" s="262"/>
      <c r="BA132" s="317">
        <v>98</v>
      </c>
      <c r="BB132" s="390"/>
    </row>
    <row r="133" spans="1:54" ht="24.95" customHeight="1">
      <c r="A133" s="322"/>
      <c r="B133" s="19" t="s">
        <v>2227</v>
      </c>
      <c r="C133" s="19">
        <v>92</v>
      </c>
      <c r="D133" s="27" t="s">
        <v>1857</v>
      </c>
      <c r="E133" s="27" t="s">
        <v>2076</v>
      </c>
      <c r="F133" s="26" t="s">
        <v>5792</v>
      </c>
      <c r="G133" s="26" t="s">
        <v>2077</v>
      </c>
      <c r="H133" s="26"/>
      <c r="I133" s="26"/>
      <c r="J133" s="26"/>
      <c r="K133" s="26"/>
      <c r="L133" s="26"/>
      <c r="M133" s="26" t="s">
        <v>2230</v>
      </c>
      <c r="N133" s="26" t="s">
        <v>2078</v>
      </c>
      <c r="O133" s="26"/>
      <c r="P133" s="26"/>
      <c r="Q133" s="26" t="s">
        <v>2079</v>
      </c>
      <c r="R133" s="26"/>
      <c r="S133" s="26"/>
      <c r="T133" s="26"/>
      <c r="U133" s="26"/>
      <c r="V133" s="26"/>
      <c r="W133" s="26"/>
      <c r="X133" s="26"/>
      <c r="Y133" s="26" t="s">
        <v>2080</v>
      </c>
      <c r="Z133" s="26"/>
      <c r="AA133" s="28" t="s">
        <v>2081</v>
      </c>
      <c r="AB133" s="28" t="s">
        <v>2082</v>
      </c>
      <c r="AC133" s="28"/>
      <c r="AD133" s="28"/>
      <c r="AE133" s="28"/>
      <c r="AF133" s="28"/>
      <c r="AG133" s="28"/>
      <c r="AH133" s="28"/>
      <c r="AI133" s="29"/>
      <c r="AJ133" s="30"/>
      <c r="AK133" s="31"/>
      <c r="AL133" s="328"/>
      <c r="AM133" s="329"/>
      <c r="AN133" s="25"/>
      <c r="AO133" s="24"/>
      <c r="AP133" s="258" t="s">
        <v>2083</v>
      </c>
      <c r="AQ133" s="259"/>
      <c r="AR133" s="259" t="s">
        <v>1311</v>
      </c>
      <c r="AS133" s="259" t="s">
        <v>665</v>
      </c>
      <c r="AT133" s="262"/>
      <c r="AU133" s="262"/>
      <c r="AV133" s="262"/>
      <c r="AW133" s="262" t="s">
        <v>2076</v>
      </c>
      <c r="AX133" s="262"/>
      <c r="AY133" s="262"/>
      <c r="AZ133" s="262"/>
      <c r="BA133" s="317">
        <v>166</v>
      </c>
      <c r="BB133" s="390"/>
    </row>
    <row r="134" spans="1:54" ht="24.95" customHeight="1">
      <c r="A134" s="322"/>
      <c r="B134" s="19" t="s">
        <v>2212</v>
      </c>
      <c r="C134" s="19">
        <v>82</v>
      </c>
      <c r="D134" s="27">
        <v>4</v>
      </c>
      <c r="E134" s="27">
        <v>3</v>
      </c>
      <c r="F134" s="26" t="s">
        <v>5793</v>
      </c>
      <c r="G134" s="26" t="s">
        <v>5265</v>
      </c>
      <c r="H134" s="26" t="s">
        <v>783</v>
      </c>
      <c r="I134" s="26"/>
      <c r="J134" s="26" t="s">
        <v>5266</v>
      </c>
      <c r="K134" s="26"/>
      <c r="L134" s="26"/>
      <c r="M134" s="26" t="s">
        <v>5267</v>
      </c>
      <c r="N134" s="26" t="s">
        <v>5268</v>
      </c>
      <c r="O134" s="26"/>
      <c r="P134" s="26"/>
      <c r="Q134" s="26"/>
      <c r="R134" s="26"/>
      <c r="S134" s="26"/>
      <c r="T134" s="26"/>
      <c r="U134" s="26" t="s">
        <v>5269</v>
      </c>
      <c r="V134" s="26" t="s">
        <v>5270</v>
      </c>
      <c r="W134" s="26"/>
      <c r="X134" s="26"/>
      <c r="Y134" s="26" t="s">
        <v>5271</v>
      </c>
      <c r="Z134" s="26"/>
      <c r="AA134" s="28" t="s">
        <v>5272</v>
      </c>
      <c r="AB134" s="28" t="s">
        <v>5273</v>
      </c>
      <c r="AC134" s="28"/>
      <c r="AD134" s="28"/>
      <c r="AE134" s="28" t="s">
        <v>4</v>
      </c>
      <c r="AF134" s="28" t="s">
        <v>787</v>
      </c>
      <c r="AG134" s="28" t="s">
        <v>5274</v>
      </c>
      <c r="AH134" s="28" t="s">
        <v>5275</v>
      </c>
      <c r="AI134" s="29"/>
      <c r="AJ134" s="30"/>
      <c r="AK134" s="31"/>
      <c r="AL134" s="328"/>
      <c r="AM134" s="329"/>
      <c r="AN134" s="25"/>
      <c r="AO134" s="24"/>
      <c r="AP134" s="258" t="s">
        <v>5276</v>
      </c>
      <c r="AQ134" s="259"/>
      <c r="AR134" s="259" t="s">
        <v>664</v>
      </c>
      <c r="AS134" s="259" t="s">
        <v>665</v>
      </c>
      <c r="AT134" s="262"/>
      <c r="AU134" s="262"/>
      <c r="AV134" s="262"/>
      <c r="AW134" s="262"/>
      <c r="AX134" s="262"/>
      <c r="AY134" s="262"/>
      <c r="AZ134" s="262"/>
      <c r="BA134" s="317">
        <v>564</v>
      </c>
      <c r="BB134" s="390"/>
    </row>
    <row r="135" spans="1:54" ht="24.95" customHeight="1">
      <c r="A135" s="322"/>
      <c r="B135" s="19" t="s">
        <v>2204</v>
      </c>
      <c r="C135" s="19">
        <v>12</v>
      </c>
      <c r="D135" s="27" t="s">
        <v>718</v>
      </c>
      <c r="E135" s="27"/>
      <c r="F135" s="26" t="s">
        <v>5794</v>
      </c>
      <c r="G135" s="26" t="s">
        <v>5277</v>
      </c>
      <c r="H135" s="26"/>
      <c r="I135" s="26"/>
      <c r="J135" s="26"/>
      <c r="K135" s="26"/>
      <c r="L135" s="26"/>
      <c r="M135" s="26" t="s">
        <v>5278</v>
      </c>
      <c r="N135" s="26" t="s">
        <v>5279</v>
      </c>
      <c r="O135" s="26"/>
      <c r="P135" s="26"/>
      <c r="Q135" s="26" t="s">
        <v>5280</v>
      </c>
      <c r="R135" s="26"/>
      <c r="S135" s="26"/>
      <c r="T135" s="26"/>
      <c r="U135" s="26" t="s">
        <v>5281</v>
      </c>
      <c r="V135" s="26"/>
      <c r="W135" s="26"/>
      <c r="X135" s="26"/>
      <c r="Y135" s="26" t="s">
        <v>5282</v>
      </c>
      <c r="Z135" s="26"/>
      <c r="AA135" s="28" t="s">
        <v>5283</v>
      </c>
      <c r="AB135" s="28" t="s">
        <v>719</v>
      </c>
      <c r="AC135" s="28"/>
      <c r="AD135" s="28"/>
      <c r="AE135" s="28" t="s">
        <v>701</v>
      </c>
      <c r="AF135" s="28" t="s">
        <v>720</v>
      </c>
      <c r="AG135" s="28" t="s">
        <v>5284</v>
      </c>
      <c r="AH135" s="28" t="s">
        <v>5285</v>
      </c>
      <c r="AI135" s="29" t="s">
        <v>5286</v>
      </c>
      <c r="AJ135" s="30"/>
      <c r="AK135" s="31"/>
      <c r="AL135" s="328"/>
      <c r="AM135" s="329"/>
      <c r="AN135" s="25"/>
      <c r="AO135" s="24"/>
      <c r="AP135" s="258" t="s">
        <v>721</v>
      </c>
      <c r="AQ135" s="259"/>
      <c r="AR135" s="259" t="s">
        <v>664</v>
      </c>
      <c r="AS135" s="259" t="s">
        <v>665</v>
      </c>
      <c r="AT135" s="262"/>
      <c r="AU135" s="262"/>
      <c r="AV135" s="262"/>
      <c r="AW135" s="262"/>
      <c r="AX135" s="262"/>
      <c r="AY135" s="262"/>
      <c r="AZ135" s="262"/>
      <c r="BA135" s="317">
        <v>186</v>
      </c>
      <c r="BB135" s="390"/>
    </row>
    <row r="136" spans="1:54" ht="24.95" customHeight="1">
      <c r="A136" s="322"/>
      <c r="B136" s="19" t="s">
        <v>2215</v>
      </c>
      <c r="C136" s="19">
        <v>91</v>
      </c>
      <c r="D136" s="27" t="s">
        <v>827</v>
      </c>
      <c r="E136" s="27" t="s">
        <v>1180</v>
      </c>
      <c r="F136" s="26" t="s">
        <v>5795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1181</v>
      </c>
      <c r="N136" s="26" t="s">
        <v>1182</v>
      </c>
      <c r="O136" s="26"/>
      <c r="P136" s="26"/>
      <c r="Q136" s="26" t="s">
        <v>1183</v>
      </c>
      <c r="R136" s="26"/>
      <c r="S136" s="26"/>
      <c r="T136" s="26"/>
      <c r="U136" s="26" t="s">
        <v>3</v>
      </c>
      <c r="V136" s="26"/>
      <c r="W136" s="26"/>
      <c r="X136" s="26"/>
      <c r="Y136" s="26" t="s">
        <v>1184</v>
      </c>
      <c r="Z136" s="26"/>
      <c r="AA136" s="28" t="s">
        <v>1185</v>
      </c>
      <c r="AB136" s="28" t="s">
        <v>1186</v>
      </c>
      <c r="AC136" s="28"/>
      <c r="AD136" s="28"/>
      <c r="AE136" s="28" t="s">
        <v>4</v>
      </c>
      <c r="AF136" s="28" t="s">
        <v>1187</v>
      </c>
      <c r="AG136" s="28"/>
      <c r="AH136" s="28" t="s">
        <v>1188</v>
      </c>
      <c r="AI136" s="29"/>
      <c r="AJ136" s="30" t="s">
        <v>3</v>
      </c>
      <c r="AK136" s="31" t="s">
        <v>3</v>
      </c>
      <c r="AL136" s="328"/>
      <c r="AM136" s="329"/>
      <c r="AN136" s="25"/>
      <c r="AO136" s="24"/>
      <c r="AP136" s="258" t="s">
        <v>1189</v>
      </c>
      <c r="AQ136" s="259"/>
      <c r="AR136" s="259" t="s">
        <v>834</v>
      </c>
      <c r="AS136" s="259" t="s">
        <v>665</v>
      </c>
      <c r="AT136" s="262"/>
      <c r="AU136" s="262"/>
      <c r="AV136" s="262" t="s">
        <v>1180</v>
      </c>
      <c r="AW136" s="262"/>
      <c r="AX136" s="262"/>
      <c r="AY136" s="262"/>
      <c r="AZ136" s="262"/>
      <c r="BA136" s="317">
        <v>60</v>
      </c>
      <c r="BB136" s="390"/>
    </row>
    <row r="137" spans="1:54" ht="24.95" customHeight="1">
      <c r="A137" s="322"/>
      <c r="B137" s="19" t="s">
        <v>2227</v>
      </c>
      <c r="C137" s="19">
        <v>92</v>
      </c>
      <c r="D137" s="27" t="s">
        <v>1857</v>
      </c>
      <c r="E137" s="27" t="s">
        <v>2104</v>
      </c>
      <c r="F137" s="26" t="s">
        <v>5796</v>
      </c>
      <c r="G137" s="26" t="s">
        <v>2105</v>
      </c>
      <c r="H137" s="26" t="s">
        <v>2106</v>
      </c>
      <c r="I137" s="26"/>
      <c r="J137" s="26"/>
      <c r="K137" s="26"/>
      <c r="L137" s="26"/>
      <c r="M137" s="26" t="s">
        <v>2230</v>
      </c>
      <c r="N137" s="26" t="s">
        <v>2107</v>
      </c>
      <c r="O137" s="26"/>
      <c r="P137" s="26"/>
      <c r="Q137" s="26" t="s">
        <v>2108</v>
      </c>
      <c r="R137" s="26"/>
      <c r="S137" s="26"/>
      <c r="T137" s="26"/>
      <c r="U137" s="26"/>
      <c r="V137" s="26"/>
      <c r="W137" s="26"/>
      <c r="X137" s="26"/>
      <c r="Y137" s="26" t="s">
        <v>2109</v>
      </c>
      <c r="Z137" s="26"/>
      <c r="AA137" s="28" t="s">
        <v>2110</v>
      </c>
      <c r="AB137" s="28" t="s">
        <v>803</v>
      </c>
      <c r="AC137" s="28"/>
      <c r="AD137" s="28"/>
      <c r="AE137" s="28" t="s">
        <v>701</v>
      </c>
      <c r="AF137" s="28" t="s">
        <v>720</v>
      </c>
      <c r="AG137" s="28"/>
      <c r="AH137" s="28" t="s">
        <v>2111</v>
      </c>
      <c r="AI137" s="29"/>
      <c r="AJ137" s="30"/>
      <c r="AK137" s="31"/>
      <c r="AL137" s="328"/>
      <c r="AM137" s="329"/>
      <c r="AN137" s="25"/>
      <c r="AO137" s="24"/>
      <c r="AP137" s="258" t="s">
        <v>2112</v>
      </c>
      <c r="AQ137" s="259"/>
      <c r="AR137" s="259" t="s">
        <v>1311</v>
      </c>
      <c r="AS137" s="259" t="s">
        <v>665</v>
      </c>
      <c r="AT137" s="262"/>
      <c r="AU137" s="262"/>
      <c r="AV137" s="262"/>
      <c r="AW137" s="262" t="s">
        <v>2104</v>
      </c>
      <c r="AX137" s="262"/>
      <c r="AY137" s="262"/>
      <c r="AZ137" s="262"/>
      <c r="BA137" s="317">
        <v>170</v>
      </c>
      <c r="BB137" s="390"/>
    </row>
    <row r="138" spans="1:54" ht="24.95" customHeight="1">
      <c r="A138" s="322"/>
      <c r="B138" s="19" t="s">
        <v>2215</v>
      </c>
      <c r="C138" s="19">
        <v>91</v>
      </c>
      <c r="D138" s="27" t="s">
        <v>827</v>
      </c>
      <c r="E138" s="27" t="s">
        <v>1171</v>
      </c>
      <c r="F138" s="26" t="s">
        <v>5797</v>
      </c>
      <c r="G138" s="26" t="s">
        <v>3</v>
      </c>
      <c r="H138" s="26" t="s">
        <v>1172</v>
      </c>
      <c r="I138" s="26"/>
      <c r="J138" s="26"/>
      <c r="K138" s="26"/>
      <c r="L138" s="26"/>
      <c r="M138" s="26" t="s">
        <v>1173</v>
      </c>
      <c r="N138" s="26" t="s">
        <v>1174</v>
      </c>
      <c r="O138" s="26"/>
      <c r="P138" s="26"/>
      <c r="Q138" s="26" t="s">
        <v>1175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1176</v>
      </c>
      <c r="Z138" s="26"/>
      <c r="AA138" s="28" t="s">
        <v>1177</v>
      </c>
      <c r="AB138" s="28" t="s">
        <v>1178</v>
      </c>
      <c r="AC138" s="28"/>
      <c r="AD138" s="28"/>
      <c r="AE138" s="28"/>
      <c r="AF138" s="28"/>
      <c r="AG138" s="28"/>
      <c r="AH138" s="28"/>
      <c r="AI138" s="29"/>
      <c r="AJ138" s="30" t="s">
        <v>848</v>
      </c>
      <c r="AK138" s="31">
        <v>43405</v>
      </c>
      <c r="AL138" s="328"/>
      <c r="AM138" s="329"/>
      <c r="AN138" s="25"/>
      <c r="AO138" s="24"/>
      <c r="AP138" s="258" t="s">
        <v>1179</v>
      </c>
      <c r="AQ138" s="259"/>
      <c r="AR138" s="259" t="s">
        <v>834</v>
      </c>
      <c r="AS138" s="259" t="s">
        <v>665</v>
      </c>
      <c r="AT138" s="262"/>
      <c r="AU138" s="262"/>
      <c r="AV138" s="262" t="s">
        <v>1171</v>
      </c>
      <c r="AW138" s="262"/>
      <c r="AX138" s="262"/>
      <c r="AY138" s="262"/>
      <c r="AZ138" s="262"/>
      <c r="BA138" s="317">
        <v>59</v>
      </c>
      <c r="BB138" s="390"/>
    </row>
    <row r="139" spans="1:54" ht="24.95" customHeight="1">
      <c r="A139" s="322"/>
      <c r="B139" s="19" t="s">
        <v>2215</v>
      </c>
      <c r="C139" s="19">
        <v>91</v>
      </c>
      <c r="D139" s="27" t="s">
        <v>827</v>
      </c>
      <c r="E139" s="27" t="s">
        <v>1018</v>
      </c>
      <c r="F139" s="26" t="s">
        <v>5798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1019</v>
      </c>
      <c r="N139" s="26" t="s">
        <v>1020</v>
      </c>
      <c r="O139" s="26"/>
      <c r="P139" s="26" t="s">
        <v>1021</v>
      </c>
      <c r="Q139" s="26" t="s">
        <v>1022</v>
      </c>
      <c r="R139" s="26"/>
      <c r="S139" s="26"/>
      <c r="T139" s="26"/>
      <c r="U139" s="26" t="s">
        <v>1023</v>
      </c>
      <c r="V139" s="26"/>
      <c r="W139" s="26"/>
      <c r="X139" s="26"/>
      <c r="Y139" s="26" t="s">
        <v>1024</v>
      </c>
      <c r="Z139" s="26"/>
      <c r="AA139" s="28" t="s">
        <v>1025</v>
      </c>
      <c r="AB139" s="28" t="s">
        <v>1026</v>
      </c>
      <c r="AC139" s="28"/>
      <c r="AD139" s="28"/>
      <c r="AE139" s="28" t="s">
        <v>795</v>
      </c>
      <c r="AF139" s="28" t="s">
        <v>796</v>
      </c>
      <c r="AG139" s="28"/>
      <c r="AH139" s="28" t="s">
        <v>1027</v>
      </c>
      <c r="AI139" s="29"/>
      <c r="AJ139" s="30" t="s">
        <v>962</v>
      </c>
      <c r="AK139" s="31" t="s">
        <v>3</v>
      </c>
      <c r="AL139" s="328"/>
      <c r="AM139" s="329"/>
      <c r="AN139" s="25"/>
      <c r="AO139" s="24"/>
      <c r="AP139" s="258" t="s">
        <v>1028</v>
      </c>
      <c r="AQ139" s="259"/>
      <c r="AR139" s="259" t="s">
        <v>834</v>
      </c>
      <c r="AS139" s="259" t="s">
        <v>665</v>
      </c>
      <c r="AT139" s="262"/>
      <c r="AU139" s="262"/>
      <c r="AV139" s="262" t="s">
        <v>1018</v>
      </c>
      <c r="AW139" s="262"/>
      <c r="AX139" s="262"/>
      <c r="AY139" s="262"/>
      <c r="AZ139" s="262"/>
      <c r="BA139" s="317">
        <v>43</v>
      </c>
      <c r="BB139" s="390"/>
    </row>
    <row r="140" spans="1:54" ht="24.95" customHeight="1">
      <c r="A140" s="322"/>
      <c r="B140" s="19" t="s">
        <v>2215</v>
      </c>
      <c r="C140" s="19">
        <v>91</v>
      </c>
      <c r="D140" s="27" t="s">
        <v>1351</v>
      </c>
      <c r="E140" s="27" t="s">
        <v>1467</v>
      </c>
      <c r="F140" s="26" t="s">
        <v>5799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1468</v>
      </c>
      <c r="N140" s="26" t="s">
        <v>1469</v>
      </c>
      <c r="O140" s="26"/>
      <c r="P140" s="26" t="s">
        <v>1470</v>
      </c>
      <c r="Q140" s="26" t="s">
        <v>1471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1472</v>
      </c>
      <c r="Z140" s="26"/>
      <c r="AA140" s="28" t="s">
        <v>1473</v>
      </c>
      <c r="AB140" s="28" t="s">
        <v>729</v>
      </c>
      <c r="AC140" s="28"/>
      <c r="AD140" s="28"/>
      <c r="AE140" s="28" t="s">
        <v>870</v>
      </c>
      <c r="AF140" s="28" t="s">
        <v>871</v>
      </c>
      <c r="AG140" s="28"/>
      <c r="AH140" s="28" t="s">
        <v>1474</v>
      </c>
      <c r="AI140" s="29"/>
      <c r="AJ140" s="30" t="s">
        <v>3</v>
      </c>
      <c r="AK140" s="31" t="s">
        <v>3</v>
      </c>
      <c r="AL140" s="328"/>
      <c r="AM140" s="329"/>
      <c r="AN140" s="25"/>
      <c r="AO140" s="24"/>
      <c r="AP140" s="258" t="s">
        <v>1475</v>
      </c>
      <c r="AQ140" s="259"/>
      <c r="AR140" s="259" t="s">
        <v>834</v>
      </c>
      <c r="AS140" s="259" t="s">
        <v>665</v>
      </c>
      <c r="AT140" s="262"/>
      <c r="AU140" s="262"/>
      <c r="AV140" s="262" t="s">
        <v>1467</v>
      </c>
      <c r="AW140" s="262"/>
      <c r="AX140" s="262"/>
      <c r="AY140" s="262"/>
      <c r="AZ140" s="262"/>
      <c r="BA140" s="317">
        <v>89</v>
      </c>
      <c r="BB140" s="390"/>
    </row>
    <row r="141" spans="1:54" ht="24.95" customHeight="1">
      <c r="A141" s="322"/>
      <c r="B141" s="19" t="s">
        <v>2215</v>
      </c>
      <c r="C141" s="19">
        <v>91</v>
      </c>
      <c r="D141" s="27" t="s">
        <v>827</v>
      </c>
      <c r="E141" s="27" t="s">
        <v>978</v>
      </c>
      <c r="F141" s="26" t="s">
        <v>5800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979</v>
      </c>
      <c r="N141" s="26" t="s">
        <v>980</v>
      </c>
      <c r="O141" s="26"/>
      <c r="P141" s="26" t="s">
        <v>981</v>
      </c>
      <c r="Q141" s="26" t="s">
        <v>982</v>
      </c>
      <c r="R141" s="26"/>
      <c r="S141" s="26"/>
      <c r="T141" s="26"/>
      <c r="U141" s="26" t="s">
        <v>983</v>
      </c>
      <c r="V141" s="26"/>
      <c r="W141" s="26"/>
      <c r="X141" s="26"/>
      <c r="Y141" s="26" t="s">
        <v>984</v>
      </c>
      <c r="Z141" s="26"/>
      <c r="AA141" s="28" t="s">
        <v>985</v>
      </c>
      <c r="AB141" s="28" t="s">
        <v>986</v>
      </c>
      <c r="AC141" s="28"/>
      <c r="AD141" s="28"/>
      <c r="AE141" s="28" t="s">
        <v>701</v>
      </c>
      <c r="AF141" s="28" t="s">
        <v>738</v>
      </c>
      <c r="AG141" s="28"/>
      <c r="AH141" s="28" t="s">
        <v>987</v>
      </c>
      <c r="AI141" s="29"/>
      <c r="AJ141" s="30" t="s">
        <v>3</v>
      </c>
      <c r="AK141" s="31" t="s">
        <v>3</v>
      </c>
      <c r="AL141" s="328"/>
      <c r="AM141" s="329"/>
      <c r="AN141" s="25"/>
      <c r="AO141" s="24"/>
      <c r="AP141" s="258" t="s">
        <v>988</v>
      </c>
      <c r="AQ141" s="259"/>
      <c r="AR141" s="259" t="s">
        <v>834</v>
      </c>
      <c r="AS141" s="259" t="s">
        <v>665</v>
      </c>
      <c r="AT141" s="262"/>
      <c r="AU141" s="262"/>
      <c r="AV141" s="262" t="s">
        <v>978</v>
      </c>
      <c r="AW141" s="262"/>
      <c r="AX141" s="262"/>
      <c r="AY141" s="262"/>
      <c r="AZ141" s="262"/>
      <c r="BA141" s="317">
        <v>38</v>
      </c>
      <c r="BB141" s="390"/>
    </row>
    <row r="142" spans="1:54" ht="24.95" customHeight="1">
      <c r="A142" s="322"/>
      <c r="B142" s="19" t="s">
        <v>2227</v>
      </c>
      <c r="C142" s="19">
        <v>92</v>
      </c>
      <c r="D142" s="27" t="s">
        <v>1857</v>
      </c>
      <c r="E142" s="27" t="s">
        <v>2131</v>
      </c>
      <c r="F142" s="26" t="s">
        <v>5801</v>
      </c>
      <c r="G142" s="26" t="s">
        <v>2132</v>
      </c>
      <c r="H142" s="26" t="s">
        <v>881</v>
      </c>
      <c r="I142" s="26"/>
      <c r="J142" s="26"/>
      <c r="K142" s="26"/>
      <c r="L142" s="26"/>
      <c r="M142" s="26" t="s">
        <v>802</v>
      </c>
      <c r="N142" s="26" t="s">
        <v>2133</v>
      </c>
      <c r="O142" s="26"/>
      <c r="P142" s="26"/>
      <c r="Q142" s="26" t="s">
        <v>2134</v>
      </c>
      <c r="R142" s="26"/>
      <c r="S142" s="26"/>
      <c r="T142" s="26"/>
      <c r="U142" s="26"/>
      <c r="V142" s="26"/>
      <c r="W142" s="26"/>
      <c r="X142" s="26"/>
      <c r="Y142" s="26" t="s">
        <v>2135</v>
      </c>
      <c r="Z142" s="26"/>
      <c r="AA142" s="28" t="s">
        <v>1163</v>
      </c>
      <c r="AB142" s="28" t="s">
        <v>820</v>
      </c>
      <c r="AC142" s="28"/>
      <c r="AD142" s="28"/>
      <c r="AE142" s="28" t="s">
        <v>701</v>
      </c>
      <c r="AF142" s="28" t="s">
        <v>804</v>
      </c>
      <c r="AG142" s="28"/>
      <c r="AH142" s="28" t="s">
        <v>2136</v>
      </c>
      <c r="AI142" s="29"/>
      <c r="AJ142" s="30"/>
      <c r="AK142" s="31"/>
      <c r="AL142" s="328"/>
      <c r="AM142" s="329"/>
      <c r="AN142" s="25"/>
      <c r="AO142" s="24"/>
      <c r="AP142" s="258" t="s">
        <v>2137</v>
      </c>
      <c r="AQ142" s="259"/>
      <c r="AR142" s="259" t="s">
        <v>1311</v>
      </c>
      <c r="AS142" s="259" t="s">
        <v>665</v>
      </c>
      <c r="AT142" s="262"/>
      <c r="AU142" s="262"/>
      <c r="AV142" s="262"/>
      <c r="AW142" s="262" t="s">
        <v>2131</v>
      </c>
      <c r="AX142" s="262"/>
      <c r="AY142" s="262"/>
      <c r="AZ142" s="262"/>
      <c r="BA142" s="317">
        <v>173</v>
      </c>
      <c r="BB142" s="390"/>
    </row>
    <row r="143" spans="1:54" ht="24.95" customHeight="1">
      <c r="A143" s="322"/>
      <c r="B143" s="19" t="s">
        <v>2215</v>
      </c>
      <c r="C143" s="19">
        <v>91</v>
      </c>
      <c r="D143" s="27" t="s">
        <v>827</v>
      </c>
      <c r="E143" s="27" t="s">
        <v>1210</v>
      </c>
      <c r="F143" s="26" t="s">
        <v>5802</v>
      </c>
      <c r="G143" s="26" t="s">
        <v>3</v>
      </c>
      <c r="H143" s="26" t="s">
        <v>1201</v>
      </c>
      <c r="I143" s="26"/>
      <c r="J143" s="26"/>
      <c r="K143" s="26"/>
      <c r="L143" s="26"/>
      <c r="M143" s="26" t="s">
        <v>1211</v>
      </c>
      <c r="N143" s="26" t="s">
        <v>1212</v>
      </c>
      <c r="O143" s="26"/>
      <c r="P143" s="26" t="s">
        <v>1213</v>
      </c>
      <c r="Q143" s="26" t="s">
        <v>1214</v>
      </c>
      <c r="R143" s="26"/>
      <c r="S143" s="26"/>
      <c r="T143" s="26" t="s">
        <v>1215</v>
      </c>
      <c r="U143" s="26"/>
      <c r="V143" s="26"/>
      <c r="W143" s="26"/>
      <c r="X143" s="26"/>
      <c r="Y143" s="26" t="s">
        <v>1216</v>
      </c>
      <c r="Z143" s="26"/>
      <c r="AA143" s="28" t="s">
        <v>1217</v>
      </c>
      <c r="AB143" s="28" t="s">
        <v>1218</v>
      </c>
      <c r="AC143" s="28"/>
      <c r="AD143" s="28"/>
      <c r="AE143" s="28" t="s">
        <v>687</v>
      </c>
      <c r="AF143" s="28" t="s">
        <v>741</v>
      </c>
      <c r="AG143" s="28"/>
      <c r="AH143" s="28" t="s">
        <v>1219</v>
      </c>
      <c r="AI143" s="29"/>
      <c r="AJ143" s="30" t="s">
        <v>3</v>
      </c>
      <c r="AK143" s="31" t="s">
        <v>3</v>
      </c>
      <c r="AL143" s="328"/>
      <c r="AM143" s="329"/>
      <c r="AN143" s="25"/>
      <c r="AO143" s="24"/>
      <c r="AP143" s="258" t="s">
        <v>1220</v>
      </c>
      <c r="AQ143" s="259"/>
      <c r="AR143" s="259" t="s">
        <v>834</v>
      </c>
      <c r="AS143" s="259" t="s">
        <v>665</v>
      </c>
      <c r="AT143" s="262"/>
      <c r="AU143" s="262"/>
      <c r="AV143" s="262" t="s">
        <v>1210</v>
      </c>
      <c r="AW143" s="262"/>
      <c r="AX143" s="262"/>
      <c r="AY143" s="262"/>
      <c r="AZ143" s="262"/>
      <c r="BA143" s="317">
        <v>63</v>
      </c>
      <c r="BB143" s="390"/>
    </row>
    <row r="144" spans="1:54" ht="24.95" customHeight="1">
      <c r="A144" s="322"/>
      <c r="B144" s="19" t="s">
        <v>2211</v>
      </c>
      <c r="C144" s="19">
        <v>81</v>
      </c>
      <c r="D144" s="27">
        <v>6</v>
      </c>
      <c r="E144" s="27">
        <v>1</v>
      </c>
      <c r="F144" s="26" t="s">
        <v>5803</v>
      </c>
      <c r="G144" s="26" t="s">
        <v>5287</v>
      </c>
      <c r="H144" s="26" t="s">
        <v>8</v>
      </c>
      <c r="I144" s="26"/>
      <c r="J144" s="26"/>
      <c r="K144" s="26"/>
      <c r="L144" s="26"/>
      <c r="M144" s="26" t="s">
        <v>767</v>
      </c>
      <c r="N144" s="26" t="s">
        <v>5288</v>
      </c>
      <c r="O144" s="26"/>
      <c r="P144" s="26"/>
      <c r="Q144" s="26" t="s">
        <v>768</v>
      </c>
      <c r="R144" s="26"/>
      <c r="S144" s="26"/>
      <c r="T144" s="26" t="s">
        <v>5289</v>
      </c>
      <c r="U144" s="26" t="s">
        <v>5290</v>
      </c>
      <c r="V144" s="26"/>
      <c r="W144" s="26"/>
      <c r="X144" s="26"/>
      <c r="Y144" s="26" t="s">
        <v>5291</v>
      </c>
      <c r="Z144" s="26" t="s">
        <v>5292</v>
      </c>
      <c r="AA144" s="28" t="s">
        <v>5293</v>
      </c>
      <c r="AB144" s="28" t="s">
        <v>5294</v>
      </c>
      <c r="AC144" s="28"/>
      <c r="AD144" s="28"/>
      <c r="AE144" s="28" t="s">
        <v>695</v>
      </c>
      <c r="AF144" s="28" t="s">
        <v>765</v>
      </c>
      <c r="AG144" s="28" t="s">
        <v>5295</v>
      </c>
      <c r="AH144" s="28" t="s">
        <v>5296</v>
      </c>
      <c r="AI144" s="29" t="s">
        <v>5297</v>
      </c>
      <c r="AJ144" s="30"/>
      <c r="AK144" s="31"/>
      <c r="AL144" s="328"/>
      <c r="AM144" s="329"/>
      <c r="AN144" s="25"/>
      <c r="AO144" s="24"/>
      <c r="AP144" s="258" t="s">
        <v>769</v>
      </c>
      <c r="AQ144" s="259"/>
      <c r="AR144" s="259" t="s">
        <v>664</v>
      </c>
      <c r="AS144" s="259" t="s">
        <v>665</v>
      </c>
      <c r="AT144" s="262"/>
      <c r="AU144" s="262"/>
      <c r="AV144" s="262"/>
      <c r="AW144" s="262"/>
      <c r="AX144" s="262"/>
      <c r="AY144" s="262"/>
      <c r="AZ144" s="262"/>
      <c r="BA144" s="317">
        <v>554</v>
      </c>
      <c r="BB144" s="390"/>
    </row>
    <row r="145" spans="1:54" ht="24.95" customHeight="1">
      <c r="A145" s="322"/>
      <c r="B145" s="19" t="s">
        <v>2227</v>
      </c>
      <c r="C145" s="19">
        <v>92</v>
      </c>
      <c r="D145" s="27" t="s">
        <v>1857</v>
      </c>
      <c r="E145" s="27" t="s">
        <v>2182</v>
      </c>
      <c r="F145" s="26" t="s">
        <v>5804</v>
      </c>
      <c r="G145" s="26" t="s">
        <v>2183</v>
      </c>
      <c r="H145" s="26" t="s">
        <v>2184</v>
      </c>
      <c r="I145" s="26"/>
      <c r="J145" s="26"/>
      <c r="K145" s="26"/>
      <c r="L145" s="26"/>
      <c r="M145" s="26" t="s">
        <v>2239</v>
      </c>
      <c r="N145" s="26" t="s">
        <v>2185</v>
      </c>
      <c r="O145" s="26"/>
      <c r="P145" s="26"/>
      <c r="Q145" s="26" t="s">
        <v>2186</v>
      </c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8"/>
      <c r="AM145" s="329"/>
      <c r="AN145" s="25"/>
      <c r="AO145" s="24"/>
      <c r="AP145" s="258" t="s">
        <v>2187</v>
      </c>
      <c r="AQ145" s="259"/>
      <c r="AR145" s="259" t="s">
        <v>1311</v>
      </c>
      <c r="AS145" s="259" t="s">
        <v>2188</v>
      </c>
      <c r="AT145" s="262"/>
      <c r="AU145" s="262"/>
      <c r="AV145" s="262"/>
      <c r="AW145" s="262" t="s">
        <v>2182</v>
      </c>
      <c r="AX145" s="262"/>
      <c r="AY145" s="262"/>
      <c r="AZ145" s="262"/>
      <c r="BA145" s="317">
        <v>179</v>
      </c>
      <c r="BB145" s="390"/>
    </row>
    <row r="146" spans="1:54" ht="24.95" customHeight="1">
      <c r="A146" s="322"/>
      <c r="B146" s="19" t="s">
        <v>2215</v>
      </c>
      <c r="C146" s="19">
        <v>91</v>
      </c>
      <c r="D146" s="27" t="s">
        <v>827</v>
      </c>
      <c r="E146" s="27" t="s">
        <v>851</v>
      </c>
      <c r="F146" s="26" t="s">
        <v>5805</v>
      </c>
      <c r="G146" s="26" t="s">
        <v>3</v>
      </c>
      <c r="H146" s="26"/>
      <c r="I146" s="26"/>
      <c r="J146" s="26"/>
      <c r="K146" s="26"/>
      <c r="L146" s="26"/>
      <c r="M146" s="26" t="s">
        <v>852</v>
      </c>
      <c r="N146" s="26" t="s">
        <v>853</v>
      </c>
      <c r="O146" s="26"/>
      <c r="P146" s="26" t="s">
        <v>854</v>
      </c>
      <c r="Q146" s="26" t="s">
        <v>855</v>
      </c>
      <c r="R146" s="26"/>
      <c r="S146" s="26"/>
      <c r="T146" s="26" t="s">
        <v>856</v>
      </c>
      <c r="U146" s="26" t="s">
        <v>857</v>
      </c>
      <c r="V146" s="26" t="s">
        <v>858</v>
      </c>
      <c r="W146" s="26"/>
      <c r="X146" s="26"/>
      <c r="Y146" s="26" t="s">
        <v>859</v>
      </c>
      <c r="Z146" s="26" t="s">
        <v>860</v>
      </c>
      <c r="AA146" s="28" t="s">
        <v>861</v>
      </c>
      <c r="AB146" s="28" t="s">
        <v>862</v>
      </c>
      <c r="AC146" s="28"/>
      <c r="AD146" s="28"/>
      <c r="AE146" s="28" t="s">
        <v>780</v>
      </c>
      <c r="AF146" s="28" t="s">
        <v>863</v>
      </c>
      <c r="AG146" s="28" t="s">
        <v>864</v>
      </c>
      <c r="AH146" s="28" t="s">
        <v>865</v>
      </c>
      <c r="AI146" s="29"/>
      <c r="AJ146" s="30"/>
      <c r="AK146" s="31"/>
      <c r="AL146" s="328"/>
      <c r="AM146" s="329"/>
      <c r="AN146" s="25"/>
      <c r="AO146" s="24"/>
      <c r="AP146" s="258" t="s">
        <v>866</v>
      </c>
      <c r="AQ146" s="259"/>
      <c r="AR146" s="259" t="s">
        <v>664</v>
      </c>
      <c r="AS146" s="259" t="s">
        <v>665</v>
      </c>
      <c r="AT146" s="262"/>
      <c r="AU146" s="262"/>
      <c r="AV146" s="262" t="s">
        <v>851</v>
      </c>
      <c r="AW146" s="262"/>
      <c r="AX146" s="262"/>
      <c r="AY146" s="262"/>
      <c r="AZ146" s="262"/>
      <c r="BA146" s="317">
        <v>25</v>
      </c>
      <c r="BB146" s="390"/>
    </row>
    <row r="147" spans="1:54" ht="24.95" customHeight="1">
      <c r="A147" s="322"/>
      <c r="B147" s="19" t="s">
        <v>2215</v>
      </c>
      <c r="C147" s="19">
        <v>91</v>
      </c>
      <c r="D147" s="27" t="s">
        <v>827</v>
      </c>
      <c r="E147" s="27" t="s">
        <v>851</v>
      </c>
      <c r="F147" s="26" t="s">
        <v>5806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867</v>
      </c>
      <c r="N147" s="26" t="s">
        <v>868</v>
      </c>
      <c r="O147" s="26"/>
      <c r="P147" s="26" t="s">
        <v>854</v>
      </c>
      <c r="Q147" s="26" t="s">
        <v>855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 t="s">
        <v>869</v>
      </c>
      <c r="Z147" s="26" t="s">
        <v>3</v>
      </c>
      <c r="AA147" s="28" t="s">
        <v>861</v>
      </c>
      <c r="AB147" s="28" t="s">
        <v>862</v>
      </c>
      <c r="AC147" s="28"/>
      <c r="AD147" s="28"/>
      <c r="AE147" s="28" t="s">
        <v>870</v>
      </c>
      <c r="AF147" s="28" t="s">
        <v>871</v>
      </c>
      <c r="AG147" s="28" t="s">
        <v>872</v>
      </c>
      <c r="AH147" s="28" t="s">
        <v>873</v>
      </c>
      <c r="AI147" s="29"/>
      <c r="AJ147" s="30" t="s">
        <v>746</v>
      </c>
      <c r="AK147" s="31">
        <v>39248</v>
      </c>
      <c r="AL147" s="328"/>
      <c r="AM147" s="329"/>
      <c r="AN147" s="25"/>
      <c r="AO147" s="24"/>
      <c r="AP147" s="258" t="s">
        <v>874</v>
      </c>
      <c r="AQ147" s="259"/>
      <c r="AR147" s="259" t="s">
        <v>875</v>
      </c>
      <c r="AS147" s="259" t="s">
        <v>665</v>
      </c>
      <c r="AT147" s="262"/>
      <c r="AU147" s="262"/>
      <c r="AV147" s="262" t="s">
        <v>851</v>
      </c>
      <c r="AW147" s="262"/>
      <c r="AX147" s="262"/>
      <c r="AY147" s="262"/>
      <c r="AZ147" s="262"/>
      <c r="BA147" s="317">
        <v>26</v>
      </c>
      <c r="BB147" s="390"/>
    </row>
    <row r="148" spans="1:54" ht="24.95" customHeight="1">
      <c r="A148" s="322"/>
      <c r="B148" s="19" t="s">
        <v>2215</v>
      </c>
      <c r="C148" s="19">
        <v>91</v>
      </c>
      <c r="D148" s="27" t="s">
        <v>1351</v>
      </c>
      <c r="E148" s="27" t="s">
        <v>1661</v>
      </c>
      <c r="F148" s="26" t="s">
        <v>5807</v>
      </c>
      <c r="G148" s="26" t="s">
        <v>3</v>
      </c>
      <c r="H148" s="26" t="s">
        <v>1115</v>
      </c>
      <c r="I148" s="26"/>
      <c r="J148" s="26"/>
      <c r="K148" s="26"/>
      <c r="L148" s="26"/>
      <c r="M148" s="26" t="s">
        <v>1662</v>
      </c>
      <c r="N148" s="26" t="s">
        <v>1663</v>
      </c>
      <c r="O148" s="26"/>
      <c r="P148" s="26"/>
      <c r="Q148" s="26" t="s">
        <v>1664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1665</v>
      </c>
      <c r="Z148" s="26"/>
      <c r="AA148" s="28" t="s">
        <v>1666</v>
      </c>
      <c r="AB148" s="28" t="s">
        <v>1667</v>
      </c>
      <c r="AC148" s="28"/>
      <c r="AD148" s="28"/>
      <c r="AE148" s="28" t="s">
        <v>695</v>
      </c>
      <c r="AF148" s="28" t="s">
        <v>1668</v>
      </c>
      <c r="AG148" s="28"/>
      <c r="AH148" s="28" t="s">
        <v>1669</v>
      </c>
      <c r="AI148" s="29"/>
      <c r="AJ148" s="30" t="s">
        <v>895</v>
      </c>
      <c r="AK148" s="31" t="s">
        <v>3</v>
      </c>
      <c r="AL148" s="328"/>
      <c r="AM148" s="329"/>
      <c r="AN148" s="25"/>
      <c r="AO148" s="24"/>
      <c r="AP148" s="258" t="s">
        <v>1670</v>
      </c>
      <c r="AQ148" s="259"/>
      <c r="AR148" s="259" t="s">
        <v>834</v>
      </c>
      <c r="AS148" s="259" t="s">
        <v>665</v>
      </c>
      <c r="AT148" s="262"/>
      <c r="AU148" s="262"/>
      <c r="AV148" s="262" t="s">
        <v>1661</v>
      </c>
      <c r="AW148" s="262"/>
      <c r="AX148" s="262"/>
      <c r="AY148" s="262"/>
      <c r="AZ148" s="262"/>
      <c r="BA148" s="317">
        <v>109</v>
      </c>
      <c r="BB148" s="390"/>
    </row>
    <row r="149" spans="1:54" ht="24.95" customHeight="1">
      <c r="A149" s="322"/>
      <c r="B149" s="19" t="s">
        <v>2215</v>
      </c>
      <c r="C149" s="19">
        <v>91</v>
      </c>
      <c r="D149" s="27" t="s">
        <v>4938</v>
      </c>
      <c r="E149" s="27" t="s">
        <v>5298</v>
      </c>
      <c r="F149" s="26" t="s">
        <v>5808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877</v>
      </c>
      <c r="N149" s="26" t="s">
        <v>5299</v>
      </c>
      <c r="O149" s="26"/>
      <c r="P149" s="26"/>
      <c r="Q149" s="26" t="s">
        <v>5300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28"/>
      <c r="AM149" s="329"/>
      <c r="AN149" s="25"/>
      <c r="AO149" s="24"/>
      <c r="AP149" s="258" t="s">
        <v>5301</v>
      </c>
      <c r="AQ149" s="259"/>
      <c r="AR149" s="259" t="s">
        <v>834</v>
      </c>
      <c r="AS149" s="259" t="s">
        <v>5302</v>
      </c>
      <c r="AT149" s="262"/>
      <c r="AU149" s="262"/>
      <c r="AV149" s="262" t="s">
        <v>5303</v>
      </c>
      <c r="AW149" s="262"/>
      <c r="AX149" s="262"/>
      <c r="AY149" s="262"/>
      <c r="AZ149" s="262"/>
      <c r="BA149" s="317">
        <v>133</v>
      </c>
      <c r="BB149" s="390"/>
    </row>
    <row r="150" spans="1:54" ht="24.95" customHeight="1">
      <c r="A150" s="322"/>
      <c r="B150" s="19" t="s">
        <v>2227</v>
      </c>
      <c r="C150" s="19">
        <v>92</v>
      </c>
      <c r="D150" s="27" t="s">
        <v>1857</v>
      </c>
      <c r="E150" s="27" t="s">
        <v>2122</v>
      </c>
      <c r="F150" s="26" t="s">
        <v>5809</v>
      </c>
      <c r="G150" s="26" t="s">
        <v>2123</v>
      </c>
      <c r="H150" s="26"/>
      <c r="I150" s="26"/>
      <c r="J150" s="26"/>
      <c r="K150" s="26"/>
      <c r="L150" s="26"/>
      <c r="M150" s="26" t="s">
        <v>2233</v>
      </c>
      <c r="N150" s="26" t="s">
        <v>2124</v>
      </c>
      <c r="O150" s="26"/>
      <c r="P150" s="26"/>
      <c r="Q150" s="26" t="s">
        <v>2125</v>
      </c>
      <c r="R150" s="26"/>
      <c r="S150" s="26"/>
      <c r="T150" s="26"/>
      <c r="U150" s="26"/>
      <c r="V150" s="26"/>
      <c r="W150" s="26"/>
      <c r="X150" s="26"/>
      <c r="Y150" s="26" t="s">
        <v>2126</v>
      </c>
      <c r="Z150" s="26"/>
      <c r="AA150" s="28" t="s">
        <v>2127</v>
      </c>
      <c r="AB150" s="28" t="s">
        <v>2128</v>
      </c>
      <c r="AC150" s="28"/>
      <c r="AD150" s="28"/>
      <c r="AE150" s="28" t="s">
        <v>4</v>
      </c>
      <c r="AF150" s="28" t="s">
        <v>706</v>
      </c>
      <c r="AG150" s="28"/>
      <c r="AH150" s="28" t="s">
        <v>2129</v>
      </c>
      <c r="AI150" s="29"/>
      <c r="AJ150" s="30"/>
      <c r="AK150" s="31"/>
      <c r="AL150" s="328"/>
      <c r="AM150" s="329"/>
      <c r="AN150" s="25"/>
      <c r="AO150" s="24"/>
      <c r="AP150" s="258" t="s">
        <v>2130</v>
      </c>
      <c r="AQ150" s="259"/>
      <c r="AR150" s="259" t="s">
        <v>1311</v>
      </c>
      <c r="AS150" s="259" t="s">
        <v>665</v>
      </c>
      <c r="AT150" s="262"/>
      <c r="AU150" s="262"/>
      <c r="AV150" s="262"/>
      <c r="AW150" s="262" t="s">
        <v>2122</v>
      </c>
      <c r="AX150" s="262"/>
      <c r="AY150" s="262"/>
      <c r="AZ150" s="262"/>
      <c r="BA150" s="317">
        <v>172</v>
      </c>
      <c r="BB150" s="390"/>
    </row>
    <row r="151" spans="1:54" ht="24.95" customHeight="1">
      <c r="A151" s="322"/>
      <c r="B151" s="19" t="s">
        <v>5209</v>
      </c>
      <c r="C151" s="19">
        <v>5</v>
      </c>
      <c r="D151" s="27" t="s">
        <v>5210</v>
      </c>
      <c r="E151" s="27">
        <v>3</v>
      </c>
      <c r="F151" s="26" t="s">
        <v>5810</v>
      </c>
      <c r="G151" s="26" t="s">
        <v>5304</v>
      </c>
      <c r="H151" s="26"/>
      <c r="I151" s="26"/>
      <c r="J151" s="26"/>
      <c r="K151" s="26"/>
      <c r="L151" s="26"/>
      <c r="M151" s="26" t="s">
        <v>5305</v>
      </c>
      <c r="N151" s="26" t="s">
        <v>5306</v>
      </c>
      <c r="O151" s="26"/>
      <c r="P151" s="26"/>
      <c r="Q151" s="26" t="s">
        <v>5307</v>
      </c>
      <c r="R151" s="26"/>
      <c r="S151" s="26" t="s">
        <v>5308</v>
      </c>
      <c r="T151" s="26" t="s">
        <v>5309</v>
      </c>
      <c r="U151" s="26" t="s">
        <v>5310</v>
      </c>
      <c r="V151" s="26"/>
      <c r="W151" s="26"/>
      <c r="X151" s="26"/>
      <c r="Y151" s="26" t="s">
        <v>5311</v>
      </c>
      <c r="Z151" s="26" t="s">
        <v>5312</v>
      </c>
      <c r="AA151" s="28" t="s">
        <v>5313</v>
      </c>
      <c r="AB151" s="28" t="s">
        <v>5314</v>
      </c>
      <c r="AC151" s="28"/>
      <c r="AD151" s="28"/>
      <c r="AE151" s="28" t="s">
        <v>4</v>
      </c>
      <c r="AF151" s="28" t="s">
        <v>690</v>
      </c>
      <c r="AG151" s="28" t="s">
        <v>5315</v>
      </c>
      <c r="AH151" s="28" t="s">
        <v>5316</v>
      </c>
      <c r="AI151" s="29"/>
      <c r="AJ151" s="30"/>
      <c r="AK151" s="31"/>
      <c r="AL151" s="328"/>
      <c r="AM151" s="329"/>
      <c r="AN151" s="25"/>
      <c r="AO151" s="24"/>
      <c r="AP151" s="258" t="s">
        <v>5317</v>
      </c>
      <c r="AQ151" s="259"/>
      <c r="AR151" s="259" t="s">
        <v>664</v>
      </c>
      <c r="AS151" s="259" t="s">
        <v>665</v>
      </c>
      <c r="AT151" s="262"/>
      <c r="AU151" s="262"/>
      <c r="AV151" s="262"/>
      <c r="AW151" s="262"/>
      <c r="AX151" s="262"/>
      <c r="AY151" s="262"/>
      <c r="AZ151" s="262"/>
      <c r="BA151" s="317">
        <v>13</v>
      </c>
      <c r="BB151" s="390"/>
    </row>
    <row r="152" spans="1:54" ht="24.95" customHeight="1">
      <c r="A152" s="322"/>
      <c r="B152" s="19" t="s">
        <v>2214</v>
      </c>
      <c r="C152" s="19">
        <v>87</v>
      </c>
      <c r="D152" s="27"/>
      <c r="E152" s="27"/>
      <c r="F152" s="26" t="s">
        <v>5811</v>
      </c>
      <c r="G152" s="26" t="s">
        <v>3</v>
      </c>
      <c r="H152" s="26"/>
      <c r="I152" s="26"/>
      <c r="J152" s="26"/>
      <c r="K152" s="26"/>
      <c r="L152" s="26"/>
      <c r="M152" s="26" t="s">
        <v>673</v>
      </c>
      <c r="N152" s="26" t="s">
        <v>5318</v>
      </c>
      <c r="O152" s="26"/>
      <c r="P152" s="26"/>
      <c r="Q152" s="26" t="s">
        <v>5319</v>
      </c>
      <c r="R152" s="26"/>
      <c r="S152" s="26"/>
      <c r="T152" s="26"/>
      <c r="U152" s="26"/>
      <c r="V152" s="26"/>
      <c r="W152" s="26"/>
      <c r="X152" s="26"/>
      <c r="Y152" s="26" t="s">
        <v>5320</v>
      </c>
      <c r="Z152" s="26"/>
      <c r="AA152" s="28" t="s">
        <v>816</v>
      </c>
      <c r="AB152" s="28" t="s">
        <v>5321</v>
      </c>
      <c r="AC152" s="28"/>
      <c r="AD152" s="28"/>
      <c r="AE152" s="28" t="s">
        <v>4</v>
      </c>
      <c r="AF152" s="28" t="s">
        <v>675</v>
      </c>
      <c r="AG152" s="28" t="s">
        <v>676</v>
      </c>
      <c r="AH152" s="28" t="s">
        <v>5322</v>
      </c>
      <c r="AI152" s="29"/>
      <c r="AJ152" s="30"/>
      <c r="AK152" s="31"/>
      <c r="AL152" s="328"/>
      <c r="AM152" s="329"/>
      <c r="AN152" s="25"/>
      <c r="AO152" s="24"/>
      <c r="AP152" s="258" t="s">
        <v>5323</v>
      </c>
      <c r="AQ152" s="259"/>
      <c r="AR152" s="259" t="s">
        <v>664</v>
      </c>
      <c r="AS152" s="259" t="s">
        <v>665</v>
      </c>
      <c r="AT152" s="262"/>
      <c r="AU152" s="262"/>
      <c r="AV152" s="262"/>
      <c r="AW152" s="262"/>
      <c r="AX152" s="262"/>
      <c r="AY152" s="262"/>
      <c r="AZ152" s="262"/>
      <c r="BA152" s="317">
        <v>637</v>
      </c>
      <c r="BB152" s="390"/>
    </row>
    <row r="153" spans="1:54" ht="24.95" customHeight="1">
      <c r="A153" s="322"/>
      <c r="B153" s="19" t="s">
        <v>2227</v>
      </c>
      <c r="C153" s="19">
        <v>92</v>
      </c>
      <c r="D153" s="27" t="s">
        <v>1857</v>
      </c>
      <c r="E153" s="27" t="s">
        <v>1870</v>
      </c>
      <c r="F153" s="26" t="s">
        <v>5812</v>
      </c>
      <c r="G153" s="26" t="s">
        <v>1871</v>
      </c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1872</v>
      </c>
      <c r="Z153" s="26"/>
      <c r="AA153" s="28" t="s">
        <v>816</v>
      </c>
      <c r="AB153" s="28" t="s">
        <v>825</v>
      </c>
      <c r="AC153" s="28"/>
      <c r="AD153" s="28"/>
      <c r="AE153" s="28"/>
      <c r="AF153" s="28"/>
      <c r="AG153" s="28"/>
      <c r="AH153" s="28"/>
      <c r="AI153" s="29"/>
      <c r="AJ153" s="30"/>
      <c r="AK153" s="31"/>
      <c r="AL153" s="328"/>
      <c r="AM153" s="329"/>
      <c r="AN153" s="25"/>
      <c r="AO153" s="24"/>
      <c r="AP153" s="258" t="s">
        <v>1873</v>
      </c>
      <c r="AQ153" s="259"/>
      <c r="AR153" s="259" t="s">
        <v>1311</v>
      </c>
      <c r="AS153" s="259" t="s">
        <v>665</v>
      </c>
      <c r="AT153" s="262"/>
      <c r="AU153" s="262"/>
      <c r="AV153" s="262"/>
      <c r="AW153" s="262" t="s">
        <v>1870</v>
      </c>
      <c r="AX153" s="262"/>
      <c r="AY153" s="262"/>
      <c r="AZ153" s="262"/>
      <c r="BA153" s="317">
        <v>141</v>
      </c>
      <c r="BB153" s="390"/>
    </row>
    <row r="154" spans="1:54" ht="24.95" customHeight="1">
      <c r="A154" s="322"/>
      <c r="B154" s="19" t="s">
        <v>2227</v>
      </c>
      <c r="C154" s="19">
        <v>92</v>
      </c>
      <c r="D154" s="27" t="s">
        <v>1857</v>
      </c>
      <c r="E154" s="27" t="s">
        <v>1864</v>
      </c>
      <c r="F154" s="26" t="s">
        <v>5813</v>
      </c>
      <c r="G154" s="26" t="s">
        <v>1865</v>
      </c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 t="s">
        <v>1866</v>
      </c>
      <c r="Z154" s="26"/>
      <c r="AA154" s="28" t="s">
        <v>1867</v>
      </c>
      <c r="AB154" s="28" t="s">
        <v>1868</v>
      </c>
      <c r="AC154" s="28"/>
      <c r="AD154" s="28"/>
      <c r="AE154" s="28"/>
      <c r="AF154" s="28"/>
      <c r="AG154" s="28"/>
      <c r="AH154" s="28"/>
      <c r="AI154" s="29"/>
      <c r="AJ154" s="30"/>
      <c r="AK154" s="31"/>
      <c r="AL154" s="328"/>
      <c r="AM154" s="329"/>
      <c r="AN154" s="25"/>
      <c r="AO154" s="24"/>
      <c r="AP154" s="258" t="s">
        <v>1869</v>
      </c>
      <c r="AQ154" s="259"/>
      <c r="AR154" s="259" t="s">
        <v>1311</v>
      </c>
      <c r="AS154" s="259" t="s">
        <v>665</v>
      </c>
      <c r="AT154" s="262"/>
      <c r="AU154" s="262"/>
      <c r="AV154" s="262"/>
      <c r="AW154" s="262" t="s">
        <v>1864</v>
      </c>
      <c r="AX154" s="262"/>
      <c r="AY154" s="262"/>
      <c r="AZ154" s="262"/>
      <c r="BA154" s="317">
        <v>140</v>
      </c>
      <c r="BB154" s="390"/>
    </row>
    <row r="155" spans="1:54" ht="24.95" customHeight="1">
      <c r="A155" s="322"/>
      <c r="B155" s="19" t="s">
        <v>2215</v>
      </c>
      <c r="C155" s="19">
        <v>91</v>
      </c>
      <c r="D155" s="27" t="s">
        <v>827</v>
      </c>
      <c r="E155" s="27" t="s">
        <v>828</v>
      </c>
      <c r="F155" s="26" t="s">
        <v>5814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/>
      <c r="Q155" s="26" t="s">
        <v>3</v>
      </c>
      <c r="R155" s="26"/>
      <c r="S155" s="26"/>
      <c r="T155" s="26"/>
      <c r="U155" s="26" t="s">
        <v>3</v>
      </c>
      <c r="V155" s="26"/>
      <c r="W155" s="26"/>
      <c r="X155" s="26"/>
      <c r="Y155" s="26" t="s">
        <v>829</v>
      </c>
      <c r="Z155" s="26"/>
      <c r="AA155" s="28" t="s">
        <v>830</v>
      </c>
      <c r="AB155" s="28" t="s">
        <v>831</v>
      </c>
      <c r="AC155" s="28"/>
      <c r="AD155" s="28"/>
      <c r="AE155" s="28"/>
      <c r="AF155" s="28"/>
      <c r="AG155" s="28"/>
      <c r="AH155" s="28"/>
      <c r="AI155" s="29"/>
      <c r="AJ155" s="30" t="s">
        <v>832</v>
      </c>
      <c r="AK155" s="31" t="s">
        <v>3</v>
      </c>
      <c r="AL155" s="328"/>
      <c r="AM155" s="329"/>
      <c r="AN155" s="25"/>
      <c r="AO155" s="24"/>
      <c r="AP155" s="258" t="s">
        <v>833</v>
      </c>
      <c r="AQ155" s="259"/>
      <c r="AR155" s="259" t="s">
        <v>834</v>
      </c>
      <c r="AS155" s="259" t="s">
        <v>665</v>
      </c>
      <c r="AT155" s="262"/>
      <c r="AU155" s="262"/>
      <c r="AV155" s="262" t="s">
        <v>828</v>
      </c>
      <c r="AW155" s="262"/>
      <c r="AX155" s="262"/>
      <c r="AY155" s="262"/>
      <c r="AZ155" s="262"/>
      <c r="BA155" s="317">
        <v>22</v>
      </c>
      <c r="BB155" s="390"/>
    </row>
    <row r="156" spans="1:54" ht="24.95" customHeight="1">
      <c r="A156" s="322"/>
      <c r="B156" s="19" t="s">
        <v>2227</v>
      </c>
      <c r="C156" s="19">
        <v>92</v>
      </c>
      <c r="D156" s="27" t="s">
        <v>1857</v>
      </c>
      <c r="E156" s="27" t="s">
        <v>1858</v>
      </c>
      <c r="F156" s="26" t="s">
        <v>5815</v>
      </c>
      <c r="G156" s="26" t="s">
        <v>1859</v>
      </c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 t="s">
        <v>1860</v>
      </c>
      <c r="Z156" s="26"/>
      <c r="AA156" s="28" t="s">
        <v>1861</v>
      </c>
      <c r="AB156" s="28" t="s">
        <v>1862</v>
      </c>
      <c r="AC156" s="28"/>
      <c r="AD156" s="28"/>
      <c r="AE156" s="28"/>
      <c r="AF156" s="28"/>
      <c r="AG156" s="28"/>
      <c r="AH156" s="28"/>
      <c r="AI156" s="29"/>
      <c r="AJ156" s="30"/>
      <c r="AK156" s="31"/>
      <c r="AL156" s="328"/>
      <c r="AM156" s="329"/>
      <c r="AN156" s="25"/>
      <c r="AO156" s="24"/>
      <c r="AP156" s="258" t="s">
        <v>1863</v>
      </c>
      <c r="AQ156" s="259"/>
      <c r="AR156" s="259" t="s">
        <v>1311</v>
      </c>
      <c r="AS156" s="259" t="s">
        <v>665</v>
      </c>
      <c r="AT156" s="262"/>
      <c r="AU156" s="262"/>
      <c r="AV156" s="262"/>
      <c r="AW156" s="262" t="s">
        <v>1858</v>
      </c>
      <c r="AX156" s="262"/>
      <c r="AY156" s="262"/>
      <c r="AZ156" s="262"/>
      <c r="BA156" s="317">
        <v>139</v>
      </c>
      <c r="BB156" s="390"/>
    </row>
    <row r="157" spans="1:54" ht="24.95" customHeight="1">
      <c r="A157" s="322"/>
      <c r="B157" s="19" t="s">
        <v>2215</v>
      </c>
      <c r="C157" s="19">
        <v>91</v>
      </c>
      <c r="D157" s="27" t="s">
        <v>827</v>
      </c>
      <c r="E157" s="27" t="s">
        <v>1152</v>
      </c>
      <c r="F157" s="26" t="s">
        <v>5816</v>
      </c>
      <c r="G157" s="26" t="s">
        <v>3</v>
      </c>
      <c r="H157" s="26" t="s">
        <v>1153</v>
      </c>
      <c r="I157" s="26"/>
      <c r="J157" s="26"/>
      <c r="K157" s="26"/>
      <c r="L157" s="26"/>
      <c r="M157" s="26" t="s">
        <v>1154</v>
      </c>
      <c r="N157" s="26" t="s">
        <v>1155</v>
      </c>
      <c r="O157" s="26"/>
      <c r="P157" s="26"/>
      <c r="Q157" s="26" t="s">
        <v>1156</v>
      </c>
      <c r="R157" s="26"/>
      <c r="S157" s="26"/>
      <c r="T157" s="26"/>
      <c r="U157" s="26" t="s">
        <v>3</v>
      </c>
      <c r="V157" s="26"/>
      <c r="W157" s="26"/>
      <c r="X157" s="26"/>
      <c r="Y157" s="26" t="s">
        <v>1157</v>
      </c>
      <c r="Z157" s="26"/>
      <c r="AA157" s="28" t="s">
        <v>1158</v>
      </c>
      <c r="AB157" s="28" t="s">
        <v>1159</v>
      </c>
      <c r="AC157" s="28"/>
      <c r="AD157" s="28"/>
      <c r="AE157" s="28" t="s">
        <v>4</v>
      </c>
      <c r="AF157" s="28" t="s">
        <v>893</v>
      </c>
      <c r="AG157" s="28"/>
      <c r="AH157" s="28" t="s">
        <v>1160</v>
      </c>
      <c r="AI157" s="29"/>
      <c r="AJ157" s="30" t="s">
        <v>3</v>
      </c>
      <c r="AK157" s="31" t="s">
        <v>3</v>
      </c>
      <c r="AL157" s="328"/>
      <c r="AM157" s="329"/>
      <c r="AN157" s="25"/>
      <c r="AO157" s="24"/>
      <c r="AP157" s="258" t="s">
        <v>1161</v>
      </c>
      <c r="AQ157" s="259"/>
      <c r="AR157" s="259" t="s">
        <v>834</v>
      </c>
      <c r="AS157" s="259" t="s">
        <v>665</v>
      </c>
      <c r="AT157" s="262"/>
      <c r="AU157" s="262"/>
      <c r="AV157" s="262" t="s">
        <v>1152</v>
      </c>
      <c r="AW157" s="262"/>
      <c r="AX157" s="262"/>
      <c r="AY157" s="262"/>
      <c r="AZ157" s="262"/>
      <c r="BA157" s="317">
        <v>57</v>
      </c>
      <c r="BB157" s="390"/>
    </row>
    <row r="158" spans="1:54" ht="24.95" customHeight="1">
      <c r="A158" s="322"/>
      <c r="B158" s="19" t="s">
        <v>2215</v>
      </c>
      <c r="C158" s="19">
        <v>91</v>
      </c>
      <c r="D158" s="27" t="s">
        <v>1351</v>
      </c>
      <c r="E158" s="27" t="s">
        <v>1775</v>
      </c>
      <c r="F158" s="26" t="s">
        <v>5817</v>
      </c>
      <c r="G158" s="26" t="s">
        <v>3</v>
      </c>
      <c r="H158" s="26" t="s">
        <v>1776</v>
      </c>
      <c r="I158" s="26"/>
      <c r="J158" s="26"/>
      <c r="K158" s="26"/>
      <c r="L158" s="26"/>
      <c r="M158" s="26" t="s">
        <v>1777</v>
      </c>
      <c r="N158" s="26" t="s">
        <v>1778</v>
      </c>
      <c r="O158" s="26"/>
      <c r="P158" s="26" t="s">
        <v>1779</v>
      </c>
      <c r="Q158" s="26" t="s">
        <v>1518</v>
      </c>
      <c r="R158" s="26"/>
      <c r="S158" s="26"/>
      <c r="T158" s="26" t="s">
        <v>1780</v>
      </c>
      <c r="U158" s="26" t="s">
        <v>1781</v>
      </c>
      <c r="V158" s="26"/>
      <c r="W158" s="26"/>
      <c r="X158" s="26"/>
      <c r="Y158" s="26" t="s">
        <v>1782</v>
      </c>
      <c r="Z158" s="26"/>
      <c r="AA158" s="28" t="s">
        <v>1783</v>
      </c>
      <c r="AB158" s="28" t="s">
        <v>1784</v>
      </c>
      <c r="AC158" s="28"/>
      <c r="AD158" s="28"/>
      <c r="AE158" s="28" t="s">
        <v>4</v>
      </c>
      <c r="AF158" s="28" t="s">
        <v>1785</v>
      </c>
      <c r="AG158" s="28" t="s">
        <v>1786</v>
      </c>
      <c r="AH158" s="28" t="s">
        <v>1787</v>
      </c>
      <c r="AI158" s="29"/>
      <c r="AJ158" s="30"/>
      <c r="AK158" s="31"/>
      <c r="AL158" s="328"/>
      <c r="AM158" s="329"/>
      <c r="AN158" s="25"/>
      <c r="AO158" s="24"/>
      <c r="AP158" s="258" t="s">
        <v>1788</v>
      </c>
      <c r="AQ158" s="259"/>
      <c r="AR158" s="259" t="s">
        <v>664</v>
      </c>
      <c r="AS158" s="259" t="s">
        <v>665</v>
      </c>
      <c r="AT158" s="262"/>
      <c r="AU158" s="262"/>
      <c r="AV158" s="262" t="s">
        <v>1775</v>
      </c>
      <c r="AW158" s="262"/>
      <c r="AX158" s="262"/>
      <c r="AY158" s="262"/>
      <c r="AZ158" s="262"/>
      <c r="BA158" s="317">
        <v>122</v>
      </c>
      <c r="BB158" s="390"/>
    </row>
    <row r="159" spans="1:54" ht="24.95" customHeight="1">
      <c r="A159" s="322"/>
      <c r="B159" s="19" t="s">
        <v>2227</v>
      </c>
      <c r="C159" s="19">
        <v>92</v>
      </c>
      <c r="D159" s="27" t="s">
        <v>1857</v>
      </c>
      <c r="E159" s="27" t="s">
        <v>2147</v>
      </c>
      <c r="F159" s="26" t="s">
        <v>5818</v>
      </c>
      <c r="G159" s="26" t="s">
        <v>2148</v>
      </c>
      <c r="H159" s="26" t="s">
        <v>2149</v>
      </c>
      <c r="I159" s="26"/>
      <c r="J159" s="26"/>
      <c r="K159" s="26"/>
      <c r="L159" s="26"/>
      <c r="M159" s="26" t="s">
        <v>2235</v>
      </c>
      <c r="N159" s="26" t="s">
        <v>2150</v>
      </c>
      <c r="O159" s="26"/>
      <c r="P159" s="26"/>
      <c r="Q159" s="26" t="s">
        <v>2151</v>
      </c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8"/>
      <c r="AM159" s="329"/>
      <c r="AN159" s="25"/>
      <c r="AO159" s="24"/>
      <c r="AP159" s="258" t="s">
        <v>2152</v>
      </c>
      <c r="AQ159" s="259"/>
      <c r="AR159" s="259" t="s">
        <v>1311</v>
      </c>
      <c r="AS159" s="259" t="s">
        <v>2153</v>
      </c>
      <c r="AT159" s="262"/>
      <c r="AU159" s="262"/>
      <c r="AV159" s="262"/>
      <c r="AW159" s="262" t="s">
        <v>2147</v>
      </c>
      <c r="AX159" s="262"/>
      <c r="AY159" s="262"/>
      <c r="AZ159" s="262"/>
      <c r="BA159" s="317">
        <v>175</v>
      </c>
      <c r="BB159" s="390"/>
    </row>
    <row r="160" spans="1:54" ht="24.95" customHeight="1">
      <c r="A160" s="322"/>
      <c r="B160" s="19" t="s">
        <v>2215</v>
      </c>
      <c r="C160" s="19">
        <v>91</v>
      </c>
      <c r="D160" s="27" t="s">
        <v>1351</v>
      </c>
      <c r="E160" s="27" t="s">
        <v>1521</v>
      </c>
      <c r="F160" s="26" t="s">
        <v>5819</v>
      </c>
      <c r="G160" s="26" t="s">
        <v>1522</v>
      </c>
      <c r="H160" s="26"/>
      <c r="I160" s="26"/>
      <c r="J160" s="26"/>
      <c r="K160" s="26"/>
      <c r="L160" s="26"/>
      <c r="M160" s="26">
        <v>1540015</v>
      </c>
      <c r="N160" s="26" t="s">
        <v>1523</v>
      </c>
      <c r="O160" s="26"/>
      <c r="P160" s="26"/>
      <c r="Q160" s="26" t="s">
        <v>1524</v>
      </c>
      <c r="R160" s="26"/>
      <c r="S160" s="26"/>
      <c r="T160" s="26" t="s">
        <v>1525</v>
      </c>
      <c r="U160" s="26"/>
      <c r="V160" s="26"/>
      <c r="W160" s="26"/>
      <c r="X160" s="26"/>
      <c r="Y160" s="26" t="s">
        <v>1526</v>
      </c>
      <c r="Z160" s="26"/>
      <c r="AA160" s="28" t="s">
        <v>1527</v>
      </c>
      <c r="AB160" s="28" t="s">
        <v>1528</v>
      </c>
      <c r="AC160" s="28"/>
      <c r="AD160" s="28"/>
      <c r="AE160" s="28" t="s">
        <v>4</v>
      </c>
      <c r="AF160" s="28" t="s">
        <v>706</v>
      </c>
      <c r="AG160" s="28"/>
      <c r="AH160" s="28" t="s">
        <v>1529</v>
      </c>
      <c r="AI160" s="29"/>
      <c r="AJ160" s="30"/>
      <c r="AK160" s="31"/>
      <c r="AL160" s="328"/>
      <c r="AM160" s="329"/>
      <c r="AN160" s="25"/>
      <c r="AO160" s="24"/>
      <c r="AP160" s="258" t="s">
        <v>1530</v>
      </c>
      <c r="AQ160" s="259"/>
      <c r="AR160" s="259" t="s">
        <v>1311</v>
      </c>
      <c r="AS160" s="259" t="s">
        <v>665</v>
      </c>
      <c r="AT160" s="262"/>
      <c r="AU160" s="262"/>
      <c r="AV160" s="262" t="s">
        <v>1521</v>
      </c>
      <c r="AW160" s="262" t="s">
        <v>2221</v>
      </c>
      <c r="AX160" s="262"/>
      <c r="AY160" s="262"/>
      <c r="AZ160" s="262"/>
      <c r="BA160" s="317">
        <v>95</v>
      </c>
      <c r="BB160" s="390"/>
    </row>
    <row r="161" spans="1:54" ht="24.95" customHeight="1">
      <c r="A161" s="322"/>
      <c r="B161" s="19" t="s">
        <v>5209</v>
      </c>
      <c r="C161" s="19">
        <v>5</v>
      </c>
      <c r="D161" s="27" t="s">
        <v>5210</v>
      </c>
      <c r="E161" s="27">
        <v>2</v>
      </c>
      <c r="F161" s="26" t="s">
        <v>5820</v>
      </c>
      <c r="G161" s="26" t="s">
        <v>5324</v>
      </c>
      <c r="H161" s="26"/>
      <c r="I161" s="26"/>
      <c r="J161" s="26"/>
      <c r="K161" s="26"/>
      <c r="L161" s="26"/>
      <c r="M161" s="26" t="s">
        <v>5325</v>
      </c>
      <c r="N161" s="26" t="s">
        <v>5326</v>
      </c>
      <c r="O161" s="26"/>
      <c r="P161" s="26"/>
      <c r="Q161" s="26" t="s">
        <v>685</v>
      </c>
      <c r="R161" s="26"/>
      <c r="S161" s="26"/>
      <c r="T161" s="26" t="s">
        <v>5327</v>
      </c>
      <c r="U161" s="26" t="s">
        <v>5328</v>
      </c>
      <c r="V161" s="26"/>
      <c r="W161" s="26"/>
      <c r="X161" s="26"/>
      <c r="Y161" s="26" t="s">
        <v>5329</v>
      </c>
      <c r="Z161" s="26" t="s">
        <v>5217</v>
      </c>
      <c r="AA161" s="28" t="s">
        <v>686</v>
      </c>
      <c r="AB161" s="28" t="s">
        <v>5330</v>
      </c>
      <c r="AC161" s="28"/>
      <c r="AD161" s="28"/>
      <c r="AE161" s="28" t="s">
        <v>687</v>
      </c>
      <c r="AF161" s="28" t="s">
        <v>688</v>
      </c>
      <c r="AG161" s="28" t="s">
        <v>5331</v>
      </c>
      <c r="AH161" s="28" t="s">
        <v>5332</v>
      </c>
      <c r="AI161" s="29"/>
      <c r="AJ161" s="30"/>
      <c r="AK161" s="31"/>
      <c r="AL161" s="328"/>
      <c r="AM161" s="329"/>
      <c r="AN161" s="25"/>
      <c r="AO161" s="24"/>
      <c r="AP161" s="258" t="s">
        <v>689</v>
      </c>
      <c r="AQ161" s="259"/>
      <c r="AR161" s="259" t="s">
        <v>664</v>
      </c>
      <c r="AS161" s="259" t="s">
        <v>665</v>
      </c>
      <c r="AT161" s="262"/>
      <c r="AU161" s="262"/>
      <c r="AV161" s="262"/>
      <c r="AW161" s="262"/>
      <c r="AX161" s="262"/>
      <c r="AY161" s="262"/>
      <c r="AZ161" s="262"/>
      <c r="BA161" s="317">
        <v>12</v>
      </c>
      <c r="BB161" s="390"/>
    </row>
    <row r="162" spans="1:54" ht="24.95" customHeight="1">
      <c r="A162" s="322"/>
      <c r="B162" s="19" t="s">
        <v>5333</v>
      </c>
      <c r="C162" s="19">
        <v>7</v>
      </c>
      <c r="D162" s="27" t="s">
        <v>5334</v>
      </c>
      <c r="E162" s="27">
        <v>1</v>
      </c>
      <c r="F162" s="26" t="s">
        <v>5821</v>
      </c>
      <c r="G162" s="26" t="s">
        <v>5335</v>
      </c>
      <c r="H162" s="26"/>
      <c r="I162" s="26"/>
      <c r="J162" s="26"/>
      <c r="K162" s="26"/>
      <c r="L162" s="26"/>
      <c r="M162" s="26" t="s">
        <v>5336</v>
      </c>
      <c r="N162" s="26" t="s">
        <v>5337</v>
      </c>
      <c r="O162" s="26"/>
      <c r="P162" s="26" t="s">
        <v>708</v>
      </c>
      <c r="Q162" s="26" t="s">
        <v>5338</v>
      </c>
      <c r="R162" s="26" t="s">
        <v>5338</v>
      </c>
      <c r="S162" s="26"/>
      <c r="T162" s="26"/>
      <c r="U162" s="26" t="s">
        <v>5339</v>
      </c>
      <c r="V162" s="26"/>
      <c r="W162" s="26"/>
      <c r="X162" s="26"/>
      <c r="Y162" s="26" t="s">
        <v>5340</v>
      </c>
      <c r="Z162" s="26" t="s">
        <v>709</v>
      </c>
      <c r="AA162" s="28" t="s">
        <v>5341</v>
      </c>
      <c r="AB162" s="28" t="s">
        <v>5342</v>
      </c>
      <c r="AC162" s="28"/>
      <c r="AD162" s="28"/>
      <c r="AE162" s="28" t="s">
        <v>4</v>
      </c>
      <c r="AF162" s="28" t="s">
        <v>5</v>
      </c>
      <c r="AG162" s="28" t="s">
        <v>710</v>
      </c>
      <c r="AH162" s="28" t="s">
        <v>5343</v>
      </c>
      <c r="AI162" s="29"/>
      <c r="AJ162" s="30"/>
      <c r="AK162" s="31"/>
      <c r="AL162" s="328"/>
      <c r="AM162" s="329"/>
      <c r="AN162" s="25"/>
      <c r="AO162" s="24"/>
      <c r="AP162" s="258" t="s">
        <v>711</v>
      </c>
      <c r="AQ162" s="259"/>
      <c r="AR162" s="259" t="s">
        <v>664</v>
      </c>
      <c r="AS162" s="259" t="s">
        <v>665</v>
      </c>
      <c r="AT162" s="262"/>
      <c r="AU162" s="262"/>
      <c r="AV162" s="262"/>
      <c r="AW162" s="262"/>
      <c r="AX162" s="262"/>
      <c r="AY162" s="262"/>
      <c r="AZ162" s="262"/>
      <c r="BA162" s="317">
        <v>19</v>
      </c>
      <c r="BB162" s="390"/>
    </row>
    <row r="163" spans="1:54" ht="24.95" customHeight="1">
      <c r="A163" s="322"/>
      <c r="B163" s="19" t="s">
        <v>2227</v>
      </c>
      <c r="C163" s="19">
        <v>92</v>
      </c>
      <c r="D163" s="27" t="s">
        <v>1857</v>
      </c>
      <c r="E163" s="27" t="s">
        <v>1886</v>
      </c>
      <c r="F163" s="26" t="s">
        <v>5822</v>
      </c>
      <c r="G163" s="26" t="s">
        <v>1887</v>
      </c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 t="s">
        <v>1888</v>
      </c>
      <c r="Z163" s="26"/>
      <c r="AA163" s="28" t="s">
        <v>1889</v>
      </c>
      <c r="AB163" s="28" t="s">
        <v>1890</v>
      </c>
      <c r="AC163" s="28"/>
      <c r="AD163" s="28"/>
      <c r="AE163" s="28"/>
      <c r="AF163" s="28"/>
      <c r="AG163" s="28"/>
      <c r="AH163" s="28"/>
      <c r="AI163" s="29"/>
      <c r="AJ163" s="30"/>
      <c r="AK163" s="31"/>
      <c r="AL163" s="328"/>
      <c r="AM163" s="329"/>
      <c r="AN163" s="25"/>
      <c r="AO163" s="24"/>
      <c r="AP163" s="258" t="s">
        <v>1891</v>
      </c>
      <c r="AQ163" s="259"/>
      <c r="AR163" s="259" t="s">
        <v>1311</v>
      </c>
      <c r="AS163" s="259" t="s">
        <v>665</v>
      </c>
      <c r="AT163" s="262"/>
      <c r="AU163" s="262"/>
      <c r="AV163" s="262"/>
      <c r="AW163" s="262" t="s">
        <v>1886</v>
      </c>
      <c r="AX163" s="262"/>
      <c r="AY163" s="262"/>
      <c r="AZ163" s="262"/>
      <c r="BA163" s="317">
        <v>144</v>
      </c>
      <c r="BB163" s="390"/>
    </row>
    <row r="164" spans="1:54" ht="24.95" customHeight="1">
      <c r="A164" s="322"/>
      <c r="B164" s="19" t="s">
        <v>5333</v>
      </c>
      <c r="C164" s="19">
        <v>7</v>
      </c>
      <c r="D164" s="27" t="s">
        <v>5334</v>
      </c>
      <c r="E164" s="27">
        <v>3</v>
      </c>
      <c r="F164" s="26" t="s">
        <v>5823</v>
      </c>
      <c r="G164" s="26" t="s">
        <v>5344</v>
      </c>
      <c r="H164" s="26"/>
      <c r="I164" s="26"/>
      <c r="J164" s="26" t="s">
        <v>5345</v>
      </c>
      <c r="K164" s="26" t="s">
        <v>5346</v>
      </c>
      <c r="L164" s="26"/>
      <c r="M164" s="26" t="s">
        <v>5347</v>
      </c>
      <c r="N164" s="26" t="s">
        <v>5348</v>
      </c>
      <c r="O164" s="26"/>
      <c r="P164" s="26" t="s">
        <v>5349</v>
      </c>
      <c r="Q164" s="26" t="s">
        <v>5350</v>
      </c>
      <c r="R164" s="26"/>
      <c r="S164" s="26" t="s">
        <v>5351</v>
      </c>
      <c r="T164" s="26"/>
      <c r="U164" s="26"/>
      <c r="V164" s="26"/>
      <c r="W164" s="26"/>
      <c r="X164" s="26"/>
      <c r="Y164" s="26" t="s">
        <v>5352</v>
      </c>
      <c r="Z164" s="26" t="s">
        <v>714</v>
      </c>
      <c r="AA164" s="28" t="s">
        <v>5353</v>
      </c>
      <c r="AB164" s="28" t="s">
        <v>715</v>
      </c>
      <c r="AC164" s="28"/>
      <c r="AD164" s="28"/>
      <c r="AE164" s="28" t="s">
        <v>4</v>
      </c>
      <c r="AF164" s="28" t="s">
        <v>716</v>
      </c>
      <c r="AG164" s="28" t="s">
        <v>5354</v>
      </c>
      <c r="AH164" s="28" t="s">
        <v>5355</v>
      </c>
      <c r="AI164" s="29" t="s">
        <v>5356</v>
      </c>
      <c r="AJ164" s="30"/>
      <c r="AK164" s="31"/>
      <c r="AL164" s="328"/>
      <c r="AM164" s="329"/>
      <c r="AN164" s="25"/>
      <c r="AO164" s="24"/>
      <c r="AP164" s="258" t="s">
        <v>717</v>
      </c>
      <c r="AQ164" s="259"/>
      <c r="AR164" s="259" t="s">
        <v>664</v>
      </c>
      <c r="AS164" s="259" t="s">
        <v>665</v>
      </c>
      <c r="AT164" s="262"/>
      <c r="AU164" s="262"/>
      <c r="AV164" s="262"/>
      <c r="AW164" s="262"/>
      <c r="AX164" s="262"/>
      <c r="AY164" s="262"/>
      <c r="AZ164" s="262"/>
      <c r="BA164" s="317">
        <v>21</v>
      </c>
      <c r="BB164" s="390"/>
    </row>
    <row r="165" spans="1:54" ht="24.95" customHeight="1">
      <c r="A165" s="322"/>
      <c r="B165" s="19" t="s">
        <v>2214</v>
      </c>
      <c r="C165" s="19">
        <v>87</v>
      </c>
      <c r="D165" s="27"/>
      <c r="E165" s="27"/>
      <c r="F165" s="26" t="s">
        <v>5824</v>
      </c>
      <c r="G165" s="26" t="s">
        <v>3</v>
      </c>
      <c r="H165" s="26"/>
      <c r="I165" s="26"/>
      <c r="J165" s="26"/>
      <c r="K165" s="26"/>
      <c r="L165" s="26"/>
      <c r="M165" s="26" t="s">
        <v>673</v>
      </c>
      <c r="N165" s="26" t="s">
        <v>5357</v>
      </c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 t="s">
        <v>5358</v>
      </c>
      <c r="Z165" s="26"/>
      <c r="AA165" s="28" t="s">
        <v>5359</v>
      </c>
      <c r="AB165" s="28" t="s">
        <v>820</v>
      </c>
      <c r="AC165" s="28"/>
      <c r="AD165" s="28"/>
      <c r="AE165" s="28" t="s">
        <v>4</v>
      </c>
      <c r="AF165" s="28" t="s">
        <v>675</v>
      </c>
      <c r="AG165" s="28" t="s">
        <v>676</v>
      </c>
      <c r="AH165" s="28" t="s">
        <v>5360</v>
      </c>
      <c r="AI165" s="29"/>
      <c r="AJ165" s="30"/>
      <c r="AK165" s="31"/>
      <c r="AL165" s="328"/>
      <c r="AM165" s="329"/>
      <c r="AN165" s="25"/>
      <c r="AO165" s="24"/>
      <c r="AP165" s="258" t="s">
        <v>5361</v>
      </c>
      <c r="AQ165" s="259"/>
      <c r="AR165" s="259" t="s">
        <v>664</v>
      </c>
      <c r="AS165" s="259" t="s">
        <v>665</v>
      </c>
      <c r="AT165" s="262"/>
      <c r="AU165" s="262"/>
      <c r="AV165" s="262"/>
      <c r="AW165" s="262"/>
      <c r="AX165" s="262"/>
      <c r="AY165" s="262"/>
      <c r="AZ165" s="262"/>
      <c r="BA165" s="317">
        <v>643</v>
      </c>
      <c r="BB165" s="390"/>
    </row>
    <row r="166" spans="1:54" ht="24.95" customHeight="1">
      <c r="A166" s="322"/>
      <c r="B166" s="19" t="s">
        <v>5209</v>
      </c>
      <c r="C166" s="19">
        <v>5</v>
      </c>
      <c r="D166" s="27" t="s">
        <v>5210</v>
      </c>
      <c r="E166" s="27">
        <v>1</v>
      </c>
      <c r="F166" s="26" t="s">
        <v>5825</v>
      </c>
      <c r="G166" s="26" t="s">
        <v>5362</v>
      </c>
      <c r="H166" s="26"/>
      <c r="I166" s="26"/>
      <c r="J166" s="26"/>
      <c r="K166" s="26"/>
      <c r="L166" s="26"/>
      <c r="M166" s="26" t="s">
        <v>5363</v>
      </c>
      <c r="N166" s="26" t="s">
        <v>5364</v>
      </c>
      <c r="O166" s="26"/>
      <c r="P166" s="26"/>
      <c r="Q166" s="26" t="s">
        <v>5365</v>
      </c>
      <c r="R166" s="26" t="s">
        <v>5366</v>
      </c>
      <c r="S166" s="26"/>
      <c r="T166" s="26" t="s">
        <v>5367</v>
      </c>
      <c r="U166" s="26"/>
      <c r="V166" s="26"/>
      <c r="W166" s="26"/>
      <c r="X166" s="26"/>
      <c r="Y166" s="26" t="s">
        <v>5368</v>
      </c>
      <c r="Z166" s="26"/>
      <c r="AA166" s="28" t="s">
        <v>5369</v>
      </c>
      <c r="AB166" s="28" t="s">
        <v>5370</v>
      </c>
      <c r="AC166" s="28"/>
      <c r="AD166" s="28"/>
      <c r="AE166" s="28" t="s">
        <v>4</v>
      </c>
      <c r="AF166" s="28" t="s">
        <v>683</v>
      </c>
      <c r="AG166" s="28" t="s">
        <v>5371</v>
      </c>
      <c r="AH166" s="28" t="s">
        <v>5372</v>
      </c>
      <c r="AI166" s="29"/>
      <c r="AJ166" s="30"/>
      <c r="AK166" s="31"/>
      <c r="AL166" s="328"/>
      <c r="AM166" s="329"/>
      <c r="AN166" s="25"/>
      <c r="AO166" s="24"/>
      <c r="AP166" s="258" t="s">
        <v>684</v>
      </c>
      <c r="AQ166" s="259"/>
      <c r="AR166" s="259" t="s">
        <v>664</v>
      </c>
      <c r="AS166" s="259" t="s">
        <v>665</v>
      </c>
      <c r="AT166" s="262"/>
      <c r="AU166" s="262"/>
      <c r="AV166" s="262"/>
      <c r="AW166" s="262"/>
      <c r="AX166" s="262"/>
      <c r="AY166" s="262"/>
      <c r="AZ166" s="262"/>
      <c r="BA166" s="317">
        <v>11</v>
      </c>
      <c r="BB166" s="390"/>
    </row>
    <row r="167" spans="1:54" ht="24.95" customHeight="1">
      <c r="A167" s="322"/>
      <c r="B167" s="19" t="s">
        <v>2215</v>
      </c>
      <c r="C167" s="19">
        <v>91</v>
      </c>
      <c r="D167" s="27" t="s">
        <v>827</v>
      </c>
      <c r="E167" s="27" t="s">
        <v>1280</v>
      </c>
      <c r="F167" s="26" t="s">
        <v>5826</v>
      </c>
      <c r="G167" s="26" t="s">
        <v>3</v>
      </c>
      <c r="H167" s="26" t="s">
        <v>1281</v>
      </c>
      <c r="I167" s="26"/>
      <c r="J167" s="26"/>
      <c r="K167" s="26"/>
      <c r="L167" s="26"/>
      <c r="M167" s="26" t="s">
        <v>1282</v>
      </c>
      <c r="N167" s="26" t="s">
        <v>1283</v>
      </c>
      <c r="O167" s="26"/>
      <c r="P167" s="26" t="s">
        <v>1284</v>
      </c>
      <c r="Q167" s="26" t="s">
        <v>1285</v>
      </c>
      <c r="R167" s="26"/>
      <c r="S167" s="26"/>
      <c r="T167" s="26" t="s">
        <v>1286</v>
      </c>
      <c r="U167" s="26" t="s">
        <v>1287</v>
      </c>
      <c r="V167" s="26"/>
      <c r="W167" s="26"/>
      <c r="X167" s="26"/>
      <c r="Y167" s="26" t="s">
        <v>1288</v>
      </c>
      <c r="Z167" s="26"/>
      <c r="AA167" s="28" t="s">
        <v>1289</v>
      </c>
      <c r="AB167" s="28" t="s">
        <v>823</v>
      </c>
      <c r="AC167" s="28"/>
      <c r="AD167" s="28"/>
      <c r="AE167" s="28" t="s">
        <v>4</v>
      </c>
      <c r="AF167" s="28" t="s">
        <v>893</v>
      </c>
      <c r="AG167" s="28"/>
      <c r="AH167" s="28" t="s">
        <v>1290</v>
      </c>
      <c r="AI167" s="29"/>
      <c r="AJ167" s="30" t="s">
        <v>1291</v>
      </c>
      <c r="AK167" s="31" t="s">
        <v>1292</v>
      </c>
      <c r="AL167" s="328"/>
      <c r="AM167" s="329"/>
      <c r="AN167" s="25"/>
      <c r="AO167" s="24"/>
      <c r="AP167" s="258" t="s">
        <v>1293</v>
      </c>
      <c r="AQ167" s="259"/>
      <c r="AR167" s="259" t="s">
        <v>834</v>
      </c>
      <c r="AS167" s="259" t="s">
        <v>665</v>
      </c>
      <c r="AT167" s="262"/>
      <c r="AU167" s="262"/>
      <c r="AV167" s="262" t="s">
        <v>1280</v>
      </c>
      <c r="AW167" s="262"/>
      <c r="AX167" s="262"/>
      <c r="AY167" s="262"/>
      <c r="AZ167" s="262"/>
      <c r="BA167" s="317">
        <v>70</v>
      </c>
      <c r="BB167" s="390"/>
    </row>
    <row r="168" spans="1:54" ht="24.95" customHeight="1">
      <c r="A168" s="322"/>
      <c r="B168" s="19" t="s">
        <v>2215</v>
      </c>
      <c r="C168" s="19">
        <v>91</v>
      </c>
      <c r="D168" s="27" t="s">
        <v>827</v>
      </c>
      <c r="E168" s="27" t="s">
        <v>964</v>
      </c>
      <c r="F168" s="26" t="s">
        <v>5827</v>
      </c>
      <c r="G168" s="26" t="s">
        <v>3</v>
      </c>
      <c r="H168" s="26" t="s">
        <v>3</v>
      </c>
      <c r="I168" s="26"/>
      <c r="J168" s="26"/>
      <c r="K168" s="26"/>
      <c r="L168" s="26"/>
      <c r="M168" s="26" t="s">
        <v>7</v>
      </c>
      <c r="N168" s="26" t="s">
        <v>965</v>
      </c>
      <c r="O168" s="26"/>
      <c r="P168" s="26"/>
      <c r="Q168" s="26" t="s">
        <v>966</v>
      </c>
      <c r="R168" s="26"/>
      <c r="S168" s="26"/>
      <c r="T168" s="26"/>
      <c r="U168" s="26" t="s">
        <v>3</v>
      </c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3</v>
      </c>
      <c r="AK168" s="31" t="s">
        <v>3</v>
      </c>
      <c r="AL168" s="328"/>
      <c r="AM168" s="329"/>
      <c r="AN168" s="25"/>
      <c r="AO168" s="24"/>
      <c r="AP168" s="258" t="s">
        <v>967</v>
      </c>
      <c r="AQ168" s="259"/>
      <c r="AR168" s="259" t="s">
        <v>834</v>
      </c>
      <c r="AS168" s="259" t="s">
        <v>968</v>
      </c>
      <c r="AT168" s="262"/>
      <c r="AU168" s="262"/>
      <c r="AV168" s="262" t="s">
        <v>964</v>
      </c>
      <c r="AW168" s="262"/>
      <c r="AX168" s="262"/>
      <c r="AY168" s="262"/>
      <c r="AZ168" s="262"/>
      <c r="BA168" s="317">
        <v>36</v>
      </c>
      <c r="BB168" s="390"/>
    </row>
    <row r="169" spans="1:54" ht="24.95" customHeight="1">
      <c r="A169" s="322"/>
      <c r="B169" s="19" t="s">
        <v>2215</v>
      </c>
      <c r="C169" s="19">
        <v>91</v>
      </c>
      <c r="D169" s="27" t="s">
        <v>1351</v>
      </c>
      <c r="E169" s="27" t="s">
        <v>1646</v>
      </c>
      <c r="F169" s="26" t="s">
        <v>5828</v>
      </c>
      <c r="G169" s="26" t="s">
        <v>3</v>
      </c>
      <c r="H169" s="26" t="s">
        <v>1647</v>
      </c>
      <c r="I169" s="26"/>
      <c r="J169" s="26"/>
      <c r="K169" s="26"/>
      <c r="L169" s="26"/>
      <c r="M169" s="26" t="s">
        <v>1648</v>
      </c>
      <c r="N169" s="26" t="s">
        <v>1649</v>
      </c>
      <c r="O169" s="26"/>
      <c r="P169" s="26"/>
      <c r="Q169" s="26" t="s">
        <v>1650</v>
      </c>
      <c r="R169" s="26"/>
      <c r="S169" s="26"/>
      <c r="T169" s="26"/>
      <c r="U169" s="26" t="s">
        <v>3</v>
      </c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3</v>
      </c>
      <c r="AK169" s="31" t="s">
        <v>3</v>
      </c>
      <c r="AL169" s="328"/>
      <c r="AM169" s="329"/>
      <c r="AN169" s="25"/>
      <c r="AO169" s="24"/>
      <c r="AP169" s="258" t="s">
        <v>1651</v>
      </c>
      <c r="AQ169" s="259"/>
      <c r="AR169" s="259" t="s">
        <v>834</v>
      </c>
      <c r="AS169" s="259" t="s">
        <v>1652</v>
      </c>
      <c r="AT169" s="262"/>
      <c r="AU169" s="262"/>
      <c r="AV169" s="262" t="s">
        <v>1646</v>
      </c>
      <c r="AW169" s="262"/>
      <c r="AX169" s="262"/>
      <c r="AY169" s="262"/>
      <c r="AZ169" s="262"/>
      <c r="BA169" s="317">
        <v>107</v>
      </c>
      <c r="BB169" s="390"/>
    </row>
    <row r="170" spans="1:54" ht="24.95" customHeight="1">
      <c r="A170" s="322"/>
      <c r="B170" s="19" t="s">
        <v>2227</v>
      </c>
      <c r="C170" s="19">
        <v>92</v>
      </c>
      <c r="D170" s="27" t="s">
        <v>1857</v>
      </c>
      <c r="E170" s="27" t="s">
        <v>1986</v>
      </c>
      <c r="F170" s="26" t="s">
        <v>5829</v>
      </c>
      <c r="G170" s="26" t="s">
        <v>1987</v>
      </c>
      <c r="H170" s="26"/>
      <c r="I170" s="26"/>
      <c r="J170" s="26"/>
      <c r="K170" s="26"/>
      <c r="L170" s="26"/>
      <c r="M170" s="26">
        <v>2270053</v>
      </c>
      <c r="N170" s="26" t="s">
        <v>1988</v>
      </c>
      <c r="O170" s="26"/>
      <c r="P170" s="26" t="s">
        <v>1989</v>
      </c>
      <c r="Q170" s="26" t="s">
        <v>1990</v>
      </c>
      <c r="R170" s="26"/>
      <c r="S170" s="26"/>
      <c r="T170" s="26"/>
      <c r="U170" s="26"/>
      <c r="V170" s="26"/>
      <c r="W170" s="26"/>
      <c r="X170" s="26"/>
      <c r="Y170" s="26" t="s">
        <v>1991</v>
      </c>
      <c r="Z170" s="26"/>
      <c r="AA170" s="28" t="s">
        <v>1992</v>
      </c>
      <c r="AB170" s="28" t="s">
        <v>1993</v>
      </c>
      <c r="AC170" s="28"/>
      <c r="AD170" s="28"/>
      <c r="AE170" s="28" t="s">
        <v>701</v>
      </c>
      <c r="AF170" s="28" t="s">
        <v>720</v>
      </c>
      <c r="AG170" s="28"/>
      <c r="AH170" s="28" t="s">
        <v>1994</v>
      </c>
      <c r="AI170" s="29"/>
      <c r="AJ170" s="30"/>
      <c r="AK170" s="31"/>
      <c r="AL170" s="328"/>
      <c r="AM170" s="329"/>
      <c r="AN170" s="25"/>
      <c r="AO170" s="24"/>
      <c r="AP170" s="258" t="s">
        <v>1995</v>
      </c>
      <c r="AQ170" s="259"/>
      <c r="AR170" s="259" t="s">
        <v>1311</v>
      </c>
      <c r="AS170" s="259" t="s">
        <v>665</v>
      </c>
      <c r="AT170" s="262"/>
      <c r="AU170" s="262"/>
      <c r="AV170" s="262"/>
      <c r="AW170" s="262" t="s">
        <v>1986</v>
      </c>
      <c r="AX170" s="262"/>
      <c r="AY170" s="262"/>
      <c r="AZ170" s="262"/>
      <c r="BA170" s="317">
        <v>156</v>
      </c>
      <c r="BB170" s="390"/>
    </row>
    <row r="171" spans="1:54" ht="24.95" customHeight="1">
      <c r="A171" s="322"/>
      <c r="B171" s="19" t="s">
        <v>2215</v>
      </c>
      <c r="C171" s="19">
        <v>91</v>
      </c>
      <c r="D171" s="27" t="s">
        <v>827</v>
      </c>
      <c r="E171" s="27" t="s">
        <v>1055</v>
      </c>
      <c r="F171" s="26" t="s">
        <v>5830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1056</v>
      </c>
      <c r="N171" s="26" t="s">
        <v>1057</v>
      </c>
      <c r="O171" s="26"/>
      <c r="P171" s="26" t="s">
        <v>1058</v>
      </c>
      <c r="Q171" s="26" t="s">
        <v>1059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 t="s">
        <v>841</v>
      </c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1060</v>
      </c>
      <c r="AK171" s="31">
        <v>45047</v>
      </c>
      <c r="AL171" s="328"/>
      <c r="AM171" s="329"/>
      <c r="AN171" s="25"/>
      <c r="AO171" s="24"/>
      <c r="AP171" s="258" t="s">
        <v>1061</v>
      </c>
      <c r="AQ171" s="259"/>
      <c r="AR171" s="259" t="s">
        <v>834</v>
      </c>
      <c r="AS171" s="259" t="s">
        <v>1062</v>
      </c>
      <c r="AT171" s="262">
        <v>45047</v>
      </c>
      <c r="AU171" s="262"/>
      <c r="AV171" s="262" t="s">
        <v>1055</v>
      </c>
      <c r="AW171" s="262"/>
      <c r="AX171" s="262"/>
      <c r="AY171" s="262"/>
      <c r="AZ171" s="262"/>
      <c r="BA171" s="317">
        <v>47</v>
      </c>
      <c r="BB171" s="390"/>
    </row>
    <row r="172" spans="1:54" ht="24.95" customHeight="1">
      <c r="A172" s="322"/>
      <c r="B172" s="19" t="s">
        <v>2215</v>
      </c>
      <c r="C172" s="19">
        <v>91</v>
      </c>
      <c r="D172" s="27" t="s">
        <v>827</v>
      </c>
      <c r="E172" s="27" t="s">
        <v>1234</v>
      </c>
      <c r="F172" s="26" t="s">
        <v>5831</v>
      </c>
      <c r="G172" s="26" t="s">
        <v>3</v>
      </c>
      <c r="H172" s="26" t="s">
        <v>1235</v>
      </c>
      <c r="I172" s="26"/>
      <c r="J172" s="26"/>
      <c r="K172" s="26"/>
      <c r="L172" s="26"/>
      <c r="M172" s="26" t="s">
        <v>1236</v>
      </c>
      <c r="N172" s="26" t="s">
        <v>1237</v>
      </c>
      <c r="O172" s="26"/>
      <c r="P172" s="26" t="s">
        <v>1238</v>
      </c>
      <c r="Q172" s="26" t="s">
        <v>1239</v>
      </c>
      <c r="R172" s="26"/>
      <c r="S172" s="26"/>
      <c r="T172" s="26"/>
      <c r="U172" s="26" t="s">
        <v>1240</v>
      </c>
      <c r="V172" s="26"/>
      <c r="W172" s="26"/>
      <c r="X172" s="26"/>
      <c r="Y172" s="26" t="s">
        <v>1241</v>
      </c>
      <c r="Z172" s="26"/>
      <c r="AA172" s="28" t="s">
        <v>1242</v>
      </c>
      <c r="AB172" s="28" t="s">
        <v>1243</v>
      </c>
      <c r="AC172" s="28"/>
      <c r="AD172" s="28"/>
      <c r="AE172" s="28" t="s">
        <v>4</v>
      </c>
      <c r="AF172" s="28" t="s">
        <v>1187</v>
      </c>
      <c r="AG172" s="28"/>
      <c r="AH172" s="28" t="s">
        <v>1244</v>
      </c>
      <c r="AI172" s="29"/>
      <c r="AJ172" s="30" t="s">
        <v>962</v>
      </c>
      <c r="AK172" s="31" t="s">
        <v>3</v>
      </c>
      <c r="AL172" s="328"/>
      <c r="AM172" s="329"/>
      <c r="AN172" s="25"/>
      <c r="AO172" s="24"/>
      <c r="AP172" s="258" t="s">
        <v>1245</v>
      </c>
      <c r="AQ172" s="259"/>
      <c r="AR172" s="259" t="s">
        <v>834</v>
      </c>
      <c r="AS172" s="259" t="s">
        <v>665</v>
      </c>
      <c r="AT172" s="262"/>
      <c r="AU172" s="262"/>
      <c r="AV172" s="262" t="s">
        <v>1234</v>
      </c>
      <c r="AW172" s="262"/>
      <c r="AX172" s="262"/>
      <c r="AY172" s="262"/>
      <c r="AZ172" s="262"/>
      <c r="BA172" s="317">
        <v>66</v>
      </c>
      <c r="BB172" s="390"/>
    </row>
    <row r="173" spans="1:54" ht="24.95" customHeight="1">
      <c r="A173" s="322"/>
      <c r="B173" s="19" t="s">
        <v>2215</v>
      </c>
      <c r="C173" s="19">
        <v>91</v>
      </c>
      <c r="D173" s="27" t="s">
        <v>1351</v>
      </c>
      <c r="E173" s="27" t="s">
        <v>1488</v>
      </c>
      <c r="F173" s="26" t="s">
        <v>5832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1489</v>
      </c>
      <c r="N173" s="26" t="s">
        <v>1490</v>
      </c>
      <c r="O173" s="26"/>
      <c r="P173" s="26"/>
      <c r="Q173" s="26" t="s">
        <v>1491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1492</v>
      </c>
      <c r="Z173" s="26"/>
      <c r="AA173" s="28" t="s">
        <v>1493</v>
      </c>
      <c r="AB173" s="28" t="s">
        <v>1494</v>
      </c>
      <c r="AC173" s="28"/>
      <c r="AD173" s="28"/>
      <c r="AE173" s="28" t="s">
        <v>4</v>
      </c>
      <c r="AF173" s="28" t="s">
        <v>893</v>
      </c>
      <c r="AG173" s="28"/>
      <c r="AH173" s="28" t="s">
        <v>1495</v>
      </c>
      <c r="AI173" s="29"/>
      <c r="AJ173" s="30" t="s">
        <v>3</v>
      </c>
      <c r="AK173" s="31" t="s">
        <v>3</v>
      </c>
      <c r="AL173" s="328"/>
      <c r="AM173" s="329"/>
      <c r="AN173" s="25"/>
      <c r="AO173" s="24"/>
      <c r="AP173" s="258" t="s">
        <v>1496</v>
      </c>
      <c r="AQ173" s="259"/>
      <c r="AR173" s="259" t="s">
        <v>834</v>
      </c>
      <c r="AS173" s="259" t="s">
        <v>665</v>
      </c>
      <c r="AT173" s="262"/>
      <c r="AU173" s="262"/>
      <c r="AV173" s="262" t="s">
        <v>1488</v>
      </c>
      <c r="AW173" s="262"/>
      <c r="AX173" s="262"/>
      <c r="AY173" s="262"/>
      <c r="AZ173" s="262"/>
      <c r="BA173" s="317">
        <v>91</v>
      </c>
      <c r="BB173" s="390"/>
    </row>
    <row r="174" spans="1:54" ht="24.95" customHeight="1">
      <c r="A174" s="322"/>
      <c r="B174" s="19" t="s">
        <v>2215</v>
      </c>
      <c r="C174" s="19">
        <v>91</v>
      </c>
      <c r="D174" s="27" t="s">
        <v>1351</v>
      </c>
      <c r="E174" s="27" t="s">
        <v>1653</v>
      </c>
      <c r="F174" s="26" t="s">
        <v>5833</v>
      </c>
      <c r="G174" s="26" t="s">
        <v>3</v>
      </c>
      <c r="H174" s="26" t="s">
        <v>1654</v>
      </c>
      <c r="I174" s="26"/>
      <c r="J174" s="26"/>
      <c r="K174" s="26"/>
      <c r="L174" s="26"/>
      <c r="M174" s="26" t="s">
        <v>1655</v>
      </c>
      <c r="N174" s="26" t="s">
        <v>1656</v>
      </c>
      <c r="O174" s="26"/>
      <c r="P174" s="26"/>
      <c r="Q174" s="26" t="s">
        <v>1657</v>
      </c>
      <c r="R174" s="26"/>
      <c r="S174" s="26"/>
      <c r="T174" s="26"/>
      <c r="U174" s="26" t="s">
        <v>1658</v>
      </c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3</v>
      </c>
      <c r="AK174" s="31" t="s">
        <v>3</v>
      </c>
      <c r="AL174" s="328"/>
      <c r="AM174" s="329"/>
      <c r="AN174" s="25"/>
      <c r="AO174" s="24"/>
      <c r="AP174" s="258" t="s">
        <v>1659</v>
      </c>
      <c r="AQ174" s="259"/>
      <c r="AR174" s="259" t="s">
        <v>834</v>
      </c>
      <c r="AS174" s="259" t="s">
        <v>1660</v>
      </c>
      <c r="AT174" s="262"/>
      <c r="AU174" s="262"/>
      <c r="AV174" s="262" t="s">
        <v>1653</v>
      </c>
      <c r="AW174" s="262"/>
      <c r="AX174" s="262"/>
      <c r="AY174" s="262"/>
      <c r="AZ174" s="262"/>
      <c r="BA174" s="317">
        <v>108</v>
      </c>
      <c r="BB174" s="390"/>
    </row>
    <row r="175" spans="1:54" ht="24.95" customHeight="1">
      <c r="A175" s="322"/>
      <c r="B175" s="19" t="s">
        <v>2205</v>
      </c>
      <c r="C175" s="19">
        <v>13</v>
      </c>
      <c r="D175" s="27">
        <v>2</v>
      </c>
      <c r="E175" s="27"/>
      <c r="F175" s="26" t="s">
        <v>5834</v>
      </c>
      <c r="G175" s="26" t="s">
        <v>5373</v>
      </c>
      <c r="H175" s="26"/>
      <c r="I175" s="26"/>
      <c r="J175" s="26"/>
      <c r="K175" s="26"/>
      <c r="L175" s="26"/>
      <c r="M175" s="26" t="s">
        <v>5374</v>
      </c>
      <c r="N175" s="26" t="s">
        <v>5375</v>
      </c>
      <c r="O175" s="26"/>
      <c r="P175" s="26"/>
      <c r="Q175" s="26" t="s">
        <v>5376</v>
      </c>
      <c r="R175" s="26"/>
      <c r="S175" s="26"/>
      <c r="T175" s="26"/>
      <c r="U175" s="26"/>
      <c r="V175" s="26"/>
      <c r="W175" s="26"/>
      <c r="X175" s="26"/>
      <c r="Y175" s="26" t="s">
        <v>5377</v>
      </c>
      <c r="Z175" s="26"/>
      <c r="AA175" s="28" t="s">
        <v>5378</v>
      </c>
      <c r="AB175" s="28" t="s">
        <v>5379</v>
      </c>
      <c r="AC175" s="28"/>
      <c r="AD175" s="28"/>
      <c r="AE175" s="28" t="s">
        <v>723</v>
      </c>
      <c r="AF175" s="28" t="s">
        <v>5380</v>
      </c>
      <c r="AG175" s="28" t="s">
        <v>724</v>
      </c>
      <c r="AH175" s="28" t="s">
        <v>5381</v>
      </c>
      <c r="AI175" s="29"/>
      <c r="AJ175" s="30"/>
      <c r="AK175" s="31"/>
      <c r="AL175" s="328"/>
      <c r="AM175" s="329"/>
      <c r="AN175" s="25"/>
      <c r="AO175" s="24"/>
      <c r="AP175" s="258" t="s">
        <v>5382</v>
      </c>
      <c r="AQ175" s="259"/>
      <c r="AR175" s="259" t="s">
        <v>664</v>
      </c>
      <c r="AS175" s="259" t="s">
        <v>665</v>
      </c>
      <c r="AT175" s="262"/>
      <c r="AU175" s="262"/>
      <c r="AV175" s="262"/>
      <c r="AW175" s="262"/>
      <c r="AX175" s="262"/>
      <c r="AY175" s="262"/>
      <c r="AZ175" s="262"/>
      <c r="BA175" s="317">
        <v>189</v>
      </c>
      <c r="BB175" s="390"/>
    </row>
    <row r="176" spans="1:54" ht="24.95" customHeight="1">
      <c r="A176" s="322"/>
      <c r="B176" s="19" t="s">
        <v>2215</v>
      </c>
      <c r="C176" s="19">
        <v>91</v>
      </c>
      <c r="D176" s="27" t="s">
        <v>1351</v>
      </c>
      <c r="E176" s="27" t="s">
        <v>1770</v>
      </c>
      <c r="F176" s="26" t="s">
        <v>5835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1771</v>
      </c>
      <c r="Z176" s="26"/>
      <c r="AA176" s="28" t="s">
        <v>1772</v>
      </c>
      <c r="AB176" s="28" t="s">
        <v>1773</v>
      </c>
      <c r="AC176" s="28"/>
      <c r="AD176" s="28"/>
      <c r="AE176" s="28"/>
      <c r="AF176" s="28"/>
      <c r="AG176" s="28"/>
      <c r="AH176" s="28"/>
      <c r="AI176" s="29"/>
      <c r="AJ176" s="30" t="s">
        <v>832</v>
      </c>
      <c r="AK176" s="31" t="s">
        <v>3</v>
      </c>
      <c r="AL176" s="328"/>
      <c r="AM176" s="329"/>
      <c r="AN176" s="25"/>
      <c r="AO176" s="24"/>
      <c r="AP176" s="258" t="s">
        <v>1774</v>
      </c>
      <c r="AQ176" s="259"/>
      <c r="AR176" s="259" t="s">
        <v>834</v>
      </c>
      <c r="AS176" s="259" t="s">
        <v>665</v>
      </c>
      <c r="AT176" s="262"/>
      <c r="AU176" s="262"/>
      <c r="AV176" s="262" t="s">
        <v>1770</v>
      </c>
      <c r="AW176" s="262"/>
      <c r="AX176" s="262"/>
      <c r="AY176" s="262"/>
      <c r="AZ176" s="262"/>
      <c r="BA176" s="317">
        <v>121</v>
      </c>
      <c r="BB176" s="390"/>
    </row>
    <row r="177" spans="1:54" ht="24.95" customHeight="1">
      <c r="A177" s="322"/>
      <c r="B177" s="19" t="s">
        <v>2212</v>
      </c>
      <c r="C177" s="19">
        <v>82</v>
      </c>
      <c r="D177" s="27"/>
      <c r="E177" s="27"/>
      <c r="F177" s="26" t="s">
        <v>5836</v>
      </c>
      <c r="G177" s="26" t="s">
        <v>5383</v>
      </c>
      <c r="H177" s="26"/>
      <c r="I177" s="26"/>
      <c r="J177" s="26"/>
      <c r="K177" s="26"/>
      <c r="L177" s="26"/>
      <c r="M177" s="26" t="s">
        <v>5384</v>
      </c>
      <c r="N177" s="26" t="s">
        <v>5385</v>
      </c>
      <c r="O177" s="26"/>
      <c r="P177" s="26"/>
      <c r="Q177" s="26" t="s">
        <v>5386</v>
      </c>
      <c r="R177" s="26"/>
      <c r="S177" s="26"/>
      <c r="T177" s="26"/>
      <c r="U177" s="26"/>
      <c r="V177" s="26"/>
      <c r="W177" s="26"/>
      <c r="X177" s="26"/>
      <c r="Y177" s="26" t="s">
        <v>5387</v>
      </c>
      <c r="Z177" s="26" t="s">
        <v>5388</v>
      </c>
      <c r="AA177" s="28" t="s">
        <v>790</v>
      </c>
      <c r="AB177" s="28" t="s">
        <v>5389</v>
      </c>
      <c r="AC177" s="28"/>
      <c r="AD177" s="28"/>
      <c r="AE177" s="28" t="s">
        <v>791</v>
      </c>
      <c r="AF177" s="28" t="s">
        <v>792</v>
      </c>
      <c r="AG177" s="28" t="s">
        <v>793</v>
      </c>
      <c r="AH177" s="28" t="s">
        <v>5390</v>
      </c>
      <c r="AI177" s="29"/>
      <c r="AJ177" s="30"/>
      <c r="AK177" s="31"/>
      <c r="AL177" s="328"/>
      <c r="AM177" s="329"/>
      <c r="AN177" s="25"/>
      <c r="AO177" s="24"/>
      <c r="AP177" s="258" t="s">
        <v>5391</v>
      </c>
      <c r="AQ177" s="259"/>
      <c r="AR177" s="259" t="s">
        <v>664</v>
      </c>
      <c r="AS177" s="259" t="s">
        <v>665</v>
      </c>
      <c r="AT177" s="262"/>
      <c r="AU177" s="262"/>
      <c r="AV177" s="262"/>
      <c r="AW177" s="262"/>
      <c r="AX177" s="262"/>
      <c r="AY177" s="262"/>
      <c r="AZ177" s="262"/>
      <c r="BA177" s="317">
        <v>570</v>
      </c>
      <c r="BB177" s="390"/>
    </row>
    <row r="178" spans="1:54" ht="24.95" customHeight="1">
      <c r="A178" s="322"/>
      <c r="B178" s="19" t="s">
        <v>2215</v>
      </c>
      <c r="C178" s="19">
        <v>91</v>
      </c>
      <c r="D178" s="27" t="s">
        <v>827</v>
      </c>
      <c r="E178" s="27" t="s">
        <v>1228</v>
      </c>
      <c r="F178" s="26" t="s">
        <v>5837</v>
      </c>
      <c r="G178" s="26" t="s">
        <v>3</v>
      </c>
      <c r="H178" s="26" t="s">
        <v>1229</v>
      </c>
      <c r="I178" s="26"/>
      <c r="J178" s="26"/>
      <c r="K178" s="26"/>
      <c r="L178" s="26"/>
      <c r="M178" s="26" t="s">
        <v>3</v>
      </c>
      <c r="N178" s="26" t="s">
        <v>3</v>
      </c>
      <c r="O178" s="26"/>
      <c r="P178" s="26"/>
      <c r="Q178" s="26" t="s">
        <v>3</v>
      </c>
      <c r="R178" s="26"/>
      <c r="S178" s="26"/>
      <c r="T178" s="26"/>
      <c r="U178" s="26" t="s">
        <v>3</v>
      </c>
      <c r="V178" s="26"/>
      <c r="W178" s="26"/>
      <c r="X178" s="26"/>
      <c r="Y178" s="26" t="s">
        <v>1230</v>
      </c>
      <c r="Z178" s="26"/>
      <c r="AA178" s="28" t="s">
        <v>1231</v>
      </c>
      <c r="AB178" s="28" t="s">
        <v>1232</v>
      </c>
      <c r="AC178" s="28"/>
      <c r="AD178" s="28"/>
      <c r="AE178" s="28"/>
      <c r="AF178" s="28"/>
      <c r="AG178" s="28"/>
      <c r="AH178" s="28"/>
      <c r="AI178" s="29"/>
      <c r="AJ178" s="30" t="s">
        <v>832</v>
      </c>
      <c r="AK178" s="31" t="s">
        <v>3</v>
      </c>
      <c r="AL178" s="328"/>
      <c r="AM178" s="329"/>
      <c r="AN178" s="25"/>
      <c r="AO178" s="24"/>
      <c r="AP178" s="258" t="s">
        <v>1233</v>
      </c>
      <c r="AQ178" s="259"/>
      <c r="AR178" s="259" t="s">
        <v>834</v>
      </c>
      <c r="AS178" s="259" t="s">
        <v>665</v>
      </c>
      <c r="AT178" s="262"/>
      <c r="AU178" s="262"/>
      <c r="AV178" s="262" t="s">
        <v>1228</v>
      </c>
      <c r="AW178" s="262"/>
      <c r="AX178" s="262"/>
      <c r="AY178" s="262"/>
      <c r="AZ178" s="262"/>
      <c r="BA178" s="317">
        <v>65</v>
      </c>
      <c r="BB178" s="390"/>
    </row>
    <row r="179" spans="1:54" ht="24.95" customHeight="1">
      <c r="A179" s="322"/>
      <c r="B179" s="19" t="s">
        <v>2227</v>
      </c>
      <c r="C179" s="19">
        <v>92</v>
      </c>
      <c r="D179" s="27" t="s">
        <v>1857</v>
      </c>
      <c r="E179" s="27" t="s">
        <v>2138</v>
      </c>
      <c r="F179" s="26" t="s">
        <v>5838</v>
      </c>
      <c r="G179" s="26" t="s">
        <v>2139</v>
      </c>
      <c r="H179" s="26" t="s">
        <v>2140</v>
      </c>
      <c r="I179" s="26"/>
      <c r="J179" s="26"/>
      <c r="K179" s="26"/>
      <c r="L179" s="26"/>
      <c r="M179" s="26" t="s">
        <v>2234</v>
      </c>
      <c r="N179" s="26" t="s">
        <v>2141</v>
      </c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 t="s">
        <v>2142</v>
      </c>
      <c r="Z179" s="26"/>
      <c r="AA179" s="28" t="s">
        <v>2143</v>
      </c>
      <c r="AB179" s="28" t="s">
        <v>2144</v>
      </c>
      <c r="AC179" s="28"/>
      <c r="AD179" s="28"/>
      <c r="AE179" s="28" t="s">
        <v>701</v>
      </c>
      <c r="AF179" s="28" t="s">
        <v>720</v>
      </c>
      <c r="AG179" s="28"/>
      <c r="AH179" s="28" t="s">
        <v>2145</v>
      </c>
      <c r="AI179" s="29"/>
      <c r="AJ179" s="30"/>
      <c r="AK179" s="31"/>
      <c r="AL179" s="328"/>
      <c r="AM179" s="329"/>
      <c r="AN179" s="25"/>
      <c r="AO179" s="24"/>
      <c r="AP179" s="258" t="s">
        <v>2146</v>
      </c>
      <c r="AQ179" s="259"/>
      <c r="AR179" s="259" t="s">
        <v>1311</v>
      </c>
      <c r="AS179" s="259" t="s">
        <v>665</v>
      </c>
      <c r="AT179" s="262"/>
      <c r="AU179" s="262"/>
      <c r="AV179" s="262"/>
      <c r="AW179" s="262" t="s">
        <v>2138</v>
      </c>
      <c r="AX179" s="262"/>
      <c r="AY179" s="262"/>
      <c r="AZ179" s="262"/>
      <c r="BA179" s="317">
        <v>174</v>
      </c>
      <c r="BB179" s="390"/>
    </row>
    <row r="180" spans="1:54" ht="24.95" customHeight="1">
      <c r="A180" s="322"/>
      <c r="B180" s="19" t="s">
        <v>2215</v>
      </c>
      <c r="C180" s="19">
        <v>91</v>
      </c>
      <c r="D180" s="27" t="s">
        <v>827</v>
      </c>
      <c r="E180" s="27" t="s">
        <v>1114</v>
      </c>
      <c r="F180" s="26" t="s">
        <v>5839</v>
      </c>
      <c r="G180" s="26" t="s">
        <v>3</v>
      </c>
      <c r="H180" s="26" t="s">
        <v>1115</v>
      </c>
      <c r="I180" s="26"/>
      <c r="J180" s="26"/>
      <c r="K180" s="26"/>
      <c r="L180" s="26"/>
      <c r="M180" s="26" t="s">
        <v>1116</v>
      </c>
      <c r="N180" s="26" t="s">
        <v>1117</v>
      </c>
      <c r="O180" s="26"/>
      <c r="P180" s="26"/>
      <c r="Q180" s="26" t="s">
        <v>1118</v>
      </c>
      <c r="R180" s="26"/>
      <c r="S180" s="26"/>
      <c r="T180" s="26"/>
      <c r="U180" s="26" t="s">
        <v>3</v>
      </c>
      <c r="V180" s="26"/>
      <c r="W180" s="26"/>
      <c r="X180" s="26"/>
      <c r="Y180" s="26" t="s">
        <v>1119</v>
      </c>
      <c r="Z180" s="26"/>
      <c r="AA180" s="28" t="s">
        <v>1120</v>
      </c>
      <c r="AB180" s="28" t="s">
        <v>1121</v>
      </c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28"/>
      <c r="AM180" s="329"/>
      <c r="AN180" s="25"/>
      <c r="AO180" s="24"/>
      <c r="AP180" s="258" t="s">
        <v>1122</v>
      </c>
      <c r="AQ180" s="259"/>
      <c r="AR180" s="259" t="s">
        <v>834</v>
      </c>
      <c r="AS180" s="259" t="s">
        <v>665</v>
      </c>
      <c r="AT180" s="262"/>
      <c r="AU180" s="262"/>
      <c r="AV180" s="262" t="s">
        <v>1114</v>
      </c>
      <c r="AW180" s="262"/>
      <c r="AX180" s="262"/>
      <c r="AY180" s="262"/>
      <c r="AZ180" s="262"/>
      <c r="BA180" s="317">
        <v>53</v>
      </c>
      <c r="BB180" s="390"/>
    </row>
    <row r="181" spans="1:54" ht="24.95" customHeight="1">
      <c r="A181" s="322"/>
      <c r="B181" s="19" t="s">
        <v>2211</v>
      </c>
      <c r="C181" s="19">
        <v>81</v>
      </c>
      <c r="D181" s="27">
        <v>3</v>
      </c>
      <c r="E181" s="27">
        <v>2</v>
      </c>
      <c r="F181" s="26" t="s">
        <v>5840</v>
      </c>
      <c r="G181" s="26" t="s">
        <v>5392</v>
      </c>
      <c r="H181" s="26"/>
      <c r="I181" s="26"/>
      <c r="J181" s="26"/>
      <c r="K181" s="26"/>
      <c r="L181" s="26"/>
      <c r="M181" s="26" t="s">
        <v>752</v>
      </c>
      <c r="N181" s="26" t="s">
        <v>756</v>
      </c>
      <c r="O181" s="26"/>
      <c r="P181" s="26"/>
      <c r="Q181" s="26" t="s">
        <v>757</v>
      </c>
      <c r="R181" s="26"/>
      <c r="S181" s="26"/>
      <c r="T181" s="26"/>
      <c r="U181" s="26"/>
      <c r="V181" s="26"/>
      <c r="W181" s="26"/>
      <c r="X181" s="26"/>
      <c r="Y181" s="26" t="s">
        <v>5393</v>
      </c>
      <c r="Z181" s="26"/>
      <c r="AA181" s="28" t="s">
        <v>8</v>
      </c>
      <c r="AB181" s="28" t="s">
        <v>5394</v>
      </c>
      <c r="AC181" s="28"/>
      <c r="AD181" s="28"/>
      <c r="AE181" s="28" t="s">
        <v>723</v>
      </c>
      <c r="AF181" s="28" t="s">
        <v>748</v>
      </c>
      <c r="AG181" s="28" t="s">
        <v>753</v>
      </c>
      <c r="AH181" s="28" t="s">
        <v>758</v>
      </c>
      <c r="AI181" s="29"/>
      <c r="AJ181" s="30"/>
      <c r="AK181" s="31"/>
      <c r="AL181" s="328"/>
      <c r="AM181" s="329"/>
      <c r="AN181" s="25"/>
      <c r="AO181" s="24"/>
      <c r="AP181" s="258" t="s">
        <v>759</v>
      </c>
      <c r="AQ181" s="259"/>
      <c r="AR181" s="259" t="s">
        <v>664</v>
      </c>
      <c r="AS181" s="259" t="s">
        <v>665</v>
      </c>
      <c r="AT181" s="262"/>
      <c r="AU181" s="262"/>
      <c r="AV181" s="262"/>
      <c r="AW181" s="262"/>
      <c r="AX181" s="262"/>
      <c r="AY181" s="262"/>
      <c r="AZ181" s="262"/>
      <c r="BA181" s="317">
        <v>551</v>
      </c>
      <c r="BB181" s="390"/>
    </row>
    <row r="182" spans="1:54" ht="24.95" customHeight="1">
      <c r="A182" s="322"/>
      <c r="B182" s="19" t="s">
        <v>2227</v>
      </c>
      <c r="C182" s="19">
        <v>92</v>
      </c>
      <c r="D182" s="27" t="s">
        <v>1857</v>
      </c>
      <c r="E182" s="27" t="s">
        <v>2010</v>
      </c>
      <c r="F182" s="26" t="s">
        <v>5841</v>
      </c>
      <c r="G182" s="26" t="s">
        <v>2011</v>
      </c>
      <c r="H182" s="26"/>
      <c r="I182" s="26"/>
      <c r="J182" s="26"/>
      <c r="K182" s="26"/>
      <c r="L182" s="26"/>
      <c r="M182" s="26">
        <v>2500011</v>
      </c>
      <c r="N182" s="26" t="s">
        <v>2012</v>
      </c>
      <c r="O182" s="26"/>
      <c r="P182" s="26" t="s">
        <v>2013</v>
      </c>
      <c r="Q182" s="26" t="s">
        <v>2014</v>
      </c>
      <c r="R182" s="26"/>
      <c r="S182" s="26"/>
      <c r="T182" s="26"/>
      <c r="U182" s="26"/>
      <c r="V182" s="26"/>
      <c r="W182" s="26"/>
      <c r="X182" s="26"/>
      <c r="Y182" s="26" t="s">
        <v>2015</v>
      </c>
      <c r="Z182" s="26"/>
      <c r="AA182" s="28" t="s">
        <v>2016</v>
      </c>
      <c r="AB182" s="28" t="s">
        <v>2017</v>
      </c>
      <c r="AC182" s="28"/>
      <c r="AD182" s="28"/>
      <c r="AE182" s="28"/>
      <c r="AF182" s="28"/>
      <c r="AG182" s="28"/>
      <c r="AH182" s="28"/>
      <c r="AI182" s="29"/>
      <c r="AJ182" s="30"/>
      <c r="AK182" s="31"/>
      <c r="AL182" s="328"/>
      <c r="AM182" s="329"/>
      <c r="AN182" s="25"/>
      <c r="AO182" s="24"/>
      <c r="AP182" s="258" t="s">
        <v>2018</v>
      </c>
      <c r="AQ182" s="259"/>
      <c r="AR182" s="259" t="s">
        <v>1311</v>
      </c>
      <c r="AS182" s="259" t="s">
        <v>665</v>
      </c>
      <c r="AT182" s="262"/>
      <c r="AU182" s="262"/>
      <c r="AV182" s="262"/>
      <c r="AW182" s="262" t="s">
        <v>2010</v>
      </c>
      <c r="AX182" s="262"/>
      <c r="AY182" s="262"/>
      <c r="AZ182" s="262"/>
      <c r="BA182" s="317">
        <v>159</v>
      </c>
      <c r="BB182" s="390"/>
    </row>
    <row r="183" spans="1:54" ht="24.95" customHeight="1">
      <c r="A183" s="322"/>
      <c r="B183" s="19" t="s">
        <v>2215</v>
      </c>
      <c r="C183" s="19">
        <v>91</v>
      </c>
      <c r="D183" s="27" t="s">
        <v>1351</v>
      </c>
      <c r="E183" s="27" t="s">
        <v>1628</v>
      </c>
      <c r="F183" s="26" t="s">
        <v>5842</v>
      </c>
      <c r="G183" s="26" t="s">
        <v>1629</v>
      </c>
      <c r="H183" s="26" t="s">
        <v>1630</v>
      </c>
      <c r="I183" s="26"/>
      <c r="J183" s="26"/>
      <c r="K183" s="26"/>
      <c r="L183" s="26"/>
      <c r="M183" s="26" t="s">
        <v>1631</v>
      </c>
      <c r="N183" s="26" t="s">
        <v>1632</v>
      </c>
      <c r="O183" s="26"/>
      <c r="P183" s="26"/>
      <c r="Q183" s="26" t="s">
        <v>1633</v>
      </c>
      <c r="R183" s="26"/>
      <c r="S183" s="26"/>
      <c r="T183" s="26"/>
      <c r="U183" s="26"/>
      <c r="V183" s="26"/>
      <c r="W183" s="26"/>
      <c r="X183" s="26"/>
      <c r="Y183" s="26" t="s">
        <v>1634</v>
      </c>
      <c r="Z183" s="26"/>
      <c r="AA183" s="28" t="s">
        <v>1635</v>
      </c>
      <c r="AB183" s="28" t="s">
        <v>1636</v>
      </c>
      <c r="AC183" s="28"/>
      <c r="AD183" s="28"/>
      <c r="AE183" s="28" t="s">
        <v>4</v>
      </c>
      <c r="AF183" s="28" t="s">
        <v>690</v>
      </c>
      <c r="AG183" s="28"/>
      <c r="AH183" s="28" t="s">
        <v>1637</v>
      </c>
      <c r="AI183" s="29"/>
      <c r="AJ183" s="30"/>
      <c r="AK183" s="31"/>
      <c r="AL183" s="328"/>
      <c r="AM183" s="329"/>
      <c r="AN183" s="25"/>
      <c r="AO183" s="24"/>
      <c r="AP183" s="258" t="s">
        <v>1638</v>
      </c>
      <c r="AQ183" s="259"/>
      <c r="AR183" s="259" t="s">
        <v>1311</v>
      </c>
      <c r="AS183" s="259" t="s">
        <v>665</v>
      </c>
      <c r="AT183" s="262"/>
      <c r="AU183" s="262"/>
      <c r="AV183" s="262" t="s">
        <v>1628</v>
      </c>
      <c r="AW183" s="262" t="s">
        <v>2224</v>
      </c>
      <c r="AX183" s="262"/>
      <c r="AY183" s="262"/>
      <c r="AZ183" s="262"/>
      <c r="BA183" s="317">
        <v>105</v>
      </c>
      <c r="BB183" s="390"/>
    </row>
    <row r="184" spans="1:54" ht="24.95" customHeight="1">
      <c r="A184" s="322"/>
      <c r="B184" s="19" t="s">
        <v>5176</v>
      </c>
      <c r="C184" s="19">
        <v>52</v>
      </c>
      <c r="D184" s="27"/>
      <c r="E184" s="27"/>
      <c r="F184" s="26" t="s">
        <v>5843</v>
      </c>
      <c r="G184" s="26" t="s">
        <v>5395</v>
      </c>
      <c r="H184" s="26" t="s">
        <v>3</v>
      </c>
      <c r="I184" s="26"/>
      <c r="J184" s="26"/>
      <c r="K184" s="26"/>
      <c r="L184" s="26"/>
      <c r="M184" s="26" t="s">
        <v>3</v>
      </c>
      <c r="N184" s="26" t="s">
        <v>3</v>
      </c>
      <c r="O184" s="26"/>
      <c r="P184" s="26" t="s">
        <v>3</v>
      </c>
      <c r="Q184" s="26" t="s">
        <v>3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5396</v>
      </c>
      <c r="AB184" s="28" t="s">
        <v>3</v>
      </c>
      <c r="AC184" s="28"/>
      <c r="AD184" s="28"/>
      <c r="AE184" s="28" t="s">
        <v>3</v>
      </c>
      <c r="AF184" s="28" t="s">
        <v>3</v>
      </c>
      <c r="AG184" s="28"/>
      <c r="AH184" s="28" t="s">
        <v>3</v>
      </c>
      <c r="AI184" s="29"/>
      <c r="AJ184" s="30" t="s">
        <v>746</v>
      </c>
      <c r="AK184" s="31">
        <v>39248</v>
      </c>
      <c r="AL184" s="328"/>
      <c r="AM184" s="329"/>
      <c r="AN184" s="25"/>
      <c r="AO184" s="24"/>
      <c r="AP184" s="258" t="s">
        <v>5396</v>
      </c>
      <c r="AQ184" s="259"/>
      <c r="AR184" s="259" t="s">
        <v>875</v>
      </c>
      <c r="AS184" s="259" t="s">
        <v>5397</v>
      </c>
      <c r="AT184" s="262"/>
      <c r="AU184" s="262"/>
      <c r="AV184" s="262"/>
      <c r="AW184" s="262"/>
      <c r="AX184" s="262"/>
      <c r="AY184" s="262"/>
      <c r="AZ184" s="262"/>
      <c r="BA184" s="317">
        <v>545</v>
      </c>
      <c r="BB184" s="390"/>
    </row>
    <row r="185" spans="1:54" ht="24.95" customHeight="1">
      <c r="A185" s="322"/>
      <c r="B185" s="19" t="s">
        <v>2227</v>
      </c>
      <c r="C185" s="19">
        <v>92</v>
      </c>
      <c r="D185" s="27" t="s">
        <v>1857</v>
      </c>
      <c r="E185" s="27" t="s">
        <v>1977</v>
      </c>
      <c r="F185" s="26" t="s">
        <v>5844</v>
      </c>
      <c r="G185" s="26" t="s">
        <v>1978</v>
      </c>
      <c r="H185" s="26"/>
      <c r="I185" s="26"/>
      <c r="J185" s="26"/>
      <c r="K185" s="26"/>
      <c r="L185" s="26"/>
      <c r="M185" s="26" t="s">
        <v>1979</v>
      </c>
      <c r="N185" s="26" t="s">
        <v>1980</v>
      </c>
      <c r="O185" s="26"/>
      <c r="P185" s="26"/>
      <c r="Q185" s="26" t="s">
        <v>1981</v>
      </c>
      <c r="R185" s="26"/>
      <c r="S185" s="26"/>
      <c r="T185" s="26"/>
      <c r="U185" s="26"/>
      <c r="V185" s="26"/>
      <c r="W185" s="26"/>
      <c r="X185" s="26"/>
      <c r="Y185" s="26" t="s">
        <v>1982</v>
      </c>
      <c r="Z185" s="26"/>
      <c r="AA185" s="28" t="s">
        <v>1983</v>
      </c>
      <c r="AB185" s="28" t="s">
        <v>1494</v>
      </c>
      <c r="AC185" s="28"/>
      <c r="AD185" s="28"/>
      <c r="AE185" s="28" t="s">
        <v>4</v>
      </c>
      <c r="AF185" s="28" t="s">
        <v>5</v>
      </c>
      <c r="AG185" s="28"/>
      <c r="AH185" s="28" t="s">
        <v>1984</v>
      </c>
      <c r="AI185" s="29"/>
      <c r="AJ185" s="30"/>
      <c r="AK185" s="31"/>
      <c r="AL185" s="328"/>
      <c r="AM185" s="329"/>
      <c r="AN185" s="25"/>
      <c r="AO185" s="24"/>
      <c r="AP185" s="258" t="s">
        <v>1985</v>
      </c>
      <c r="AQ185" s="259"/>
      <c r="AR185" s="259" t="s">
        <v>1311</v>
      </c>
      <c r="AS185" s="259" t="s">
        <v>665</v>
      </c>
      <c r="AT185" s="262"/>
      <c r="AU185" s="262"/>
      <c r="AV185" s="262"/>
      <c r="AW185" s="262" t="s">
        <v>1977</v>
      </c>
      <c r="AX185" s="262"/>
      <c r="AY185" s="262"/>
      <c r="AZ185" s="262"/>
      <c r="BA185" s="317">
        <v>155</v>
      </c>
      <c r="BB185" s="390"/>
    </row>
    <row r="186" spans="1:54" ht="24.95" customHeight="1">
      <c r="A186" s="322"/>
      <c r="B186" s="19" t="s">
        <v>2227</v>
      </c>
      <c r="C186" s="19">
        <v>92</v>
      </c>
      <c r="D186" s="27" t="s">
        <v>1857</v>
      </c>
      <c r="E186" s="27" t="s">
        <v>1996</v>
      </c>
      <c r="F186" s="26" t="s">
        <v>5845</v>
      </c>
      <c r="G186" s="26" t="s">
        <v>1997</v>
      </c>
      <c r="H186" s="26"/>
      <c r="I186" s="26"/>
      <c r="J186" s="26"/>
      <c r="K186" s="26"/>
      <c r="L186" s="26"/>
      <c r="M186" s="26" t="s">
        <v>1998</v>
      </c>
      <c r="N186" s="26" t="s">
        <v>1999</v>
      </c>
      <c r="O186" s="26"/>
      <c r="P186" s="26"/>
      <c r="Q186" s="26" t="s">
        <v>2000</v>
      </c>
      <c r="R186" s="26"/>
      <c r="S186" s="26"/>
      <c r="T186" s="26"/>
      <c r="U186" s="26"/>
      <c r="V186" s="26"/>
      <c r="W186" s="26"/>
      <c r="X186" s="26"/>
      <c r="Y186" s="26" t="s">
        <v>2001</v>
      </c>
      <c r="Z186" s="26"/>
      <c r="AA186" s="28" t="s">
        <v>2002</v>
      </c>
      <c r="AB186" s="28" t="s">
        <v>2003</v>
      </c>
      <c r="AC186" s="28"/>
      <c r="AD186" s="28"/>
      <c r="AE186" s="28" t="s">
        <v>701</v>
      </c>
      <c r="AF186" s="28" t="s">
        <v>904</v>
      </c>
      <c r="AG186" s="28"/>
      <c r="AH186" s="28" t="s">
        <v>2004</v>
      </c>
      <c r="AI186" s="29"/>
      <c r="AJ186" s="30"/>
      <c r="AK186" s="31"/>
      <c r="AL186" s="328"/>
      <c r="AM186" s="329"/>
      <c r="AN186" s="25"/>
      <c r="AO186" s="24"/>
      <c r="AP186" s="258" t="s">
        <v>2005</v>
      </c>
      <c r="AQ186" s="259"/>
      <c r="AR186" s="259" t="s">
        <v>1311</v>
      </c>
      <c r="AS186" s="259" t="s">
        <v>665</v>
      </c>
      <c r="AT186" s="262"/>
      <c r="AU186" s="262"/>
      <c r="AV186" s="262"/>
      <c r="AW186" s="262" t="s">
        <v>1996</v>
      </c>
      <c r="AX186" s="262"/>
      <c r="AY186" s="262"/>
      <c r="AZ186" s="262"/>
      <c r="BA186" s="317">
        <v>157</v>
      </c>
      <c r="BB186" s="390"/>
    </row>
    <row r="187" spans="1:54" ht="24.95" customHeight="1">
      <c r="A187" s="322"/>
      <c r="B187" s="19" t="s">
        <v>2227</v>
      </c>
      <c r="C187" s="19">
        <v>92</v>
      </c>
      <c r="D187" s="27" t="s">
        <v>1857</v>
      </c>
      <c r="E187" s="27" t="s">
        <v>2006</v>
      </c>
      <c r="F187" s="26" t="s">
        <v>5846</v>
      </c>
      <c r="G187" s="26" t="s">
        <v>2007</v>
      </c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8"/>
      <c r="AM187" s="329"/>
      <c r="AN187" s="25"/>
      <c r="AO187" s="24"/>
      <c r="AP187" s="258" t="s">
        <v>2008</v>
      </c>
      <c r="AQ187" s="259"/>
      <c r="AR187" s="259" t="s">
        <v>1311</v>
      </c>
      <c r="AS187" s="259" t="s">
        <v>2009</v>
      </c>
      <c r="AT187" s="262"/>
      <c r="AU187" s="262"/>
      <c r="AV187" s="262"/>
      <c r="AW187" s="262" t="s">
        <v>2006</v>
      </c>
      <c r="AX187" s="262"/>
      <c r="AY187" s="262"/>
      <c r="AZ187" s="262"/>
      <c r="BA187" s="317">
        <v>158</v>
      </c>
      <c r="BB187" s="390"/>
    </row>
    <row r="188" spans="1:54" ht="24.95" customHeight="1">
      <c r="A188" s="322"/>
      <c r="B188" s="19" t="s">
        <v>2215</v>
      </c>
      <c r="C188" s="19">
        <v>91</v>
      </c>
      <c r="D188" s="27" t="s">
        <v>827</v>
      </c>
      <c r="E188" s="27" t="s">
        <v>1098</v>
      </c>
      <c r="F188" s="26" t="s">
        <v>5847</v>
      </c>
      <c r="G188" s="26" t="s">
        <v>3</v>
      </c>
      <c r="H188" s="26" t="s">
        <v>1099</v>
      </c>
      <c r="I188" s="26"/>
      <c r="J188" s="26"/>
      <c r="K188" s="26"/>
      <c r="L188" s="26"/>
      <c r="M188" s="26" t="s">
        <v>1100</v>
      </c>
      <c r="N188" s="26" t="s">
        <v>1101</v>
      </c>
      <c r="O188" s="26"/>
      <c r="P188" s="26" t="s">
        <v>1102</v>
      </c>
      <c r="Q188" s="26" t="s">
        <v>1103</v>
      </c>
      <c r="R188" s="26"/>
      <c r="S188" s="26"/>
      <c r="T188" s="26" t="s">
        <v>1104</v>
      </c>
      <c r="U188" s="26" t="s">
        <v>1105</v>
      </c>
      <c r="V188" s="26"/>
      <c r="W188" s="26"/>
      <c r="X188" s="26"/>
      <c r="Y188" s="26" t="s">
        <v>1106</v>
      </c>
      <c r="Z188" s="26"/>
      <c r="AA188" s="28" t="s">
        <v>1107</v>
      </c>
      <c r="AB188" s="28" t="s">
        <v>1108</v>
      </c>
      <c r="AC188" s="28"/>
      <c r="AD188" s="28"/>
      <c r="AE188" s="28" t="s">
        <v>4</v>
      </c>
      <c r="AF188" s="28" t="s">
        <v>1109</v>
      </c>
      <c r="AG188" s="28" t="s">
        <v>1110</v>
      </c>
      <c r="AH188" s="28" t="s">
        <v>1111</v>
      </c>
      <c r="AI188" s="29" t="s">
        <v>1112</v>
      </c>
      <c r="AJ188" s="30"/>
      <c r="AK188" s="31"/>
      <c r="AL188" s="328"/>
      <c r="AM188" s="329"/>
      <c r="AN188" s="25"/>
      <c r="AO188" s="24"/>
      <c r="AP188" s="258" t="s">
        <v>1113</v>
      </c>
      <c r="AQ188" s="259"/>
      <c r="AR188" s="259" t="s">
        <v>664</v>
      </c>
      <c r="AS188" s="259" t="s">
        <v>665</v>
      </c>
      <c r="AT188" s="262"/>
      <c r="AU188" s="262"/>
      <c r="AV188" s="262" t="s">
        <v>1098</v>
      </c>
      <c r="AW188" s="262"/>
      <c r="AX188" s="262"/>
      <c r="AY188" s="262"/>
      <c r="AZ188" s="262"/>
      <c r="BA188" s="317">
        <v>52</v>
      </c>
      <c r="BB188" s="390"/>
    </row>
    <row r="189" spans="1:54" ht="24.95" customHeight="1">
      <c r="A189" s="322"/>
      <c r="B189" s="19" t="s">
        <v>2205</v>
      </c>
      <c r="C189" s="19">
        <v>13</v>
      </c>
      <c r="D189" s="27">
        <v>20</v>
      </c>
      <c r="E189" s="27"/>
      <c r="F189" s="26" t="s">
        <v>5848</v>
      </c>
      <c r="G189" s="26" t="s">
        <v>5398</v>
      </c>
      <c r="H189" s="26"/>
      <c r="I189" s="26"/>
      <c r="J189" s="26"/>
      <c r="K189" s="26"/>
      <c r="L189" s="26"/>
      <c r="M189" s="26" t="s">
        <v>728</v>
      </c>
      <c r="N189" s="26" t="s">
        <v>5399</v>
      </c>
      <c r="O189" s="26"/>
      <c r="P189" s="26"/>
      <c r="Q189" s="26" t="s">
        <v>5400</v>
      </c>
      <c r="R189" s="26"/>
      <c r="S189" s="26"/>
      <c r="T189" s="26"/>
      <c r="U189" s="26"/>
      <c r="V189" s="26"/>
      <c r="W189" s="26"/>
      <c r="X189" s="26"/>
      <c r="Y189" s="26" t="s">
        <v>5401</v>
      </c>
      <c r="Z189" s="26"/>
      <c r="AA189" s="28" t="s">
        <v>5402</v>
      </c>
      <c r="AB189" s="28" t="s">
        <v>729</v>
      </c>
      <c r="AC189" s="28"/>
      <c r="AD189" s="28"/>
      <c r="AE189" s="28" t="s">
        <v>4</v>
      </c>
      <c r="AF189" s="28" t="s">
        <v>730</v>
      </c>
      <c r="AG189" s="28" t="s">
        <v>5403</v>
      </c>
      <c r="AH189" s="28" t="s">
        <v>5404</v>
      </c>
      <c r="AI189" s="29" t="s">
        <v>5405</v>
      </c>
      <c r="AJ189" s="30"/>
      <c r="AK189" s="31"/>
      <c r="AL189" s="328"/>
      <c r="AM189" s="329"/>
      <c r="AN189" s="25"/>
      <c r="AO189" s="24"/>
      <c r="AP189" s="258" t="s">
        <v>5406</v>
      </c>
      <c r="AQ189" s="259"/>
      <c r="AR189" s="259" t="s">
        <v>664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195</v>
      </c>
      <c r="BB189" s="390"/>
    </row>
    <row r="190" spans="1:54" ht="24.95" customHeight="1">
      <c r="A190" s="322"/>
      <c r="B190" s="19" t="s">
        <v>2215</v>
      </c>
      <c r="C190" s="19">
        <v>91</v>
      </c>
      <c r="D190" s="27" t="s">
        <v>1351</v>
      </c>
      <c r="E190" s="27" t="s">
        <v>1497</v>
      </c>
      <c r="F190" s="26" t="s">
        <v>5849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1498</v>
      </c>
      <c r="N190" s="26" t="s">
        <v>1499</v>
      </c>
      <c r="O190" s="26"/>
      <c r="P190" s="26"/>
      <c r="Q190" s="26" t="s">
        <v>1500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1501</v>
      </c>
      <c r="Z190" s="26"/>
      <c r="AA190" s="28" t="s">
        <v>1502</v>
      </c>
      <c r="AB190" s="28" t="s">
        <v>1503</v>
      </c>
      <c r="AC190" s="28"/>
      <c r="AD190" s="28"/>
      <c r="AE190" s="28" t="s">
        <v>1504</v>
      </c>
      <c r="AF190" s="28" t="s">
        <v>1505</v>
      </c>
      <c r="AG190" s="28"/>
      <c r="AH190" s="28" t="s">
        <v>1506</v>
      </c>
      <c r="AI190" s="29"/>
      <c r="AJ190" s="30" t="s">
        <v>3</v>
      </c>
      <c r="AK190" s="31" t="s">
        <v>3</v>
      </c>
      <c r="AL190" s="328"/>
      <c r="AM190" s="329"/>
      <c r="AN190" s="25"/>
      <c r="AO190" s="24"/>
      <c r="AP190" s="258" t="s">
        <v>1507</v>
      </c>
      <c r="AQ190" s="259"/>
      <c r="AR190" s="259" t="s">
        <v>834</v>
      </c>
      <c r="AS190" s="259" t="s">
        <v>665</v>
      </c>
      <c r="AT190" s="262"/>
      <c r="AU190" s="262"/>
      <c r="AV190" s="262" t="s">
        <v>1497</v>
      </c>
      <c r="AW190" s="262"/>
      <c r="AX190" s="262"/>
      <c r="AY190" s="262"/>
      <c r="AZ190" s="262"/>
      <c r="BA190" s="317">
        <v>92</v>
      </c>
      <c r="BB190" s="390"/>
    </row>
    <row r="191" spans="1:54" ht="24.95" customHeight="1">
      <c r="A191" s="322"/>
      <c r="B191" s="19" t="s">
        <v>2215</v>
      </c>
      <c r="C191" s="19">
        <v>91</v>
      </c>
      <c r="D191" s="27" t="s">
        <v>827</v>
      </c>
      <c r="E191" s="27" t="s">
        <v>1294</v>
      </c>
      <c r="F191" s="26" t="s">
        <v>5850</v>
      </c>
      <c r="G191" s="26" t="s">
        <v>3</v>
      </c>
      <c r="H191" s="26" t="s">
        <v>1295</v>
      </c>
      <c r="I191" s="26"/>
      <c r="J191" s="26"/>
      <c r="K191" s="26"/>
      <c r="L191" s="26"/>
      <c r="M191" s="26" t="s">
        <v>1296</v>
      </c>
      <c r="N191" s="26" t="s">
        <v>1297</v>
      </c>
      <c r="O191" s="26"/>
      <c r="P191" s="26"/>
      <c r="Q191" s="26" t="s">
        <v>1298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1299</v>
      </c>
      <c r="Z191" s="26"/>
      <c r="AA191" s="28" t="s">
        <v>1300</v>
      </c>
      <c r="AB191" s="28" t="s">
        <v>1108</v>
      </c>
      <c r="AC191" s="28"/>
      <c r="AD191" s="28"/>
      <c r="AE191" s="28" t="s">
        <v>4</v>
      </c>
      <c r="AF191" s="28" t="s">
        <v>1301</v>
      </c>
      <c r="AG191" s="28"/>
      <c r="AH191" s="28" t="s">
        <v>1302</v>
      </c>
      <c r="AI191" s="29"/>
      <c r="AJ191" s="30" t="s">
        <v>3</v>
      </c>
      <c r="AK191" s="31" t="s">
        <v>3</v>
      </c>
      <c r="AL191" s="328"/>
      <c r="AM191" s="329"/>
      <c r="AN191" s="25"/>
      <c r="AO191" s="24"/>
      <c r="AP191" s="258" t="s">
        <v>1303</v>
      </c>
      <c r="AQ191" s="259"/>
      <c r="AR191" s="259" t="s">
        <v>834</v>
      </c>
      <c r="AS191" s="259" t="s">
        <v>665</v>
      </c>
      <c r="AT191" s="262"/>
      <c r="AU191" s="262"/>
      <c r="AV191" s="262" t="s">
        <v>1294</v>
      </c>
      <c r="AW191" s="262"/>
      <c r="AX191" s="262"/>
      <c r="AY191" s="262"/>
      <c r="AZ191" s="262"/>
      <c r="BA191" s="317">
        <v>71</v>
      </c>
      <c r="BB191" s="390"/>
    </row>
    <row r="192" spans="1:54" ht="24.95" customHeight="1">
      <c r="A192" s="322"/>
      <c r="B192" s="19" t="s">
        <v>2215</v>
      </c>
      <c r="C192" s="19">
        <v>91</v>
      </c>
      <c r="D192" s="27" t="s">
        <v>1351</v>
      </c>
      <c r="E192" s="27" t="s">
        <v>1461</v>
      </c>
      <c r="F192" s="26" t="s">
        <v>5851</v>
      </c>
      <c r="G192" s="26" t="s">
        <v>3</v>
      </c>
      <c r="H192" s="26" t="s">
        <v>3</v>
      </c>
      <c r="I192" s="26"/>
      <c r="J192" s="26"/>
      <c r="K192" s="26"/>
      <c r="L192" s="26"/>
      <c r="M192" s="26" t="s">
        <v>898</v>
      </c>
      <c r="N192" s="26" t="s">
        <v>1462</v>
      </c>
      <c r="O192" s="26"/>
      <c r="P192" s="26" t="s">
        <v>1463</v>
      </c>
      <c r="Q192" s="26" t="s">
        <v>1464</v>
      </c>
      <c r="R192" s="26"/>
      <c r="S192" s="26"/>
      <c r="T192" s="26"/>
      <c r="U192" s="26" t="s">
        <v>3</v>
      </c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3</v>
      </c>
      <c r="AK192" s="31" t="s">
        <v>3</v>
      </c>
      <c r="AL192" s="328"/>
      <c r="AM192" s="329"/>
      <c r="AN192" s="25"/>
      <c r="AO192" s="24"/>
      <c r="AP192" s="258" t="s">
        <v>1465</v>
      </c>
      <c r="AQ192" s="259"/>
      <c r="AR192" s="259" t="s">
        <v>834</v>
      </c>
      <c r="AS192" s="259" t="s">
        <v>1466</v>
      </c>
      <c r="AT192" s="262"/>
      <c r="AU192" s="262"/>
      <c r="AV192" s="262" t="s">
        <v>1461</v>
      </c>
      <c r="AW192" s="262"/>
      <c r="AX192" s="262"/>
      <c r="AY192" s="262"/>
      <c r="AZ192" s="262"/>
      <c r="BA192" s="317">
        <v>88</v>
      </c>
      <c r="BB192" s="390"/>
    </row>
    <row r="193" spans="1:54" ht="24.95" customHeight="1">
      <c r="A193" s="322"/>
      <c r="B193" s="19" t="s">
        <v>2215</v>
      </c>
      <c r="C193" s="19">
        <v>91</v>
      </c>
      <c r="D193" s="27" t="s">
        <v>1351</v>
      </c>
      <c r="E193" s="27" t="s">
        <v>1759</v>
      </c>
      <c r="F193" s="26" t="s">
        <v>5852</v>
      </c>
      <c r="G193" s="26" t="s">
        <v>3</v>
      </c>
      <c r="H193" s="26" t="s">
        <v>1760</v>
      </c>
      <c r="I193" s="26"/>
      <c r="J193" s="26"/>
      <c r="K193" s="26"/>
      <c r="L193" s="26"/>
      <c r="M193" s="26" t="s">
        <v>1761</v>
      </c>
      <c r="N193" s="26" t="s">
        <v>1762</v>
      </c>
      <c r="O193" s="26"/>
      <c r="P193" s="26"/>
      <c r="Q193" s="26" t="s">
        <v>1763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1764</v>
      </c>
      <c r="Z193" s="26"/>
      <c r="AA193" s="28" t="s">
        <v>1765</v>
      </c>
      <c r="AB193" s="28" t="s">
        <v>1766</v>
      </c>
      <c r="AC193" s="28"/>
      <c r="AD193" s="28"/>
      <c r="AE193" s="28" t="s">
        <v>1680</v>
      </c>
      <c r="AF193" s="28" t="s">
        <v>1767</v>
      </c>
      <c r="AG193" s="28"/>
      <c r="AH193" s="28" t="s">
        <v>1768</v>
      </c>
      <c r="AI193" s="29"/>
      <c r="AJ193" s="30" t="s">
        <v>3</v>
      </c>
      <c r="AK193" s="31" t="s">
        <v>3</v>
      </c>
      <c r="AL193" s="328"/>
      <c r="AM193" s="329"/>
      <c r="AN193" s="25"/>
      <c r="AO193" s="24"/>
      <c r="AP193" s="258" t="s">
        <v>1769</v>
      </c>
      <c r="AQ193" s="259"/>
      <c r="AR193" s="259" t="s">
        <v>834</v>
      </c>
      <c r="AS193" s="259" t="s">
        <v>665</v>
      </c>
      <c r="AT193" s="262"/>
      <c r="AU193" s="262"/>
      <c r="AV193" s="262" t="s">
        <v>1759</v>
      </c>
      <c r="AW193" s="262"/>
      <c r="AX193" s="262"/>
      <c r="AY193" s="262"/>
      <c r="AZ193" s="262"/>
      <c r="BA193" s="317">
        <v>120</v>
      </c>
      <c r="BB193" s="390"/>
    </row>
    <row r="194" spans="1:54" ht="24.95" customHeight="1">
      <c r="A194" s="322"/>
      <c r="B194" s="19" t="s">
        <v>2215</v>
      </c>
      <c r="C194" s="19">
        <v>91</v>
      </c>
      <c r="D194" s="27" t="s">
        <v>1351</v>
      </c>
      <c r="E194" s="27" t="s">
        <v>1741</v>
      </c>
      <c r="F194" s="26" t="s">
        <v>5853</v>
      </c>
      <c r="G194" s="26" t="s">
        <v>3</v>
      </c>
      <c r="H194" s="26" t="s">
        <v>959</v>
      </c>
      <c r="I194" s="26"/>
      <c r="J194" s="26"/>
      <c r="K194" s="26"/>
      <c r="L194" s="26"/>
      <c r="M194" s="26" t="s">
        <v>1742</v>
      </c>
      <c r="N194" s="26" t="s">
        <v>1743</v>
      </c>
      <c r="O194" s="26"/>
      <c r="P194" s="26"/>
      <c r="Q194" s="26" t="s">
        <v>1744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1745</v>
      </c>
      <c r="Z194" s="26"/>
      <c r="AA194" s="28" t="s">
        <v>1746</v>
      </c>
      <c r="AB194" s="28" t="s">
        <v>1747</v>
      </c>
      <c r="AC194" s="28"/>
      <c r="AD194" s="28"/>
      <c r="AE194" s="28" t="s">
        <v>4</v>
      </c>
      <c r="AF194" s="28" t="s">
        <v>893</v>
      </c>
      <c r="AG194" s="28"/>
      <c r="AH194" s="28" t="s">
        <v>1748</v>
      </c>
      <c r="AI194" s="29"/>
      <c r="AJ194" s="30" t="s">
        <v>1749</v>
      </c>
      <c r="AK194" s="31" t="s">
        <v>3</v>
      </c>
      <c r="AL194" s="328"/>
      <c r="AM194" s="329"/>
      <c r="AN194" s="25"/>
      <c r="AO194" s="24"/>
      <c r="AP194" s="258" t="s">
        <v>1750</v>
      </c>
      <c r="AQ194" s="259"/>
      <c r="AR194" s="259" t="s">
        <v>834</v>
      </c>
      <c r="AS194" s="259" t="s">
        <v>665</v>
      </c>
      <c r="AT194" s="262"/>
      <c r="AU194" s="262"/>
      <c r="AV194" s="262" t="s">
        <v>1741</v>
      </c>
      <c r="AW194" s="262"/>
      <c r="AX194" s="262"/>
      <c r="AY194" s="262"/>
      <c r="AZ194" s="262"/>
      <c r="BA194" s="317">
        <v>118</v>
      </c>
      <c r="BB194" s="390"/>
    </row>
    <row r="195" spans="1:54" ht="24.95" customHeight="1">
      <c r="A195" s="322"/>
      <c r="B195" s="19" t="s">
        <v>2214</v>
      </c>
      <c r="C195" s="19">
        <v>87</v>
      </c>
      <c r="D195" s="27"/>
      <c r="E195" s="27"/>
      <c r="F195" s="26" t="s">
        <v>5854</v>
      </c>
      <c r="G195" s="26" t="s">
        <v>3</v>
      </c>
      <c r="H195" s="26"/>
      <c r="I195" s="26"/>
      <c r="J195" s="26"/>
      <c r="K195" s="26"/>
      <c r="L195" s="26"/>
      <c r="M195" s="26" t="s">
        <v>824</v>
      </c>
      <c r="N195" s="26" t="s">
        <v>5407</v>
      </c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 t="s">
        <v>5408</v>
      </c>
      <c r="Z195" s="26"/>
      <c r="AA195" s="28" t="s">
        <v>5409</v>
      </c>
      <c r="AB195" s="28" t="s">
        <v>825</v>
      </c>
      <c r="AC195" s="28"/>
      <c r="AD195" s="28"/>
      <c r="AE195" s="28" t="s">
        <v>4</v>
      </c>
      <c r="AF195" s="28" t="s">
        <v>5</v>
      </c>
      <c r="AG195" s="28" t="s">
        <v>826</v>
      </c>
      <c r="AH195" s="28" t="s">
        <v>5410</v>
      </c>
      <c r="AI195" s="29"/>
      <c r="AJ195" s="30"/>
      <c r="AK195" s="31">
        <v>42742</v>
      </c>
      <c r="AL195" s="328"/>
      <c r="AM195" s="329"/>
      <c r="AN195" s="25"/>
      <c r="AO195" s="24"/>
      <c r="AP195" s="258" t="s">
        <v>5411</v>
      </c>
      <c r="AQ195" s="259"/>
      <c r="AR195" s="259" t="s">
        <v>664</v>
      </c>
      <c r="AS195" s="259" t="s">
        <v>665</v>
      </c>
      <c r="AT195" s="262"/>
      <c r="AU195" s="262"/>
      <c r="AV195" s="262"/>
      <c r="AW195" s="262"/>
      <c r="AX195" s="262"/>
      <c r="AY195" s="262"/>
      <c r="AZ195" s="262"/>
      <c r="BA195" s="317">
        <v>646</v>
      </c>
      <c r="BB195" s="390"/>
    </row>
    <row r="196" spans="1:54" ht="24.95" customHeight="1">
      <c r="A196" s="322"/>
      <c r="B196" s="19" t="s">
        <v>5412</v>
      </c>
      <c r="C196" s="19">
        <v>4</v>
      </c>
      <c r="D196" s="27" t="s">
        <v>2202</v>
      </c>
      <c r="E196" s="27"/>
      <c r="F196" s="26" t="s">
        <v>5855</v>
      </c>
      <c r="G196" s="26" t="s">
        <v>5413</v>
      </c>
      <c r="H196" s="26"/>
      <c r="I196" s="26"/>
      <c r="J196" s="26"/>
      <c r="K196" s="26"/>
      <c r="L196" s="26"/>
      <c r="M196" s="26" t="s">
        <v>5414</v>
      </c>
      <c r="N196" s="26" t="s">
        <v>5415</v>
      </c>
      <c r="O196" s="26"/>
      <c r="P196" s="26" t="s">
        <v>5416</v>
      </c>
      <c r="Q196" s="26" t="s">
        <v>5417</v>
      </c>
      <c r="R196" s="26"/>
      <c r="S196" s="26" t="s">
        <v>5417</v>
      </c>
      <c r="T196" s="26" t="s">
        <v>5418</v>
      </c>
      <c r="U196" s="26" t="s">
        <v>5419</v>
      </c>
      <c r="V196" s="26" t="s">
        <v>5420</v>
      </c>
      <c r="W196" s="26"/>
      <c r="X196" s="26" t="s">
        <v>5421</v>
      </c>
      <c r="Y196" s="26" t="s">
        <v>5422</v>
      </c>
      <c r="Z196" s="26" t="s">
        <v>681</v>
      </c>
      <c r="AA196" s="28" t="s">
        <v>5423</v>
      </c>
      <c r="AB196" s="28" t="s">
        <v>5424</v>
      </c>
      <c r="AC196" s="28"/>
      <c r="AD196" s="28"/>
      <c r="AE196" s="28" t="s">
        <v>4</v>
      </c>
      <c r="AF196" s="28" t="s">
        <v>675</v>
      </c>
      <c r="AG196" s="28" t="s">
        <v>5425</v>
      </c>
      <c r="AH196" s="28" t="s">
        <v>5426</v>
      </c>
      <c r="AI196" s="29"/>
      <c r="AJ196" s="30"/>
      <c r="AK196" s="31"/>
      <c r="AL196" s="328"/>
      <c r="AM196" s="329"/>
      <c r="AN196" s="25" t="s">
        <v>4853</v>
      </c>
      <c r="AO196" s="24">
        <v>45060</v>
      </c>
      <c r="AP196" s="258" t="s">
        <v>682</v>
      </c>
      <c r="AQ196" s="259"/>
      <c r="AR196" s="259" t="s">
        <v>664</v>
      </c>
      <c r="AS196" s="259" t="s">
        <v>665</v>
      </c>
      <c r="AT196" s="262"/>
      <c r="AU196" s="262"/>
      <c r="AV196" s="262"/>
      <c r="AW196" s="262"/>
      <c r="AX196" s="262"/>
      <c r="AY196" s="262"/>
      <c r="AZ196" s="262"/>
      <c r="BA196" s="317">
        <v>368</v>
      </c>
      <c r="BB196" s="390"/>
    </row>
    <row r="197" spans="1:54" ht="24.95" customHeight="1">
      <c r="A197" s="322"/>
      <c r="B197" s="19" t="s">
        <v>5412</v>
      </c>
      <c r="C197" s="19">
        <v>4</v>
      </c>
      <c r="D197" s="27" t="s">
        <v>2202</v>
      </c>
      <c r="E197" s="27"/>
      <c r="F197" s="26" t="s">
        <v>5856</v>
      </c>
      <c r="G197" s="26" t="s">
        <v>5427</v>
      </c>
      <c r="H197" s="26"/>
      <c r="I197" s="26"/>
      <c r="J197" s="26"/>
      <c r="K197" s="26"/>
      <c r="L197" s="26"/>
      <c r="M197" s="26" t="s">
        <v>5428</v>
      </c>
      <c r="N197" s="26" t="s">
        <v>5429</v>
      </c>
      <c r="O197" s="26"/>
      <c r="P197" s="26" t="s">
        <v>5430</v>
      </c>
      <c r="Q197" s="26" t="s">
        <v>5431</v>
      </c>
      <c r="R197" s="26"/>
      <c r="S197" s="26" t="s">
        <v>5432</v>
      </c>
      <c r="T197" s="26" t="s">
        <v>5433</v>
      </c>
      <c r="U197" s="26" t="s">
        <v>5434</v>
      </c>
      <c r="V197" s="26" t="s">
        <v>5435</v>
      </c>
      <c r="W197" s="26" t="s">
        <v>5436</v>
      </c>
      <c r="X197" s="26" t="s">
        <v>5437</v>
      </c>
      <c r="Y197" s="26" t="s">
        <v>5438</v>
      </c>
      <c r="Z197" s="26" t="s">
        <v>678</v>
      </c>
      <c r="AA197" s="28" t="s">
        <v>5423</v>
      </c>
      <c r="AB197" s="28" t="s">
        <v>5439</v>
      </c>
      <c r="AC197" s="28"/>
      <c r="AD197" s="28"/>
      <c r="AE197" s="28" t="s">
        <v>4</v>
      </c>
      <c r="AF197" s="28" t="s">
        <v>679</v>
      </c>
      <c r="AG197" s="28" t="s">
        <v>5440</v>
      </c>
      <c r="AH197" s="28" t="s">
        <v>5441</v>
      </c>
      <c r="AI197" s="29"/>
      <c r="AJ197" s="30"/>
      <c r="AK197" s="31"/>
      <c r="AL197" s="328"/>
      <c r="AM197" s="329"/>
      <c r="AN197" s="25" t="s">
        <v>4853</v>
      </c>
      <c r="AO197" s="24">
        <v>45060</v>
      </c>
      <c r="AP197" s="258" t="s">
        <v>680</v>
      </c>
      <c r="AQ197" s="259"/>
      <c r="AR197" s="259" t="s">
        <v>664</v>
      </c>
      <c r="AS197" s="259" t="s">
        <v>665</v>
      </c>
      <c r="AT197" s="262"/>
      <c r="AU197" s="262"/>
      <c r="AV197" s="262"/>
      <c r="AW197" s="262"/>
      <c r="AX197" s="262"/>
      <c r="AY197" s="262"/>
      <c r="AZ197" s="262"/>
      <c r="BA197" s="317">
        <v>361</v>
      </c>
      <c r="BB197" s="390"/>
    </row>
    <row r="198" spans="1:54" ht="24.95" customHeight="1">
      <c r="A198" s="322"/>
      <c r="B198" s="19" t="s">
        <v>2201</v>
      </c>
      <c r="C198" s="19">
        <v>1</v>
      </c>
      <c r="D198" s="27">
        <v>1</v>
      </c>
      <c r="E198" s="27">
        <v>9</v>
      </c>
      <c r="F198" s="26" t="s">
        <v>5857</v>
      </c>
      <c r="G198" s="26" t="s">
        <v>3</v>
      </c>
      <c r="H198" s="26"/>
      <c r="I198" s="26"/>
      <c r="J198" s="26"/>
      <c r="K198" s="26"/>
      <c r="L198" s="26"/>
      <c r="M198" s="26" t="s">
        <v>5442</v>
      </c>
      <c r="N198" s="26" t="s">
        <v>5443</v>
      </c>
      <c r="O198" s="26"/>
      <c r="P198" s="26"/>
      <c r="Q198" s="26" t="s">
        <v>16</v>
      </c>
      <c r="R198" s="26"/>
      <c r="S198" s="26"/>
      <c r="T198" s="26"/>
      <c r="U198" s="26"/>
      <c r="V198" s="26"/>
      <c r="W198" s="26"/>
      <c r="X198" s="26"/>
      <c r="Y198" s="26"/>
      <c r="Z198" s="26"/>
      <c r="AA198" s="28" t="s">
        <v>6</v>
      </c>
      <c r="AB198" s="28" t="s">
        <v>5444</v>
      </c>
      <c r="AC198" s="28"/>
      <c r="AD198" s="28"/>
      <c r="AE198" s="28" t="s">
        <v>666</v>
      </c>
      <c r="AF198" s="28" t="s">
        <v>5445</v>
      </c>
      <c r="AG198" s="28" t="s">
        <v>5446</v>
      </c>
      <c r="AH198" s="28" t="s">
        <v>5447</v>
      </c>
      <c r="AI198" s="29" t="s">
        <v>5448</v>
      </c>
      <c r="AJ198" s="30"/>
      <c r="AK198" s="31"/>
      <c r="AL198" s="328"/>
      <c r="AM198" s="329"/>
      <c r="AN198" s="25"/>
      <c r="AO198" s="24"/>
      <c r="AP198" s="258" t="s">
        <v>5449</v>
      </c>
      <c r="AQ198" s="259"/>
      <c r="AR198" s="259" t="s">
        <v>664</v>
      </c>
      <c r="AS198" s="259" t="s">
        <v>5450</v>
      </c>
      <c r="AT198" s="262"/>
      <c r="AU198" s="262"/>
      <c r="AV198" s="262"/>
      <c r="AW198" s="262"/>
      <c r="AX198" s="262"/>
      <c r="AY198" s="262"/>
      <c r="AZ198" s="262"/>
      <c r="BA198" s="317">
        <v>5</v>
      </c>
      <c r="BB198" s="390"/>
    </row>
    <row r="199" spans="1:54" ht="24.95" customHeight="1">
      <c r="A199" s="322"/>
      <c r="B199" s="19" t="s">
        <v>2201</v>
      </c>
      <c r="C199" s="19">
        <v>1</v>
      </c>
      <c r="D199" s="27">
        <v>2</v>
      </c>
      <c r="E199" s="27">
        <v>1</v>
      </c>
      <c r="F199" s="26" t="s">
        <v>5858</v>
      </c>
      <c r="G199" s="26" t="s">
        <v>5451</v>
      </c>
      <c r="H199" s="26"/>
      <c r="I199" s="26"/>
      <c r="J199" s="26"/>
      <c r="K199" s="26"/>
      <c r="L199" s="26"/>
      <c r="M199" s="26" t="s">
        <v>7</v>
      </c>
      <c r="N199" s="26" t="s">
        <v>5452</v>
      </c>
      <c r="O199" s="26"/>
      <c r="P199" s="26" t="s">
        <v>667</v>
      </c>
      <c r="Q199" s="26"/>
      <c r="R199" s="26"/>
      <c r="S199" s="26">
        <v>338778836</v>
      </c>
      <c r="T199" s="26" t="s">
        <v>668</v>
      </c>
      <c r="U199" s="26" t="s">
        <v>5453</v>
      </c>
      <c r="V199" s="26"/>
      <c r="W199" s="26"/>
      <c r="X199" s="26"/>
      <c r="Y199" s="26" t="s">
        <v>5454</v>
      </c>
      <c r="Z199" s="26" t="s">
        <v>5455</v>
      </c>
      <c r="AA199" s="28" t="s">
        <v>6</v>
      </c>
      <c r="AB199" s="28" t="s">
        <v>5456</v>
      </c>
      <c r="AC199" s="28"/>
      <c r="AD199" s="28"/>
      <c r="AE199" s="28"/>
      <c r="AF199" s="28"/>
      <c r="AG199" s="28"/>
      <c r="AH199" s="28"/>
      <c r="AI199" s="29"/>
      <c r="AJ199" s="30"/>
      <c r="AK199" s="31"/>
      <c r="AL199" s="328"/>
      <c r="AM199" s="329"/>
      <c r="AN199" s="25"/>
      <c r="AO199" s="24"/>
      <c r="AP199" s="258" t="s">
        <v>669</v>
      </c>
      <c r="AQ199" s="259"/>
      <c r="AR199" s="259" t="s">
        <v>664</v>
      </c>
      <c r="AS199" s="259" t="s">
        <v>665</v>
      </c>
      <c r="AT199" s="262"/>
      <c r="AU199" s="262"/>
      <c r="AV199" s="262"/>
      <c r="AW199" s="262"/>
      <c r="AX199" s="262"/>
      <c r="AY199" s="262"/>
      <c r="AZ199" s="262"/>
      <c r="BA199" s="317">
        <v>6</v>
      </c>
      <c r="BB199" s="390"/>
    </row>
    <row r="200" spans="1:54" ht="24.95" customHeight="1">
      <c r="A200" s="322"/>
      <c r="B200" s="19" t="s">
        <v>2201</v>
      </c>
      <c r="C200" s="19">
        <v>1</v>
      </c>
      <c r="D200" s="27">
        <v>1</v>
      </c>
      <c r="E200" s="27">
        <v>1</v>
      </c>
      <c r="F200" s="26" t="s">
        <v>5859</v>
      </c>
      <c r="G200" s="26" t="s">
        <v>5457</v>
      </c>
      <c r="H200" s="26" t="s">
        <v>5458</v>
      </c>
      <c r="I200" s="26"/>
      <c r="J200" s="26"/>
      <c r="K200" s="26"/>
      <c r="L200" s="26"/>
      <c r="M200" s="26" t="s">
        <v>7</v>
      </c>
      <c r="N200" s="26" t="s">
        <v>5459</v>
      </c>
      <c r="O200" s="26"/>
      <c r="P200" s="26" t="s">
        <v>16</v>
      </c>
      <c r="Q200" s="26" t="s">
        <v>17</v>
      </c>
      <c r="R200" s="26" t="s">
        <v>17</v>
      </c>
      <c r="S200" s="26"/>
      <c r="T200" s="26"/>
      <c r="U200" s="26" t="s">
        <v>1</v>
      </c>
      <c r="V200" s="26"/>
      <c r="W200" s="26"/>
      <c r="X200" s="26"/>
      <c r="Y200" s="26" t="s">
        <v>5460</v>
      </c>
      <c r="Z200" s="26"/>
      <c r="AA200" s="28" t="s">
        <v>6</v>
      </c>
      <c r="AB200" s="28" t="s">
        <v>10</v>
      </c>
      <c r="AC200" s="28"/>
      <c r="AD200" s="28"/>
      <c r="AE200" s="28"/>
      <c r="AF200" s="28"/>
      <c r="AG200" s="28"/>
      <c r="AH200" s="28"/>
      <c r="AI200" s="29"/>
      <c r="AJ200" s="30"/>
      <c r="AK200" s="31">
        <v>42741</v>
      </c>
      <c r="AL200" s="328"/>
      <c r="AM200" s="329"/>
      <c r="AN200" s="25"/>
      <c r="AO200" s="24"/>
      <c r="AP200" s="258" t="s">
        <v>663</v>
      </c>
      <c r="AQ200" s="259"/>
      <c r="AR200" s="259" t="s">
        <v>664</v>
      </c>
      <c r="AS200" s="259" t="s">
        <v>665</v>
      </c>
      <c r="AT200" s="262"/>
      <c r="AU200" s="262"/>
      <c r="AV200" s="262" t="s">
        <v>5461</v>
      </c>
      <c r="AW200" s="262" t="s">
        <v>5462</v>
      </c>
      <c r="AX200" s="262"/>
      <c r="AY200" s="262"/>
      <c r="AZ200" s="262"/>
      <c r="BA200" s="317">
        <v>1</v>
      </c>
      <c r="BB200" s="390"/>
    </row>
    <row r="201" spans="1:54" ht="24.95" customHeight="1">
      <c r="A201" s="322"/>
      <c r="B201" s="19" t="s">
        <v>2211</v>
      </c>
      <c r="C201" s="19">
        <v>81</v>
      </c>
      <c r="D201" s="27">
        <v>1</v>
      </c>
      <c r="E201" s="27">
        <v>1</v>
      </c>
      <c r="F201" s="26" t="s">
        <v>5860</v>
      </c>
      <c r="G201" s="26" t="s">
        <v>5463</v>
      </c>
      <c r="H201" s="26"/>
      <c r="I201" s="26"/>
      <c r="J201" s="26" t="s">
        <v>5181</v>
      </c>
      <c r="K201" s="26"/>
      <c r="L201" s="26"/>
      <c r="M201" s="26" t="s">
        <v>5464</v>
      </c>
      <c r="N201" s="26" t="s">
        <v>5465</v>
      </c>
      <c r="O201" s="26"/>
      <c r="P201" s="26" t="s">
        <v>747</v>
      </c>
      <c r="Q201" s="26" t="s">
        <v>747</v>
      </c>
      <c r="R201" s="26"/>
      <c r="S201" s="26"/>
      <c r="T201" s="26"/>
      <c r="U201" s="26"/>
      <c r="V201" s="26"/>
      <c r="W201" s="26"/>
      <c r="X201" s="26"/>
      <c r="Y201" s="26" t="s">
        <v>5466</v>
      </c>
      <c r="Z201" s="26"/>
      <c r="AA201" s="28" t="s">
        <v>6</v>
      </c>
      <c r="AB201" s="28" t="s">
        <v>5467</v>
      </c>
      <c r="AC201" s="28"/>
      <c r="AD201" s="28"/>
      <c r="AE201" s="28" t="s">
        <v>723</v>
      </c>
      <c r="AF201" s="28" t="s">
        <v>748</v>
      </c>
      <c r="AG201" s="28" t="s">
        <v>5468</v>
      </c>
      <c r="AH201" s="28" t="s">
        <v>5469</v>
      </c>
      <c r="AI201" s="29"/>
      <c r="AJ201" s="30"/>
      <c r="AK201" s="31"/>
      <c r="AL201" s="328"/>
      <c r="AM201" s="329"/>
      <c r="AN201" s="25"/>
      <c r="AO201" s="24"/>
      <c r="AP201" s="258" t="s">
        <v>749</v>
      </c>
      <c r="AQ201" s="259"/>
      <c r="AR201" s="259" t="s">
        <v>664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546</v>
      </c>
      <c r="BB201" s="390"/>
    </row>
    <row r="202" spans="1:54" ht="24.95" customHeight="1">
      <c r="A202" s="322"/>
      <c r="B202" s="19" t="s">
        <v>2201</v>
      </c>
      <c r="C202" s="19">
        <v>1</v>
      </c>
      <c r="D202" s="27">
        <v>2</v>
      </c>
      <c r="E202" s="27">
        <v>2</v>
      </c>
      <c r="F202" s="26" t="s">
        <v>5861</v>
      </c>
      <c r="G202" s="26" t="s">
        <v>5470</v>
      </c>
      <c r="H202" s="26"/>
      <c r="I202" s="26"/>
      <c r="J202" s="26"/>
      <c r="K202" s="26"/>
      <c r="L202" s="26"/>
      <c r="M202" s="26" t="s">
        <v>7</v>
      </c>
      <c r="N202" s="26" t="s">
        <v>5452</v>
      </c>
      <c r="O202" s="26"/>
      <c r="P202" s="26"/>
      <c r="Q202" s="26"/>
      <c r="R202" s="26"/>
      <c r="S202" s="26"/>
      <c r="T202" s="26" t="s">
        <v>5471</v>
      </c>
      <c r="U202" s="26" t="s">
        <v>5472</v>
      </c>
      <c r="V202" s="26"/>
      <c r="W202" s="26"/>
      <c r="X202" s="26"/>
      <c r="Y202" s="26" t="s">
        <v>5473</v>
      </c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8"/>
      <c r="AM202" s="329"/>
      <c r="AN202" s="25"/>
      <c r="AO202" s="24"/>
      <c r="AP202" s="258" t="s">
        <v>670</v>
      </c>
      <c r="AQ202" s="259"/>
      <c r="AR202" s="259" t="s">
        <v>671</v>
      </c>
      <c r="AS202" s="259" t="s">
        <v>665</v>
      </c>
      <c r="AT202" s="262"/>
      <c r="AU202" s="262"/>
      <c r="AV202" s="262"/>
      <c r="AW202" s="262"/>
      <c r="AX202" s="262"/>
      <c r="AY202" s="262"/>
      <c r="AZ202" s="262"/>
      <c r="BA202" s="317">
        <v>7</v>
      </c>
      <c r="BB202" s="390"/>
    </row>
    <row r="203" spans="1:54" ht="24.95" customHeight="1">
      <c r="A203" s="322"/>
      <c r="B203" s="19" t="s">
        <v>2201</v>
      </c>
      <c r="C203" s="19">
        <v>1</v>
      </c>
      <c r="D203" s="27">
        <v>4</v>
      </c>
      <c r="E203" s="27">
        <v>1</v>
      </c>
      <c r="F203" s="26" t="s">
        <v>5862</v>
      </c>
      <c r="G203" s="26" t="s">
        <v>5474</v>
      </c>
      <c r="H203" s="26"/>
      <c r="I203" s="26"/>
      <c r="J203" s="26"/>
      <c r="K203" s="26"/>
      <c r="L203" s="26"/>
      <c r="M203" s="26" t="s">
        <v>673</v>
      </c>
      <c r="N203" s="26" t="s">
        <v>5475</v>
      </c>
      <c r="O203" s="26"/>
      <c r="P203" s="26" t="s">
        <v>674</v>
      </c>
      <c r="Q203" s="26"/>
      <c r="R203" s="26"/>
      <c r="S203" s="26"/>
      <c r="T203" s="26" t="s">
        <v>5476</v>
      </c>
      <c r="U203" s="26" t="s">
        <v>5477</v>
      </c>
      <c r="V203" s="26"/>
      <c r="W203" s="26"/>
      <c r="X203" s="26"/>
      <c r="Y203" s="26" t="s">
        <v>5478</v>
      </c>
      <c r="Z203" s="26"/>
      <c r="AA203" s="28" t="s">
        <v>6</v>
      </c>
      <c r="AB203" s="28" t="s">
        <v>5479</v>
      </c>
      <c r="AC203" s="28"/>
      <c r="AD203" s="28"/>
      <c r="AE203" s="28" t="s">
        <v>4</v>
      </c>
      <c r="AF203" s="28" t="s">
        <v>675</v>
      </c>
      <c r="AG203" s="28" t="s">
        <v>676</v>
      </c>
      <c r="AH203" s="28" t="s">
        <v>5480</v>
      </c>
      <c r="AI203" s="29" t="s">
        <v>5481</v>
      </c>
      <c r="AJ203" s="30"/>
      <c r="AK203" s="31"/>
      <c r="AL203" s="328"/>
      <c r="AM203" s="329"/>
      <c r="AN203" s="25"/>
      <c r="AO203" s="24"/>
      <c r="AP203" s="258" t="s">
        <v>677</v>
      </c>
      <c r="AQ203" s="259"/>
      <c r="AR203" s="259" t="s">
        <v>664</v>
      </c>
      <c r="AS203" s="259" t="s">
        <v>665</v>
      </c>
      <c r="AT203" s="262"/>
      <c r="AU203" s="262"/>
      <c r="AV203" s="262"/>
      <c r="AW203" s="262"/>
      <c r="AX203" s="262"/>
      <c r="AY203" s="262"/>
      <c r="AZ203" s="262"/>
      <c r="BA203" s="317">
        <v>10</v>
      </c>
      <c r="BB203" s="390"/>
    </row>
    <row r="204" spans="1:54" ht="24.95" customHeight="1">
      <c r="A204" s="322"/>
      <c r="B204" s="19" t="s">
        <v>2201</v>
      </c>
      <c r="C204" s="19">
        <v>1</v>
      </c>
      <c r="D204" s="27">
        <v>3</v>
      </c>
      <c r="E204" s="27">
        <v>2</v>
      </c>
      <c r="F204" s="26" t="s">
        <v>5863</v>
      </c>
      <c r="G204" s="26" t="s">
        <v>5482</v>
      </c>
      <c r="H204" s="26" t="s">
        <v>6</v>
      </c>
      <c r="I204" s="26"/>
      <c r="J204" s="26"/>
      <c r="K204" s="26"/>
      <c r="L204" s="26"/>
      <c r="M204" s="26" t="s">
        <v>5172</v>
      </c>
      <c r="N204" s="26" t="s">
        <v>5173</v>
      </c>
      <c r="O204" s="26"/>
      <c r="P204" s="26" t="s">
        <v>672</v>
      </c>
      <c r="Q204" s="26"/>
      <c r="R204" s="26"/>
      <c r="S204" s="26"/>
      <c r="T204" s="26" t="s">
        <v>5483</v>
      </c>
      <c r="U204" s="26" t="s">
        <v>5484</v>
      </c>
      <c r="V204" s="26"/>
      <c r="W204" s="26"/>
      <c r="X204" s="26"/>
      <c r="Y204" s="26" t="s">
        <v>5485</v>
      </c>
      <c r="Z204" s="26" t="s">
        <v>5455</v>
      </c>
      <c r="AA204" s="28" t="s">
        <v>6</v>
      </c>
      <c r="AB204" s="28" t="s">
        <v>5171</v>
      </c>
      <c r="AC204" s="28"/>
      <c r="AD204" s="28"/>
      <c r="AE204" s="28" t="s">
        <v>4</v>
      </c>
      <c r="AF204" s="28" t="s">
        <v>5</v>
      </c>
      <c r="AG204" s="28" t="s">
        <v>19</v>
      </c>
      <c r="AH204" s="28" t="s">
        <v>5486</v>
      </c>
      <c r="AI204" s="29"/>
      <c r="AJ204" s="30"/>
      <c r="AK204" s="31"/>
      <c r="AL204" s="328"/>
      <c r="AM204" s="329"/>
      <c r="AN204" s="25"/>
      <c r="AO204" s="24"/>
      <c r="AP204" s="258" t="s">
        <v>5487</v>
      </c>
      <c r="AQ204" s="259"/>
      <c r="AR204" s="259" t="s">
        <v>664</v>
      </c>
      <c r="AS204" s="259" t="s">
        <v>665</v>
      </c>
      <c r="AT204" s="262"/>
      <c r="AU204" s="262"/>
      <c r="AV204" s="262"/>
      <c r="AW204" s="262"/>
      <c r="AX204" s="262"/>
      <c r="AY204" s="262"/>
      <c r="AZ204" s="262"/>
      <c r="BA204" s="317">
        <v>9</v>
      </c>
      <c r="BB204" s="390"/>
    </row>
    <row r="205" spans="1:54" ht="24.95" customHeight="1">
      <c r="A205" s="322"/>
      <c r="B205" s="19" t="s">
        <v>2201</v>
      </c>
      <c r="C205" s="19">
        <v>1</v>
      </c>
      <c r="D205" s="27">
        <v>2</v>
      </c>
      <c r="E205" s="27">
        <v>3</v>
      </c>
      <c r="F205" s="26" t="s">
        <v>5864</v>
      </c>
      <c r="G205" s="26" t="s">
        <v>5488</v>
      </c>
      <c r="H205" s="26"/>
      <c r="I205" s="26"/>
      <c r="J205" s="26"/>
      <c r="K205" s="26"/>
      <c r="L205" s="26"/>
      <c r="M205" s="26" t="s">
        <v>7</v>
      </c>
      <c r="N205" s="26" t="s">
        <v>5452</v>
      </c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8"/>
      <c r="AM205" s="329"/>
      <c r="AN205" s="25"/>
      <c r="AO205" s="24"/>
      <c r="AP205" s="258" t="s">
        <v>5865</v>
      </c>
      <c r="AQ205" s="259"/>
      <c r="AR205" s="259"/>
      <c r="AS205" s="259"/>
      <c r="AT205" s="262"/>
      <c r="AU205" s="262"/>
      <c r="AV205" s="262"/>
      <c r="AW205" s="262"/>
      <c r="AX205" s="262"/>
      <c r="AY205" s="262"/>
      <c r="AZ205" s="262"/>
      <c r="BA205" s="317">
        <v>648</v>
      </c>
      <c r="BB205" s="390"/>
    </row>
    <row r="206" spans="1:54" ht="24.95" customHeight="1">
      <c r="A206" s="322"/>
      <c r="B206" s="19" t="s">
        <v>2211</v>
      </c>
      <c r="C206" s="19">
        <v>81</v>
      </c>
      <c r="D206" s="27">
        <v>2</v>
      </c>
      <c r="E206" s="27">
        <v>1</v>
      </c>
      <c r="F206" s="26" t="s">
        <v>5866</v>
      </c>
      <c r="G206" s="26" t="s">
        <v>5489</v>
      </c>
      <c r="H206" s="26"/>
      <c r="I206" s="26"/>
      <c r="J206" s="26"/>
      <c r="K206" s="26"/>
      <c r="L206" s="26"/>
      <c r="M206" s="26" t="s">
        <v>752</v>
      </c>
      <c r="N206" s="26" t="s">
        <v>5490</v>
      </c>
      <c r="O206" s="26"/>
      <c r="P206" s="26"/>
      <c r="Q206" s="26" t="s">
        <v>5491</v>
      </c>
      <c r="R206" s="26"/>
      <c r="S206" s="26"/>
      <c r="T206" s="26"/>
      <c r="U206" s="26"/>
      <c r="V206" s="26"/>
      <c r="W206" s="26"/>
      <c r="X206" s="26"/>
      <c r="Y206" s="26" t="s">
        <v>5492</v>
      </c>
      <c r="Z206" s="26"/>
      <c r="AA206" s="28" t="s">
        <v>6</v>
      </c>
      <c r="AB206" s="28" t="s">
        <v>5493</v>
      </c>
      <c r="AC206" s="28"/>
      <c r="AD206" s="28"/>
      <c r="AE206" s="28" t="s">
        <v>723</v>
      </c>
      <c r="AF206" s="28" t="s">
        <v>748</v>
      </c>
      <c r="AG206" s="28" t="s">
        <v>753</v>
      </c>
      <c r="AH206" s="28" t="s">
        <v>5494</v>
      </c>
      <c r="AI206" s="29"/>
      <c r="AJ206" s="30"/>
      <c r="AK206" s="31"/>
      <c r="AL206" s="328"/>
      <c r="AM206" s="329"/>
      <c r="AN206" s="25"/>
      <c r="AO206" s="24"/>
      <c r="AP206" s="258" t="s">
        <v>5495</v>
      </c>
      <c r="AQ206" s="259"/>
      <c r="AR206" s="259" t="s">
        <v>664</v>
      </c>
      <c r="AS206" s="259" t="s">
        <v>665</v>
      </c>
      <c r="AT206" s="262"/>
      <c r="AU206" s="262"/>
      <c r="AV206" s="262"/>
      <c r="AW206" s="262"/>
      <c r="AX206" s="262"/>
      <c r="AY206" s="262"/>
      <c r="AZ206" s="262"/>
      <c r="BA206" s="317">
        <v>548</v>
      </c>
      <c r="BB206" s="390"/>
    </row>
    <row r="207" spans="1:54" ht="24.95" customHeight="1">
      <c r="A207" s="322"/>
      <c r="B207" s="19" t="s">
        <v>2201</v>
      </c>
      <c r="C207" s="19">
        <v>1</v>
      </c>
      <c r="D207" s="27">
        <v>1</v>
      </c>
      <c r="E207" s="27">
        <v>2</v>
      </c>
      <c r="F207" s="26" t="s">
        <v>5867</v>
      </c>
      <c r="G207" s="26" t="s">
        <v>5496</v>
      </c>
      <c r="H207" s="26" t="s">
        <v>5497</v>
      </c>
      <c r="I207" s="26" t="s">
        <v>5868</v>
      </c>
      <c r="J207" s="26"/>
      <c r="K207" s="26"/>
      <c r="L207" s="26"/>
      <c r="M207" s="26" t="s">
        <v>7</v>
      </c>
      <c r="N207" s="26" t="s">
        <v>5498</v>
      </c>
      <c r="O207" s="26"/>
      <c r="P207" s="26"/>
      <c r="Q207" s="26" t="s">
        <v>17</v>
      </c>
      <c r="R207" s="26"/>
      <c r="S207" s="26"/>
      <c r="T207" s="26" t="s">
        <v>5499</v>
      </c>
      <c r="U207" s="26" t="s">
        <v>5500</v>
      </c>
      <c r="V207" s="26" t="s">
        <v>5501</v>
      </c>
      <c r="W207" s="26"/>
      <c r="X207" s="26"/>
      <c r="Y207" s="26" t="s">
        <v>5502</v>
      </c>
      <c r="Z207" s="26"/>
      <c r="AA207" s="28" t="s">
        <v>6</v>
      </c>
      <c r="AB207" s="28" t="s">
        <v>5503</v>
      </c>
      <c r="AC207" s="28"/>
      <c r="AD207" s="28"/>
      <c r="AE207" s="28" t="s">
        <v>4</v>
      </c>
      <c r="AF207" s="28" t="s">
        <v>5</v>
      </c>
      <c r="AG207" s="28" t="s">
        <v>19</v>
      </c>
      <c r="AH207" s="28" t="s">
        <v>5486</v>
      </c>
      <c r="AI207" s="29"/>
      <c r="AJ207" s="30"/>
      <c r="AK207" s="31"/>
      <c r="AL207" s="328"/>
      <c r="AM207" s="329"/>
      <c r="AN207" s="25"/>
      <c r="AO207" s="24"/>
      <c r="AP207" s="258" t="s">
        <v>5504</v>
      </c>
      <c r="AQ207" s="259"/>
      <c r="AR207" s="259" t="s">
        <v>664</v>
      </c>
      <c r="AS207" s="259" t="s">
        <v>5505</v>
      </c>
      <c r="AT207" s="262"/>
      <c r="AU207" s="262"/>
      <c r="AV207" s="262"/>
      <c r="AW207" s="262"/>
      <c r="AX207" s="262"/>
      <c r="AY207" s="262"/>
      <c r="AZ207" s="262"/>
      <c r="BA207" s="317">
        <v>2</v>
      </c>
      <c r="BB207" s="390"/>
    </row>
    <row r="208" spans="1:54" ht="24.95" customHeight="1">
      <c r="A208" s="322"/>
      <c r="B208" s="19" t="s">
        <v>5333</v>
      </c>
      <c r="C208" s="19">
        <v>7</v>
      </c>
      <c r="D208" s="27" t="s">
        <v>5334</v>
      </c>
      <c r="E208" s="27">
        <v>2</v>
      </c>
      <c r="F208" s="26" t="s">
        <v>5869</v>
      </c>
      <c r="G208" s="26" t="s">
        <v>5506</v>
      </c>
      <c r="H208" s="26"/>
      <c r="I208" s="26"/>
      <c r="J208" s="26"/>
      <c r="K208" s="26"/>
      <c r="L208" s="26"/>
      <c r="M208" s="26" t="s">
        <v>5507</v>
      </c>
      <c r="N208" s="26" t="s">
        <v>5508</v>
      </c>
      <c r="O208" s="26"/>
      <c r="P208" s="26" t="s">
        <v>712</v>
      </c>
      <c r="Q208" s="26" t="s">
        <v>5509</v>
      </c>
      <c r="R208" s="26"/>
      <c r="S208" s="26"/>
      <c r="T208" s="26"/>
      <c r="U208" s="26" t="s">
        <v>5510</v>
      </c>
      <c r="V208" s="26"/>
      <c r="W208" s="26"/>
      <c r="X208" s="26"/>
      <c r="Y208" s="26" t="s">
        <v>5511</v>
      </c>
      <c r="Z208" s="26" t="s">
        <v>709</v>
      </c>
      <c r="AA208" s="28" t="s">
        <v>5512</v>
      </c>
      <c r="AB208" s="28" t="s">
        <v>5513</v>
      </c>
      <c r="AC208" s="28"/>
      <c r="AD208" s="28"/>
      <c r="AE208" s="28" t="s">
        <v>4</v>
      </c>
      <c r="AF208" s="28" t="s">
        <v>5514</v>
      </c>
      <c r="AG208" s="28" t="s">
        <v>5515</v>
      </c>
      <c r="AH208" s="28" t="s">
        <v>5516</v>
      </c>
      <c r="AI208" s="29"/>
      <c r="AJ208" s="30"/>
      <c r="AK208" s="31"/>
      <c r="AL208" s="328"/>
      <c r="AM208" s="329"/>
      <c r="AN208" s="25"/>
      <c r="AO208" s="24"/>
      <c r="AP208" s="258" t="s">
        <v>713</v>
      </c>
      <c r="AQ208" s="259"/>
      <c r="AR208" s="259" t="s">
        <v>664</v>
      </c>
      <c r="AS208" s="259" t="s">
        <v>665</v>
      </c>
      <c r="AT208" s="262"/>
      <c r="AU208" s="262"/>
      <c r="AV208" s="262"/>
      <c r="AW208" s="262"/>
      <c r="AX208" s="262"/>
      <c r="AY208" s="262"/>
      <c r="AZ208" s="262"/>
      <c r="BA208" s="317">
        <v>20</v>
      </c>
      <c r="BB208" s="390"/>
    </row>
    <row r="209" spans="1:54" ht="24.95" customHeight="1">
      <c r="A209" s="322"/>
      <c r="B209" s="19" t="s">
        <v>2206</v>
      </c>
      <c r="C209" s="19">
        <v>15</v>
      </c>
      <c r="D209" s="27" t="s">
        <v>2208</v>
      </c>
      <c r="E209" s="27"/>
      <c r="F209" s="26" t="s">
        <v>5870</v>
      </c>
      <c r="G209" s="26" t="s">
        <v>5517</v>
      </c>
      <c r="H209" s="26"/>
      <c r="I209" s="26"/>
      <c r="J209" s="26"/>
      <c r="K209" s="26"/>
      <c r="L209" s="26"/>
      <c r="M209" s="26" t="s">
        <v>5518</v>
      </c>
      <c r="N209" s="26" t="s">
        <v>5519</v>
      </c>
      <c r="O209" s="26"/>
      <c r="P209" s="26"/>
      <c r="Q209" s="26" t="s">
        <v>5520</v>
      </c>
      <c r="R209" s="26"/>
      <c r="S209" s="26" t="s">
        <v>740</v>
      </c>
      <c r="T209" s="26"/>
      <c r="U209" s="26" t="s">
        <v>5521</v>
      </c>
      <c r="V209" s="26"/>
      <c r="W209" s="26"/>
      <c r="X209" s="26"/>
      <c r="Y209" s="26" t="s">
        <v>5522</v>
      </c>
      <c r="Z209" s="26" t="s">
        <v>5523</v>
      </c>
      <c r="AA209" s="28" t="s">
        <v>5524</v>
      </c>
      <c r="AB209" s="28" t="s">
        <v>5525</v>
      </c>
      <c r="AC209" s="28"/>
      <c r="AD209" s="28"/>
      <c r="AE209" s="28" t="s">
        <v>695</v>
      </c>
      <c r="AF209" s="28" t="s">
        <v>741</v>
      </c>
      <c r="AG209" s="28" t="s">
        <v>5526</v>
      </c>
      <c r="AH209" s="28" t="s">
        <v>5527</v>
      </c>
      <c r="AI209" s="29"/>
      <c r="AJ209" s="30"/>
      <c r="AK209" s="31"/>
      <c r="AL209" s="328"/>
      <c r="AM209" s="329"/>
      <c r="AN209" s="25" t="s">
        <v>4853</v>
      </c>
      <c r="AO209" s="24">
        <v>45060</v>
      </c>
      <c r="AP209" s="258" t="s">
        <v>5528</v>
      </c>
      <c r="AQ209" s="259"/>
      <c r="AR209" s="259" t="s">
        <v>664</v>
      </c>
      <c r="AS209" s="259" t="s">
        <v>665</v>
      </c>
      <c r="AT209" s="262"/>
      <c r="AU209" s="262"/>
      <c r="AV209" s="262"/>
      <c r="AW209" s="262"/>
      <c r="AX209" s="262"/>
      <c r="AY209" s="262"/>
      <c r="AZ209" s="262"/>
      <c r="BA209" s="317">
        <v>501</v>
      </c>
      <c r="BB209" s="390"/>
    </row>
    <row r="210" spans="1:54" ht="24.95" customHeight="1">
      <c r="A210" s="322"/>
      <c r="B210" s="19" t="s">
        <v>2215</v>
      </c>
      <c r="C210" s="19">
        <v>91</v>
      </c>
      <c r="D210" s="27" t="s">
        <v>827</v>
      </c>
      <c r="E210" s="27" t="s">
        <v>969</v>
      </c>
      <c r="F210" s="26" t="s">
        <v>5871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970</v>
      </c>
      <c r="N210" s="26" t="s">
        <v>971</v>
      </c>
      <c r="O210" s="26"/>
      <c r="P210" s="26"/>
      <c r="Q210" s="26" t="s">
        <v>972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973</v>
      </c>
      <c r="Z210" s="26"/>
      <c r="AA210" s="28" t="s">
        <v>974</v>
      </c>
      <c r="AB210" s="28" t="s">
        <v>975</v>
      </c>
      <c r="AC210" s="28"/>
      <c r="AD210" s="28"/>
      <c r="AE210" s="28" t="s">
        <v>701</v>
      </c>
      <c r="AF210" s="28" t="s">
        <v>720</v>
      </c>
      <c r="AG210" s="28"/>
      <c r="AH210" s="28" t="s">
        <v>976</v>
      </c>
      <c r="AI210" s="29"/>
      <c r="AJ210" s="30" t="s">
        <v>3</v>
      </c>
      <c r="AK210" s="31" t="s">
        <v>3</v>
      </c>
      <c r="AL210" s="328"/>
      <c r="AM210" s="329"/>
      <c r="AN210" s="25"/>
      <c r="AO210" s="24"/>
      <c r="AP210" s="258" t="s">
        <v>977</v>
      </c>
      <c r="AQ210" s="259"/>
      <c r="AR210" s="259" t="s">
        <v>834</v>
      </c>
      <c r="AS210" s="259" t="s">
        <v>665</v>
      </c>
      <c r="AT210" s="262"/>
      <c r="AU210" s="262"/>
      <c r="AV210" s="262" t="s">
        <v>969</v>
      </c>
      <c r="AW210" s="262"/>
      <c r="AX210" s="262"/>
      <c r="AY210" s="262"/>
      <c r="AZ210" s="262"/>
      <c r="BA210" s="317">
        <v>37</v>
      </c>
      <c r="BB210" s="390"/>
    </row>
    <row r="211" spans="1:54" ht="24.95" customHeight="1">
      <c r="A211" s="322"/>
      <c r="B211" s="19" t="s">
        <v>2214</v>
      </c>
      <c r="C211" s="19">
        <v>87</v>
      </c>
      <c r="D211" s="27"/>
      <c r="E211" s="27"/>
      <c r="F211" s="26" t="s">
        <v>5872</v>
      </c>
      <c r="G211" s="26" t="s">
        <v>3</v>
      </c>
      <c r="H211" s="26"/>
      <c r="I211" s="26"/>
      <c r="J211" s="26"/>
      <c r="K211" s="26"/>
      <c r="L211" s="26"/>
      <c r="M211" s="26" t="s">
        <v>821</v>
      </c>
      <c r="N211" s="26" t="s">
        <v>5529</v>
      </c>
      <c r="O211" s="26"/>
      <c r="P211" s="26"/>
      <c r="Q211" s="26" t="s">
        <v>5530</v>
      </c>
      <c r="R211" s="26"/>
      <c r="S211" s="26"/>
      <c r="T211" s="26"/>
      <c r="U211" s="26"/>
      <c r="V211" s="26"/>
      <c r="W211" s="26"/>
      <c r="X211" s="26"/>
      <c r="Y211" s="26" t="s">
        <v>5531</v>
      </c>
      <c r="Z211" s="26"/>
      <c r="AA211" s="28" t="s">
        <v>5532</v>
      </c>
      <c r="AB211" s="28" t="s">
        <v>5533</v>
      </c>
      <c r="AC211" s="28"/>
      <c r="AD211" s="28"/>
      <c r="AE211" s="28" t="s">
        <v>4</v>
      </c>
      <c r="AF211" s="28" t="s">
        <v>5</v>
      </c>
      <c r="AG211" s="28" t="s">
        <v>822</v>
      </c>
      <c r="AH211" s="28" t="s">
        <v>5534</v>
      </c>
      <c r="AI211" s="29"/>
      <c r="AJ211" s="30"/>
      <c r="AK211" s="31"/>
      <c r="AL211" s="328"/>
      <c r="AM211" s="329"/>
      <c r="AN211" s="25"/>
      <c r="AO211" s="24"/>
      <c r="AP211" s="258" t="s">
        <v>5535</v>
      </c>
      <c r="AQ211" s="259"/>
      <c r="AR211" s="259" t="s">
        <v>664</v>
      </c>
      <c r="AS211" s="259" t="s">
        <v>665</v>
      </c>
      <c r="AT211" s="262"/>
      <c r="AU211" s="262"/>
      <c r="AV211" s="262"/>
      <c r="AW211" s="262"/>
      <c r="AX211" s="262"/>
      <c r="AY211" s="262"/>
      <c r="AZ211" s="262"/>
      <c r="BA211" s="317">
        <v>644</v>
      </c>
      <c r="BB211" s="390"/>
    </row>
    <row r="212" spans="1:54" ht="24.95" customHeight="1">
      <c r="A212" s="322"/>
      <c r="B212" s="19" t="s">
        <v>2214</v>
      </c>
      <c r="C212" s="19">
        <v>87</v>
      </c>
      <c r="D212" s="27"/>
      <c r="E212" s="27"/>
      <c r="F212" s="26" t="s">
        <v>5873</v>
      </c>
      <c r="G212" s="26" t="s">
        <v>3</v>
      </c>
      <c r="H212" s="26"/>
      <c r="I212" s="26"/>
      <c r="J212" s="26"/>
      <c r="K212" s="26"/>
      <c r="L212" s="26"/>
      <c r="M212" s="26" t="s">
        <v>673</v>
      </c>
      <c r="N212" s="26" t="s">
        <v>5536</v>
      </c>
      <c r="O212" s="26"/>
      <c r="P212" s="26"/>
      <c r="Q212" s="26" t="s">
        <v>5537</v>
      </c>
      <c r="R212" s="26"/>
      <c r="S212" s="26"/>
      <c r="T212" s="26"/>
      <c r="U212" s="26"/>
      <c r="V212" s="26"/>
      <c r="W212" s="26"/>
      <c r="X212" s="26"/>
      <c r="Y212" s="26" t="s">
        <v>5538</v>
      </c>
      <c r="Z212" s="26"/>
      <c r="AA212" s="28" t="s">
        <v>5539</v>
      </c>
      <c r="AB212" s="28" t="s">
        <v>819</v>
      </c>
      <c r="AC212" s="28"/>
      <c r="AD212" s="28"/>
      <c r="AE212" s="28" t="s">
        <v>4</v>
      </c>
      <c r="AF212" s="28" t="s">
        <v>675</v>
      </c>
      <c r="AG212" s="28" t="s">
        <v>676</v>
      </c>
      <c r="AH212" s="28" t="s">
        <v>5540</v>
      </c>
      <c r="AI212" s="29"/>
      <c r="AJ212" s="30"/>
      <c r="AK212" s="31"/>
      <c r="AL212" s="328"/>
      <c r="AM212" s="329"/>
      <c r="AN212" s="25"/>
      <c r="AO212" s="24"/>
      <c r="AP212" s="258" t="s">
        <v>5541</v>
      </c>
      <c r="AQ212" s="259"/>
      <c r="AR212" s="259" t="s">
        <v>664</v>
      </c>
      <c r="AS212" s="259" t="s">
        <v>665</v>
      </c>
      <c r="AT212" s="262"/>
      <c r="AU212" s="262"/>
      <c r="AV212" s="262"/>
      <c r="AW212" s="262"/>
      <c r="AX212" s="262"/>
      <c r="AY212" s="262"/>
      <c r="AZ212" s="262"/>
      <c r="BA212" s="317">
        <v>640</v>
      </c>
      <c r="BB212" s="390"/>
    </row>
    <row r="213" spans="1:54" ht="24.95" customHeight="1">
      <c r="A213" s="322"/>
      <c r="B213" s="19" t="s">
        <v>2215</v>
      </c>
      <c r="C213" s="19">
        <v>91</v>
      </c>
      <c r="D213" s="27" t="s">
        <v>827</v>
      </c>
      <c r="E213" s="27" t="s">
        <v>886</v>
      </c>
      <c r="F213" s="26" t="s">
        <v>5874</v>
      </c>
      <c r="G213" s="26" t="s">
        <v>3</v>
      </c>
      <c r="H213" s="26" t="s">
        <v>3</v>
      </c>
      <c r="I213" s="26"/>
      <c r="J213" s="26"/>
      <c r="K213" s="26"/>
      <c r="L213" s="26"/>
      <c r="M213" s="26" t="s">
        <v>887</v>
      </c>
      <c r="N213" s="26" t="s">
        <v>888</v>
      </c>
      <c r="O213" s="26"/>
      <c r="P213" s="26"/>
      <c r="Q213" s="26" t="s">
        <v>889</v>
      </c>
      <c r="R213" s="26"/>
      <c r="S213" s="26"/>
      <c r="T213" s="26"/>
      <c r="U213" s="26" t="s">
        <v>3</v>
      </c>
      <c r="V213" s="26"/>
      <c r="W213" s="26"/>
      <c r="X213" s="26"/>
      <c r="Y213" s="26" t="s">
        <v>890</v>
      </c>
      <c r="Z213" s="26"/>
      <c r="AA213" s="28" t="s">
        <v>891</v>
      </c>
      <c r="AB213" s="28" t="s">
        <v>892</v>
      </c>
      <c r="AC213" s="28"/>
      <c r="AD213" s="28"/>
      <c r="AE213" s="28" t="s">
        <v>4</v>
      </c>
      <c r="AF213" s="28" t="s">
        <v>893</v>
      </c>
      <c r="AG213" s="28"/>
      <c r="AH213" s="28" t="s">
        <v>894</v>
      </c>
      <c r="AI213" s="29"/>
      <c r="AJ213" s="30" t="s">
        <v>895</v>
      </c>
      <c r="AK213" s="31" t="s">
        <v>3</v>
      </c>
      <c r="AL213" s="328"/>
      <c r="AM213" s="329"/>
      <c r="AN213" s="25"/>
      <c r="AO213" s="24"/>
      <c r="AP213" s="258" t="s">
        <v>896</v>
      </c>
      <c r="AQ213" s="259"/>
      <c r="AR213" s="259" t="s">
        <v>834</v>
      </c>
      <c r="AS213" s="259" t="s">
        <v>665</v>
      </c>
      <c r="AT213" s="262"/>
      <c r="AU213" s="262"/>
      <c r="AV213" s="262" t="s">
        <v>886</v>
      </c>
      <c r="AW213" s="262"/>
      <c r="AX213" s="262"/>
      <c r="AY213" s="262"/>
      <c r="AZ213" s="262"/>
      <c r="BA213" s="317">
        <v>28</v>
      </c>
      <c r="BB213" s="390"/>
    </row>
    <row r="214" spans="1:54" ht="24.95" customHeight="1">
      <c r="A214" s="322"/>
      <c r="B214" s="19" t="s">
        <v>2227</v>
      </c>
      <c r="C214" s="19">
        <v>92</v>
      </c>
      <c r="D214" s="27" t="s">
        <v>1857</v>
      </c>
      <c r="E214" s="27" t="s">
        <v>2084</v>
      </c>
      <c r="F214" s="26" t="s">
        <v>5875</v>
      </c>
      <c r="G214" s="26" t="s">
        <v>2085</v>
      </c>
      <c r="H214" s="26" t="s">
        <v>1252</v>
      </c>
      <c r="I214" s="26"/>
      <c r="J214" s="26"/>
      <c r="K214" s="26"/>
      <c r="L214" s="26"/>
      <c r="M214" s="26" t="s">
        <v>2231</v>
      </c>
      <c r="N214" s="26" t="s">
        <v>2086</v>
      </c>
      <c r="O214" s="26"/>
      <c r="P214" s="26"/>
      <c r="Q214" s="26" t="s">
        <v>2087</v>
      </c>
      <c r="R214" s="26"/>
      <c r="S214" s="26"/>
      <c r="T214" s="26"/>
      <c r="U214" s="26"/>
      <c r="V214" s="26"/>
      <c r="W214" s="26"/>
      <c r="X214" s="26"/>
      <c r="Y214" s="26" t="s">
        <v>2088</v>
      </c>
      <c r="Z214" s="26"/>
      <c r="AA214" s="28" t="s">
        <v>2089</v>
      </c>
      <c r="AB214" s="28" t="s">
        <v>2090</v>
      </c>
      <c r="AC214" s="28"/>
      <c r="AD214" s="28"/>
      <c r="AE214" s="28" t="s">
        <v>4</v>
      </c>
      <c r="AF214" s="28" t="s">
        <v>893</v>
      </c>
      <c r="AG214" s="28"/>
      <c r="AH214" s="28" t="s">
        <v>2091</v>
      </c>
      <c r="AI214" s="29"/>
      <c r="AJ214" s="30"/>
      <c r="AK214" s="31"/>
      <c r="AL214" s="328"/>
      <c r="AM214" s="329"/>
      <c r="AN214" s="25"/>
      <c r="AO214" s="24"/>
      <c r="AP214" s="258" t="s">
        <v>2092</v>
      </c>
      <c r="AQ214" s="259"/>
      <c r="AR214" s="259" t="s">
        <v>1311</v>
      </c>
      <c r="AS214" s="259" t="s">
        <v>665</v>
      </c>
      <c r="AT214" s="262"/>
      <c r="AU214" s="262"/>
      <c r="AV214" s="262"/>
      <c r="AW214" s="262" t="s">
        <v>2084</v>
      </c>
      <c r="AX214" s="262"/>
      <c r="AY214" s="262"/>
      <c r="AZ214" s="262"/>
      <c r="BA214" s="317">
        <v>167</v>
      </c>
      <c r="BB214" s="390"/>
    </row>
    <row r="215" spans="1:54" ht="24.95" customHeight="1">
      <c r="A215" s="322"/>
      <c r="B215" s="19" t="s">
        <v>2215</v>
      </c>
      <c r="C215" s="19">
        <v>91</v>
      </c>
      <c r="D215" s="27" t="s">
        <v>1351</v>
      </c>
      <c r="E215" s="27" t="s">
        <v>1561</v>
      </c>
      <c r="F215" s="26" t="s">
        <v>5876</v>
      </c>
      <c r="G215" s="26" t="s">
        <v>1562</v>
      </c>
      <c r="H215" s="26"/>
      <c r="I215" s="26"/>
      <c r="J215" s="26"/>
      <c r="K215" s="26"/>
      <c r="L215" s="26"/>
      <c r="M215" s="26" t="s">
        <v>1563</v>
      </c>
      <c r="N215" s="26" t="s">
        <v>1564</v>
      </c>
      <c r="O215" s="26"/>
      <c r="P215" s="26" t="s">
        <v>1565</v>
      </c>
      <c r="Q215" s="26" t="s">
        <v>1566</v>
      </c>
      <c r="R215" s="26"/>
      <c r="S215" s="26" t="s">
        <v>1567</v>
      </c>
      <c r="T215" s="26" t="s">
        <v>1568</v>
      </c>
      <c r="U215" s="26" t="s">
        <v>1569</v>
      </c>
      <c r="V215" s="26"/>
      <c r="W215" s="26"/>
      <c r="X215" s="26"/>
      <c r="Y215" s="26" t="s">
        <v>1570</v>
      </c>
      <c r="Z215" s="26" t="s">
        <v>1404</v>
      </c>
      <c r="AA215" s="28" t="s">
        <v>1571</v>
      </c>
      <c r="AB215" s="28" t="s">
        <v>1572</v>
      </c>
      <c r="AC215" s="28"/>
      <c r="AD215" s="28"/>
      <c r="AE215" s="28" t="s">
        <v>695</v>
      </c>
      <c r="AF215" s="28" t="s">
        <v>1573</v>
      </c>
      <c r="AG215" s="28" t="s">
        <v>1574</v>
      </c>
      <c r="AH215" s="28" t="s">
        <v>1575</v>
      </c>
      <c r="AI215" s="29"/>
      <c r="AJ215" s="30"/>
      <c r="AK215" s="31"/>
      <c r="AL215" s="328"/>
      <c r="AM215" s="329"/>
      <c r="AN215" s="25"/>
      <c r="AO215" s="24"/>
      <c r="AP215" s="258" t="s">
        <v>1576</v>
      </c>
      <c r="AQ215" s="259"/>
      <c r="AR215" s="259" t="s">
        <v>664</v>
      </c>
      <c r="AS215" s="259" t="s">
        <v>665</v>
      </c>
      <c r="AT215" s="262"/>
      <c r="AU215" s="262"/>
      <c r="AV215" s="262" t="s">
        <v>1561</v>
      </c>
      <c r="AW215" s="262"/>
      <c r="AX215" s="262"/>
      <c r="AY215" s="262"/>
      <c r="AZ215" s="262"/>
      <c r="BA215" s="317">
        <v>99</v>
      </c>
      <c r="BB215" s="390"/>
    </row>
    <row r="216" spans="1:54" ht="24.95" customHeight="1">
      <c r="A216" s="322"/>
      <c r="B216" s="19" t="s">
        <v>2215</v>
      </c>
      <c r="C216" s="19">
        <v>91</v>
      </c>
      <c r="D216" s="27" t="s">
        <v>827</v>
      </c>
      <c r="E216" s="27" t="s">
        <v>1334</v>
      </c>
      <c r="F216" s="26" t="s">
        <v>5877</v>
      </c>
      <c r="G216" s="26" t="s">
        <v>3</v>
      </c>
      <c r="H216" s="26" t="s">
        <v>1335</v>
      </c>
      <c r="I216" s="26"/>
      <c r="J216" s="26"/>
      <c r="K216" s="26"/>
      <c r="L216" s="26"/>
      <c r="M216" s="26" t="s">
        <v>1336</v>
      </c>
      <c r="N216" s="26" t="s">
        <v>1337</v>
      </c>
      <c r="O216" s="26"/>
      <c r="P216" s="26"/>
      <c r="Q216" s="26" t="s">
        <v>1338</v>
      </c>
      <c r="R216" s="26"/>
      <c r="S216" s="26"/>
      <c r="T216" s="26"/>
      <c r="U216" s="26" t="s">
        <v>3</v>
      </c>
      <c r="V216" s="26"/>
      <c r="W216" s="26"/>
      <c r="X216" s="26"/>
      <c r="Y216" s="26" t="s">
        <v>1339</v>
      </c>
      <c r="Z216" s="26"/>
      <c r="AA216" s="28" t="s">
        <v>1340</v>
      </c>
      <c r="AB216" s="28" t="s">
        <v>820</v>
      </c>
      <c r="AC216" s="28"/>
      <c r="AD216" s="28"/>
      <c r="AE216" s="28" t="s">
        <v>4</v>
      </c>
      <c r="AF216" s="28" t="s">
        <v>1341</v>
      </c>
      <c r="AG216" s="28"/>
      <c r="AH216" s="28" t="s">
        <v>1342</v>
      </c>
      <c r="AI216" s="29"/>
      <c r="AJ216" s="30" t="s">
        <v>3</v>
      </c>
      <c r="AK216" s="31" t="s">
        <v>3</v>
      </c>
      <c r="AL216" s="328"/>
      <c r="AM216" s="329"/>
      <c r="AN216" s="25"/>
      <c r="AO216" s="24"/>
      <c r="AP216" s="258" t="s">
        <v>1343</v>
      </c>
      <c r="AQ216" s="259"/>
      <c r="AR216" s="259" t="s">
        <v>834</v>
      </c>
      <c r="AS216" s="259" t="s">
        <v>665</v>
      </c>
      <c r="AT216" s="262"/>
      <c r="AU216" s="262"/>
      <c r="AV216" s="262" t="s">
        <v>1334</v>
      </c>
      <c r="AW216" s="262"/>
      <c r="AX216" s="262"/>
      <c r="AY216" s="262"/>
      <c r="AZ216" s="262"/>
      <c r="BA216" s="317">
        <v>75</v>
      </c>
      <c r="BB216" s="390"/>
    </row>
    <row r="217" spans="1:54" ht="24.95" customHeight="1">
      <c r="A217" s="322"/>
      <c r="B217" s="19" t="s">
        <v>5176</v>
      </c>
      <c r="C217" s="19">
        <v>52</v>
      </c>
      <c r="D217" s="27"/>
      <c r="E217" s="27"/>
      <c r="F217" s="26" t="s">
        <v>5878</v>
      </c>
      <c r="G217" s="26" t="s">
        <v>5542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 t="s">
        <v>3</v>
      </c>
      <c r="Q217" s="26" t="s">
        <v>3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5543</v>
      </c>
      <c r="AB217" s="28" t="s">
        <v>3</v>
      </c>
      <c r="AC217" s="28"/>
      <c r="AD217" s="28"/>
      <c r="AE217" s="28" t="s">
        <v>3</v>
      </c>
      <c r="AF217" s="28" t="s">
        <v>3</v>
      </c>
      <c r="AG217" s="28"/>
      <c r="AH217" s="28" t="s">
        <v>3</v>
      </c>
      <c r="AI217" s="29"/>
      <c r="AJ217" s="30" t="s">
        <v>746</v>
      </c>
      <c r="AK217" s="31">
        <v>39248</v>
      </c>
      <c r="AL217" s="328"/>
      <c r="AM217" s="329"/>
      <c r="AN217" s="25"/>
      <c r="AO217" s="24"/>
      <c r="AP217" s="258" t="s">
        <v>5543</v>
      </c>
      <c r="AQ217" s="259"/>
      <c r="AR217" s="259" t="s">
        <v>875</v>
      </c>
      <c r="AS217" s="259" t="s">
        <v>5544</v>
      </c>
      <c r="AT217" s="262"/>
      <c r="AU217" s="262"/>
      <c r="AV217" s="262"/>
      <c r="AW217" s="262"/>
      <c r="AX217" s="262"/>
      <c r="AY217" s="262"/>
      <c r="AZ217" s="262"/>
      <c r="BA217" s="317">
        <v>544</v>
      </c>
      <c r="BB217" s="390"/>
    </row>
    <row r="218" spans="1:54" ht="24.95" customHeight="1">
      <c r="A218" s="322"/>
      <c r="B218" s="19" t="s">
        <v>2227</v>
      </c>
      <c r="C218" s="19">
        <v>92</v>
      </c>
      <c r="D218" s="27" t="s">
        <v>1857</v>
      </c>
      <c r="E218" s="27" t="s">
        <v>2048</v>
      </c>
      <c r="F218" s="26" t="s">
        <v>5879</v>
      </c>
      <c r="G218" s="26" t="s">
        <v>2049</v>
      </c>
      <c r="H218" s="26" t="s">
        <v>3</v>
      </c>
      <c r="I218" s="26"/>
      <c r="J218" s="26"/>
      <c r="K218" s="26"/>
      <c r="L218" s="26"/>
      <c r="M218" s="26" t="s">
        <v>877</v>
      </c>
      <c r="N218" s="26" t="s">
        <v>2050</v>
      </c>
      <c r="O218" s="26"/>
      <c r="P218" s="26" t="s">
        <v>3</v>
      </c>
      <c r="Q218" s="26" t="s">
        <v>2051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 t="s">
        <v>2052</v>
      </c>
      <c r="Z218" s="26" t="s">
        <v>3</v>
      </c>
      <c r="AA218" s="28" t="s">
        <v>2053</v>
      </c>
      <c r="AB218" s="28" t="s">
        <v>2054</v>
      </c>
      <c r="AC218" s="28"/>
      <c r="AD218" s="28"/>
      <c r="AE218" s="28" t="s">
        <v>4</v>
      </c>
      <c r="AF218" s="28" t="s">
        <v>5</v>
      </c>
      <c r="AG218" s="28"/>
      <c r="AH218" s="28" t="s">
        <v>2055</v>
      </c>
      <c r="AI218" s="29"/>
      <c r="AJ218" s="30" t="s">
        <v>746</v>
      </c>
      <c r="AK218" s="31">
        <v>39248</v>
      </c>
      <c r="AL218" s="328"/>
      <c r="AM218" s="329"/>
      <c r="AN218" s="25"/>
      <c r="AO218" s="24"/>
      <c r="AP218" s="258" t="s">
        <v>2056</v>
      </c>
      <c r="AQ218" s="259"/>
      <c r="AR218" s="259" t="s">
        <v>875</v>
      </c>
      <c r="AS218" s="259" t="s">
        <v>665</v>
      </c>
      <c r="AT218" s="262"/>
      <c r="AU218" s="262"/>
      <c r="AV218" s="262"/>
      <c r="AW218" s="262" t="s">
        <v>2048</v>
      </c>
      <c r="AX218" s="262"/>
      <c r="AY218" s="262"/>
      <c r="AZ218" s="262"/>
      <c r="BA218" s="317">
        <v>163</v>
      </c>
      <c r="BB218" s="390"/>
    </row>
    <row r="219" spans="1:54" ht="24.95" customHeight="1">
      <c r="A219" s="322"/>
      <c r="B219" s="19" t="s">
        <v>2210</v>
      </c>
      <c r="C219" s="19">
        <v>30</v>
      </c>
      <c r="D219" s="27"/>
      <c r="E219" s="27"/>
      <c r="F219" s="26" t="s">
        <v>5880</v>
      </c>
      <c r="G219" s="26" t="s">
        <v>3</v>
      </c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 t="s">
        <v>5545</v>
      </c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8"/>
      <c r="AM219" s="329"/>
      <c r="AN219" s="25"/>
      <c r="AO219" s="24"/>
      <c r="AP219" s="258" t="s">
        <v>5546</v>
      </c>
      <c r="AQ219" s="259"/>
      <c r="AR219" s="259" t="s">
        <v>671</v>
      </c>
      <c r="AS219" s="259" t="s">
        <v>5547</v>
      </c>
      <c r="AT219" s="262"/>
      <c r="AU219" s="262"/>
      <c r="AV219" s="262"/>
      <c r="AW219" s="262"/>
      <c r="AX219" s="262"/>
      <c r="AY219" s="262"/>
      <c r="AZ219" s="262"/>
      <c r="BA219" s="317">
        <v>536</v>
      </c>
      <c r="BB219" s="390"/>
    </row>
    <row r="220" spans="1:54" ht="24.95" customHeight="1">
      <c r="A220" s="322"/>
      <c r="B220" s="19" t="s">
        <v>2227</v>
      </c>
      <c r="C220" s="19">
        <v>92</v>
      </c>
      <c r="D220" s="27" t="s">
        <v>1857</v>
      </c>
      <c r="E220" s="27" t="s">
        <v>2029</v>
      </c>
      <c r="F220" s="26" t="s">
        <v>5881</v>
      </c>
      <c r="G220" s="26" t="s">
        <v>2030</v>
      </c>
      <c r="H220" s="26"/>
      <c r="I220" s="26"/>
      <c r="J220" s="26"/>
      <c r="K220" s="26"/>
      <c r="L220" s="26"/>
      <c r="M220" s="26" t="s">
        <v>2031</v>
      </c>
      <c r="N220" s="26" t="s">
        <v>2032</v>
      </c>
      <c r="O220" s="26"/>
      <c r="P220" s="26"/>
      <c r="Q220" s="26" t="s">
        <v>2033</v>
      </c>
      <c r="R220" s="26"/>
      <c r="S220" s="26"/>
      <c r="T220" s="26"/>
      <c r="U220" s="26"/>
      <c r="V220" s="26"/>
      <c r="W220" s="26"/>
      <c r="X220" s="26"/>
      <c r="Y220" s="26" t="s">
        <v>2034</v>
      </c>
      <c r="Z220" s="26"/>
      <c r="AA220" s="28" t="s">
        <v>2035</v>
      </c>
      <c r="AB220" s="28" t="s">
        <v>2036</v>
      </c>
      <c r="AC220" s="28"/>
      <c r="AD220" s="28"/>
      <c r="AE220" s="28" t="s">
        <v>4</v>
      </c>
      <c r="AF220" s="28" t="s">
        <v>2037</v>
      </c>
      <c r="AG220" s="28"/>
      <c r="AH220" s="28" t="s">
        <v>2038</v>
      </c>
      <c r="AI220" s="29"/>
      <c r="AJ220" s="30"/>
      <c r="AK220" s="31"/>
      <c r="AL220" s="328"/>
      <c r="AM220" s="329"/>
      <c r="AN220" s="25"/>
      <c r="AO220" s="24"/>
      <c r="AP220" s="258" t="s">
        <v>2039</v>
      </c>
      <c r="AQ220" s="259"/>
      <c r="AR220" s="259" t="s">
        <v>1311</v>
      </c>
      <c r="AS220" s="259" t="s">
        <v>665</v>
      </c>
      <c r="AT220" s="262"/>
      <c r="AU220" s="262"/>
      <c r="AV220" s="262"/>
      <c r="AW220" s="262" t="s">
        <v>2029</v>
      </c>
      <c r="AX220" s="262"/>
      <c r="AY220" s="262"/>
      <c r="AZ220" s="262"/>
      <c r="BA220" s="317">
        <v>161</v>
      </c>
      <c r="BB220" s="390"/>
    </row>
    <row r="221" spans="1:54" ht="24.95" customHeight="1">
      <c r="A221" s="322"/>
      <c r="B221" s="19" t="s">
        <v>5548</v>
      </c>
      <c r="C221" s="19">
        <v>34</v>
      </c>
      <c r="D221" s="27"/>
      <c r="E221" s="27"/>
      <c r="F221" s="26" t="s">
        <v>5882</v>
      </c>
      <c r="G221" s="26" t="s">
        <v>5549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5550</v>
      </c>
      <c r="AB221" s="28" t="s">
        <v>745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746</v>
      </c>
      <c r="AK221" s="31">
        <v>39248</v>
      </c>
      <c r="AL221" s="328"/>
      <c r="AM221" s="329"/>
      <c r="AN221" s="25"/>
      <c r="AO221" s="24"/>
      <c r="AP221" s="258" t="s">
        <v>5551</v>
      </c>
      <c r="AQ221" s="259"/>
      <c r="AR221" s="259" t="s">
        <v>875</v>
      </c>
      <c r="AS221" s="259" t="s">
        <v>5552</v>
      </c>
      <c r="AT221" s="262"/>
      <c r="AU221" s="262"/>
      <c r="AV221" s="262"/>
      <c r="AW221" s="262"/>
      <c r="AX221" s="262"/>
      <c r="AY221" s="262"/>
      <c r="AZ221" s="262"/>
      <c r="BA221" s="317">
        <v>540</v>
      </c>
      <c r="BB221" s="390"/>
    </row>
    <row r="222" spans="1:54" ht="24.95" customHeight="1">
      <c r="A222" s="322"/>
      <c r="B222" s="19" t="s">
        <v>2215</v>
      </c>
      <c r="C222" s="19">
        <v>91</v>
      </c>
      <c r="D222" s="27" t="s">
        <v>827</v>
      </c>
      <c r="E222" s="27" t="s">
        <v>1190</v>
      </c>
      <c r="F222" s="26" t="s">
        <v>5883</v>
      </c>
      <c r="G222" s="26" t="s">
        <v>3</v>
      </c>
      <c r="H222" s="26" t="s">
        <v>1191</v>
      </c>
      <c r="I222" s="26"/>
      <c r="J222" s="26"/>
      <c r="K222" s="26"/>
      <c r="L222" s="26"/>
      <c r="M222" s="26" t="s">
        <v>1192</v>
      </c>
      <c r="N222" s="26" t="s">
        <v>1193</v>
      </c>
      <c r="O222" s="26"/>
      <c r="P222" s="26"/>
      <c r="Q222" s="26" t="s">
        <v>1194</v>
      </c>
      <c r="R222" s="26"/>
      <c r="S222" s="26"/>
      <c r="T222" s="26"/>
      <c r="U222" s="26" t="s">
        <v>3</v>
      </c>
      <c r="V222" s="26"/>
      <c r="W222" s="26"/>
      <c r="X222" s="26"/>
      <c r="Y222" s="26" t="s">
        <v>1195</v>
      </c>
      <c r="Z222" s="26"/>
      <c r="AA222" s="28" t="s">
        <v>1196</v>
      </c>
      <c r="AB222" s="28" t="s">
        <v>1197</v>
      </c>
      <c r="AC222" s="28"/>
      <c r="AD222" s="28"/>
      <c r="AE222" s="28" t="s">
        <v>4</v>
      </c>
      <c r="AF222" s="28" t="s">
        <v>5</v>
      </c>
      <c r="AG222" s="28"/>
      <c r="AH222" s="28" t="s">
        <v>1198</v>
      </c>
      <c r="AI222" s="29"/>
      <c r="AJ222" s="30" t="s">
        <v>1011</v>
      </c>
      <c r="AK222" s="31" t="s">
        <v>3</v>
      </c>
      <c r="AL222" s="328"/>
      <c r="AM222" s="329"/>
      <c r="AN222" s="25"/>
      <c r="AO222" s="24"/>
      <c r="AP222" s="258" t="s">
        <v>1199</v>
      </c>
      <c r="AQ222" s="259"/>
      <c r="AR222" s="259" t="s">
        <v>834</v>
      </c>
      <c r="AS222" s="259" t="s">
        <v>665</v>
      </c>
      <c r="AT222" s="262"/>
      <c r="AU222" s="262"/>
      <c r="AV222" s="262" t="s">
        <v>1190</v>
      </c>
      <c r="AW222" s="262"/>
      <c r="AX222" s="262"/>
      <c r="AY222" s="262"/>
      <c r="AZ222" s="262"/>
      <c r="BA222" s="317">
        <v>61</v>
      </c>
      <c r="BB222" s="390"/>
    </row>
    <row r="223" spans="1:54" ht="24.95" customHeight="1">
      <c r="A223" s="322"/>
      <c r="B223" s="19" t="s">
        <v>2215</v>
      </c>
      <c r="C223" s="19">
        <v>91</v>
      </c>
      <c r="D223" s="27" t="s">
        <v>827</v>
      </c>
      <c r="E223" s="27" t="s">
        <v>1200</v>
      </c>
      <c r="F223" s="26" t="s">
        <v>5884</v>
      </c>
      <c r="G223" s="26" t="s">
        <v>3</v>
      </c>
      <c r="H223" s="26" t="s">
        <v>1201</v>
      </c>
      <c r="I223" s="26"/>
      <c r="J223" s="26"/>
      <c r="K223" s="26"/>
      <c r="L223" s="26"/>
      <c r="M223" s="26" t="s">
        <v>1202</v>
      </c>
      <c r="N223" s="26" t="s">
        <v>1203</v>
      </c>
      <c r="O223" s="26"/>
      <c r="P223" s="26"/>
      <c r="Q223" s="26" t="s">
        <v>1204</v>
      </c>
      <c r="R223" s="26"/>
      <c r="S223" s="26"/>
      <c r="T223" s="26"/>
      <c r="U223" s="26" t="s">
        <v>3</v>
      </c>
      <c r="V223" s="26"/>
      <c r="W223" s="26"/>
      <c r="X223" s="26"/>
      <c r="Y223" s="26" t="s">
        <v>1205</v>
      </c>
      <c r="Z223" s="26"/>
      <c r="AA223" s="28" t="s">
        <v>1206</v>
      </c>
      <c r="AB223" s="28" t="s">
        <v>1207</v>
      </c>
      <c r="AC223" s="28"/>
      <c r="AD223" s="28"/>
      <c r="AE223" s="28" t="s">
        <v>4</v>
      </c>
      <c r="AF223" s="28" t="s">
        <v>706</v>
      </c>
      <c r="AG223" s="28"/>
      <c r="AH223" s="28" t="s">
        <v>1208</v>
      </c>
      <c r="AI223" s="29"/>
      <c r="AJ223" s="30" t="s">
        <v>1011</v>
      </c>
      <c r="AK223" s="31" t="s">
        <v>3</v>
      </c>
      <c r="AL223" s="328"/>
      <c r="AM223" s="329"/>
      <c r="AN223" s="25"/>
      <c r="AO223" s="24"/>
      <c r="AP223" s="258" t="s">
        <v>1209</v>
      </c>
      <c r="AQ223" s="259"/>
      <c r="AR223" s="259" t="s">
        <v>834</v>
      </c>
      <c r="AS223" s="259" t="s">
        <v>665</v>
      </c>
      <c r="AT223" s="262"/>
      <c r="AU223" s="262"/>
      <c r="AV223" s="262" t="s">
        <v>1200</v>
      </c>
      <c r="AW223" s="262"/>
      <c r="AX223" s="262"/>
      <c r="AY223" s="262"/>
      <c r="AZ223" s="262"/>
      <c r="BA223" s="317">
        <v>62</v>
      </c>
      <c r="BB223" s="390"/>
    </row>
    <row r="224" spans="1:54" ht="24.95" customHeight="1">
      <c r="A224" s="322"/>
      <c r="B224" s="19" t="s">
        <v>2227</v>
      </c>
      <c r="C224" s="19">
        <v>92</v>
      </c>
      <c r="D224" s="27" t="s">
        <v>1857</v>
      </c>
      <c r="E224" s="27" t="s">
        <v>2162</v>
      </c>
      <c r="F224" s="26" t="s">
        <v>5885</v>
      </c>
      <c r="G224" s="26" t="s">
        <v>2163</v>
      </c>
      <c r="H224" s="26"/>
      <c r="I224" s="26"/>
      <c r="J224" s="26"/>
      <c r="K224" s="26"/>
      <c r="L224" s="26"/>
      <c r="M224" s="26" t="s">
        <v>2237</v>
      </c>
      <c r="N224" s="26" t="s">
        <v>2164</v>
      </c>
      <c r="O224" s="26"/>
      <c r="P224" s="26"/>
      <c r="Q224" s="26" t="s">
        <v>2165</v>
      </c>
      <c r="R224" s="26"/>
      <c r="S224" s="26"/>
      <c r="T224" s="26"/>
      <c r="U224" s="26"/>
      <c r="V224" s="26"/>
      <c r="W224" s="26"/>
      <c r="X224" s="26"/>
      <c r="Y224" s="26" t="s">
        <v>2166</v>
      </c>
      <c r="Z224" s="26"/>
      <c r="AA224" s="28" t="s">
        <v>2167</v>
      </c>
      <c r="AB224" s="28" t="s">
        <v>2168</v>
      </c>
      <c r="AC224" s="28"/>
      <c r="AD224" s="28"/>
      <c r="AE224" s="28" t="s">
        <v>701</v>
      </c>
      <c r="AF224" s="28" t="s">
        <v>904</v>
      </c>
      <c r="AG224" s="28"/>
      <c r="AH224" s="28" t="s">
        <v>2169</v>
      </c>
      <c r="AI224" s="29"/>
      <c r="AJ224" s="30"/>
      <c r="AK224" s="31"/>
      <c r="AL224" s="328"/>
      <c r="AM224" s="329"/>
      <c r="AN224" s="25"/>
      <c r="AO224" s="24"/>
      <c r="AP224" s="258" t="s">
        <v>2170</v>
      </c>
      <c r="AQ224" s="259"/>
      <c r="AR224" s="259" t="s">
        <v>1311</v>
      </c>
      <c r="AS224" s="259" t="s">
        <v>665</v>
      </c>
      <c r="AT224" s="262"/>
      <c r="AU224" s="262"/>
      <c r="AV224" s="262"/>
      <c r="AW224" s="262" t="s">
        <v>2162</v>
      </c>
      <c r="AX224" s="262"/>
      <c r="AY224" s="262"/>
      <c r="AZ224" s="262"/>
      <c r="BA224" s="317">
        <v>177</v>
      </c>
      <c r="BB224" s="390"/>
    </row>
    <row r="225" spans="1:54" ht="24.95" customHeight="1">
      <c r="A225" s="322"/>
      <c r="B225" s="19" t="s">
        <v>2227</v>
      </c>
      <c r="C225" s="19">
        <v>92</v>
      </c>
      <c r="D225" s="27" t="s">
        <v>1857</v>
      </c>
      <c r="E225" s="27" t="s">
        <v>1901</v>
      </c>
      <c r="F225" s="26" t="s">
        <v>5886</v>
      </c>
      <c r="G225" s="26" t="s">
        <v>1902</v>
      </c>
      <c r="H225" s="26" t="s">
        <v>1428</v>
      </c>
      <c r="I225" s="26"/>
      <c r="J225" s="26"/>
      <c r="K225" s="26"/>
      <c r="L225" s="26"/>
      <c r="M225" s="26" t="s">
        <v>1903</v>
      </c>
      <c r="N225" s="26" t="s">
        <v>1904</v>
      </c>
      <c r="O225" s="26"/>
      <c r="P225" s="26"/>
      <c r="Q225" s="26" t="s">
        <v>1905</v>
      </c>
      <c r="R225" s="26"/>
      <c r="S225" s="26"/>
      <c r="T225" s="26"/>
      <c r="U225" s="26"/>
      <c r="V225" s="26"/>
      <c r="W225" s="26"/>
      <c r="X225" s="26"/>
      <c r="Y225" s="26" t="s">
        <v>1906</v>
      </c>
      <c r="Z225" s="26"/>
      <c r="AA225" s="28" t="s">
        <v>1907</v>
      </c>
      <c r="AB225" s="28" t="s">
        <v>1908</v>
      </c>
      <c r="AC225" s="28"/>
      <c r="AD225" s="28"/>
      <c r="AE225" s="28" t="s">
        <v>701</v>
      </c>
      <c r="AF225" s="28" t="s">
        <v>1909</v>
      </c>
      <c r="AG225" s="28"/>
      <c r="AH225" s="28" t="s">
        <v>1910</v>
      </c>
      <c r="AI225" s="29"/>
      <c r="AJ225" s="30"/>
      <c r="AK225" s="31"/>
      <c r="AL225" s="328"/>
      <c r="AM225" s="329"/>
      <c r="AN225" s="25"/>
      <c r="AO225" s="24"/>
      <c r="AP225" s="258" t="s">
        <v>1911</v>
      </c>
      <c r="AQ225" s="259"/>
      <c r="AR225" s="259" t="s">
        <v>1311</v>
      </c>
      <c r="AS225" s="259" t="s">
        <v>665</v>
      </c>
      <c r="AT225" s="262"/>
      <c r="AU225" s="262"/>
      <c r="AV225" s="262"/>
      <c r="AW225" s="262" t="s">
        <v>1901</v>
      </c>
      <c r="AX225" s="262"/>
      <c r="AY225" s="262"/>
      <c r="AZ225" s="262"/>
      <c r="BA225" s="317">
        <v>146</v>
      </c>
      <c r="BB225" s="390"/>
    </row>
    <row r="226" spans="1:54" ht="24.95" customHeight="1">
      <c r="A226" s="322"/>
      <c r="B226" s="19" t="s">
        <v>2215</v>
      </c>
      <c r="C226" s="19">
        <v>91</v>
      </c>
      <c r="D226" s="27" t="s">
        <v>4938</v>
      </c>
      <c r="E226" s="27" t="s">
        <v>5553</v>
      </c>
      <c r="F226" s="26" t="s">
        <v>5887</v>
      </c>
      <c r="G226" s="26" t="s">
        <v>3</v>
      </c>
      <c r="H226" s="26" t="s">
        <v>3</v>
      </c>
      <c r="I226" s="26"/>
      <c r="J226" s="26"/>
      <c r="K226" s="26"/>
      <c r="L226" s="26"/>
      <c r="M226" s="26" t="s">
        <v>5554</v>
      </c>
      <c r="N226" s="26" t="s">
        <v>5555</v>
      </c>
      <c r="O226" s="26"/>
      <c r="P226" s="26"/>
      <c r="Q226" s="26" t="s">
        <v>5556</v>
      </c>
      <c r="R226" s="26"/>
      <c r="S226" s="26"/>
      <c r="T226" s="26"/>
      <c r="U226" s="26" t="s">
        <v>3</v>
      </c>
      <c r="V226" s="26"/>
      <c r="W226" s="26"/>
      <c r="X226" s="26"/>
      <c r="Y226" s="26" t="s">
        <v>5557</v>
      </c>
      <c r="Z226" s="26"/>
      <c r="AA226" s="28" t="s">
        <v>5558</v>
      </c>
      <c r="AB226" s="28" t="s">
        <v>5559</v>
      </c>
      <c r="AC226" s="28"/>
      <c r="AD226" s="28"/>
      <c r="AE226" s="28" t="s">
        <v>701</v>
      </c>
      <c r="AF226" s="28" t="s">
        <v>804</v>
      </c>
      <c r="AG226" s="28"/>
      <c r="AH226" s="28" t="s">
        <v>5560</v>
      </c>
      <c r="AI226" s="29"/>
      <c r="AJ226" s="30" t="s">
        <v>5561</v>
      </c>
      <c r="AK226" s="31" t="s">
        <v>3</v>
      </c>
      <c r="AL226" s="328"/>
      <c r="AM226" s="329"/>
      <c r="AN226" s="25"/>
      <c r="AO226" s="24"/>
      <c r="AP226" s="258" t="s">
        <v>5562</v>
      </c>
      <c r="AQ226" s="259"/>
      <c r="AR226" s="259" t="s">
        <v>834</v>
      </c>
      <c r="AS226" s="259" t="s">
        <v>665</v>
      </c>
      <c r="AT226" s="262"/>
      <c r="AU226" s="262"/>
      <c r="AV226" s="262" t="s">
        <v>5563</v>
      </c>
      <c r="AW226" s="262"/>
      <c r="AX226" s="262"/>
      <c r="AY226" s="262"/>
      <c r="AZ226" s="262"/>
      <c r="BA226" s="317">
        <v>130</v>
      </c>
      <c r="BB226" s="390"/>
    </row>
    <row r="227" spans="1:54" ht="24.95" customHeight="1">
      <c r="A227" s="322"/>
      <c r="B227" s="19" t="s">
        <v>2211</v>
      </c>
      <c r="C227" s="19">
        <v>81</v>
      </c>
      <c r="D227" s="27">
        <v>5</v>
      </c>
      <c r="E227" s="27">
        <v>1</v>
      </c>
      <c r="F227" s="26" t="s">
        <v>5888</v>
      </c>
      <c r="G227" s="26" t="s">
        <v>5564</v>
      </c>
      <c r="H227" s="26" t="s">
        <v>8</v>
      </c>
      <c r="I227" s="26"/>
      <c r="J227" s="26"/>
      <c r="K227" s="26" t="s">
        <v>763</v>
      </c>
      <c r="L227" s="26" t="s">
        <v>5565</v>
      </c>
      <c r="M227" s="26" t="s">
        <v>5566</v>
      </c>
      <c r="N227" s="26" t="s">
        <v>5567</v>
      </c>
      <c r="O227" s="26"/>
      <c r="P227" s="26"/>
      <c r="Q227" s="26" t="s">
        <v>5568</v>
      </c>
      <c r="R227" s="26"/>
      <c r="S227" s="26"/>
      <c r="T227" s="26"/>
      <c r="U227" s="26"/>
      <c r="V227" s="26"/>
      <c r="W227" s="26"/>
      <c r="X227" s="26"/>
      <c r="Y227" s="26" t="s">
        <v>5569</v>
      </c>
      <c r="Z227" s="26"/>
      <c r="AA227" s="28" t="s">
        <v>764</v>
      </c>
      <c r="AB227" s="28" t="s">
        <v>5570</v>
      </c>
      <c r="AC227" s="28"/>
      <c r="AD227" s="28"/>
      <c r="AE227" s="28" t="s">
        <v>695</v>
      </c>
      <c r="AF227" s="28" t="s">
        <v>765</v>
      </c>
      <c r="AG227" s="28" t="s">
        <v>5571</v>
      </c>
      <c r="AH227" s="28" t="s">
        <v>5572</v>
      </c>
      <c r="AI227" s="29" t="s">
        <v>5573</v>
      </c>
      <c r="AJ227" s="30"/>
      <c r="AK227" s="31"/>
      <c r="AL227" s="328"/>
      <c r="AM227" s="329"/>
      <c r="AN227" s="25"/>
      <c r="AO227" s="24"/>
      <c r="AP227" s="258" t="s">
        <v>766</v>
      </c>
      <c r="AQ227" s="259"/>
      <c r="AR227" s="259" t="s">
        <v>664</v>
      </c>
      <c r="AS227" s="259" t="s">
        <v>665</v>
      </c>
      <c r="AT227" s="262"/>
      <c r="AU227" s="262"/>
      <c r="AV227" s="262"/>
      <c r="AW227" s="262"/>
      <c r="AX227" s="262"/>
      <c r="AY227" s="262"/>
      <c r="AZ227" s="262"/>
      <c r="BA227" s="317">
        <v>553</v>
      </c>
      <c r="BB227" s="390"/>
    </row>
    <row r="228" spans="1:54" ht="24.95" customHeight="1">
      <c r="A228" s="322"/>
      <c r="B228" s="19" t="s">
        <v>2211</v>
      </c>
      <c r="C228" s="19">
        <v>81</v>
      </c>
      <c r="D228" s="27">
        <v>2</v>
      </c>
      <c r="E228" s="27">
        <v>2</v>
      </c>
      <c r="F228" s="26" t="s">
        <v>5889</v>
      </c>
      <c r="G228" s="26" t="s">
        <v>3</v>
      </c>
      <c r="H228" s="26"/>
      <c r="I228" s="26"/>
      <c r="J228" s="26"/>
      <c r="K228" s="26"/>
      <c r="L228" s="26"/>
      <c r="M228" s="26" t="s">
        <v>752</v>
      </c>
      <c r="N228" s="26" t="s">
        <v>5490</v>
      </c>
      <c r="O228" s="26"/>
      <c r="P228" s="26"/>
      <c r="Q228" s="26" t="s">
        <v>754</v>
      </c>
      <c r="R228" s="26"/>
      <c r="S228" s="26"/>
      <c r="T228" s="26"/>
      <c r="U228" s="26"/>
      <c r="V228" s="26"/>
      <c r="W228" s="26"/>
      <c r="X228" s="26"/>
      <c r="Y228" s="26"/>
      <c r="Z228" s="26"/>
      <c r="AA228" s="28" t="s">
        <v>5574</v>
      </c>
      <c r="AB228" s="28" t="s">
        <v>5575</v>
      </c>
      <c r="AC228" s="28"/>
      <c r="AD228" s="28"/>
      <c r="AE228" s="28" t="s">
        <v>723</v>
      </c>
      <c r="AF228" s="28" t="s">
        <v>748</v>
      </c>
      <c r="AG228" s="28" t="s">
        <v>753</v>
      </c>
      <c r="AH228" s="28" t="s">
        <v>5494</v>
      </c>
      <c r="AI228" s="29"/>
      <c r="AJ228" s="30"/>
      <c r="AK228" s="31"/>
      <c r="AL228" s="328"/>
      <c r="AM228" s="329"/>
      <c r="AN228" s="25"/>
      <c r="AO228" s="24"/>
      <c r="AP228" s="258" t="s">
        <v>755</v>
      </c>
      <c r="AQ228" s="259"/>
      <c r="AR228" s="259" t="s">
        <v>664</v>
      </c>
      <c r="AS228" s="259" t="s">
        <v>5576</v>
      </c>
      <c r="AT228" s="262"/>
      <c r="AU228" s="262"/>
      <c r="AV228" s="262"/>
      <c r="AW228" s="262"/>
      <c r="AX228" s="262"/>
      <c r="AY228" s="262"/>
      <c r="AZ228" s="262"/>
      <c r="BA228" s="317">
        <v>549</v>
      </c>
      <c r="BB228" s="390"/>
    </row>
    <row r="229" spans="1:54" ht="24.95" customHeight="1">
      <c r="A229" s="322"/>
      <c r="B229" s="19" t="s">
        <v>2215</v>
      </c>
      <c r="C229" s="19">
        <v>91</v>
      </c>
      <c r="D229" s="27" t="s">
        <v>827</v>
      </c>
      <c r="E229" s="27" t="s">
        <v>1029</v>
      </c>
      <c r="F229" s="26" t="s">
        <v>5890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1030</v>
      </c>
      <c r="N229" s="26" t="s">
        <v>1031</v>
      </c>
      <c r="O229" s="26"/>
      <c r="P229" s="26"/>
      <c r="Q229" s="26" t="s">
        <v>1032</v>
      </c>
      <c r="R229" s="26"/>
      <c r="S229" s="26"/>
      <c r="T229" s="26"/>
      <c r="U229" s="26" t="s">
        <v>3</v>
      </c>
      <c r="V229" s="26"/>
      <c r="W229" s="26"/>
      <c r="X229" s="26"/>
      <c r="Y229" s="26" t="s">
        <v>1033</v>
      </c>
      <c r="Z229" s="26"/>
      <c r="AA229" s="28" t="s">
        <v>1034</v>
      </c>
      <c r="AB229" s="28" t="s">
        <v>1035</v>
      </c>
      <c r="AC229" s="28"/>
      <c r="AD229" s="28"/>
      <c r="AE229" s="28" t="s">
        <v>1036</v>
      </c>
      <c r="AF229" s="28" t="s">
        <v>1037</v>
      </c>
      <c r="AG229" s="28"/>
      <c r="AH229" s="28" t="s">
        <v>1038</v>
      </c>
      <c r="AI229" s="29"/>
      <c r="AJ229" s="30" t="s">
        <v>3</v>
      </c>
      <c r="AK229" s="31" t="s">
        <v>3</v>
      </c>
      <c r="AL229" s="328"/>
      <c r="AM229" s="329"/>
      <c r="AN229" s="25"/>
      <c r="AO229" s="24"/>
      <c r="AP229" s="258" t="s">
        <v>1039</v>
      </c>
      <c r="AQ229" s="259"/>
      <c r="AR229" s="259" t="s">
        <v>834</v>
      </c>
      <c r="AS229" s="259" t="s">
        <v>665</v>
      </c>
      <c r="AT229" s="262"/>
      <c r="AU229" s="262"/>
      <c r="AV229" s="262" t="s">
        <v>1029</v>
      </c>
      <c r="AW229" s="262"/>
      <c r="AX229" s="262"/>
      <c r="AY229" s="262"/>
      <c r="AZ229" s="262"/>
      <c r="BA229" s="317">
        <v>44</v>
      </c>
      <c r="BB229" s="390"/>
    </row>
    <row r="230" spans="1:54" ht="24.95" customHeight="1">
      <c r="A230" s="322"/>
      <c r="B230" s="19" t="s">
        <v>2215</v>
      </c>
      <c r="C230" s="19">
        <v>91</v>
      </c>
      <c r="D230" s="27" t="s">
        <v>1351</v>
      </c>
      <c r="E230" s="27" t="s">
        <v>1540</v>
      </c>
      <c r="F230" s="26" t="s">
        <v>5891</v>
      </c>
      <c r="G230" s="26" t="s">
        <v>1541</v>
      </c>
      <c r="H230" s="26"/>
      <c r="I230" s="26"/>
      <c r="J230" s="26"/>
      <c r="K230" s="26"/>
      <c r="L230" s="26"/>
      <c r="M230" s="26" t="s">
        <v>821</v>
      </c>
      <c r="N230" s="26" t="s">
        <v>1542</v>
      </c>
      <c r="O230" s="26"/>
      <c r="P230" s="26" t="s">
        <v>1543</v>
      </c>
      <c r="Q230" s="26" t="s">
        <v>1544</v>
      </c>
      <c r="R230" s="26"/>
      <c r="S230" s="26"/>
      <c r="T230" s="26"/>
      <c r="U230" s="26"/>
      <c r="V230" s="26"/>
      <c r="W230" s="26"/>
      <c r="X230" s="26"/>
      <c r="Y230" s="26" t="s">
        <v>1545</v>
      </c>
      <c r="Z230" s="26"/>
      <c r="AA230" s="28" t="s">
        <v>1546</v>
      </c>
      <c r="AB230" s="28" t="s">
        <v>1547</v>
      </c>
      <c r="AC230" s="28"/>
      <c r="AD230" s="28"/>
      <c r="AE230" s="28" t="s">
        <v>4</v>
      </c>
      <c r="AF230" s="28" t="s">
        <v>5</v>
      </c>
      <c r="AG230" s="28" t="s">
        <v>822</v>
      </c>
      <c r="AH230" s="28" t="s">
        <v>1548</v>
      </c>
      <c r="AI230" s="29"/>
      <c r="AJ230" s="30"/>
      <c r="AK230" s="31"/>
      <c r="AL230" s="328"/>
      <c r="AM230" s="329"/>
      <c r="AN230" s="25"/>
      <c r="AO230" s="24"/>
      <c r="AP230" s="258" t="s">
        <v>1549</v>
      </c>
      <c r="AQ230" s="259"/>
      <c r="AR230" s="259" t="s">
        <v>664</v>
      </c>
      <c r="AS230" s="259" t="s">
        <v>665</v>
      </c>
      <c r="AT230" s="262"/>
      <c r="AU230" s="262"/>
      <c r="AV230" s="262" t="s">
        <v>1540</v>
      </c>
      <c r="AW230" s="262"/>
      <c r="AX230" s="262"/>
      <c r="AY230" s="262"/>
      <c r="AZ230" s="262"/>
      <c r="BA230" s="317">
        <v>97</v>
      </c>
      <c r="BB230" s="390"/>
    </row>
    <row r="231" spans="1:54" ht="24.95" customHeight="1">
      <c r="A231" s="322"/>
      <c r="B231" s="19" t="s">
        <v>2214</v>
      </c>
      <c r="C231" s="19">
        <v>87</v>
      </c>
      <c r="D231" s="27"/>
      <c r="E231" s="27"/>
      <c r="F231" s="26" t="s">
        <v>5892</v>
      </c>
      <c r="G231" s="26" t="s">
        <v>3</v>
      </c>
      <c r="H231" s="26"/>
      <c r="I231" s="26"/>
      <c r="J231" s="26"/>
      <c r="K231" s="26"/>
      <c r="L231" s="26"/>
      <c r="M231" s="26" t="s">
        <v>805</v>
      </c>
      <c r="N231" s="26" t="s">
        <v>5577</v>
      </c>
      <c r="O231" s="26"/>
      <c r="P231" s="26"/>
      <c r="Q231" s="26" t="s">
        <v>5578</v>
      </c>
      <c r="R231" s="26" t="s">
        <v>5578</v>
      </c>
      <c r="S231" s="26"/>
      <c r="T231" s="26"/>
      <c r="U231" s="26"/>
      <c r="V231" s="26"/>
      <c r="W231" s="26"/>
      <c r="X231" s="26"/>
      <c r="Y231" s="26"/>
      <c r="Z231" s="26"/>
      <c r="AA231" s="28" t="s">
        <v>773</v>
      </c>
      <c r="AB231" s="28" t="s">
        <v>5579</v>
      </c>
      <c r="AC231" s="28"/>
      <c r="AD231" s="28"/>
      <c r="AE231" s="28" t="s">
        <v>4</v>
      </c>
      <c r="AF231" s="28" t="s">
        <v>675</v>
      </c>
      <c r="AG231" s="28" t="s">
        <v>806</v>
      </c>
      <c r="AH231" s="28" t="s">
        <v>5580</v>
      </c>
      <c r="AI231" s="29"/>
      <c r="AJ231" s="30"/>
      <c r="AK231" s="31"/>
      <c r="AL231" s="328"/>
      <c r="AM231" s="329"/>
      <c r="AN231" s="25"/>
      <c r="AO231" s="24"/>
      <c r="AP231" s="258" t="s">
        <v>5581</v>
      </c>
      <c r="AQ231" s="259"/>
      <c r="AR231" s="259" t="s">
        <v>664</v>
      </c>
      <c r="AS231" s="259" t="s">
        <v>5582</v>
      </c>
      <c r="AT231" s="262"/>
      <c r="AU231" s="262"/>
      <c r="AV231" s="262"/>
      <c r="AW231" s="262"/>
      <c r="AX231" s="262"/>
      <c r="AY231" s="262"/>
      <c r="AZ231" s="262"/>
      <c r="BA231" s="317">
        <v>591</v>
      </c>
      <c r="BB231" s="390"/>
    </row>
    <row r="232" spans="1:54" ht="24.95" customHeight="1">
      <c r="A232" s="322"/>
      <c r="B232" s="19" t="s">
        <v>2212</v>
      </c>
      <c r="C232" s="19">
        <v>82</v>
      </c>
      <c r="D232" s="27">
        <v>2</v>
      </c>
      <c r="E232" s="27">
        <v>2</v>
      </c>
      <c r="F232" s="26" t="s">
        <v>5893</v>
      </c>
      <c r="G232" s="26" t="s">
        <v>3</v>
      </c>
      <c r="H232" s="26"/>
      <c r="I232" s="26"/>
      <c r="J232" s="26"/>
      <c r="K232" s="26"/>
      <c r="L232" s="26"/>
      <c r="M232" s="26" t="s">
        <v>770</v>
      </c>
      <c r="N232" s="26" t="s">
        <v>771</v>
      </c>
      <c r="O232" s="26"/>
      <c r="P232" s="26"/>
      <c r="Q232" s="26" t="s">
        <v>772</v>
      </c>
      <c r="R232" s="26"/>
      <c r="S232" s="26"/>
      <c r="T232" s="26"/>
      <c r="U232" s="26"/>
      <c r="V232" s="26"/>
      <c r="W232" s="26"/>
      <c r="X232" s="26"/>
      <c r="Y232" s="26" t="s">
        <v>5583</v>
      </c>
      <c r="Z232" s="26"/>
      <c r="AA232" s="28" t="s">
        <v>773</v>
      </c>
      <c r="AB232" s="28" t="s">
        <v>5584</v>
      </c>
      <c r="AC232" s="28"/>
      <c r="AD232" s="28"/>
      <c r="AE232" s="28" t="s">
        <v>687</v>
      </c>
      <c r="AF232" s="28" t="s">
        <v>688</v>
      </c>
      <c r="AG232" s="28" t="s">
        <v>774</v>
      </c>
      <c r="AH232" s="28" t="s">
        <v>775</v>
      </c>
      <c r="AI232" s="29"/>
      <c r="AJ232" s="30"/>
      <c r="AK232" s="31"/>
      <c r="AL232" s="328"/>
      <c r="AM232" s="329"/>
      <c r="AN232" s="25"/>
      <c r="AO232" s="24"/>
      <c r="AP232" s="258" t="s">
        <v>5585</v>
      </c>
      <c r="AQ232" s="259"/>
      <c r="AR232" s="259" t="s">
        <v>664</v>
      </c>
      <c r="AS232" s="259" t="s">
        <v>665</v>
      </c>
      <c r="AT232" s="262"/>
      <c r="AU232" s="262"/>
      <c r="AV232" s="262"/>
      <c r="AW232" s="262"/>
      <c r="AX232" s="262"/>
      <c r="AY232" s="262"/>
      <c r="AZ232" s="262"/>
      <c r="BA232" s="317">
        <v>557</v>
      </c>
      <c r="BB232" s="390"/>
    </row>
    <row r="233" spans="1:54" ht="24.95" customHeight="1">
      <c r="A233" s="322"/>
      <c r="B233" s="19" t="s">
        <v>2214</v>
      </c>
      <c r="C233" s="19">
        <v>87</v>
      </c>
      <c r="D233" s="27"/>
      <c r="E233" s="27"/>
      <c r="F233" s="26" t="s">
        <v>5894</v>
      </c>
      <c r="G233" s="26" t="s">
        <v>3</v>
      </c>
      <c r="H233" s="26"/>
      <c r="I233" s="26"/>
      <c r="J233" s="26"/>
      <c r="K233" s="26"/>
      <c r="L233" s="26"/>
      <c r="M233" s="26" t="s">
        <v>673</v>
      </c>
      <c r="N233" s="26" t="s">
        <v>5586</v>
      </c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 t="s">
        <v>5587</v>
      </c>
      <c r="Z233" s="26"/>
      <c r="AA233" s="28" t="s">
        <v>5588</v>
      </c>
      <c r="AB233" s="28" t="s">
        <v>5589</v>
      </c>
      <c r="AC233" s="28"/>
      <c r="AD233" s="28"/>
      <c r="AE233" s="28" t="s">
        <v>4</v>
      </c>
      <c r="AF233" s="28" t="s">
        <v>675</v>
      </c>
      <c r="AG233" s="28" t="s">
        <v>676</v>
      </c>
      <c r="AH233" s="28" t="s">
        <v>5590</v>
      </c>
      <c r="AI233" s="29"/>
      <c r="AJ233" s="30"/>
      <c r="AK233" s="31"/>
      <c r="AL233" s="328"/>
      <c r="AM233" s="329"/>
      <c r="AN233" s="25"/>
      <c r="AO233" s="24"/>
      <c r="AP233" s="258" t="s">
        <v>5591</v>
      </c>
      <c r="AQ233" s="259"/>
      <c r="AR233" s="259" t="s">
        <v>664</v>
      </c>
      <c r="AS233" s="259" t="s">
        <v>665</v>
      </c>
      <c r="AT233" s="262"/>
      <c r="AU233" s="262"/>
      <c r="AV233" s="262"/>
      <c r="AW233" s="262"/>
      <c r="AX233" s="262"/>
      <c r="AY233" s="262"/>
      <c r="AZ233" s="262"/>
      <c r="BA233" s="317">
        <v>634</v>
      </c>
      <c r="BB233" s="390"/>
    </row>
    <row r="234" spans="1:54" ht="24.95" customHeight="1">
      <c r="A234" s="322"/>
      <c r="B234" s="19" t="s">
        <v>2214</v>
      </c>
      <c r="C234" s="19">
        <v>87</v>
      </c>
      <c r="D234" s="27"/>
      <c r="E234" s="27"/>
      <c r="F234" s="26" t="s">
        <v>5895</v>
      </c>
      <c r="G234" s="26" t="s">
        <v>3</v>
      </c>
      <c r="H234" s="26"/>
      <c r="I234" s="26"/>
      <c r="J234" s="26"/>
      <c r="K234" s="26"/>
      <c r="L234" s="26"/>
      <c r="M234" s="26" t="s">
        <v>5592</v>
      </c>
      <c r="N234" s="26" t="s">
        <v>5593</v>
      </c>
      <c r="O234" s="26"/>
      <c r="P234" s="26"/>
      <c r="Q234" s="26" t="s">
        <v>5594</v>
      </c>
      <c r="R234" s="26"/>
      <c r="S234" s="26"/>
      <c r="T234" s="26"/>
      <c r="U234" s="26"/>
      <c r="V234" s="26"/>
      <c r="W234" s="26"/>
      <c r="X234" s="26"/>
      <c r="Y234" s="26" t="s">
        <v>5595</v>
      </c>
      <c r="Z234" s="26"/>
      <c r="AA234" s="28" t="s">
        <v>5596</v>
      </c>
      <c r="AB234" s="28" t="s">
        <v>814</v>
      </c>
      <c r="AC234" s="28"/>
      <c r="AD234" s="28"/>
      <c r="AE234" s="28" t="s">
        <v>4</v>
      </c>
      <c r="AF234" s="28" t="s">
        <v>675</v>
      </c>
      <c r="AG234" s="28" t="s">
        <v>5597</v>
      </c>
      <c r="AH234" s="28" t="s">
        <v>5598</v>
      </c>
      <c r="AI234" s="29"/>
      <c r="AJ234" s="30"/>
      <c r="AK234" s="31"/>
      <c r="AL234" s="328"/>
      <c r="AM234" s="329"/>
      <c r="AN234" s="25"/>
      <c r="AO234" s="24"/>
      <c r="AP234" s="258" t="s">
        <v>5599</v>
      </c>
      <c r="AQ234" s="259"/>
      <c r="AR234" s="259" t="s">
        <v>664</v>
      </c>
      <c r="AS234" s="259" t="s">
        <v>665</v>
      </c>
      <c r="AT234" s="262"/>
      <c r="AU234" s="262"/>
      <c r="AV234" s="262"/>
      <c r="AW234" s="262"/>
      <c r="AX234" s="262"/>
      <c r="AY234" s="262"/>
      <c r="AZ234" s="262"/>
      <c r="BA234" s="317">
        <v>633</v>
      </c>
      <c r="BB234" s="390"/>
    </row>
    <row r="235" spans="1:54" ht="24.95" customHeight="1">
      <c r="A235" s="322"/>
      <c r="B235" s="19" t="s">
        <v>2215</v>
      </c>
      <c r="C235" s="19">
        <v>91</v>
      </c>
      <c r="D235" s="27" t="s">
        <v>1351</v>
      </c>
      <c r="E235" s="27" t="s">
        <v>1615</v>
      </c>
      <c r="F235" s="26" t="s">
        <v>5896</v>
      </c>
      <c r="G235" s="26" t="s">
        <v>1616</v>
      </c>
      <c r="H235" s="26" t="s">
        <v>1617</v>
      </c>
      <c r="I235" s="26"/>
      <c r="J235" s="26"/>
      <c r="K235" s="26"/>
      <c r="L235" s="26"/>
      <c r="M235" s="26" t="s">
        <v>1618</v>
      </c>
      <c r="N235" s="26" t="s">
        <v>1619</v>
      </c>
      <c r="O235" s="26"/>
      <c r="P235" s="26" t="s">
        <v>1620</v>
      </c>
      <c r="Q235" s="26" t="s">
        <v>1621</v>
      </c>
      <c r="R235" s="26"/>
      <c r="S235" s="26"/>
      <c r="T235" s="26"/>
      <c r="U235" s="26" t="s">
        <v>1622</v>
      </c>
      <c r="V235" s="26"/>
      <c r="W235" s="26"/>
      <c r="X235" s="26"/>
      <c r="Y235" s="26" t="s">
        <v>1623</v>
      </c>
      <c r="Z235" s="26"/>
      <c r="AA235" s="28" t="s">
        <v>1405</v>
      </c>
      <c r="AB235" s="28" t="s">
        <v>1624</v>
      </c>
      <c r="AC235" s="28"/>
      <c r="AD235" s="28"/>
      <c r="AE235" s="28" t="s">
        <v>1070</v>
      </c>
      <c r="AF235" s="28" t="s">
        <v>1625</v>
      </c>
      <c r="AG235" s="28"/>
      <c r="AH235" s="28" t="s">
        <v>1626</v>
      </c>
      <c r="AI235" s="29"/>
      <c r="AJ235" s="30"/>
      <c r="AK235" s="31"/>
      <c r="AL235" s="328"/>
      <c r="AM235" s="329"/>
      <c r="AN235" s="25"/>
      <c r="AO235" s="24"/>
      <c r="AP235" s="258" t="s">
        <v>1627</v>
      </c>
      <c r="AQ235" s="259"/>
      <c r="AR235" s="259" t="s">
        <v>1311</v>
      </c>
      <c r="AS235" s="259" t="s">
        <v>665</v>
      </c>
      <c r="AT235" s="262"/>
      <c r="AU235" s="262"/>
      <c r="AV235" s="262" t="s">
        <v>1615</v>
      </c>
      <c r="AW235" s="262" t="s">
        <v>2223</v>
      </c>
      <c r="AX235" s="262"/>
      <c r="AY235" s="262"/>
      <c r="AZ235" s="262"/>
      <c r="BA235" s="317">
        <v>104</v>
      </c>
      <c r="BB235" s="390"/>
    </row>
    <row r="236" spans="1:54" ht="24.95" customHeight="1">
      <c r="A236" s="322"/>
      <c r="B236" s="19" t="s">
        <v>2215</v>
      </c>
      <c r="C236" s="19">
        <v>91</v>
      </c>
      <c r="D236" s="27" t="s">
        <v>1351</v>
      </c>
      <c r="E236" s="27" t="s">
        <v>1395</v>
      </c>
      <c r="F236" s="26" t="s">
        <v>5897</v>
      </c>
      <c r="G236" s="26" t="s">
        <v>1396</v>
      </c>
      <c r="H236" s="26"/>
      <c r="I236" s="26"/>
      <c r="J236" s="26"/>
      <c r="K236" s="26"/>
      <c r="L236" s="26"/>
      <c r="M236" s="26" t="s">
        <v>1397</v>
      </c>
      <c r="N236" s="26" t="s">
        <v>1398</v>
      </c>
      <c r="O236" s="26"/>
      <c r="P236" s="26" t="s">
        <v>1399</v>
      </c>
      <c r="Q236" s="26" t="s">
        <v>1400</v>
      </c>
      <c r="R236" s="26" t="s">
        <v>1400</v>
      </c>
      <c r="S236" s="26" t="s">
        <v>1400</v>
      </c>
      <c r="T236" s="26" t="s">
        <v>1401</v>
      </c>
      <c r="U236" s="26" t="s">
        <v>1402</v>
      </c>
      <c r="V236" s="26"/>
      <c r="W236" s="26"/>
      <c r="X236" s="26"/>
      <c r="Y236" s="26" t="s">
        <v>1403</v>
      </c>
      <c r="Z236" s="26" t="s">
        <v>1404</v>
      </c>
      <c r="AA236" s="28" t="s">
        <v>1405</v>
      </c>
      <c r="AB236" s="28" t="s">
        <v>1406</v>
      </c>
      <c r="AC236" s="28"/>
      <c r="AD236" s="28"/>
      <c r="AE236" s="28" t="s">
        <v>695</v>
      </c>
      <c r="AF236" s="28" t="s">
        <v>765</v>
      </c>
      <c r="AG236" s="28" t="s">
        <v>1407</v>
      </c>
      <c r="AH236" s="28" t="s">
        <v>1408</v>
      </c>
      <c r="AI236" s="29" t="s">
        <v>1409</v>
      </c>
      <c r="AJ236" s="30"/>
      <c r="AK236" s="31"/>
      <c r="AL236" s="328"/>
      <c r="AM236" s="329"/>
      <c r="AN236" s="25"/>
      <c r="AO236" s="24"/>
      <c r="AP236" s="258" t="s">
        <v>1410</v>
      </c>
      <c r="AQ236" s="259"/>
      <c r="AR236" s="259" t="s">
        <v>664</v>
      </c>
      <c r="AS236" s="259" t="s">
        <v>665</v>
      </c>
      <c r="AT236" s="262"/>
      <c r="AU236" s="262"/>
      <c r="AV236" s="262" t="s">
        <v>1395</v>
      </c>
      <c r="AW236" s="262"/>
      <c r="AX236" s="262"/>
      <c r="AY236" s="262"/>
      <c r="AZ236" s="262"/>
      <c r="BA236" s="317">
        <v>82</v>
      </c>
      <c r="BB236" s="390"/>
    </row>
    <row r="237" spans="1:54" ht="24.95" customHeight="1">
      <c r="A237" s="322"/>
      <c r="B237" s="19" t="s">
        <v>2205</v>
      </c>
      <c r="C237" s="19">
        <v>13</v>
      </c>
      <c r="D237" s="27">
        <v>10</v>
      </c>
      <c r="E237" s="27"/>
      <c r="F237" s="26" t="s">
        <v>5898</v>
      </c>
      <c r="G237" s="26" t="s">
        <v>5600</v>
      </c>
      <c r="H237" s="26"/>
      <c r="I237" s="26"/>
      <c r="J237" s="26"/>
      <c r="K237" s="26"/>
      <c r="L237" s="26"/>
      <c r="M237" s="26" t="s">
        <v>5601</v>
      </c>
      <c r="N237" s="26" t="s">
        <v>5602</v>
      </c>
      <c r="O237" s="26"/>
      <c r="P237" s="26"/>
      <c r="Q237" s="26" t="s">
        <v>5603</v>
      </c>
      <c r="R237" s="26"/>
      <c r="S237" s="26"/>
      <c r="T237" s="26"/>
      <c r="U237" s="26"/>
      <c r="V237" s="26"/>
      <c r="W237" s="26"/>
      <c r="X237" s="26"/>
      <c r="Y237" s="26" t="s">
        <v>5604</v>
      </c>
      <c r="Z237" s="26" t="s">
        <v>726</v>
      </c>
      <c r="AA237" s="28" t="s">
        <v>5605</v>
      </c>
      <c r="AB237" s="28" t="s">
        <v>727</v>
      </c>
      <c r="AC237" s="28"/>
      <c r="AD237" s="28"/>
      <c r="AE237" s="28" t="s">
        <v>722</v>
      </c>
      <c r="AF237" s="28" t="s">
        <v>5606</v>
      </c>
      <c r="AG237" s="28" t="s">
        <v>5607</v>
      </c>
      <c r="AH237" s="28" t="s">
        <v>5608</v>
      </c>
      <c r="AI237" s="29"/>
      <c r="AJ237" s="30"/>
      <c r="AK237" s="31"/>
      <c r="AL237" s="328"/>
      <c r="AM237" s="329"/>
      <c r="AN237" s="25"/>
      <c r="AO237" s="24"/>
      <c r="AP237" s="258" t="s">
        <v>5609</v>
      </c>
      <c r="AQ237" s="259"/>
      <c r="AR237" s="259" t="s">
        <v>664</v>
      </c>
      <c r="AS237" s="259" t="s">
        <v>665</v>
      </c>
      <c r="AT237" s="262"/>
      <c r="AU237" s="262"/>
      <c r="AV237" s="262"/>
      <c r="AW237" s="262"/>
      <c r="AX237" s="262"/>
      <c r="AY237" s="262"/>
      <c r="AZ237" s="262"/>
      <c r="BA237" s="317">
        <v>193</v>
      </c>
      <c r="BB237" s="390"/>
    </row>
    <row r="238" spans="1:54" ht="24.95" customHeight="1">
      <c r="A238" s="322"/>
      <c r="B238" s="19" t="s">
        <v>2215</v>
      </c>
      <c r="C238" s="19">
        <v>91</v>
      </c>
      <c r="D238" s="27" t="s">
        <v>827</v>
      </c>
      <c r="E238" s="27" t="s">
        <v>1246</v>
      </c>
      <c r="F238" s="26" t="s">
        <v>5899</v>
      </c>
      <c r="G238" s="26" t="s">
        <v>3</v>
      </c>
      <c r="H238" s="26" t="s">
        <v>1247</v>
      </c>
      <c r="I238" s="26"/>
      <c r="J238" s="26"/>
      <c r="K238" s="26"/>
      <c r="L238" s="26"/>
      <c r="M238" s="26" t="s">
        <v>1248</v>
      </c>
      <c r="N238" s="26" t="s">
        <v>1249</v>
      </c>
      <c r="O238" s="26"/>
      <c r="P238" s="26"/>
      <c r="Q238" s="26" t="s">
        <v>1250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1251</v>
      </c>
      <c r="Z238" s="26"/>
      <c r="AA238" s="28" t="s">
        <v>1252</v>
      </c>
      <c r="AB238" s="28" t="s">
        <v>1253</v>
      </c>
      <c r="AC238" s="28"/>
      <c r="AD238" s="28"/>
      <c r="AE238" s="28" t="s">
        <v>4</v>
      </c>
      <c r="AF238" s="28" t="s">
        <v>1254</v>
      </c>
      <c r="AG238" s="28"/>
      <c r="AH238" s="28" t="s">
        <v>1255</v>
      </c>
      <c r="AI238" s="29"/>
      <c r="AJ238" s="30" t="s">
        <v>832</v>
      </c>
      <c r="AK238" s="31" t="s">
        <v>3</v>
      </c>
      <c r="AL238" s="328"/>
      <c r="AM238" s="329"/>
      <c r="AN238" s="25"/>
      <c r="AO238" s="24"/>
      <c r="AP238" s="258" t="s">
        <v>1256</v>
      </c>
      <c r="AQ238" s="259"/>
      <c r="AR238" s="259" t="s">
        <v>834</v>
      </c>
      <c r="AS238" s="259" t="s">
        <v>665</v>
      </c>
      <c r="AT238" s="262"/>
      <c r="AU238" s="262"/>
      <c r="AV238" s="262" t="s">
        <v>1246</v>
      </c>
      <c r="AW238" s="262"/>
      <c r="AX238" s="262"/>
      <c r="AY238" s="262"/>
      <c r="AZ238" s="262"/>
      <c r="BA238" s="317">
        <v>67</v>
      </c>
      <c r="BB238" s="390"/>
    </row>
    <row r="239" spans="1:54" ht="24.95" customHeight="1">
      <c r="A239" s="322"/>
      <c r="B239" s="19" t="s">
        <v>2215</v>
      </c>
      <c r="C239" s="19">
        <v>91</v>
      </c>
      <c r="D239" s="27" t="s">
        <v>827</v>
      </c>
      <c r="E239" s="27" t="s">
        <v>1221</v>
      </c>
      <c r="F239" s="26" t="s">
        <v>5900</v>
      </c>
      <c r="G239" s="26" t="s">
        <v>1222</v>
      </c>
      <c r="H239" s="26" t="s">
        <v>1223</v>
      </c>
      <c r="I239" s="26"/>
      <c r="J239" s="26"/>
      <c r="K239" s="26"/>
      <c r="L239" s="26"/>
      <c r="M239" s="26" t="s">
        <v>1224</v>
      </c>
      <c r="N239" s="26" t="s">
        <v>1225</v>
      </c>
      <c r="O239" s="26"/>
      <c r="P239" s="26"/>
      <c r="Q239" s="26" t="s">
        <v>1204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1226</v>
      </c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3</v>
      </c>
      <c r="AK239" s="31" t="s">
        <v>3</v>
      </c>
      <c r="AL239" s="328"/>
      <c r="AM239" s="329"/>
      <c r="AN239" s="25"/>
      <c r="AO239" s="24"/>
      <c r="AP239" s="258" t="s">
        <v>2219</v>
      </c>
      <c r="AQ239" s="259"/>
      <c r="AR239" s="259" t="s">
        <v>834</v>
      </c>
      <c r="AS239" s="259" t="s">
        <v>665</v>
      </c>
      <c r="AT239" s="262"/>
      <c r="AU239" s="262"/>
      <c r="AV239" s="262" t="s">
        <v>1221</v>
      </c>
      <c r="AW239" s="262" t="s">
        <v>1227</v>
      </c>
      <c r="AX239" s="262"/>
      <c r="AY239" s="262"/>
      <c r="AZ239" s="262"/>
      <c r="BA239" s="317">
        <v>64</v>
      </c>
      <c r="BB239" s="390"/>
    </row>
    <row r="240" spans="1:54" ht="24.95" customHeight="1">
      <c r="A240" s="322"/>
      <c r="B240" s="19" t="s">
        <v>2215</v>
      </c>
      <c r="C240" s="19">
        <v>91</v>
      </c>
      <c r="D240" s="27" t="s">
        <v>1351</v>
      </c>
      <c r="E240" s="27" t="s">
        <v>1824</v>
      </c>
      <c r="F240" s="26" t="s">
        <v>5901</v>
      </c>
      <c r="G240" s="26" t="s">
        <v>3</v>
      </c>
      <c r="H240" s="26"/>
      <c r="I240" s="26"/>
      <c r="J240" s="26"/>
      <c r="K240" s="26"/>
      <c r="L240" s="26"/>
      <c r="M240" s="26" t="s">
        <v>1825</v>
      </c>
      <c r="N240" s="26" t="s">
        <v>1826</v>
      </c>
      <c r="O240" s="26"/>
      <c r="P240" s="26"/>
      <c r="Q240" s="26" t="s">
        <v>1827</v>
      </c>
      <c r="R240" s="26" t="s">
        <v>1828</v>
      </c>
      <c r="S240" s="26"/>
      <c r="T240" s="26"/>
      <c r="U240" s="26" t="s">
        <v>1829</v>
      </c>
      <c r="V240" s="26"/>
      <c r="W240" s="26"/>
      <c r="X240" s="26"/>
      <c r="Y240" s="26" t="s">
        <v>1830</v>
      </c>
      <c r="Z240" s="26"/>
      <c r="AA240" s="28" t="s">
        <v>1831</v>
      </c>
      <c r="AB240" s="28" t="s">
        <v>1832</v>
      </c>
      <c r="AC240" s="28"/>
      <c r="AD240" s="28"/>
      <c r="AE240" s="28" t="s">
        <v>795</v>
      </c>
      <c r="AF240" s="28" t="s">
        <v>1833</v>
      </c>
      <c r="AG240" s="28" t="s">
        <v>1834</v>
      </c>
      <c r="AH240" s="28" t="s">
        <v>1835</v>
      </c>
      <c r="AI240" s="29"/>
      <c r="AJ240" s="30"/>
      <c r="AK240" s="31"/>
      <c r="AL240" s="328"/>
      <c r="AM240" s="329"/>
      <c r="AN240" s="25"/>
      <c r="AO240" s="24"/>
      <c r="AP240" s="258" t="s">
        <v>1836</v>
      </c>
      <c r="AQ240" s="259"/>
      <c r="AR240" s="259" t="s">
        <v>664</v>
      </c>
      <c r="AS240" s="259" t="s">
        <v>665</v>
      </c>
      <c r="AT240" s="262"/>
      <c r="AU240" s="262"/>
      <c r="AV240" s="262" t="s">
        <v>1824</v>
      </c>
      <c r="AW240" s="262"/>
      <c r="AX240" s="262"/>
      <c r="AY240" s="262"/>
      <c r="AZ240" s="262"/>
      <c r="BA240" s="317">
        <v>126</v>
      </c>
      <c r="BB240" s="390"/>
    </row>
    <row r="241" spans="1:54" ht="24.95" customHeight="1">
      <c r="A241" s="322"/>
      <c r="B241" s="19" t="s">
        <v>2227</v>
      </c>
      <c r="C241" s="19">
        <v>92</v>
      </c>
      <c r="D241" s="27" t="s">
        <v>4938</v>
      </c>
      <c r="E241" s="27" t="s">
        <v>5610</v>
      </c>
      <c r="F241" s="26" t="s">
        <v>5902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5611</v>
      </c>
      <c r="N241" s="26" t="s">
        <v>5612</v>
      </c>
      <c r="O241" s="26"/>
      <c r="P241" s="26" t="s">
        <v>3</v>
      </c>
      <c r="Q241" s="26" t="s">
        <v>5613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5614</v>
      </c>
      <c r="AB241" s="28" t="s">
        <v>5615</v>
      </c>
      <c r="AC241" s="28"/>
      <c r="AD241" s="28"/>
      <c r="AE241" s="28" t="s">
        <v>701</v>
      </c>
      <c r="AF241" s="28" t="s">
        <v>2198</v>
      </c>
      <c r="AG241" s="28"/>
      <c r="AH241" s="28" t="s">
        <v>5616</v>
      </c>
      <c r="AI241" s="29"/>
      <c r="AJ241" s="30" t="s">
        <v>746</v>
      </c>
      <c r="AK241" s="31">
        <v>39248</v>
      </c>
      <c r="AL241" s="328"/>
      <c r="AM241" s="329"/>
      <c r="AN241" s="25"/>
      <c r="AO241" s="24"/>
      <c r="AP241" s="258" t="s">
        <v>5617</v>
      </c>
      <c r="AQ241" s="259"/>
      <c r="AR241" s="259" t="s">
        <v>875</v>
      </c>
      <c r="AS241" s="259" t="s">
        <v>5618</v>
      </c>
      <c r="AT241" s="262"/>
      <c r="AU241" s="262"/>
      <c r="AV241" s="262"/>
      <c r="AW241" s="262"/>
      <c r="AX241" s="262"/>
      <c r="AY241" s="262"/>
      <c r="AZ241" s="262"/>
      <c r="BA241" s="317">
        <v>181</v>
      </c>
      <c r="BB241" s="390"/>
    </row>
    <row r="242" spans="1:54" ht="24.95" customHeight="1">
      <c r="A242" s="322"/>
      <c r="B242" s="19" t="s">
        <v>2215</v>
      </c>
      <c r="C242" s="19">
        <v>91</v>
      </c>
      <c r="D242" s="27" t="s">
        <v>827</v>
      </c>
      <c r="E242" s="27" t="s">
        <v>1063</v>
      </c>
      <c r="F242" s="26" t="s">
        <v>5903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1064</v>
      </c>
      <c r="N242" s="26" t="s">
        <v>1065</v>
      </c>
      <c r="O242" s="26"/>
      <c r="P242" s="26"/>
      <c r="Q242" s="26" t="s">
        <v>1066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1067</v>
      </c>
      <c r="Z242" s="26"/>
      <c r="AA242" s="28" t="s">
        <v>1068</v>
      </c>
      <c r="AB242" s="28" t="s">
        <v>1069</v>
      </c>
      <c r="AC242" s="28"/>
      <c r="AD242" s="28"/>
      <c r="AE242" s="28" t="s">
        <v>1070</v>
      </c>
      <c r="AF242" s="28" t="s">
        <v>1071</v>
      </c>
      <c r="AG242" s="28"/>
      <c r="AH242" s="28" t="s">
        <v>1072</v>
      </c>
      <c r="AI242" s="29"/>
      <c r="AJ242" s="30" t="s">
        <v>3</v>
      </c>
      <c r="AK242" s="31" t="s">
        <v>3</v>
      </c>
      <c r="AL242" s="328"/>
      <c r="AM242" s="329"/>
      <c r="AN242" s="25"/>
      <c r="AO242" s="24"/>
      <c r="AP242" s="258" t="s">
        <v>1073</v>
      </c>
      <c r="AQ242" s="259"/>
      <c r="AR242" s="259" t="s">
        <v>834</v>
      </c>
      <c r="AS242" s="259" t="s">
        <v>665</v>
      </c>
      <c r="AT242" s="262"/>
      <c r="AU242" s="262"/>
      <c r="AV242" s="262" t="s">
        <v>1063</v>
      </c>
      <c r="AW242" s="262"/>
      <c r="AX242" s="262"/>
      <c r="AY242" s="262"/>
      <c r="AZ242" s="262"/>
      <c r="BA242" s="317">
        <v>48</v>
      </c>
      <c r="BB242" s="390"/>
    </row>
    <row r="243" spans="1:54" ht="24.95" customHeight="1">
      <c r="A243" s="322"/>
      <c r="B243" s="19" t="s">
        <v>2215</v>
      </c>
      <c r="C243" s="19">
        <v>91</v>
      </c>
      <c r="D243" s="27" t="s">
        <v>827</v>
      </c>
      <c r="E243" s="27" t="s">
        <v>1322</v>
      </c>
      <c r="F243" s="26" t="s">
        <v>5904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1323</v>
      </c>
      <c r="N243" s="26" t="s">
        <v>1324</v>
      </c>
      <c r="O243" s="26"/>
      <c r="P243" s="26" t="s">
        <v>1325</v>
      </c>
      <c r="Q243" s="26" t="s">
        <v>1326</v>
      </c>
      <c r="R243" s="26"/>
      <c r="S243" s="26"/>
      <c r="T243" s="26"/>
      <c r="U243" s="26" t="s">
        <v>3</v>
      </c>
      <c r="V243" s="26"/>
      <c r="W243" s="26"/>
      <c r="X243" s="26"/>
      <c r="Y243" s="26" t="s">
        <v>1327</v>
      </c>
      <c r="Z243" s="26"/>
      <c r="AA243" s="28" t="s">
        <v>1328</v>
      </c>
      <c r="AB243" s="28" t="s">
        <v>1329</v>
      </c>
      <c r="AC243" s="28"/>
      <c r="AD243" s="28"/>
      <c r="AE243" s="28" t="s">
        <v>1330</v>
      </c>
      <c r="AF243" s="28" t="s">
        <v>1331</v>
      </c>
      <c r="AG243" s="28"/>
      <c r="AH243" s="28" t="s">
        <v>1332</v>
      </c>
      <c r="AI243" s="29"/>
      <c r="AJ243" s="30" t="s">
        <v>906</v>
      </c>
      <c r="AK243" s="31">
        <v>43473</v>
      </c>
      <c r="AL243" s="328"/>
      <c r="AM243" s="329"/>
      <c r="AN243" s="25"/>
      <c r="AO243" s="24"/>
      <c r="AP243" s="258" t="s">
        <v>1333</v>
      </c>
      <c r="AQ243" s="259"/>
      <c r="AR243" s="259" t="s">
        <v>834</v>
      </c>
      <c r="AS243" s="259" t="s">
        <v>665</v>
      </c>
      <c r="AT243" s="262"/>
      <c r="AU243" s="262"/>
      <c r="AV243" s="262" t="s">
        <v>1322</v>
      </c>
      <c r="AW243" s="262"/>
      <c r="AX243" s="262"/>
      <c r="AY243" s="262"/>
      <c r="AZ243" s="262"/>
      <c r="BA243" s="317">
        <v>74</v>
      </c>
      <c r="BB243" s="390"/>
    </row>
    <row r="244" spans="1:54" ht="24.95" customHeight="1">
      <c r="A244" s="322"/>
      <c r="B244" s="19" t="s">
        <v>2215</v>
      </c>
      <c r="C244" s="19">
        <v>91</v>
      </c>
      <c r="D244" s="27" t="s">
        <v>827</v>
      </c>
      <c r="E244" s="27" t="s">
        <v>992</v>
      </c>
      <c r="F244" s="26" t="s">
        <v>5905</v>
      </c>
      <c r="G244" s="26" t="s">
        <v>3</v>
      </c>
      <c r="H244" s="26" t="s">
        <v>3</v>
      </c>
      <c r="I244" s="26"/>
      <c r="J244" s="26"/>
      <c r="K244" s="26"/>
      <c r="L244" s="26"/>
      <c r="M244" s="26" t="s">
        <v>993</v>
      </c>
      <c r="N244" s="26" t="s">
        <v>994</v>
      </c>
      <c r="O244" s="26"/>
      <c r="P244" s="26"/>
      <c r="Q244" s="26" t="s">
        <v>995</v>
      </c>
      <c r="R244" s="26"/>
      <c r="S244" s="26"/>
      <c r="T244" s="26"/>
      <c r="U244" s="26" t="s">
        <v>3</v>
      </c>
      <c r="V244" s="26"/>
      <c r="W244" s="26"/>
      <c r="X244" s="26"/>
      <c r="Y244" s="26" t="s">
        <v>996</v>
      </c>
      <c r="Z244" s="26"/>
      <c r="AA244" s="28" t="s">
        <v>997</v>
      </c>
      <c r="AB244" s="28" t="s">
        <v>998</v>
      </c>
      <c r="AC244" s="28"/>
      <c r="AD244" s="28"/>
      <c r="AE244" s="28" t="s">
        <v>4</v>
      </c>
      <c r="AF244" s="28" t="s">
        <v>999</v>
      </c>
      <c r="AG244" s="28"/>
      <c r="AH244" s="28" t="s">
        <v>1000</v>
      </c>
      <c r="AI244" s="29"/>
      <c r="AJ244" s="30" t="s">
        <v>895</v>
      </c>
      <c r="AK244" s="31" t="s">
        <v>3</v>
      </c>
      <c r="AL244" s="328"/>
      <c r="AM244" s="329"/>
      <c r="AN244" s="25"/>
      <c r="AO244" s="24"/>
      <c r="AP244" s="258" t="s">
        <v>1001</v>
      </c>
      <c r="AQ244" s="259"/>
      <c r="AR244" s="259" t="s">
        <v>834</v>
      </c>
      <c r="AS244" s="259" t="s">
        <v>665</v>
      </c>
      <c r="AT244" s="262"/>
      <c r="AU244" s="262"/>
      <c r="AV244" s="262" t="s">
        <v>992</v>
      </c>
      <c r="AW244" s="262"/>
      <c r="AX244" s="262"/>
      <c r="AY244" s="262"/>
      <c r="AZ244" s="262"/>
      <c r="BA244" s="317">
        <v>40</v>
      </c>
      <c r="BB244" s="390"/>
    </row>
    <row r="245" spans="1:54" ht="24.95" customHeight="1">
      <c r="A245" s="322"/>
      <c r="B245" s="19" t="s">
        <v>2227</v>
      </c>
      <c r="C245" s="19">
        <v>92</v>
      </c>
      <c r="D245" s="27">
        <v>131</v>
      </c>
      <c r="E245" s="27"/>
      <c r="F245" s="26" t="s">
        <v>5906</v>
      </c>
      <c r="G245" s="26" t="s">
        <v>5619</v>
      </c>
      <c r="H245" s="26" t="s">
        <v>3</v>
      </c>
      <c r="I245" s="26"/>
      <c r="J245" s="26"/>
      <c r="K245" s="26"/>
      <c r="L245" s="26"/>
      <c r="M245" s="26" t="s">
        <v>5620</v>
      </c>
      <c r="N245" s="26" t="s">
        <v>5621</v>
      </c>
      <c r="O245" s="26"/>
      <c r="P245" s="26" t="s">
        <v>3</v>
      </c>
      <c r="Q245" s="26" t="s">
        <v>5622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997</v>
      </c>
      <c r="AB245" s="28" t="s">
        <v>1856</v>
      </c>
      <c r="AC245" s="28"/>
      <c r="AD245" s="28"/>
      <c r="AE245" s="28" t="s">
        <v>701</v>
      </c>
      <c r="AF245" s="28" t="s">
        <v>720</v>
      </c>
      <c r="AG245" s="28"/>
      <c r="AH245" s="28" t="s">
        <v>5623</v>
      </c>
      <c r="AI245" s="29"/>
      <c r="AJ245" s="30" t="s">
        <v>746</v>
      </c>
      <c r="AK245" s="31">
        <v>39248</v>
      </c>
      <c r="AL245" s="328"/>
      <c r="AM245" s="329"/>
      <c r="AN245" s="25"/>
      <c r="AO245" s="24"/>
      <c r="AP245" s="258" t="s">
        <v>5624</v>
      </c>
      <c r="AQ245" s="259"/>
      <c r="AR245" s="259" t="s">
        <v>875</v>
      </c>
      <c r="AS245" s="259" t="s">
        <v>5625</v>
      </c>
      <c r="AT245" s="262"/>
      <c r="AU245" s="262"/>
      <c r="AV245" s="262"/>
      <c r="AW245" s="262" t="s">
        <v>5626</v>
      </c>
      <c r="AX245" s="262"/>
      <c r="AY245" s="262"/>
      <c r="AZ245" s="262"/>
      <c r="BA245" s="317">
        <v>138</v>
      </c>
      <c r="BB245" s="390"/>
    </row>
    <row r="246" spans="1:54" ht="24.95" customHeight="1">
      <c r="A246" s="322"/>
      <c r="B246" s="19" t="s">
        <v>2215</v>
      </c>
      <c r="C246" s="19">
        <v>91</v>
      </c>
      <c r="D246" s="27" t="s">
        <v>1351</v>
      </c>
      <c r="E246" s="27" t="s">
        <v>1476</v>
      </c>
      <c r="F246" s="26" t="s">
        <v>5907</v>
      </c>
      <c r="G246" s="26" t="s">
        <v>3</v>
      </c>
      <c r="H246" s="26" t="s">
        <v>3</v>
      </c>
      <c r="I246" s="26"/>
      <c r="J246" s="26"/>
      <c r="K246" s="26"/>
      <c r="L246" s="26"/>
      <c r="M246" s="26" t="s">
        <v>1477</v>
      </c>
      <c r="N246" s="26" t="s">
        <v>1478</v>
      </c>
      <c r="O246" s="26"/>
      <c r="P246" s="26" t="s">
        <v>1479</v>
      </c>
      <c r="Q246" s="26" t="s">
        <v>1480</v>
      </c>
      <c r="R246" s="26"/>
      <c r="S246" s="26"/>
      <c r="T246" s="26"/>
      <c r="U246" s="26" t="s">
        <v>1481</v>
      </c>
      <c r="V246" s="26"/>
      <c r="W246" s="26"/>
      <c r="X246" s="26"/>
      <c r="Y246" s="26" t="s">
        <v>1482</v>
      </c>
      <c r="Z246" s="26"/>
      <c r="AA246" s="28" t="s">
        <v>694</v>
      </c>
      <c r="AB246" s="28" t="s">
        <v>1483</v>
      </c>
      <c r="AC246" s="28"/>
      <c r="AD246" s="28"/>
      <c r="AE246" s="28" t="s">
        <v>795</v>
      </c>
      <c r="AF246" s="28" t="s">
        <v>1484</v>
      </c>
      <c r="AG246" s="28"/>
      <c r="AH246" s="28" t="s">
        <v>1485</v>
      </c>
      <c r="AI246" s="29"/>
      <c r="AJ246" s="30" t="s">
        <v>1486</v>
      </c>
      <c r="AK246" s="31" t="s">
        <v>3</v>
      </c>
      <c r="AL246" s="328"/>
      <c r="AM246" s="329"/>
      <c r="AN246" s="25"/>
      <c r="AO246" s="24"/>
      <c r="AP246" s="258" t="s">
        <v>1487</v>
      </c>
      <c r="AQ246" s="259"/>
      <c r="AR246" s="259" t="s">
        <v>834</v>
      </c>
      <c r="AS246" s="259" t="s">
        <v>665</v>
      </c>
      <c r="AT246" s="262"/>
      <c r="AU246" s="262"/>
      <c r="AV246" s="262" t="s">
        <v>1476</v>
      </c>
      <c r="AW246" s="262"/>
      <c r="AX246" s="262"/>
      <c r="AY246" s="262"/>
      <c r="AZ246" s="262"/>
      <c r="BA246" s="317">
        <v>90</v>
      </c>
      <c r="BB246" s="390"/>
    </row>
    <row r="247" spans="1:54" ht="24.95" customHeight="1">
      <c r="A247" s="322"/>
      <c r="B247" s="19" t="s">
        <v>2215</v>
      </c>
      <c r="C247" s="19">
        <v>91</v>
      </c>
      <c r="D247" s="27" t="s">
        <v>4938</v>
      </c>
      <c r="E247" s="27" t="s">
        <v>5627</v>
      </c>
      <c r="F247" s="26" t="s">
        <v>5908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924</v>
      </c>
      <c r="N247" s="26" t="s">
        <v>5628</v>
      </c>
      <c r="O247" s="26"/>
      <c r="P247" s="26"/>
      <c r="Q247" s="26" t="s">
        <v>5629</v>
      </c>
      <c r="R247" s="26"/>
      <c r="S247" s="26"/>
      <c r="T247" s="26"/>
      <c r="U247" s="26" t="s">
        <v>3</v>
      </c>
      <c r="V247" s="26"/>
      <c r="W247" s="26"/>
      <c r="X247" s="26"/>
      <c r="Y247" s="26" t="s">
        <v>5630</v>
      </c>
      <c r="Z247" s="26"/>
      <c r="AA247" s="28" t="s">
        <v>694</v>
      </c>
      <c r="AB247" s="28" t="s">
        <v>5631</v>
      </c>
      <c r="AC247" s="28"/>
      <c r="AD247" s="28"/>
      <c r="AE247" s="28" t="s">
        <v>4</v>
      </c>
      <c r="AF247" s="28" t="s">
        <v>5</v>
      </c>
      <c r="AG247" s="28"/>
      <c r="AH247" s="28" t="s">
        <v>5632</v>
      </c>
      <c r="AI247" s="29"/>
      <c r="AJ247" s="30" t="s">
        <v>3</v>
      </c>
      <c r="AK247" s="31" t="s">
        <v>3</v>
      </c>
      <c r="AL247" s="328"/>
      <c r="AM247" s="329"/>
      <c r="AN247" s="25"/>
      <c r="AO247" s="24"/>
      <c r="AP247" s="258" t="s">
        <v>5633</v>
      </c>
      <c r="AQ247" s="259"/>
      <c r="AR247" s="259" t="s">
        <v>834</v>
      </c>
      <c r="AS247" s="259" t="s">
        <v>665</v>
      </c>
      <c r="AT247" s="262"/>
      <c r="AU247" s="262"/>
      <c r="AV247" s="262" t="s">
        <v>5627</v>
      </c>
      <c r="AW247" s="262"/>
      <c r="AX247" s="262"/>
      <c r="AY247" s="262"/>
      <c r="AZ247" s="262"/>
      <c r="BA247" s="317">
        <v>137</v>
      </c>
      <c r="BB247" s="390"/>
    </row>
    <row r="248" spans="1:54" ht="24.95" customHeight="1">
      <c r="A248" s="322"/>
      <c r="B248" s="19" t="s">
        <v>5209</v>
      </c>
      <c r="C248" s="19">
        <v>5</v>
      </c>
      <c r="D248" s="27" t="s">
        <v>5210</v>
      </c>
      <c r="E248" s="27">
        <v>9</v>
      </c>
      <c r="F248" s="26" t="s">
        <v>5909</v>
      </c>
      <c r="G248" s="26" t="s">
        <v>5634</v>
      </c>
      <c r="H248" s="26"/>
      <c r="I248" s="26"/>
      <c r="J248" s="26"/>
      <c r="K248" s="26"/>
      <c r="L248" s="26"/>
      <c r="M248" s="26" t="s">
        <v>5635</v>
      </c>
      <c r="N248" s="26" t="s">
        <v>5636</v>
      </c>
      <c r="O248" s="26"/>
      <c r="P248" s="26" t="s">
        <v>693</v>
      </c>
      <c r="Q248" s="26" t="s">
        <v>5637</v>
      </c>
      <c r="R248" s="26"/>
      <c r="S248" s="26">
        <v>352026348</v>
      </c>
      <c r="T248" s="26" t="s">
        <v>5638</v>
      </c>
      <c r="U248" s="26" t="s">
        <v>5639</v>
      </c>
      <c r="V248" s="26" t="s">
        <v>5640</v>
      </c>
      <c r="W248" s="26"/>
      <c r="X248" s="26"/>
      <c r="Y248" s="26" t="s">
        <v>5641</v>
      </c>
      <c r="Z248" s="26" t="s">
        <v>5642</v>
      </c>
      <c r="AA248" s="28" t="s">
        <v>694</v>
      </c>
      <c r="AB248" s="28" t="s">
        <v>5643</v>
      </c>
      <c r="AC248" s="28"/>
      <c r="AD248" s="28"/>
      <c r="AE248" s="28" t="s">
        <v>695</v>
      </c>
      <c r="AF248" s="28" t="s">
        <v>696</v>
      </c>
      <c r="AG248" s="28" t="s">
        <v>5644</v>
      </c>
      <c r="AH248" s="28" t="s">
        <v>5645</v>
      </c>
      <c r="AI248" s="29"/>
      <c r="AJ248" s="30"/>
      <c r="AK248" s="31"/>
      <c r="AL248" s="328"/>
      <c r="AM248" s="329"/>
      <c r="AN248" s="25"/>
      <c r="AO248" s="24"/>
      <c r="AP248" s="258" t="s">
        <v>697</v>
      </c>
      <c r="AQ248" s="259"/>
      <c r="AR248" s="259" t="s">
        <v>664</v>
      </c>
      <c r="AS248" s="259" t="s">
        <v>665</v>
      </c>
      <c r="AT248" s="262"/>
      <c r="AU248" s="262"/>
      <c r="AV248" s="262"/>
      <c r="AW248" s="262"/>
      <c r="AX248" s="262"/>
      <c r="AY248" s="262"/>
      <c r="AZ248" s="262"/>
      <c r="BA248" s="317">
        <v>15</v>
      </c>
      <c r="BB248" s="390"/>
    </row>
    <row r="249" spans="1:54" ht="24.95" customHeight="1">
      <c r="A249" s="322"/>
      <c r="B249" s="19" t="s">
        <v>2227</v>
      </c>
      <c r="C249" s="19">
        <v>92</v>
      </c>
      <c r="D249" s="27" t="s">
        <v>1857</v>
      </c>
      <c r="E249" s="27" t="s">
        <v>1959</v>
      </c>
      <c r="F249" s="26" t="s">
        <v>5910</v>
      </c>
      <c r="G249" s="26" t="s">
        <v>1960</v>
      </c>
      <c r="H249" s="26" t="s">
        <v>686</v>
      </c>
      <c r="I249" s="26"/>
      <c r="J249" s="26"/>
      <c r="K249" s="26"/>
      <c r="L249" s="26"/>
      <c r="M249" s="26" t="s">
        <v>1074</v>
      </c>
      <c r="N249" s="26" t="s">
        <v>1961</v>
      </c>
      <c r="O249" s="26"/>
      <c r="P249" s="26"/>
      <c r="Q249" s="26" t="s">
        <v>1962</v>
      </c>
      <c r="R249" s="26"/>
      <c r="S249" s="26"/>
      <c r="T249" s="26"/>
      <c r="U249" s="26"/>
      <c r="V249" s="26"/>
      <c r="W249" s="26"/>
      <c r="X249" s="26"/>
      <c r="Y249" s="26" t="s">
        <v>1963</v>
      </c>
      <c r="Z249" s="26"/>
      <c r="AA249" s="28" t="s">
        <v>694</v>
      </c>
      <c r="AB249" s="28" t="s">
        <v>1964</v>
      </c>
      <c r="AC249" s="28"/>
      <c r="AD249" s="28"/>
      <c r="AE249" s="28" t="s">
        <v>4</v>
      </c>
      <c r="AF249" s="28" t="s">
        <v>5</v>
      </c>
      <c r="AG249" s="28"/>
      <c r="AH249" s="28" t="s">
        <v>1965</v>
      </c>
      <c r="AI249" s="29"/>
      <c r="AJ249" s="30"/>
      <c r="AK249" s="31"/>
      <c r="AL249" s="328"/>
      <c r="AM249" s="329"/>
      <c r="AN249" s="25"/>
      <c r="AO249" s="24"/>
      <c r="AP249" s="258" t="s">
        <v>1966</v>
      </c>
      <c r="AQ249" s="259"/>
      <c r="AR249" s="259" t="s">
        <v>1311</v>
      </c>
      <c r="AS249" s="259" t="s">
        <v>665</v>
      </c>
      <c r="AT249" s="262"/>
      <c r="AU249" s="262"/>
      <c r="AV249" s="262"/>
      <c r="AW249" s="262" t="s">
        <v>1959</v>
      </c>
      <c r="AX249" s="262"/>
      <c r="AY249" s="262"/>
      <c r="AZ249" s="262"/>
      <c r="BA249" s="317">
        <v>153</v>
      </c>
      <c r="BB249" s="390"/>
    </row>
    <row r="250" spans="1:54" ht="24.95" customHeight="1">
      <c r="A250" s="322"/>
      <c r="B250" s="19" t="s">
        <v>2215</v>
      </c>
      <c r="C250" s="19">
        <v>91</v>
      </c>
      <c r="D250" s="27" t="s">
        <v>827</v>
      </c>
      <c r="E250" s="27" t="s">
        <v>1312</v>
      </c>
      <c r="F250" s="26" t="s">
        <v>5911</v>
      </c>
      <c r="G250" s="26" t="s">
        <v>3</v>
      </c>
      <c r="H250" s="26" t="s">
        <v>1052</v>
      </c>
      <c r="I250" s="26"/>
      <c r="J250" s="26"/>
      <c r="K250" s="26"/>
      <c r="L250" s="26"/>
      <c r="M250" s="26" t="s">
        <v>1313</v>
      </c>
      <c r="N250" s="26" t="s">
        <v>1314</v>
      </c>
      <c r="O250" s="26"/>
      <c r="P250" s="26"/>
      <c r="Q250" s="26" t="s">
        <v>1315</v>
      </c>
      <c r="R250" s="26"/>
      <c r="S250" s="26"/>
      <c r="T250" s="26"/>
      <c r="U250" s="26" t="s">
        <v>1316</v>
      </c>
      <c r="V250" s="26"/>
      <c r="W250" s="26"/>
      <c r="X250" s="26"/>
      <c r="Y250" s="26" t="s">
        <v>1317</v>
      </c>
      <c r="Z250" s="26"/>
      <c r="AA250" s="28" t="s">
        <v>1318</v>
      </c>
      <c r="AB250" s="28" t="s">
        <v>1319</v>
      </c>
      <c r="AC250" s="28"/>
      <c r="AD250" s="28"/>
      <c r="AE250" s="28" t="s">
        <v>4</v>
      </c>
      <c r="AF250" s="28" t="s">
        <v>893</v>
      </c>
      <c r="AG250" s="28"/>
      <c r="AH250" s="28" t="s">
        <v>1320</v>
      </c>
      <c r="AI250" s="29"/>
      <c r="AJ250" s="30" t="s">
        <v>3</v>
      </c>
      <c r="AK250" s="31" t="s">
        <v>3</v>
      </c>
      <c r="AL250" s="328"/>
      <c r="AM250" s="329"/>
      <c r="AN250" s="25"/>
      <c r="AO250" s="24"/>
      <c r="AP250" s="258" t="s">
        <v>1321</v>
      </c>
      <c r="AQ250" s="259"/>
      <c r="AR250" s="259" t="s">
        <v>834</v>
      </c>
      <c r="AS250" s="259" t="s">
        <v>665</v>
      </c>
      <c r="AT250" s="262"/>
      <c r="AU250" s="262"/>
      <c r="AV250" s="262" t="s">
        <v>1312</v>
      </c>
      <c r="AW250" s="262"/>
      <c r="AX250" s="262"/>
      <c r="AY250" s="262"/>
      <c r="AZ250" s="262"/>
      <c r="BA250" s="317">
        <v>73</v>
      </c>
      <c r="BB250" s="390"/>
    </row>
    <row r="251" spans="1:54" ht="24.95" customHeight="1">
      <c r="A251" s="322"/>
      <c r="B251" s="19" t="s">
        <v>2215</v>
      </c>
      <c r="C251" s="19">
        <v>91</v>
      </c>
      <c r="D251" s="27" t="s">
        <v>4938</v>
      </c>
      <c r="E251" s="27" t="s">
        <v>5646</v>
      </c>
      <c r="F251" s="26" t="s">
        <v>5912</v>
      </c>
      <c r="G251" s="26" t="s">
        <v>3</v>
      </c>
      <c r="H251" s="26" t="s">
        <v>5647</v>
      </c>
      <c r="I251" s="26"/>
      <c r="J251" s="26"/>
      <c r="K251" s="26"/>
      <c r="L251" s="26"/>
      <c r="M251" s="26" t="s">
        <v>5648</v>
      </c>
      <c r="N251" s="26" t="s">
        <v>5649</v>
      </c>
      <c r="O251" s="26"/>
      <c r="P251" s="26"/>
      <c r="Q251" s="26" t="s">
        <v>5650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5651</v>
      </c>
      <c r="Z251" s="26"/>
      <c r="AA251" s="28" t="s">
        <v>1318</v>
      </c>
      <c r="AB251" s="28" t="s">
        <v>5652</v>
      </c>
      <c r="AC251" s="28"/>
      <c r="AD251" s="28"/>
      <c r="AE251" s="28" t="s">
        <v>4</v>
      </c>
      <c r="AF251" s="28" t="s">
        <v>893</v>
      </c>
      <c r="AG251" s="28"/>
      <c r="AH251" s="28" t="s">
        <v>5653</v>
      </c>
      <c r="AI251" s="29"/>
      <c r="AJ251" s="30" t="s">
        <v>5654</v>
      </c>
      <c r="AK251" s="31" t="s">
        <v>3</v>
      </c>
      <c r="AL251" s="328"/>
      <c r="AM251" s="329"/>
      <c r="AN251" s="25"/>
      <c r="AO251" s="24"/>
      <c r="AP251" s="258" t="s">
        <v>5655</v>
      </c>
      <c r="AQ251" s="259"/>
      <c r="AR251" s="259" t="s">
        <v>834</v>
      </c>
      <c r="AS251" s="259" t="s">
        <v>665</v>
      </c>
      <c r="AT251" s="262"/>
      <c r="AU251" s="262"/>
      <c r="AV251" s="262" t="s">
        <v>5656</v>
      </c>
      <c r="AW251" s="262"/>
      <c r="AX251" s="262"/>
      <c r="AY251" s="262"/>
      <c r="AZ251" s="262"/>
      <c r="BA251" s="317">
        <v>129</v>
      </c>
      <c r="BB251" s="390"/>
    </row>
    <row r="252" spans="1:54" ht="24.95" customHeight="1">
      <c r="A252" s="322"/>
      <c r="B252" s="19" t="s">
        <v>2215</v>
      </c>
      <c r="C252" s="19">
        <v>91</v>
      </c>
      <c r="D252" s="27" t="s">
        <v>1351</v>
      </c>
      <c r="E252" s="27" t="s">
        <v>1724</v>
      </c>
      <c r="F252" s="26" t="s">
        <v>5913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/>
      <c r="Q252" s="26" t="s">
        <v>3</v>
      </c>
      <c r="R252" s="26"/>
      <c r="S252" s="26"/>
      <c r="T252" s="26"/>
      <c r="U252" s="26" t="s">
        <v>3</v>
      </c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832</v>
      </c>
      <c r="AK252" s="31" t="s">
        <v>3</v>
      </c>
      <c r="AL252" s="328"/>
      <c r="AM252" s="329"/>
      <c r="AN252" s="25"/>
      <c r="AO252" s="24"/>
      <c r="AP252" s="258" t="s">
        <v>1725</v>
      </c>
      <c r="AQ252" s="259"/>
      <c r="AR252" s="259" t="s">
        <v>834</v>
      </c>
      <c r="AS252" s="259" t="s">
        <v>1726</v>
      </c>
      <c r="AT252" s="262"/>
      <c r="AU252" s="262"/>
      <c r="AV252" s="262" t="s">
        <v>1724</v>
      </c>
      <c r="AW252" s="262"/>
      <c r="AX252" s="262"/>
      <c r="AY252" s="262"/>
      <c r="AZ252" s="262"/>
      <c r="BA252" s="317">
        <v>116</v>
      </c>
      <c r="BB252" s="390"/>
    </row>
    <row r="253" spans="1:54" ht="24.95" customHeight="1">
      <c r="A253" s="322"/>
      <c r="B253" s="19" t="s">
        <v>2215</v>
      </c>
      <c r="C253" s="19">
        <v>91</v>
      </c>
      <c r="D253" s="27" t="s">
        <v>1351</v>
      </c>
      <c r="E253" s="27" t="s">
        <v>1597</v>
      </c>
      <c r="F253" s="26" t="s">
        <v>5914</v>
      </c>
      <c r="G253" s="26" t="s">
        <v>3</v>
      </c>
      <c r="H253" s="26" t="s">
        <v>1598</v>
      </c>
      <c r="I253" s="26"/>
      <c r="J253" s="26"/>
      <c r="K253" s="26"/>
      <c r="L253" s="26"/>
      <c r="M253" s="26" t="s">
        <v>1599</v>
      </c>
      <c r="N253" s="26" t="s">
        <v>1600</v>
      </c>
      <c r="O253" s="26"/>
      <c r="P253" s="26"/>
      <c r="Q253" s="26" t="s">
        <v>1601</v>
      </c>
      <c r="R253" s="26"/>
      <c r="S253" s="26"/>
      <c r="T253" s="26"/>
      <c r="U253" s="26" t="s">
        <v>3</v>
      </c>
      <c r="V253" s="26"/>
      <c r="W253" s="26"/>
      <c r="X253" s="26"/>
      <c r="Y253" s="26" t="s">
        <v>1602</v>
      </c>
      <c r="Z253" s="26"/>
      <c r="AA253" s="28" t="s">
        <v>1603</v>
      </c>
      <c r="AB253" s="28" t="s">
        <v>1604</v>
      </c>
      <c r="AC253" s="28"/>
      <c r="AD253" s="28"/>
      <c r="AE253" s="28" t="s">
        <v>1605</v>
      </c>
      <c r="AF253" s="28" t="s">
        <v>1606</v>
      </c>
      <c r="AG253" s="28"/>
      <c r="AH253" s="28" t="s">
        <v>1607</v>
      </c>
      <c r="AI253" s="29"/>
      <c r="AJ253" s="30" t="s">
        <v>1608</v>
      </c>
      <c r="AK253" s="31" t="s">
        <v>3</v>
      </c>
      <c r="AL253" s="328"/>
      <c r="AM253" s="329"/>
      <c r="AN253" s="25"/>
      <c r="AO253" s="24"/>
      <c r="AP253" s="258" t="s">
        <v>1609</v>
      </c>
      <c r="AQ253" s="259"/>
      <c r="AR253" s="259" t="s">
        <v>834</v>
      </c>
      <c r="AS253" s="259" t="s">
        <v>665</v>
      </c>
      <c r="AT253" s="262"/>
      <c r="AU253" s="262"/>
      <c r="AV253" s="262" t="s">
        <v>1597</v>
      </c>
      <c r="AW253" s="262"/>
      <c r="AX253" s="262"/>
      <c r="AY253" s="262"/>
      <c r="AZ253" s="262"/>
      <c r="BA253" s="317">
        <v>102</v>
      </c>
      <c r="BB253" s="390"/>
    </row>
    <row r="254" spans="1:54" ht="24.95" customHeight="1">
      <c r="A254" s="322"/>
      <c r="B254" s="19" t="s">
        <v>2212</v>
      </c>
      <c r="C254" s="19">
        <v>82</v>
      </c>
      <c r="D254" s="27">
        <v>4</v>
      </c>
      <c r="E254" s="27">
        <v>4</v>
      </c>
      <c r="F254" s="26" t="s">
        <v>5915</v>
      </c>
      <c r="G254" s="26" t="s">
        <v>5657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5658</v>
      </c>
      <c r="AB254" s="28" t="s">
        <v>5273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746</v>
      </c>
      <c r="AK254" s="31">
        <v>39248</v>
      </c>
      <c r="AL254" s="328"/>
      <c r="AM254" s="329"/>
      <c r="AN254" s="25"/>
      <c r="AO254" s="24"/>
      <c r="AP254" s="258" t="s">
        <v>5659</v>
      </c>
      <c r="AQ254" s="259"/>
      <c r="AR254" s="259" t="s">
        <v>875</v>
      </c>
      <c r="AS254" s="259" t="s">
        <v>5660</v>
      </c>
      <c r="AT254" s="262"/>
      <c r="AU254" s="262"/>
      <c r="AV254" s="262"/>
      <c r="AW254" s="262"/>
      <c r="AX254" s="262"/>
      <c r="AY254" s="262"/>
      <c r="AZ254" s="262"/>
      <c r="BA254" s="317">
        <v>565</v>
      </c>
      <c r="BB254" s="390"/>
    </row>
    <row r="255" spans="1:54" ht="24.95" customHeight="1">
      <c r="A255" s="322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8"/>
      <c r="AM255" s="329"/>
      <c r="AN255" s="25"/>
      <c r="AO255" s="24"/>
      <c r="AP255" s="258"/>
      <c r="AQ255" s="259"/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8"/>
      <c r="AM256" s="329"/>
      <c r="AN256" s="25"/>
      <c r="AO256" s="24"/>
      <c r="AP256" s="258"/>
      <c r="AQ256" s="259"/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8"/>
      <c r="AM257" s="329"/>
      <c r="AN257" s="25"/>
      <c r="AO257" s="24"/>
      <c r="AP257" s="258"/>
      <c r="AQ257" s="259"/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ht="24.95" customHeight="1">
      <c r="A258" s="322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8"/>
      <c r="AM258" s="329"/>
      <c r="AN258" s="25"/>
      <c r="AO258" s="24"/>
      <c r="AP258" s="258"/>
      <c r="AQ258" s="259"/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8"/>
      <c r="AM259" s="329"/>
      <c r="AN259" s="25"/>
      <c r="AO259" s="24"/>
      <c r="AP259" s="258"/>
      <c r="AQ259" s="259"/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8"/>
      <c r="AM260" s="329"/>
      <c r="AN260" s="25"/>
      <c r="AO260" s="24"/>
      <c r="AP260" s="258"/>
      <c r="AQ260" s="259"/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8"/>
      <c r="AM261" s="329"/>
      <c r="AN261" s="25"/>
      <c r="AO261" s="24"/>
      <c r="AP261" s="258"/>
      <c r="AQ261" s="259"/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8"/>
      <c r="AM262" s="329"/>
      <c r="AN262" s="25"/>
      <c r="AO262" s="24"/>
      <c r="AP262" s="258"/>
      <c r="AQ262" s="259"/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8"/>
      <c r="AM263" s="329"/>
      <c r="AN263" s="25"/>
      <c r="AO263" s="24"/>
      <c r="AP263" s="258"/>
      <c r="AQ263" s="259"/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8"/>
      <c r="AM264" s="329"/>
      <c r="AN264" s="25"/>
      <c r="AO264" s="24"/>
      <c r="AP264" s="258"/>
      <c r="AQ264" s="259"/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8"/>
      <c r="AM265" s="329"/>
      <c r="AN265" s="25"/>
      <c r="AO265" s="24"/>
      <c r="AP265" s="258"/>
      <c r="AQ265" s="259"/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8"/>
      <c r="AM266" s="329"/>
      <c r="AN266" s="25"/>
      <c r="AO266" s="24"/>
      <c r="AP266" s="258"/>
      <c r="AQ266" s="259"/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8"/>
      <c r="AM267" s="329"/>
      <c r="AN267" s="25"/>
      <c r="AO267" s="24"/>
      <c r="AP267" s="258"/>
      <c r="AQ267" s="259"/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/>
      <c r="AO268" s="24"/>
      <c r="AP268" s="258"/>
      <c r="AQ268" s="259"/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8"/>
      <c r="AM269" s="329"/>
      <c r="AN269" s="25"/>
      <c r="AO269" s="24"/>
      <c r="AP269" s="258"/>
      <c r="AQ269" s="259"/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8"/>
      <c r="AM270" s="329"/>
      <c r="AN270" s="25"/>
      <c r="AO270" s="24"/>
      <c r="AP270" s="258"/>
      <c r="AQ270" s="259"/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8"/>
      <c r="AM271" s="329"/>
      <c r="AN271" s="25"/>
      <c r="AO271" s="24"/>
      <c r="AP271" s="258"/>
      <c r="AQ271" s="259"/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8"/>
      <c r="AM272" s="329"/>
      <c r="AN272" s="25"/>
      <c r="AO272" s="24"/>
      <c r="AP272" s="258"/>
      <c r="AQ272" s="259"/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8"/>
      <c r="AM273" s="329"/>
      <c r="AN273" s="25"/>
      <c r="AO273" s="24"/>
      <c r="AP273" s="258"/>
      <c r="AQ273" s="259"/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8"/>
      <c r="AM274" s="329"/>
      <c r="AN274" s="25"/>
      <c r="AO274" s="24"/>
      <c r="AP274" s="258"/>
      <c r="AQ274" s="259"/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8"/>
      <c r="AM275" s="329"/>
      <c r="AN275" s="25"/>
      <c r="AO275" s="24"/>
      <c r="AP275" s="258"/>
      <c r="AQ275" s="259"/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/>
      <c r="AO276" s="24"/>
      <c r="AP276" s="258"/>
      <c r="AQ276" s="259"/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8"/>
      <c r="AM277" s="329"/>
      <c r="AN277" s="25"/>
      <c r="AO277" s="24"/>
      <c r="AP277" s="258"/>
      <c r="AQ277" s="259"/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8"/>
      <c r="AM278" s="329"/>
      <c r="AN278" s="25"/>
      <c r="AO278" s="24"/>
      <c r="AP278" s="258"/>
      <c r="AQ278" s="259"/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8"/>
      <c r="AM279" s="329"/>
      <c r="AN279" s="25"/>
      <c r="AO279" s="24"/>
      <c r="AP279" s="258"/>
      <c r="AQ279" s="259"/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/>
      <c r="AQ280" s="259"/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8"/>
      <c r="AM281" s="329"/>
      <c r="AN281" s="25"/>
      <c r="AO281" s="24"/>
      <c r="AP281" s="258"/>
      <c r="AQ281" s="259"/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8"/>
      <c r="AM282" s="329"/>
      <c r="AN282" s="25"/>
      <c r="AO282" s="24"/>
      <c r="AP282" s="258"/>
      <c r="AQ282" s="259"/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8"/>
      <c r="AM283" s="329"/>
      <c r="AN283" s="25"/>
      <c r="AO283" s="24"/>
      <c r="AP283" s="258"/>
      <c r="AQ283" s="259"/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8"/>
      <c r="AM284" s="329"/>
      <c r="AN284" s="25"/>
      <c r="AO284" s="24"/>
      <c r="AP284" s="258"/>
      <c r="AQ284" s="259"/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8"/>
      <c r="AM285" s="329"/>
      <c r="AN285" s="25"/>
      <c r="AO285" s="24"/>
      <c r="AP285" s="258"/>
      <c r="AQ285" s="259"/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8"/>
      <c r="AM286" s="329"/>
      <c r="AN286" s="25"/>
      <c r="AO286" s="24"/>
      <c r="AP286" s="258"/>
      <c r="AQ286" s="259"/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8"/>
      <c r="AM287" s="329"/>
      <c r="AN287" s="25"/>
      <c r="AO287" s="24"/>
      <c r="AP287" s="258"/>
      <c r="AQ287" s="259"/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8"/>
      <c r="AM288" s="329"/>
      <c r="AN288" s="25"/>
      <c r="AO288" s="24"/>
      <c r="AP288" s="258"/>
      <c r="AQ288" s="259"/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8"/>
      <c r="AM289" s="329"/>
      <c r="AN289" s="25"/>
      <c r="AO289" s="24"/>
      <c r="AP289" s="258"/>
      <c r="AQ289" s="259"/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8"/>
      <c r="AM290" s="329"/>
      <c r="AN290" s="25"/>
      <c r="AO290" s="24"/>
      <c r="AP290" s="258"/>
      <c r="AQ290" s="259"/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8"/>
      <c r="AM291" s="329"/>
      <c r="AN291" s="25"/>
      <c r="AO291" s="24"/>
      <c r="AP291" s="258"/>
      <c r="AQ291" s="259"/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/>
      <c r="AQ298" s="259"/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/>
      <c r="AQ299" s="259"/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/>
      <c r="AQ300" s="259"/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/>
      <c r="AQ301" s="259"/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/>
      <c r="AQ302" s="259"/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/>
      <c r="AQ303" s="259"/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/>
      <c r="AQ304" s="259"/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/>
      <c r="AQ305" s="259"/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/>
      <c r="AQ306" s="259"/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/>
      <c r="AQ307" s="259"/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/>
      <c r="AQ308" s="259"/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/>
      <c r="AQ309" s="259"/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/>
      <c r="AQ310" s="259"/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/>
      <c r="AQ311" s="259"/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/>
      <c r="AQ312" s="259"/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/>
      <c r="AQ313" s="259"/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/>
      <c r="AQ314" s="259"/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/>
      <c r="AQ315" s="259"/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/>
      <c r="AQ316" s="259"/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/>
      <c r="AQ317" s="259"/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/>
      <c r="AQ318" s="259"/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/>
      <c r="AQ319" s="259"/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/>
      <c r="AQ320" s="259"/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/>
      <c r="AQ321" s="259"/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/>
      <c r="AQ322" s="259"/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/>
      <c r="AQ323" s="259"/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/>
      <c r="AQ324" s="259"/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/>
      <c r="AQ325" s="259"/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/>
      <c r="AQ326" s="259"/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/>
      <c r="AQ327" s="259"/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/>
      <c r="AQ328" s="259"/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/>
      <c r="AQ329" s="259"/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/>
      <c r="AQ330" s="259"/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/>
      <c r="AQ331" s="259"/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/>
      <c r="AQ332" s="259"/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/>
      <c r="AQ333" s="259"/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/>
      <c r="AQ334" s="259"/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/>
      <c r="AQ335" s="259"/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/>
      <c r="AQ336" s="259"/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/>
      <c r="AQ337" s="259"/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/>
      <c r="AQ338" s="259"/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/>
      <c r="AQ339" s="259"/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/>
      <c r="AQ340" s="259"/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/>
      <c r="AQ341" s="259"/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/>
      <c r="AQ342" s="259"/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/>
      <c r="AQ343" s="259"/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/>
      <c r="AQ344" s="259"/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/>
      <c r="AQ345" s="259"/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/>
      <c r="AQ346" s="259"/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/>
      <c r="AQ347" s="259"/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/>
      <c r="AQ348" s="259"/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/>
      <c r="AQ349" s="259"/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/>
      <c r="AQ350" s="259"/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/>
      <c r="AQ351" s="259"/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/>
      <c r="AQ352" s="259"/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/>
      <c r="AQ353" s="259"/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/>
      <c r="AQ354" s="259"/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/>
      <c r="AQ355" s="259"/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/>
      <c r="AQ356" s="259"/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/>
      <c r="AQ357" s="259"/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/>
      <c r="AQ358" s="259"/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/>
      <c r="AQ359" s="259"/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/>
      <c r="AQ360" s="259"/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/>
      <c r="AQ361" s="259"/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/>
      <c r="AQ362" s="259"/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/>
      <c r="AQ363" s="259"/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/>
      <c r="AQ364" s="259"/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/>
      <c r="AQ365" s="259"/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/>
      <c r="AQ366" s="259"/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/>
      <c r="AQ367" s="259"/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/>
      <c r="AQ368" s="259"/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/>
      <c r="AQ369" s="259"/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/>
      <c r="AQ370" s="259"/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/>
      <c r="AQ371" s="259"/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/>
      <c r="AQ372" s="259"/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/>
      <c r="AQ373" s="259"/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/>
      <c r="AQ374" s="259"/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/>
      <c r="AQ375" s="259"/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/>
      <c r="AQ376" s="259"/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/>
      <c r="AQ377" s="259"/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/>
      <c r="AQ378" s="259"/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/>
      <c r="AQ379" s="259"/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/>
      <c r="AQ380" s="259"/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/>
      <c r="AQ381" s="259"/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/>
      <c r="AQ382" s="259"/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/>
      <c r="AQ383" s="259"/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/>
      <c r="AQ384" s="259"/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/>
      <c r="AQ385" s="259"/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/>
      <c r="AQ386" s="259"/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/>
      <c r="AQ387" s="259"/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/>
      <c r="AQ388" s="259"/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/>
      <c r="AQ389" s="259"/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/>
      <c r="AQ390" s="259"/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/>
      <c r="AQ391" s="259"/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/>
      <c r="AQ392" s="259"/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/>
      <c r="AQ393" s="259"/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/>
      <c r="AQ394" s="259"/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/>
      <c r="AQ395" s="259"/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/>
      <c r="AQ396" s="259"/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/>
      <c r="AQ397" s="259"/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B2000"/>
  <sheetViews>
    <sheetView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5" customWidth="1"/>
    <col min="37" max="37" width="11" style="36" bestFit="1" customWidth="1"/>
    <col min="38" max="38" width="9.296875" style="37" bestFit="1" customWidth="1"/>
    <col min="39" max="39" width="11" style="36" bestFit="1" customWidth="1"/>
    <col min="40" max="40" width="7.796875" style="37" bestFit="1" customWidth="1"/>
    <col min="41" max="41" width="11" style="36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18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397</v>
      </c>
      <c r="D1" s="395" t="s">
        <v>654</v>
      </c>
      <c r="E1" s="394">
        <v>999</v>
      </c>
      <c r="F1" s="525" t="s">
        <v>590</v>
      </c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6"/>
      <c r="AA1" s="527" t="s">
        <v>591</v>
      </c>
      <c r="AB1" s="527"/>
      <c r="AC1" s="527"/>
      <c r="AD1" s="527"/>
      <c r="AE1" s="527"/>
      <c r="AF1" s="527"/>
      <c r="AG1" s="527"/>
      <c r="AH1" s="527"/>
      <c r="AI1" s="527"/>
      <c r="AJ1" s="528" t="s">
        <v>592</v>
      </c>
      <c r="AK1" s="528"/>
      <c r="AL1" s="528"/>
      <c r="AM1" s="528"/>
      <c r="AN1" s="528"/>
      <c r="AO1" s="529"/>
      <c r="AP1" s="530" t="str">
        <f>" ( "&amp;COUNTA(F:F)-3&amp;"名 )"</f>
        <v xml:space="preserve"> ( 394名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397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32">
        <v>3</v>
      </c>
      <c r="AM2" s="533"/>
      <c r="AN2" s="10"/>
      <c r="AO2" s="9"/>
      <c r="AP2" s="531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>
        <f>MAX(②archives!BA4:'②archives'!BA8953)</f>
        <v>641</v>
      </c>
    </row>
    <row r="3" spans="1:54" s="18" customFormat="1" ht="36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</row>
    <row r="4" spans="1:54" ht="24.95" customHeight="1">
      <c r="A4" s="321"/>
      <c r="B4" s="19" t="s">
        <v>2201</v>
      </c>
      <c r="C4" s="19">
        <v>1</v>
      </c>
      <c r="D4" s="20">
        <v>1</v>
      </c>
      <c r="E4" s="20">
        <v>3</v>
      </c>
      <c r="F4" s="19" t="s">
        <v>5916</v>
      </c>
      <c r="G4" s="19" t="s">
        <v>2249</v>
      </c>
      <c r="H4" s="19"/>
      <c r="I4" s="19"/>
      <c r="J4" s="19"/>
      <c r="K4" s="19"/>
      <c r="L4" s="19"/>
      <c r="M4" s="19" t="s">
        <v>7</v>
      </c>
      <c r="N4" s="19" t="s">
        <v>2250</v>
      </c>
      <c r="O4" s="19"/>
      <c r="P4" s="19"/>
      <c r="Q4" s="19" t="s">
        <v>2251</v>
      </c>
      <c r="R4" s="19"/>
      <c r="S4" s="19"/>
      <c r="T4" s="19"/>
      <c r="U4" s="19"/>
      <c r="V4" s="19"/>
      <c r="W4" s="19"/>
      <c r="X4" s="19"/>
      <c r="Y4" s="19" t="s">
        <v>2252</v>
      </c>
      <c r="Z4" s="19" t="s">
        <v>2253</v>
      </c>
      <c r="AA4" s="21" t="s">
        <v>6</v>
      </c>
      <c r="AB4" s="21" t="s">
        <v>2254</v>
      </c>
      <c r="AC4" s="21"/>
      <c r="AD4" s="21"/>
      <c r="AE4" s="21" t="s">
        <v>4</v>
      </c>
      <c r="AF4" s="21" t="s">
        <v>5</v>
      </c>
      <c r="AG4" s="21" t="s">
        <v>19</v>
      </c>
      <c r="AH4" s="21" t="s">
        <v>2255</v>
      </c>
      <c r="AI4" s="22"/>
      <c r="AJ4" s="23"/>
      <c r="AK4" s="24"/>
      <c r="AL4" s="326"/>
      <c r="AM4" s="327"/>
      <c r="AN4" s="25" t="s">
        <v>2256</v>
      </c>
      <c r="AO4" s="24">
        <v>45060</v>
      </c>
      <c r="AP4" s="256" t="s">
        <v>2257</v>
      </c>
      <c r="AQ4" s="257"/>
      <c r="AR4" s="257" t="s">
        <v>664</v>
      </c>
      <c r="AS4" s="257" t="s">
        <v>665</v>
      </c>
      <c r="AT4" s="261" t="s">
        <v>2258</v>
      </c>
      <c r="AU4" s="261"/>
      <c r="AV4" s="261"/>
      <c r="AW4" s="261"/>
      <c r="AX4" s="261"/>
      <c r="AY4" s="261"/>
      <c r="AZ4" s="261"/>
      <c r="BA4" s="316">
        <v>3</v>
      </c>
      <c r="BB4" s="390"/>
    </row>
    <row r="5" spans="1:54" ht="24.95" customHeight="1">
      <c r="A5" s="322"/>
      <c r="B5" s="19" t="s">
        <v>2201</v>
      </c>
      <c r="C5" s="19">
        <v>1</v>
      </c>
      <c r="D5" s="20">
        <v>1</v>
      </c>
      <c r="E5" s="27">
        <v>4</v>
      </c>
      <c r="F5" s="26" t="s">
        <v>5917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2250</v>
      </c>
      <c r="O5" s="26"/>
      <c r="P5" s="26"/>
      <c r="Q5" s="26" t="s">
        <v>2251</v>
      </c>
      <c r="R5" s="26"/>
      <c r="S5" s="26"/>
      <c r="T5" s="26"/>
      <c r="U5" s="26"/>
      <c r="V5" s="26"/>
      <c r="W5" s="26"/>
      <c r="X5" s="26"/>
      <c r="Y5" s="26"/>
      <c r="Z5" s="26" t="s">
        <v>2253</v>
      </c>
      <c r="AA5" s="28" t="s">
        <v>6</v>
      </c>
      <c r="AB5" s="28" t="s">
        <v>2259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2255</v>
      </c>
      <c r="AI5" s="29"/>
      <c r="AJ5" s="30"/>
      <c r="AK5" s="31"/>
      <c r="AL5" s="328"/>
      <c r="AM5" s="329"/>
      <c r="AN5" s="25" t="s">
        <v>2256</v>
      </c>
      <c r="AO5" s="24">
        <v>45060</v>
      </c>
      <c r="AP5" s="258" t="s">
        <v>2260</v>
      </c>
      <c r="AQ5" s="259"/>
      <c r="AR5" s="259" t="s">
        <v>664</v>
      </c>
      <c r="AS5" s="259" t="s">
        <v>2261</v>
      </c>
      <c r="AT5" s="262" t="s">
        <v>2262</v>
      </c>
      <c r="AU5" s="262"/>
      <c r="AV5" s="262"/>
      <c r="AW5" s="262"/>
      <c r="AX5" s="262"/>
      <c r="AY5" s="262"/>
      <c r="AZ5" s="262"/>
      <c r="BA5" s="317">
        <v>4</v>
      </c>
      <c r="BB5" s="390"/>
    </row>
    <row r="6" spans="1:54" ht="24.95" customHeight="1">
      <c r="A6" s="322"/>
      <c r="B6" s="19" t="s">
        <v>2203</v>
      </c>
      <c r="C6" s="19">
        <v>6</v>
      </c>
      <c r="D6" s="20" t="s">
        <v>2263</v>
      </c>
      <c r="E6" s="27">
        <v>3</v>
      </c>
      <c r="F6" s="26" t="s">
        <v>5918</v>
      </c>
      <c r="G6" s="26" t="s">
        <v>2264</v>
      </c>
      <c r="H6" s="26"/>
      <c r="I6" s="26"/>
      <c r="J6" s="26"/>
      <c r="K6" s="26"/>
      <c r="L6" s="26"/>
      <c r="M6" s="26" t="s">
        <v>2265</v>
      </c>
      <c r="N6" s="26" t="s">
        <v>2266</v>
      </c>
      <c r="O6" s="26"/>
      <c r="P6" s="26" t="s">
        <v>2267</v>
      </c>
      <c r="Q6" s="26" t="s">
        <v>2268</v>
      </c>
      <c r="R6" s="26"/>
      <c r="S6" s="26" t="s">
        <v>699</v>
      </c>
      <c r="T6" s="26"/>
      <c r="U6" s="26" t="s">
        <v>2269</v>
      </c>
      <c r="V6" s="26" t="s">
        <v>2270</v>
      </c>
      <c r="W6" s="26"/>
      <c r="X6" s="26"/>
      <c r="Y6" s="26" t="s">
        <v>2271</v>
      </c>
      <c r="Z6" s="26" t="s">
        <v>2272</v>
      </c>
      <c r="AA6" s="28" t="s">
        <v>2273</v>
      </c>
      <c r="AB6" s="28" t="s">
        <v>2274</v>
      </c>
      <c r="AC6" s="28"/>
      <c r="AD6" s="28"/>
      <c r="AE6" s="28" t="s">
        <v>4</v>
      </c>
      <c r="AF6" s="28" t="s">
        <v>730</v>
      </c>
      <c r="AG6" s="28" t="s">
        <v>2275</v>
      </c>
      <c r="AH6" s="28" t="s">
        <v>2276</v>
      </c>
      <c r="AI6" s="29"/>
      <c r="AJ6" s="30"/>
      <c r="AK6" s="31"/>
      <c r="AL6" s="328"/>
      <c r="AM6" s="329"/>
      <c r="AN6" s="25" t="s">
        <v>2256</v>
      </c>
      <c r="AO6" s="24">
        <v>45060</v>
      </c>
      <c r="AP6" s="258" t="s">
        <v>2277</v>
      </c>
      <c r="AQ6" s="259"/>
      <c r="AR6" s="259" t="s">
        <v>664</v>
      </c>
      <c r="AS6" s="259" t="s">
        <v>665</v>
      </c>
      <c r="AT6" s="262"/>
      <c r="AU6" s="262"/>
      <c r="AV6" s="262"/>
      <c r="AW6" s="262"/>
      <c r="AX6" s="262"/>
      <c r="AY6" s="262"/>
      <c r="AZ6" s="262"/>
      <c r="BA6" s="317">
        <v>18</v>
      </c>
      <c r="BB6" s="390"/>
    </row>
    <row r="7" spans="1:54" ht="24.95" customHeight="1">
      <c r="A7" s="322"/>
      <c r="B7" s="19" t="s">
        <v>2204</v>
      </c>
      <c r="C7" s="19">
        <v>12</v>
      </c>
      <c r="D7" s="20" t="s">
        <v>2278</v>
      </c>
      <c r="E7" s="27"/>
      <c r="F7" s="26" t="s">
        <v>5919</v>
      </c>
      <c r="G7" s="26" t="s">
        <v>2279</v>
      </c>
      <c r="H7" s="26" t="s">
        <v>3</v>
      </c>
      <c r="I7" s="26"/>
      <c r="J7" s="26"/>
      <c r="K7" s="26"/>
      <c r="L7" s="26"/>
      <c r="M7" s="26" t="s">
        <v>2280</v>
      </c>
      <c r="N7" s="26" t="s">
        <v>2281</v>
      </c>
      <c r="O7" s="26"/>
      <c r="P7" s="26" t="s">
        <v>3</v>
      </c>
      <c r="Q7" s="26" t="s">
        <v>2282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2283</v>
      </c>
      <c r="AA7" s="28" t="s">
        <v>1405</v>
      </c>
      <c r="AB7" s="28" t="s">
        <v>1572</v>
      </c>
      <c r="AC7" s="28"/>
      <c r="AD7" s="28"/>
      <c r="AE7" s="28" t="s">
        <v>701</v>
      </c>
      <c r="AF7" s="28" t="s">
        <v>904</v>
      </c>
      <c r="AG7" s="28"/>
      <c r="AH7" s="28" t="s">
        <v>2284</v>
      </c>
      <c r="AI7" s="29"/>
      <c r="AJ7" s="30" t="s">
        <v>2285</v>
      </c>
      <c r="AK7" s="31">
        <v>39248</v>
      </c>
      <c r="AL7" s="328"/>
      <c r="AM7" s="329"/>
      <c r="AN7" s="25" t="s">
        <v>2256</v>
      </c>
      <c r="AO7" s="24">
        <v>45060</v>
      </c>
      <c r="AP7" s="258" t="s">
        <v>2286</v>
      </c>
      <c r="AQ7" s="259"/>
      <c r="AR7" s="259" t="s">
        <v>875</v>
      </c>
      <c r="AS7" s="259" t="s">
        <v>2287</v>
      </c>
      <c r="AT7" s="262"/>
      <c r="AU7" s="262"/>
      <c r="AV7" s="262"/>
      <c r="AW7" s="262"/>
      <c r="AX7" s="262"/>
      <c r="AY7" s="262"/>
      <c r="AZ7" s="262"/>
      <c r="BA7" s="317">
        <v>183</v>
      </c>
      <c r="BB7" s="390"/>
    </row>
    <row r="8" spans="1:54" ht="24.95" customHeight="1">
      <c r="A8" s="322"/>
      <c r="B8" s="19" t="s">
        <v>2204</v>
      </c>
      <c r="C8" s="19">
        <v>12</v>
      </c>
      <c r="D8" s="20" t="s">
        <v>2278</v>
      </c>
      <c r="E8" s="27"/>
      <c r="F8" s="26" t="s">
        <v>5920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2288</v>
      </c>
      <c r="U8" s="26" t="s">
        <v>2289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8"/>
      <c r="AM8" s="329"/>
      <c r="AN8" s="25" t="s">
        <v>2256</v>
      </c>
      <c r="AO8" s="24">
        <v>45060</v>
      </c>
      <c r="AP8" s="258" t="s">
        <v>2290</v>
      </c>
      <c r="AQ8" s="259"/>
      <c r="AR8" s="259" t="s">
        <v>671</v>
      </c>
      <c r="AS8" s="259" t="s">
        <v>2291</v>
      </c>
      <c r="AT8" s="262"/>
      <c r="AU8" s="262"/>
      <c r="AV8" s="262"/>
      <c r="AW8" s="262"/>
      <c r="AX8" s="262"/>
      <c r="AY8" s="262"/>
      <c r="AZ8" s="262"/>
      <c r="BA8" s="317">
        <v>184</v>
      </c>
      <c r="BB8" s="390"/>
    </row>
    <row r="9" spans="1:54" ht="24.95" customHeight="1">
      <c r="A9" s="322"/>
      <c r="B9" s="19" t="s">
        <v>2204</v>
      </c>
      <c r="C9" s="19">
        <v>12</v>
      </c>
      <c r="D9" s="27" t="s">
        <v>2278</v>
      </c>
      <c r="E9" s="27"/>
      <c r="F9" s="26" t="s">
        <v>5921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2292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8"/>
      <c r="AM9" s="329"/>
      <c r="AN9" s="25" t="s">
        <v>2256</v>
      </c>
      <c r="AO9" s="24">
        <v>45060</v>
      </c>
      <c r="AP9" s="258" t="s">
        <v>1015</v>
      </c>
      <c r="AQ9" s="259"/>
      <c r="AR9" s="259" t="s">
        <v>671</v>
      </c>
      <c r="AS9" s="259" t="s">
        <v>2293</v>
      </c>
      <c r="AT9" s="262"/>
      <c r="AU9" s="262"/>
      <c r="AV9" s="262"/>
      <c r="AW9" s="262"/>
      <c r="AX9" s="262"/>
      <c r="AY9" s="262"/>
      <c r="AZ9" s="262"/>
      <c r="BA9" s="317">
        <v>185</v>
      </c>
      <c r="BB9" s="390"/>
    </row>
    <row r="10" spans="1:54" ht="24.95" customHeight="1">
      <c r="A10" s="322"/>
      <c r="B10" s="19" t="s">
        <v>2204</v>
      </c>
      <c r="C10" s="19">
        <v>12</v>
      </c>
      <c r="D10" s="27" t="s">
        <v>718</v>
      </c>
      <c r="E10" s="27"/>
      <c r="F10" s="26" t="s">
        <v>5922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2294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8"/>
      <c r="AM10" s="329"/>
      <c r="AN10" s="25" t="s">
        <v>2256</v>
      </c>
      <c r="AO10" s="24">
        <v>45060</v>
      </c>
      <c r="AP10" s="258" t="s">
        <v>2295</v>
      </c>
      <c r="AQ10" s="259"/>
      <c r="AR10" s="259" t="s">
        <v>671</v>
      </c>
      <c r="AS10" s="259" t="s">
        <v>2296</v>
      </c>
      <c r="AT10" s="262"/>
      <c r="AU10" s="262"/>
      <c r="AV10" s="262"/>
      <c r="AW10" s="262"/>
      <c r="AX10" s="262"/>
      <c r="AY10" s="262"/>
      <c r="AZ10" s="262"/>
      <c r="BA10" s="317">
        <v>187</v>
      </c>
      <c r="BB10" s="390"/>
    </row>
    <row r="11" spans="1:54" ht="24.95" customHeight="1">
      <c r="A11" s="322"/>
      <c r="B11" s="19" t="s">
        <v>2205</v>
      </c>
      <c r="C11" s="19">
        <v>13</v>
      </c>
      <c r="D11" s="27">
        <v>3</v>
      </c>
      <c r="E11" s="27"/>
      <c r="F11" s="26" t="s">
        <v>5923</v>
      </c>
      <c r="G11" s="26" t="s">
        <v>2297</v>
      </c>
      <c r="H11" s="26"/>
      <c r="I11" s="26"/>
      <c r="J11" s="26"/>
      <c r="K11" s="26"/>
      <c r="L11" s="26"/>
      <c r="M11" s="26" t="s">
        <v>2298</v>
      </c>
      <c r="N11" s="26" t="s">
        <v>2299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2300</v>
      </c>
      <c r="Z11" s="26"/>
      <c r="AA11" s="28" t="s">
        <v>2301</v>
      </c>
      <c r="AB11" s="28" t="s">
        <v>2302</v>
      </c>
      <c r="AC11" s="28"/>
      <c r="AD11" s="28"/>
      <c r="AE11" s="28" t="s">
        <v>1605</v>
      </c>
      <c r="AF11" s="28" t="s">
        <v>2303</v>
      </c>
      <c r="AG11" s="28" t="s">
        <v>2304</v>
      </c>
      <c r="AH11" s="28" t="s">
        <v>2305</v>
      </c>
      <c r="AI11" s="29"/>
      <c r="AJ11" s="30"/>
      <c r="AK11" s="31"/>
      <c r="AL11" s="328"/>
      <c r="AM11" s="329"/>
      <c r="AN11" s="25" t="s">
        <v>2256</v>
      </c>
      <c r="AO11" s="24">
        <v>45060</v>
      </c>
      <c r="AP11" s="258" t="s">
        <v>2306</v>
      </c>
      <c r="AQ11" s="259"/>
      <c r="AR11" s="259" t="s">
        <v>664</v>
      </c>
      <c r="AS11" s="259" t="s">
        <v>665</v>
      </c>
      <c r="AT11" s="262"/>
      <c r="AU11" s="262"/>
      <c r="AV11" s="262"/>
      <c r="AW11" s="262"/>
      <c r="AX11" s="262"/>
      <c r="AY11" s="262"/>
      <c r="AZ11" s="262"/>
      <c r="BA11" s="317">
        <v>190</v>
      </c>
      <c r="BB11" s="390"/>
    </row>
    <row r="12" spans="1:54" ht="24.95" customHeight="1">
      <c r="A12" s="322"/>
      <c r="B12" s="19" t="s">
        <v>2205</v>
      </c>
      <c r="C12" s="19">
        <v>13</v>
      </c>
      <c r="D12" s="27">
        <v>5</v>
      </c>
      <c r="E12" s="27"/>
      <c r="F12" s="26" t="s">
        <v>5924</v>
      </c>
      <c r="G12" s="26" t="s">
        <v>2307</v>
      </c>
      <c r="H12" s="26"/>
      <c r="I12" s="26"/>
      <c r="J12" s="26"/>
      <c r="K12" s="26"/>
      <c r="L12" s="26"/>
      <c r="M12" s="26" t="s">
        <v>2308</v>
      </c>
      <c r="N12" s="26" t="s">
        <v>2309</v>
      </c>
      <c r="O12" s="26"/>
      <c r="P12" s="26"/>
      <c r="Q12" s="26" t="s">
        <v>2310</v>
      </c>
      <c r="R12" s="26"/>
      <c r="S12" s="26"/>
      <c r="T12" s="26"/>
      <c r="U12" s="26"/>
      <c r="V12" s="26"/>
      <c r="W12" s="26"/>
      <c r="X12" s="26"/>
      <c r="Y12" s="26" t="s">
        <v>2311</v>
      </c>
      <c r="Z12" s="26" t="s">
        <v>726</v>
      </c>
      <c r="AA12" s="28" t="s">
        <v>2312</v>
      </c>
      <c r="AB12" s="28" t="s">
        <v>2313</v>
      </c>
      <c r="AC12" s="28"/>
      <c r="AD12" s="28"/>
      <c r="AE12" s="28" t="s">
        <v>695</v>
      </c>
      <c r="AF12" s="28" t="s">
        <v>741</v>
      </c>
      <c r="AG12" s="28" t="s">
        <v>2314</v>
      </c>
      <c r="AH12" s="28" t="s">
        <v>2315</v>
      </c>
      <c r="AI12" s="29"/>
      <c r="AJ12" s="30"/>
      <c r="AK12" s="31"/>
      <c r="AL12" s="328"/>
      <c r="AM12" s="329"/>
      <c r="AN12" s="25" t="s">
        <v>2256</v>
      </c>
      <c r="AO12" s="24">
        <v>45060</v>
      </c>
      <c r="AP12" s="258" t="s">
        <v>2316</v>
      </c>
      <c r="AQ12" s="259"/>
      <c r="AR12" s="259" t="s">
        <v>664</v>
      </c>
      <c r="AS12" s="259" t="s">
        <v>665</v>
      </c>
      <c r="AT12" s="262"/>
      <c r="AU12" s="262"/>
      <c r="AV12" s="262"/>
      <c r="AW12" s="262"/>
      <c r="AX12" s="262"/>
      <c r="AY12" s="262"/>
      <c r="AZ12" s="262"/>
      <c r="BA12" s="317">
        <v>192</v>
      </c>
      <c r="BB12" s="390"/>
    </row>
    <row r="13" spans="1:54" ht="24.95" customHeight="1">
      <c r="A13" s="322"/>
      <c r="B13" s="19" t="s">
        <v>2205</v>
      </c>
      <c r="C13" s="19">
        <v>13</v>
      </c>
      <c r="D13" s="27">
        <v>11</v>
      </c>
      <c r="E13" s="27"/>
      <c r="F13" s="26" t="s">
        <v>5925</v>
      </c>
      <c r="G13" s="26" t="s">
        <v>3</v>
      </c>
      <c r="H13" s="26" t="s">
        <v>2317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2318</v>
      </c>
      <c r="V13" s="26"/>
      <c r="W13" s="26"/>
      <c r="X13" s="26"/>
      <c r="Y13" s="26"/>
      <c r="Z13" s="26" t="s">
        <v>2319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8"/>
      <c r="AM13" s="329"/>
      <c r="AN13" s="25" t="s">
        <v>2256</v>
      </c>
      <c r="AO13" s="24">
        <v>45060</v>
      </c>
      <c r="AP13" s="258" t="s">
        <v>2320</v>
      </c>
      <c r="AQ13" s="259"/>
      <c r="AR13" s="259" t="s">
        <v>671</v>
      </c>
      <c r="AS13" s="259" t="s">
        <v>2321</v>
      </c>
      <c r="AT13" s="262"/>
      <c r="AU13" s="262"/>
      <c r="AV13" s="262"/>
      <c r="AW13" s="262"/>
      <c r="AX13" s="262"/>
      <c r="AY13" s="262"/>
      <c r="AZ13" s="262"/>
      <c r="BA13" s="317">
        <v>194</v>
      </c>
      <c r="BB13" s="390"/>
    </row>
    <row r="14" spans="1:54" ht="24.95" customHeight="1">
      <c r="A14" s="322"/>
      <c r="B14" s="19" t="s">
        <v>2205</v>
      </c>
      <c r="C14" s="19">
        <v>13</v>
      </c>
      <c r="D14" s="27">
        <v>21</v>
      </c>
      <c r="E14" s="27"/>
      <c r="F14" s="26" t="s">
        <v>5926</v>
      </c>
      <c r="G14" s="26" t="s">
        <v>3</v>
      </c>
      <c r="H14" s="26"/>
      <c r="I14" s="26"/>
      <c r="J14" s="26"/>
      <c r="K14" s="26"/>
      <c r="L14" s="26"/>
      <c r="M14" s="26" t="s">
        <v>2322</v>
      </c>
      <c r="N14" s="26" t="s">
        <v>2323</v>
      </c>
      <c r="O14" s="26"/>
      <c r="P14" s="26"/>
      <c r="Q14" s="26"/>
      <c r="R14" s="26"/>
      <c r="S14" s="26"/>
      <c r="T14" s="26"/>
      <c r="U14" s="26" t="s">
        <v>2324</v>
      </c>
      <c r="V14" s="26"/>
      <c r="W14" s="26"/>
      <c r="X14" s="26"/>
      <c r="Y14" s="26" t="s">
        <v>2325</v>
      </c>
      <c r="Z14" s="26" t="s">
        <v>2326</v>
      </c>
      <c r="AA14" s="28" t="s">
        <v>1163</v>
      </c>
      <c r="AB14" s="28" t="s">
        <v>2327</v>
      </c>
      <c r="AC14" s="28"/>
      <c r="AD14" s="28"/>
      <c r="AE14" s="28" t="s">
        <v>2328</v>
      </c>
      <c r="AF14" s="28" t="s">
        <v>2329</v>
      </c>
      <c r="AG14" s="28" t="s">
        <v>2330</v>
      </c>
      <c r="AH14" s="28" t="s">
        <v>2331</v>
      </c>
      <c r="AI14" s="29"/>
      <c r="AJ14" s="30"/>
      <c r="AK14" s="31"/>
      <c r="AL14" s="328"/>
      <c r="AM14" s="329"/>
      <c r="AN14" s="25" t="s">
        <v>2256</v>
      </c>
      <c r="AO14" s="24">
        <v>45060</v>
      </c>
      <c r="AP14" s="258" t="s">
        <v>2332</v>
      </c>
      <c r="AQ14" s="259"/>
      <c r="AR14" s="259" t="s">
        <v>664</v>
      </c>
      <c r="AS14" s="259" t="s">
        <v>665</v>
      </c>
      <c r="AT14" s="262"/>
      <c r="AU14" s="262"/>
      <c r="AV14" s="262"/>
      <c r="AW14" s="262"/>
      <c r="AX14" s="262"/>
      <c r="AY14" s="262"/>
      <c r="AZ14" s="262"/>
      <c r="BA14" s="317">
        <v>196</v>
      </c>
      <c r="BB14" s="390"/>
    </row>
    <row r="15" spans="1:54" ht="24.95" customHeight="1">
      <c r="A15" s="322"/>
      <c r="B15" s="19" t="s">
        <v>2205</v>
      </c>
      <c r="C15" s="19">
        <v>13</v>
      </c>
      <c r="D15" s="27">
        <v>22</v>
      </c>
      <c r="E15" s="27"/>
      <c r="F15" s="26" t="s">
        <v>5927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2333</v>
      </c>
      <c r="V15" s="26"/>
      <c r="W15" s="26"/>
      <c r="X15" s="26"/>
      <c r="Y15" s="26" t="s">
        <v>2334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8"/>
      <c r="AM15" s="329"/>
      <c r="AN15" s="25" t="s">
        <v>2256</v>
      </c>
      <c r="AO15" s="24">
        <v>45060</v>
      </c>
      <c r="AP15" s="258" t="s">
        <v>2335</v>
      </c>
      <c r="AQ15" s="259"/>
      <c r="AR15" s="259" t="s">
        <v>671</v>
      </c>
      <c r="AS15" s="259" t="s">
        <v>665</v>
      </c>
      <c r="AT15" s="262"/>
      <c r="AU15" s="262"/>
      <c r="AV15" s="262"/>
      <c r="AW15" s="262"/>
      <c r="AX15" s="262"/>
      <c r="AY15" s="262"/>
      <c r="AZ15" s="262"/>
      <c r="BA15" s="317">
        <v>197</v>
      </c>
      <c r="BB15" s="390"/>
    </row>
    <row r="16" spans="1:54" ht="24.95" customHeight="1">
      <c r="A16" s="322"/>
      <c r="B16" s="19" t="s">
        <v>2336</v>
      </c>
      <c r="C16" s="19">
        <v>14</v>
      </c>
      <c r="D16" s="27" t="s">
        <v>2337</v>
      </c>
      <c r="E16" s="27"/>
      <c r="F16" s="26" t="s">
        <v>5928</v>
      </c>
      <c r="G16" s="26" t="s">
        <v>2338</v>
      </c>
      <c r="H16" s="26" t="s">
        <v>3</v>
      </c>
      <c r="I16" s="26"/>
      <c r="J16" s="26"/>
      <c r="K16" s="26"/>
      <c r="L16" s="26"/>
      <c r="M16" s="26" t="s">
        <v>2339</v>
      </c>
      <c r="N16" s="26" t="s">
        <v>2340</v>
      </c>
      <c r="O16" s="26"/>
      <c r="P16" s="26" t="s">
        <v>3</v>
      </c>
      <c r="Q16" s="26" t="s">
        <v>2341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2342</v>
      </c>
      <c r="AB16" s="28" t="s">
        <v>2343</v>
      </c>
      <c r="AC16" s="28"/>
      <c r="AD16" s="28"/>
      <c r="AE16" s="28" t="s">
        <v>695</v>
      </c>
      <c r="AF16" s="28" t="s">
        <v>2344</v>
      </c>
      <c r="AG16" s="28"/>
      <c r="AH16" s="28" t="s">
        <v>2345</v>
      </c>
      <c r="AI16" s="29"/>
      <c r="AJ16" s="30" t="s">
        <v>2285</v>
      </c>
      <c r="AK16" s="31">
        <v>39248</v>
      </c>
      <c r="AL16" s="328"/>
      <c r="AM16" s="329"/>
      <c r="AN16" s="25" t="s">
        <v>2256</v>
      </c>
      <c r="AO16" s="24">
        <v>45060</v>
      </c>
      <c r="AP16" s="258" t="s">
        <v>2346</v>
      </c>
      <c r="AQ16" s="259"/>
      <c r="AR16" s="259" t="s">
        <v>875</v>
      </c>
      <c r="AS16" s="259" t="s">
        <v>2347</v>
      </c>
      <c r="AT16" s="262"/>
      <c r="AU16" s="262"/>
      <c r="AV16" s="262"/>
      <c r="AW16" s="262"/>
      <c r="AX16" s="262"/>
      <c r="AY16" s="262"/>
      <c r="AZ16" s="262"/>
      <c r="BA16" s="317">
        <v>198</v>
      </c>
      <c r="BB16" s="390"/>
    </row>
    <row r="17" spans="1:54" ht="24.95" customHeight="1">
      <c r="A17" s="322"/>
      <c r="B17" s="19" t="s">
        <v>2336</v>
      </c>
      <c r="C17" s="19">
        <v>14</v>
      </c>
      <c r="D17" s="27" t="s">
        <v>2337</v>
      </c>
      <c r="E17" s="27"/>
      <c r="F17" s="26" t="s">
        <v>5929</v>
      </c>
      <c r="G17" s="26" t="s">
        <v>2348</v>
      </c>
      <c r="H17" s="26" t="s">
        <v>3</v>
      </c>
      <c r="I17" s="26"/>
      <c r="J17" s="26"/>
      <c r="K17" s="26"/>
      <c r="L17" s="26"/>
      <c r="M17" s="26" t="s">
        <v>2349</v>
      </c>
      <c r="N17" s="26" t="s">
        <v>2350</v>
      </c>
      <c r="O17" s="26"/>
      <c r="P17" s="26" t="s">
        <v>3</v>
      </c>
      <c r="Q17" s="26" t="s">
        <v>2351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902</v>
      </c>
      <c r="AB17" s="28" t="s">
        <v>729</v>
      </c>
      <c r="AC17" s="28"/>
      <c r="AD17" s="28"/>
      <c r="AE17" s="28" t="s">
        <v>701</v>
      </c>
      <c r="AF17" s="28" t="s">
        <v>2198</v>
      </c>
      <c r="AG17" s="28"/>
      <c r="AH17" s="28" t="s">
        <v>2352</v>
      </c>
      <c r="AI17" s="29"/>
      <c r="AJ17" s="30" t="s">
        <v>2285</v>
      </c>
      <c r="AK17" s="31">
        <v>39248</v>
      </c>
      <c r="AL17" s="328"/>
      <c r="AM17" s="329"/>
      <c r="AN17" s="25" t="s">
        <v>2256</v>
      </c>
      <c r="AO17" s="24">
        <v>45060</v>
      </c>
      <c r="AP17" s="258" t="s">
        <v>2353</v>
      </c>
      <c r="AQ17" s="259"/>
      <c r="AR17" s="259" t="s">
        <v>875</v>
      </c>
      <c r="AS17" s="259" t="s">
        <v>2354</v>
      </c>
      <c r="AT17" s="262"/>
      <c r="AU17" s="262"/>
      <c r="AV17" s="262"/>
      <c r="AW17" s="262"/>
      <c r="AX17" s="262"/>
      <c r="AY17" s="262"/>
      <c r="AZ17" s="262"/>
      <c r="BA17" s="317">
        <v>199</v>
      </c>
      <c r="BB17" s="390"/>
    </row>
    <row r="18" spans="1:54" ht="24.95" customHeight="1">
      <c r="A18" s="322"/>
      <c r="B18" s="19" t="s">
        <v>2336</v>
      </c>
      <c r="C18" s="19">
        <v>14</v>
      </c>
      <c r="D18" s="27" t="s">
        <v>2337</v>
      </c>
      <c r="E18" s="27"/>
      <c r="F18" s="26" t="s">
        <v>5930</v>
      </c>
      <c r="G18" s="26" t="s">
        <v>2355</v>
      </c>
      <c r="H18" s="26" t="s">
        <v>3</v>
      </c>
      <c r="I18" s="26"/>
      <c r="J18" s="26"/>
      <c r="K18" s="26"/>
      <c r="L18" s="26"/>
      <c r="M18" s="26" t="s">
        <v>2339</v>
      </c>
      <c r="N18" s="26" t="s">
        <v>2356</v>
      </c>
      <c r="O18" s="26"/>
      <c r="P18" s="26" t="s">
        <v>3</v>
      </c>
      <c r="Q18" s="26" t="s">
        <v>2357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2358</v>
      </c>
      <c r="AB18" s="28" t="s">
        <v>2359</v>
      </c>
      <c r="AC18" s="28"/>
      <c r="AD18" s="28"/>
      <c r="AE18" s="28" t="s">
        <v>695</v>
      </c>
      <c r="AF18" s="28" t="s">
        <v>2344</v>
      </c>
      <c r="AG18" s="28"/>
      <c r="AH18" s="28" t="s">
        <v>2360</v>
      </c>
      <c r="AI18" s="29"/>
      <c r="AJ18" s="30" t="s">
        <v>2285</v>
      </c>
      <c r="AK18" s="31">
        <v>39248</v>
      </c>
      <c r="AL18" s="328"/>
      <c r="AM18" s="329"/>
      <c r="AN18" s="25" t="s">
        <v>2256</v>
      </c>
      <c r="AO18" s="24">
        <v>45060</v>
      </c>
      <c r="AP18" s="258" t="s">
        <v>2361</v>
      </c>
      <c r="AQ18" s="259"/>
      <c r="AR18" s="259" t="s">
        <v>875</v>
      </c>
      <c r="AS18" s="259" t="s">
        <v>2362</v>
      </c>
      <c r="AT18" s="262"/>
      <c r="AU18" s="262"/>
      <c r="AV18" s="262"/>
      <c r="AW18" s="262"/>
      <c r="AX18" s="262"/>
      <c r="AY18" s="262"/>
      <c r="AZ18" s="262"/>
      <c r="BA18" s="317">
        <v>200</v>
      </c>
      <c r="BB18" s="390"/>
    </row>
    <row r="19" spans="1:54" ht="24.95" customHeight="1">
      <c r="A19" s="322"/>
      <c r="B19" s="19" t="s">
        <v>2336</v>
      </c>
      <c r="C19" s="19">
        <v>14</v>
      </c>
      <c r="D19" s="27" t="s">
        <v>2337</v>
      </c>
      <c r="E19" s="27"/>
      <c r="F19" s="26" t="s">
        <v>5931</v>
      </c>
      <c r="G19" s="26" t="s">
        <v>2363</v>
      </c>
      <c r="H19" s="26" t="s">
        <v>3</v>
      </c>
      <c r="I19" s="26"/>
      <c r="J19" s="26"/>
      <c r="K19" s="26"/>
      <c r="L19" s="26"/>
      <c r="M19" s="26" t="s">
        <v>2364</v>
      </c>
      <c r="N19" s="26" t="s">
        <v>2365</v>
      </c>
      <c r="O19" s="26"/>
      <c r="P19" s="26" t="s">
        <v>3</v>
      </c>
      <c r="Q19" s="26" t="s">
        <v>2366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2367</v>
      </c>
      <c r="AB19" s="28" t="s">
        <v>2368</v>
      </c>
      <c r="AC19" s="28"/>
      <c r="AD19" s="28"/>
      <c r="AE19" s="28" t="s">
        <v>695</v>
      </c>
      <c r="AF19" s="28" t="s">
        <v>2369</v>
      </c>
      <c r="AG19" s="28"/>
      <c r="AH19" s="28" t="s">
        <v>2370</v>
      </c>
      <c r="AI19" s="29"/>
      <c r="AJ19" s="30" t="s">
        <v>2285</v>
      </c>
      <c r="AK19" s="31">
        <v>39248</v>
      </c>
      <c r="AL19" s="328"/>
      <c r="AM19" s="329"/>
      <c r="AN19" s="25" t="s">
        <v>2256</v>
      </c>
      <c r="AO19" s="24">
        <v>45060</v>
      </c>
      <c r="AP19" s="258" t="s">
        <v>2371</v>
      </c>
      <c r="AQ19" s="259"/>
      <c r="AR19" s="259" t="s">
        <v>875</v>
      </c>
      <c r="AS19" s="259" t="s">
        <v>2372</v>
      </c>
      <c r="AT19" s="262"/>
      <c r="AU19" s="262"/>
      <c r="AV19" s="262"/>
      <c r="AW19" s="262"/>
      <c r="AX19" s="262"/>
      <c r="AY19" s="262"/>
      <c r="AZ19" s="262"/>
      <c r="BA19" s="317">
        <v>201</v>
      </c>
      <c r="BB19" s="390"/>
    </row>
    <row r="20" spans="1:54" ht="24.95" customHeight="1">
      <c r="A20" s="322"/>
      <c r="B20" s="19" t="s">
        <v>2336</v>
      </c>
      <c r="C20" s="19">
        <v>14</v>
      </c>
      <c r="D20" s="27" t="s">
        <v>2337</v>
      </c>
      <c r="E20" s="27"/>
      <c r="F20" s="26" t="s">
        <v>5932</v>
      </c>
      <c r="G20" s="26" t="s">
        <v>2373</v>
      </c>
      <c r="H20" s="26"/>
      <c r="I20" s="26"/>
      <c r="J20" s="26"/>
      <c r="K20" s="26"/>
      <c r="L20" s="26"/>
      <c r="M20" s="26" t="s">
        <v>2374</v>
      </c>
      <c r="N20" s="26" t="s">
        <v>2375</v>
      </c>
      <c r="O20" s="26"/>
      <c r="P20" s="26"/>
      <c r="Q20" s="26" t="s">
        <v>2376</v>
      </c>
      <c r="R20" s="26"/>
      <c r="S20" s="26"/>
      <c r="T20" s="26"/>
      <c r="U20" s="26"/>
      <c r="V20" s="26"/>
      <c r="W20" s="26"/>
      <c r="X20" s="26"/>
      <c r="Y20" s="26" t="s">
        <v>2377</v>
      </c>
      <c r="Z20" s="26"/>
      <c r="AA20" s="28" t="s">
        <v>1107</v>
      </c>
      <c r="AB20" s="28" t="s">
        <v>1572</v>
      </c>
      <c r="AC20" s="28"/>
      <c r="AD20" s="28"/>
      <c r="AE20" s="28" t="s">
        <v>701</v>
      </c>
      <c r="AF20" s="28" t="s">
        <v>2198</v>
      </c>
      <c r="AG20" s="28" t="s">
        <v>2378</v>
      </c>
      <c r="AH20" s="28" t="s">
        <v>2379</v>
      </c>
      <c r="AI20" s="29"/>
      <c r="AJ20" s="30"/>
      <c r="AK20" s="31"/>
      <c r="AL20" s="328"/>
      <c r="AM20" s="329"/>
      <c r="AN20" s="25" t="s">
        <v>2256</v>
      </c>
      <c r="AO20" s="24">
        <v>45060</v>
      </c>
      <c r="AP20" s="258" t="s">
        <v>2380</v>
      </c>
      <c r="AQ20" s="259"/>
      <c r="AR20" s="259" t="s">
        <v>664</v>
      </c>
      <c r="AS20" s="259" t="s">
        <v>665</v>
      </c>
      <c r="AT20" s="262"/>
      <c r="AU20" s="262"/>
      <c r="AV20" s="262"/>
      <c r="AW20" s="262"/>
      <c r="AX20" s="262"/>
      <c r="AY20" s="262"/>
      <c r="AZ20" s="262"/>
      <c r="BA20" s="317">
        <v>202</v>
      </c>
      <c r="BB20" s="390"/>
    </row>
    <row r="21" spans="1:54" ht="24.95" customHeight="1">
      <c r="A21" s="322"/>
      <c r="B21" s="19" t="s">
        <v>2336</v>
      </c>
      <c r="C21" s="19">
        <v>14</v>
      </c>
      <c r="D21" s="27" t="s">
        <v>2337</v>
      </c>
      <c r="E21" s="27"/>
      <c r="F21" s="26" t="s">
        <v>5933</v>
      </c>
      <c r="G21" s="26" t="s">
        <v>2381</v>
      </c>
      <c r="H21" s="26"/>
      <c r="I21" s="26"/>
      <c r="J21" s="26"/>
      <c r="K21" s="26"/>
      <c r="L21" s="26"/>
      <c r="M21" s="26" t="s">
        <v>2382</v>
      </c>
      <c r="N21" s="26" t="s">
        <v>2383</v>
      </c>
      <c r="O21" s="26"/>
      <c r="P21" s="26"/>
      <c r="Q21" s="26" t="s">
        <v>2384</v>
      </c>
      <c r="R21" s="26"/>
      <c r="S21" s="26"/>
      <c r="T21" s="26"/>
      <c r="U21" s="26"/>
      <c r="V21" s="26"/>
      <c r="W21" s="26"/>
      <c r="X21" s="26"/>
      <c r="Y21" s="26" t="s">
        <v>2385</v>
      </c>
      <c r="Z21" s="26" t="s">
        <v>2386</v>
      </c>
      <c r="AA21" s="28" t="s">
        <v>2387</v>
      </c>
      <c r="AB21" s="28" t="s">
        <v>2388</v>
      </c>
      <c r="AC21" s="28"/>
      <c r="AD21" s="28"/>
      <c r="AE21" s="28" t="s">
        <v>701</v>
      </c>
      <c r="AF21" s="28" t="s">
        <v>2198</v>
      </c>
      <c r="AG21" s="28" t="s">
        <v>2389</v>
      </c>
      <c r="AH21" s="28" t="s">
        <v>2390</v>
      </c>
      <c r="AI21" s="29"/>
      <c r="AJ21" s="30"/>
      <c r="AK21" s="31"/>
      <c r="AL21" s="328"/>
      <c r="AM21" s="329"/>
      <c r="AN21" s="25" t="s">
        <v>2256</v>
      </c>
      <c r="AO21" s="24">
        <v>45060</v>
      </c>
      <c r="AP21" s="258" t="s">
        <v>2391</v>
      </c>
      <c r="AQ21" s="259"/>
      <c r="AR21" s="259" t="s">
        <v>664</v>
      </c>
      <c r="AS21" s="259" t="s">
        <v>665</v>
      </c>
      <c r="AT21" s="262"/>
      <c r="AU21" s="262"/>
      <c r="AV21" s="262"/>
      <c r="AW21" s="262"/>
      <c r="AX21" s="262"/>
      <c r="AY21" s="262"/>
      <c r="AZ21" s="262"/>
      <c r="BA21" s="317">
        <v>203</v>
      </c>
      <c r="BB21" s="390"/>
    </row>
    <row r="22" spans="1:54" ht="24.95" customHeight="1">
      <c r="A22" s="322"/>
      <c r="B22" s="19" t="s">
        <v>2336</v>
      </c>
      <c r="C22" s="19">
        <v>14</v>
      </c>
      <c r="D22" s="27" t="s">
        <v>2337</v>
      </c>
      <c r="E22" s="27"/>
      <c r="F22" s="26" t="s">
        <v>5934</v>
      </c>
      <c r="G22" s="26" t="s">
        <v>2392</v>
      </c>
      <c r="H22" s="26"/>
      <c r="I22" s="26"/>
      <c r="J22" s="26"/>
      <c r="K22" s="26"/>
      <c r="L22" s="26"/>
      <c r="M22" s="26" t="s">
        <v>2393</v>
      </c>
      <c r="N22" s="26" t="s">
        <v>2394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2395</v>
      </c>
      <c r="Z22" s="26"/>
      <c r="AA22" s="28" t="s">
        <v>2396</v>
      </c>
      <c r="AB22" s="28" t="s">
        <v>2073</v>
      </c>
      <c r="AC22" s="28"/>
      <c r="AD22" s="28"/>
      <c r="AE22" s="28" t="s">
        <v>695</v>
      </c>
      <c r="AF22" s="28" t="s">
        <v>2369</v>
      </c>
      <c r="AG22" s="28" t="s">
        <v>2397</v>
      </c>
      <c r="AH22" s="28" t="s">
        <v>2398</v>
      </c>
      <c r="AI22" s="29"/>
      <c r="AJ22" s="30"/>
      <c r="AK22" s="31"/>
      <c r="AL22" s="328"/>
      <c r="AM22" s="329"/>
      <c r="AN22" s="25" t="s">
        <v>2256</v>
      </c>
      <c r="AO22" s="24">
        <v>45060</v>
      </c>
      <c r="AP22" s="258" t="s">
        <v>2399</v>
      </c>
      <c r="AQ22" s="259"/>
      <c r="AR22" s="259" t="s">
        <v>664</v>
      </c>
      <c r="AS22" s="259" t="s">
        <v>665</v>
      </c>
      <c r="AT22" s="262"/>
      <c r="AU22" s="262"/>
      <c r="AV22" s="262"/>
      <c r="AW22" s="262"/>
      <c r="AX22" s="262"/>
      <c r="AY22" s="262"/>
      <c r="AZ22" s="262"/>
      <c r="BA22" s="317">
        <v>204</v>
      </c>
      <c r="BB22" s="390"/>
    </row>
    <row r="23" spans="1:54" ht="24.95" customHeight="1">
      <c r="A23" s="322"/>
      <c r="B23" s="19" t="s">
        <v>2336</v>
      </c>
      <c r="C23" s="19">
        <v>14</v>
      </c>
      <c r="D23" s="27" t="s">
        <v>2337</v>
      </c>
      <c r="E23" s="27"/>
      <c r="F23" s="26" t="s">
        <v>5935</v>
      </c>
      <c r="G23" s="26" t="s">
        <v>2400</v>
      </c>
      <c r="H23" s="26"/>
      <c r="I23" s="26"/>
      <c r="J23" s="26"/>
      <c r="K23" s="26"/>
      <c r="L23" s="26"/>
      <c r="M23" s="26" t="s">
        <v>2401</v>
      </c>
      <c r="N23" s="26" t="s">
        <v>2402</v>
      </c>
      <c r="O23" s="26"/>
      <c r="P23" s="26"/>
      <c r="Q23" s="26" t="s">
        <v>2403</v>
      </c>
      <c r="R23" s="26"/>
      <c r="S23" s="26"/>
      <c r="T23" s="26"/>
      <c r="U23" s="26"/>
      <c r="V23" s="26"/>
      <c r="W23" s="26"/>
      <c r="X23" s="26"/>
      <c r="Y23" s="26" t="s">
        <v>2404</v>
      </c>
      <c r="Z23" s="26"/>
      <c r="AA23" s="28" t="s">
        <v>2405</v>
      </c>
      <c r="AB23" s="28" t="s">
        <v>2406</v>
      </c>
      <c r="AC23" s="28"/>
      <c r="AD23" s="28"/>
      <c r="AE23" s="28" t="s">
        <v>4</v>
      </c>
      <c r="AF23" s="28" t="s">
        <v>675</v>
      </c>
      <c r="AG23" s="28" t="s">
        <v>1206</v>
      </c>
      <c r="AH23" s="28" t="s">
        <v>2407</v>
      </c>
      <c r="AI23" s="29"/>
      <c r="AJ23" s="30"/>
      <c r="AK23" s="31"/>
      <c r="AL23" s="328"/>
      <c r="AM23" s="329"/>
      <c r="AN23" s="25" t="s">
        <v>2256</v>
      </c>
      <c r="AO23" s="24">
        <v>45060</v>
      </c>
      <c r="AP23" s="258" t="s">
        <v>2408</v>
      </c>
      <c r="AQ23" s="259"/>
      <c r="AR23" s="259" t="s">
        <v>664</v>
      </c>
      <c r="AS23" s="259" t="s">
        <v>665</v>
      </c>
      <c r="AT23" s="262"/>
      <c r="AU23" s="262"/>
      <c r="AV23" s="262"/>
      <c r="AW23" s="262"/>
      <c r="AX23" s="262"/>
      <c r="AY23" s="262"/>
      <c r="AZ23" s="262"/>
      <c r="BA23" s="317">
        <v>205</v>
      </c>
      <c r="BB23" s="390"/>
    </row>
    <row r="24" spans="1:54" ht="24.95" customHeight="1">
      <c r="A24" s="322"/>
      <c r="B24" s="19" t="s">
        <v>2336</v>
      </c>
      <c r="C24" s="19">
        <v>14</v>
      </c>
      <c r="D24" s="27" t="s">
        <v>2337</v>
      </c>
      <c r="E24" s="27"/>
      <c r="F24" s="26" t="s">
        <v>5936</v>
      </c>
      <c r="G24" s="26" t="s">
        <v>2409</v>
      </c>
      <c r="H24" s="26"/>
      <c r="I24" s="26"/>
      <c r="J24" s="26"/>
      <c r="K24" s="26"/>
      <c r="L24" s="26"/>
      <c r="M24" s="26" t="s">
        <v>2410</v>
      </c>
      <c r="N24" s="26" t="s">
        <v>2411</v>
      </c>
      <c r="O24" s="26"/>
      <c r="P24" s="26"/>
      <c r="Q24" s="26" t="s">
        <v>2412</v>
      </c>
      <c r="R24" s="26"/>
      <c r="S24" s="26"/>
      <c r="T24" s="26"/>
      <c r="U24" s="26"/>
      <c r="V24" s="26"/>
      <c r="W24" s="26"/>
      <c r="X24" s="26"/>
      <c r="Y24" s="26" t="s">
        <v>2413</v>
      </c>
      <c r="Z24" s="26"/>
      <c r="AA24" s="28" t="s">
        <v>2414</v>
      </c>
      <c r="AB24" s="28" t="s">
        <v>2415</v>
      </c>
      <c r="AC24" s="28"/>
      <c r="AD24" s="28"/>
      <c r="AE24" s="28" t="s">
        <v>4</v>
      </c>
      <c r="AF24" s="28" t="s">
        <v>706</v>
      </c>
      <c r="AG24" s="28" t="s">
        <v>822</v>
      </c>
      <c r="AH24" s="28" t="s">
        <v>2416</v>
      </c>
      <c r="AI24" s="29"/>
      <c r="AJ24" s="30"/>
      <c r="AK24" s="31"/>
      <c r="AL24" s="328"/>
      <c r="AM24" s="329"/>
      <c r="AN24" s="25" t="s">
        <v>2256</v>
      </c>
      <c r="AO24" s="24">
        <v>45060</v>
      </c>
      <c r="AP24" s="258" t="s">
        <v>2417</v>
      </c>
      <c r="AQ24" s="259"/>
      <c r="AR24" s="259" t="s">
        <v>664</v>
      </c>
      <c r="AS24" s="259" t="s">
        <v>665</v>
      </c>
      <c r="AT24" s="262"/>
      <c r="AU24" s="262"/>
      <c r="AV24" s="262"/>
      <c r="AW24" s="262"/>
      <c r="AX24" s="262"/>
      <c r="AY24" s="262"/>
      <c r="AZ24" s="262"/>
      <c r="BA24" s="317">
        <v>206</v>
      </c>
      <c r="BB24" s="390"/>
    </row>
    <row r="25" spans="1:54" ht="24.95" customHeight="1">
      <c r="A25" s="322"/>
      <c r="B25" s="19" t="s">
        <v>2336</v>
      </c>
      <c r="C25" s="19">
        <v>14</v>
      </c>
      <c r="D25" s="27" t="s">
        <v>2337</v>
      </c>
      <c r="E25" s="27"/>
      <c r="F25" s="26" t="s">
        <v>5937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2418</v>
      </c>
      <c r="V25" s="26"/>
      <c r="W25" s="26"/>
      <c r="X25" s="26"/>
      <c r="Y25" s="26" t="s">
        <v>2419</v>
      </c>
      <c r="Z25" s="26" t="s">
        <v>2420</v>
      </c>
      <c r="AA25" s="28" t="s">
        <v>2421</v>
      </c>
      <c r="AB25" s="28" t="s">
        <v>2422</v>
      </c>
      <c r="AC25" s="28"/>
      <c r="AD25" s="28"/>
      <c r="AE25" s="28"/>
      <c r="AF25" s="28"/>
      <c r="AG25" s="28"/>
      <c r="AH25" s="28"/>
      <c r="AI25" s="29"/>
      <c r="AJ25" s="30" t="s">
        <v>2423</v>
      </c>
      <c r="AK25" s="31">
        <v>39248</v>
      </c>
      <c r="AL25" s="328"/>
      <c r="AM25" s="329"/>
      <c r="AN25" s="25" t="s">
        <v>2256</v>
      </c>
      <c r="AO25" s="24">
        <v>45060</v>
      </c>
      <c r="AP25" s="258" t="s">
        <v>2424</v>
      </c>
      <c r="AQ25" s="259"/>
      <c r="AR25" s="259" t="s">
        <v>2200</v>
      </c>
      <c r="AS25" s="259" t="s">
        <v>665</v>
      </c>
      <c r="AT25" s="262"/>
      <c r="AU25" s="262"/>
      <c r="AV25" s="262"/>
      <c r="AW25" s="262"/>
      <c r="AX25" s="262"/>
      <c r="AY25" s="262"/>
      <c r="AZ25" s="262"/>
      <c r="BA25" s="317">
        <v>207</v>
      </c>
      <c r="BB25" s="390"/>
    </row>
    <row r="26" spans="1:54" ht="24.95" customHeight="1">
      <c r="A26" s="322"/>
      <c r="B26" s="19" t="s">
        <v>2336</v>
      </c>
      <c r="C26" s="19">
        <v>14</v>
      </c>
      <c r="D26" s="27" t="s">
        <v>2337</v>
      </c>
      <c r="E26" s="27"/>
      <c r="F26" s="26" t="s">
        <v>5938</v>
      </c>
      <c r="G26" s="26" t="s">
        <v>2425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2426</v>
      </c>
      <c r="V26" s="26"/>
      <c r="W26" s="26"/>
      <c r="X26" s="26"/>
      <c r="Y26" s="26" t="s">
        <v>2427</v>
      </c>
      <c r="Z26" s="26" t="s">
        <v>2420</v>
      </c>
      <c r="AA26" s="28" t="s">
        <v>2421</v>
      </c>
      <c r="AB26" s="28" t="s">
        <v>2428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28"/>
      <c r="AM26" s="329"/>
      <c r="AN26" s="25" t="s">
        <v>2256</v>
      </c>
      <c r="AO26" s="24">
        <v>45060</v>
      </c>
      <c r="AP26" s="258" t="s">
        <v>2429</v>
      </c>
      <c r="AQ26" s="259"/>
      <c r="AR26" s="259" t="s">
        <v>671</v>
      </c>
      <c r="AS26" s="259" t="s">
        <v>665</v>
      </c>
      <c r="AT26" s="262"/>
      <c r="AU26" s="262"/>
      <c r="AV26" s="262"/>
      <c r="AW26" s="262"/>
      <c r="AX26" s="262"/>
      <c r="AY26" s="262"/>
      <c r="AZ26" s="262"/>
      <c r="BA26" s="317">
        <v>208</v>
      </c>
      <c r="BB26" s="390"/>
    </row>
    <row r="27" spans="1:54" ht="24.95" customHeight="1">
      <c r="A27" s="322"/>
      <c r="B27" s="19" t="s">
        <v>2336</v>
      </c>
      <c r="C27" s="19">
        <v>14</v>
      </c>
      <c r="D27" s="27" t="s">
        <v>2432</v>
      </c>
      <c r="E27" s="27"/>
      <c r="F27" s="26" t="s">
        <v>5939</v>
      </c>
      <c r="G27" s="26" t="s">
        <v>2433</v>
      </c>
      <c r="H27" s="26" t="s">
        <v>3</v>
      </c>
      <c r="I27" s="26"/>
      <c r="J27" s="26"/>
      <c r="K27" s="26"/>
      <c r="L27" s="26"/>
      <c r="M27" s="26" t="s">
        <v>2434</v>
      </c>
      <c r="N27" s="26" t="s">
        <v>2435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2436</v>
      </c>
      <c r="AB27" s="28" t="s">
        <v>2437</v>
      </c>
      <c r="AC27" s="28"/>
      <c r="AD27" s="28"/>
      <c r="AE27" s="28" t="s">
        <v>4</v>
      </c>
      <c r="AF27" s="28" t="s">
        <v>716</v>
      </c>
      <c r="AG27" s="28"/>
      <c r="AH27" s="28" t="s">
        <v>2438</v>
      </c>
      <c r="AI27" s="29"/>
      <c r="AJ27" s="30" t="s">
        <v>2285</v>
      </c>
      <c r="AK27" s="31">
        <v>39248</v>
      </c>
      <c r="AL27" s="328"/>
      <c r="AM27" s="329"/>
      <c r="AN27" s="25" t="s">
        <v>2256</v>
      </c>
      <c r="AO27" s="24">
        <v>45060</v>
      </c>
      <c r="AP27" s="258" t="s">
        <v>2439</v>
      </c>
      <c r="AQ27" s="259"/>
      <c r="AR27" s="259" t="s">
        <v>875</v>
      </c>
      <c r="AS27" s="259" t="s">
        <v>2440</v>
      </c>
      <c r="AT27" s="262"/>
      <c r="AU27" s="262"/>
      <c r="AV27" s="262"/>
      <c r="AW27" s="262"/>
      <c r="AX27" s="262"/>
      <c r="AY27" s="262"/>
      <c r="AZ27" s="262"/>
      <c r="BA27" s="317">
        <v>210</v>
      </c>
      <c r="BB27" s="390"/>
    </row>
    <row r="28" spans="1:54" ht="24.95" customHeight="1">
      <c r="A28" s="322"/>
      <c r="B28" s="19" t="s">
        <v>2336</v>
      </c>
      <c r="C28" s="19">
        <v>14</v>
      </c>
      <c r="D28" s="27" t="s">
        <v>2432</v>
      </c>
      <c r="E28" s="27"/>
      <c r="F28" s="26" t="s">
        <v>5940</v>
      </c>
      <c r="G28" s="26" t="s">
        <v>2441</v>
      </c>
      <c r="H28" s="26" t="s">
        <v>3</v>
      </c>
      <c r="I28" s="26"/>
      <c r="J28" s="26"/>
      <c r="K28" s="26"/>
      <c r="L28" s="26"/>
      <c r="M28" s="26" t="s">
        <v>2442</v>
      </c>
      <c r="N28" s="26" t="s">
        <v>2443</v>
      </c>
      <c r="O28" s="26"/>
      <c r="P28" s="26" t="s">
        <v>3</v>
      </c>
      <c r="Q28" s="26" t="s">
        <v>2444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2445</v>
      </c>
      <c r="AB28" s="28" t="s">
        <v>2446</v>
      </c>
      <c r="AC28" s="28"/>
      <c r="AD28" s="28"/>
      <c r="AE28" s="28" t="s">
        <v>701</v>
      </c>
      <c r="AF28" s="28" t="s">
        <v>720</v>
      </c>
      <c r="AG28" s="28"/>
      <c r="AH28" s="28" t="s">
        <v>2447</v>
      </c>
      <c r="AI28" s="29"/>
      <c r="AJ28" s="30" t="s">
        <v>2285</v>
      </c>
      <c r="AK28" s="31">
        <v>39248</v>
      </c>
      <c r="AL28" s="328"/>
      <c r="AM28" s="329"/>
      <c r="AN28" s="25" t="s">
        <v>2256</v>
      </c>
      <c r="AO28" s="24">
        <v>45060</v>
      </c>
      <c r="AP28" s="258" t="s">
        <v>2448</v>
      </c>
      <c r="AQ28" s="259"/>
      <c r="AR28" s="259" t="s">
        <v>875</v>
      </c>
      <c r="AS28" s="259" t="s">
        <v>2449</v>
      </c>
      <c r="AT28" s="262"/>
      <c r="AU28" s="262"/>
      <c r="AV28" s="262"/>
      <c r="AW28" s="262"/>
      <c r="AX28" s="262"/>
      <c r="AY28" s="262"/>
      <c r="AZ28" s="262"/>
      <c r="BA28" s="317">
        <v>211</v>
      </c>
      <c r="BB28" s="390"/>
    </row>
    <row r="29" spans="1:54" ht="24.95" customHeight="1">
      <c r="A29" s="322"/>
      <c r="B29" s="19" t="s">
        <v>2336</v>
      </c>
      <c r="C29" s="19">
        <v>14</v>
      </c>
      <c r="D29" s="27" t="s">
        <v>2432</v>
      </c>
      <c r="E29" s="27"/>
      <c r="F29" s="26" t="s">
        <v>5941</v>
      </c>
      <c r="G29" s="26" t="s">
        <v>2450</v>
      </c>
      <c r="H29" s="26" t="s">
        <v>3</v>
      </c>
      <c r="I29" s="26"/>
      <c r="J29" s="26"/>
      <c r="K29" s="26"/>
      <c r="L29" s="26"/>
      <c r="M29" s="26" t="s">
        <v>2451</v>
      </c>
      <c r="N29" s="26" t="s">
        <v>2452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2453</v>
      </c>
      <c r="AB29" s="28" t="s">
        <v>2454</v>
      </c>
      <c r="AC29" s="28"/>
      <c r="AD29" s="28"/>
      <c r="AE29" s="28" t="s">
        <v>4</v>
      </c>
      <c r="AF29" s="28" t="s">
        <v>2455</v>
      </c>
      <c r="AG29" s="28"/>
      <c r="AH29" s="28" t="s">
        <v>2456</v>
      </c>
      <c r="AI29" s="29"/>
      <c r="AJ29" s="30" t="s">
        <v>2285</v>
      </c>
      <c r="AK29" s="31">
        <v>39248</v>
      </c>
      <c r="AL29" s="328"/>
      <c r="AM29" s="329"/>
      <c r="AN29" s="25" t="s">
        <v>2256</v>
      </c>
      <c r="AO29" s="24">
        <v>45060</v>
      </c>
      <c r="AP29" s="258" t="s">
        <v>2457</v>
      </c>
      <c r="AQ29" s="259"/>
      <c r="AR29" s="259" t="s">
        <v>875</v>
      </c>
      <c r="AS29" s="259" t="s">
        <v>2458</v>
      </c>
      <c r="AT29" s="262"/>
      <c r="AU29" s="262"/>
      <c r="AV29" s="262"/>
      <c r="AW29" s="262"/>
      <c r="AX29" s="262"/>
      <c r="AY29" s="262"/>
      <c r="AZ29" s="262"/>
      <c r="BA29" s="317">
        <v>212</v>
      </c>
      <c r="BB29" s="390"/>
    </row>
    <row r="30" spans="1:54" ht="24.95" customHeight="1">
      <c r="A30" s="322"/>
      <c r="B30" s="19" t="s">
        <v>2336</v>
      </c>
      <c r="C30" s="19">
        <v>14</v>
      </c>
      <c r="D30" s="27" t="s">
        <v>2432</v>
      </c>
      <c r="E30" s="27"/>
      <c r="F30" s="26" t="s">
        <v>5942</v>
      </c>
      <c r="G30" s="26" t="s">
        <v>2459</v>
      </c>
      <c r="H30" s="26" t="s">
        <v>3</v>
      </c>
      <c r="I30" s="26"/>
      <c r="J30" s="26"/>
      <c r="K30" s="26"/>
      <c r="L30" s="26"/>
      <c r="M30" s="26" t="s">
        <v>2460</v>
      </c>
      <c r="N30" s="26" t="s">
        <v>2461</v>
      </c>
      <c r="O30" s="26"/>
      <c r="P30" s="26" t="s">
        <v>3</v>
      </c>
      <c r="Q30" s="26" t="s">
        <v>2462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2463</v>
      </c>
      <c r="AB30" s="28" t="s">
        <v>2464</v>
      </c>
      <c r="AC30" s="28"/>
      <c r="AD30" s="28"/>
      <c r="AE30" s="28" t="s">
        <v>4</v>
      </c>
      <c r="AF30" s="28" t="s">
        <v>683</v>
      </c>
      <c r="AG30" s="28"/>
      <c r="AH30" s="28" t="s">
        <v>2465</v>
      </c>
      <c r="AI30" s="29"/>
      <c r="AJ30" s="30" t="s">
        <v>2285</v>
      </c>
      <c r="AK30" s="31">
        <v>39248</v>
      </c>
      <c r="AL30" s="328"/>
      <c r="AM30" s="329"/>
      <c r="AN30" s="25" t="s">
        <v>2256</v>
      </c>
      <c r="AO30" s="24">
        <v>45060</v>
      </c>
      <c r="AP30" s="258" t="s">
        <v>2466</v>
      </c>
      <c r="AQ30" s="259"/>
      <c r="AR30" s="259" t="s">
        <v>875</v>
      </c>
      <c r="AS30" s="259" t="s">
        <v>2467</v>
      </c>
      <c r="AT30" s="262"/>
      <c r="AU30" s="262"/>
      <c r="AV30" s="262"/>
      <c r="AW30" s="262"/>
      <c r="AX30" s="262"/>
      <c r="AY30" s="262"/>
      <c r="AZ30" s="262"/>
      <c r="BA30" s="317">
        <v>213</v>
      </c>
      <c r="BB30" s="390"/>
    </row>
    <row r="31" spans="1:54" ht="24.95" customHeight="1">
      <c r="A31" s="322"/>
      <c r="B31" s="19" t="s">
        <v>2336</v>
      </c>
      <c r="C31" s="19">
        <v>14</v>
      </c>
      <c r="D31" s="27" t="s">
        <v>2432</v>
      </c>
      <c r="E31" s="27"/>
      <c r="F31" s="26" t="s">
        <v>5943</v>
      </c>
      <c r="G31" s="26" t="s">
        <v>2468</v>
      </c>
      <c r="H31" s="26"/>
      <c r="I31" s="26"/>
      <c r="J31" s="26"/>
      <c r="K31" s="26"/>
      <c r="L31" s="26"/>
      <c r="M31" s="26" t="s">
        <v>2469</v>
      </c>
      <c r="N31" s="26" t="s">
        <v>2470</v>
      </c>
      <c r="O31" s="26"/>
      <c r="P31" s="26"/>
      <c r="Q31" s="26" t="s">
        <v>2471</v>
      </c>
      <c r="R31" s="26"/>
      <c r="S31" s="26" t="s">
        <v>2471</v>
      </c>
      <c r="T31" s="26"/>
      <c r="U31" s="26" t="s">
        <v>2472</v>
      </c>
      <c r="V31" s="26"/>
      <c r="W31" s="26"/>
      <c r="X31" s="26"/>
      <c r="Y31" s="26" t="s">
        <v>2473</v>
      </c>
      <c r="Z31" s="26" t="s">
        <v>705</v>
      </c>
      <c r="AA31" s="28" t="s">
        <v>2474</v>
      </c>
      <c r="AB31" s="28" t="s">
        <v>2475</v>
      </c>
      <c r="AC31" s="28"/>
      <c r="AD31" s="28"/>
      <c r="AE31" s="28" t="s">
        <v>4</v>
      </c>
      <c r="AF31" s="28" t="s">
        <v>716</v>
      </c>
      <c r="AG31" s="28"/>
      <c r="AH31" s="28" t="s">
        <v>2476</v>
      </c>
      <c r="AI31" s="29"/>
      <c r="AJ31" s="30"/>
      <c r="AK31" s="31"/>
      <c r="AL31" s="328"/>
      <c r="AM31" s="329"/>
      <c r="AN31" s="25" t="s">
        <v>2256</v>
      </c>
      <c r="AO31" s="24">
        <v>45060</v>
      </c>
      <c r="AP31" s="258" t="s">
        <v>2477</v>
      </c>
      <c r="AQ31" s="259"/>
      <c r="AR31" s="259" t="s">
        <v>671</v>
      </c>
      <c r="AS31" s="259" t="s">
        <v>665</v>
      </c>
      <c r="AT31" s="262"/>
      <c r="AU31" s="262"/>
      <c r="AV31" s="262"/>
      <c r="AW31" s="262"/>
      <c r="AX31" s="262"/>
      <c r="AY31" s="262"/>
      <c r="AZ31" s="262"/>
      <c r="BA31" s="317">
        <v>214</v>
      </c>
      <c r="BB31" s="390"/>
    </row>
    <row r="32" spans="1:54" ht="24.95" customHeight="1">
      <c r="A32" s="322"/>
      <c r="B32" s="19" t="s">
        <v>2336</v>
      </c>
      <c r="C32" s="19">
        <v>14</v>
      </c>
      <c r="D32" s="27" t="s">
        <v>2478</v>
      </c>
      <c r="E32" s="27"/>
      <c r="F32" s="26" t="s">
        <v>5944</v>
      </c>
      <c r="G32" s="26" t="s">
        <v>2479</v>
      </c>
      <c r="H32" s="26"/>
      <c r="I32" s="26"/>
      <c r="J32" s="26"/>
      <c r="K32" s="26"/>
      <c r="L32" s="26"/>
      <c r="M32" s="26" t="s">
        <v>2480</v>
      </c>
      <c r="N32" s="26" t="s">
        <v>2481</v>
      </c>
      <c r="O32" s="26"/>
      <c r="P32" s="26"/>
      <c r="Q32" s="26" t="s">
        <v>2482</v>
      </c>
      <c r="R32" s="26"/>
      <c r="S32" s="26"/>
      <c r="T32" s="26"/>
      <c r="U32" s="26"/>
      <c r="V32" s="26"/>
      <c r="W32" s="26"/>
      <c r="X32" s="26"/>
      <c r="Y32" s="26" t="s">
        <v>2483</v>
      </c>
      <c r="Z32" s="26"/>
      <c r="AA32" s="28" t="s">
        <v>2484</v>
      </c>
      <c r="AB32" s="28" t="s">
        <v>2485</v>
      </c>
      <c r="AC32" s="28"/>
      <c r="AD32" s="28"/>
      <c r="AE32" s="28" t="s">
        <v>4</v>
      </c>
      <c r="AF32" s="28" t="s">
        <v>716</v>
      </c>
      <c r="AG32" s="28" t="s">
        <v>2486</v>
      </c>
      <c r="AH32" s="28" t="s">
        <v>2487</v>
      </c>
      <c r="AI32" s="29"/>
      <c r="AJ32" s="30"/>
      <c r="AK32" s="31"/>
      <c r="AL32" s="328"/>
      <c r="AM32" s="329"/>
      <c r="AN32" s="25" t="s">
        <v>2256</v>
      </c>
      <c r="AO32" s="24">
        <v>45060</v>
      </c>
      <c r="AP32" s="258" t="s">
        <v>2488</v>
      </c>
      <c r="AQ32" s="259"/>
      <c r="AR32" s="259" t="s">
        <v>664</v>
      </c>
      <c r="AS32" s="259" t="s">
        <v>665</v>
      </c>
      <c r="AT32" s="262"/>
      <c r="AU32" s="262"/>
      <c r="AV32" s="262"/>
      <c r="AW32" s="262"/>
      <c r="AX32" s="262"/>
      <c r="AY32" s="262"/>
      <c r="AZ32" s="262"/>
      <c r="BA32" s="317">
        <v>215</v>
      </c>
      <c r="BB32" s="390"/>
    </row>
    <row r="33" spans="1:54" ht="24.95" customHeight="1">
      <c r="A33" s="322"/>
      <c r="B33" s="19" t="s">
        <v>2336</v>
      </c>
      <c r="C33" s="19">
        <v>14</v>
      </c>
      <c r="D33" s="27" t="s">
        <v>2489</v>
      </c>
      <c r="E33" s="27"/>
      <c r="F33" s="26" t="s">
        <v>5945</v>
      </c>
      <c r="G33" s="26" t="s">
        <v>2490</v>
      </c>
      <c r="H33" s="26" t="s">
        <v>3</v>
      </c>
      <c r="I33" s="26"/>
      <c r="J33" s="26"/>
      <c r="K33" s="26"/>
      <c r="L33" s="26"/>
      <c r="M33" s="26" t="s">
        <v>2491</v>
      </c>
      <c r="N33" s="26" t="s">
        <v>2492</v>
      </c>
      <c r="O33" s="26"/>
      <c r="P33" s="26" t="s">
        <v>3</v>
      </c>
      <c r="Q33" s="26" t="s">
        <v>2493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1163</v>
      </c>
      <c r="AB33" s="28" t="s">
        <v>2494</v>
      </c>
      <c r="AC33" s="28"/>
      <c r="AD33" s="28"/>
      <c r="AE33" s="28" t="s">
        <v>4</v>
      </c>
      <c r="AF33" s="28" t="s">
        <v>2455</v>
      </c>
      <c r="AG33" s="28"/>
      <c r="AH33" s="28" t="s">
        <v>2495</v>
      </c>
      <c r="AI33" s="29"/>
      <c r="AJ33" s="30" t="s">
        <v>2285</v>
      </c>
      <c r="AK33" s="31">
        <v>39248</v>
      </c>
      <c r="AL33" s="328"/>
      <c r="AM33" s="329"/>
      <c r="AN33" s="25" t="s">
        <v>2256</v>
      </c>
      <c r="AO33" s="24">
        <v>45060</v>
      </c>
      <c r="AP33" s="258" t="s">
        <v>2496</v>
      </c>
      <c r="AQ33" s="259"/>
      <c r="AR33" s="259" t="s">
        <v>875</v>
      </c>
      <c r="AS33" s="259" t="s">
        <v>2497</v>
      </c>
      <c r="AT33" s="262"/>
      <c r="AU33" s="262"/>
      <c r="AV33" s="262"/>
      <c r="AW33" s="262"/>
      <c r="AX33" s="262"/>
      <c r="AY33" s="262"/>
      <c r="AZ33" s="262"/>
      <c r="BA33" s="317">
        <v>216</v>
      </c>
      <c r="BB33" s="390"/>
    </row>
    <row r="34" spans="1:54" ht="24.95" customHeight="1">
      <c r="A34" s="322"/>
      <c r="B34" s="19" t="s">
        <v>2336</v>
      </c>
      <c r="C34" s="19">
        <v>14</v>
      </c>
      <c r="D34" s="27" t="s">
        <v>2489</v>
      </c>
      <c r="E34" s="27"/>
      <c r="F34" s="26" t="s">
        <v>5946</v>
      </c>
      <c r="G34" s="26" t="s">
        <v>2498</v>
      </c>
      <c r="H34" s="26" t="s">
        <v>3</v>
      </c>
      <c r="I34" s="26"/>
      <c r="J34" s="26"/>
      <c r="K34" s="26"/>
      <c r="L34" s="26"/>
      <c r="M34" s="26" t="s">
        <v>2499</v>
      </c>
      <c r="N34" s="26" t="s">
        <v>2500</v>
      </c>
      <c r="O34" s="26"/>
      <c r="P34" s="26" t="s">
        <v>3</v>
      </c>
      <c r="Q34" s="26" t="s">
        <v>2501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2502</v>
      </c>
      <c r="AB34" s="28" t="s">
        <v>2503</v>
      </c>
      <c r="AC34" s="28"/>
      <c r="AD34" s="28"/>
      <c r="AE34" s="28" t="s">
        <v>691</v>
      </c>
      <c r="AF34" s="28" t="s">
        <v>2504</v>
      </c>
      <c r="AG34" s="28"/>
      <c r="AH34" s="28" t="s">
        <v>2505</v>
      </c>
      <c r="AI34" s="29"/>
      <c r="AJ34" s="30" t="s">
        <v>2285</v>
      </c>
      <c r="AK34" s="31">
        <v>39248</v>
      </c>
      <c r="AL34" s="328"/>
      <c r="AM34" s="329"/>
      <c r="AN34" s="25" t="s">
        <v>2256</v>
      </c>
      <c r="AO34" s="24">
        <v>45060</v>
      </c>
      <c r="AP34" s="258" t="s">
        <v>2506</v>
      </c>
      <c r="AQ34" s="259"/>
      <c r="AR34" s="259" t="s">
        <v>875</v>
      </c>
      <c r="AS34" s="259" t="s">
        <v>2507</v>
      </c>
      <c r="AT34" s="262"/>
      <c r="AU34" s="262"/>
      <c r="AV34" s="262"/>
      <c r="AW34" s="262"/>
      <c r="AX34" s="262"/>
      <c r="AY34" s="262"/>
      <c r="AZ34" s="262"/>
      <c r="BA34" s="317">
        <v>217</v>
      </c>
      <c r="BB34" s="390"/>
    </row>
    <row r="35" spans="1:54" ht="24.95" customHeight="1">
      <c r="A35" s="322"/>
      <c r="B35" s="19" t="s">
        <v>2336</v>
      </c>
      <c r="C35" s="19">
        <v>14</v>
      </c>
      <c r="D35" s="27" t="s">
        <v>2489</v>
      </c>
      <c r="E35" s="27"/>
      <c r="F35" s="26" t="s">
        <v>5947</v>
      </c>
      <c r="G35" s="26" t="s">
        <v>2508</v>
      </c>
      <c r="H35" s="26" t="s">
        <v>3</v>
      </c>
      <c r="I35" s="26"/>
      <c r="J35" s="26"/>
      <c r="K35" s="26"/>
      <c r="L35" s="26"/>
      <c r="M35" s="26" t="s">
        <v>1855</v>
      </c>
      <c r="N35" s="26" t="s">
        <v>2509</v>
      </c>
      <c r="O35" s="26"/>
      <c r="P35" s="26" t="s">
        <v>3</v>
      </c>
      <c r="Q35" s="26" t="s">
        <v>2510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2511</v>
      </c>
      <c r="AB35" s="28" t="s">
        <v>2512</v>
      </c>
      <c r="AC35" s="28"/>
      <c r="AD35" s="28"/>
      <c r="AE35" s="28" t="s">
        <v>4</v>
      </c>
      <c r="AF35" s="28" t="s">
        <v>5</v>
      </c>
      <c r="AG35" s="28"/>
      <c r="AH35" s="28" t="s">
        <v>2513</v>
      </c>
      <c r="AI35" s="29"/>
      <c r="AJ35" s="30" t="s">
        <v>2285</v>
      </c>
      <c r="AK35" s="31">
        <v>39248</v>
      </c>
      <c r="AL35" s="328"/>
      <c r="AM35" s="329"/>
      <c r="AN35" s="25" t="s">
        <v>2256</v>
      </c>
      <c r="AO35" s="24">
        <v>45060</v>
      </c>
      <c r="AP35" s="258" t="s">
        <v>2514</v>
      </c>
      <c r="AQ35" s="259"/>
      <c r="AR35" s="259" t="s">
        <v>875</v>
      </c>
      <c r="AS35" s="259" t="s">
        <v>2515</v>
      </c>
      <c r="AT35" s="262"/>
      <c r="AU35" s="262"/>
      <c r="AV35" s="262"/>
      <c r="AW35" s="262"/>
      <c r="AX35" s="262"/>
      <c r="AY35" s="262"/>
      <c r="AZ35" s="262"/>
      <c r="BA35" s="317">
        <v>218</v>
      </c>
      <c r="BB35" s="390"/>
    </row>
    <row r="36" spans="1:54" ht="24.95" customHeight="1">
      <c r="A36" s="322"/>
      <c r="B36" s="19" t="s">
        <v>2336</v>
      </c>
      <c r="C36" s="19">
        <v>14</v>
      </c>
      <c r="D36" s="27" t="s">
        <v>2516</v>
      </c>
      <c r="E36" s="27"/>
      <c r="F36" s="26" t="s">
        <v>5948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2517</v>
      </c>
      <c r="T36" s="26"/>
      <c r="U36" s="26" t="s">
        <v>2518</v>
      </c>
      <c r="V36" s="26"/>
      <c r="W36" s="26"/>
      <c r="X36" s="26"/>
      <c r="Y36" s="26"/>
      <c r="Z36" s="26" t="s">
        <v>2272</v>
      </c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2423</v>
      </c>
      <c r="AK36" s="31">
        <v>39248</v>
      </c>
      <c r="AL36" s="328"/>
      <c r="AM36" s="329"/>
      <c r="AN36" s="25" t="s">
        <v>2256</v>
      </c>
      <c r="AO36" s="24">
        <v>45060</v>
      </c>
      <c r="AP36" s="258" t="s">
        <v>2519</v>
      </c>
      <c r="AQ36" s="259"/>
      <c r="AR36" s="259" t="s">
        <v>2200</v>
      </c>
      <c r="AS36" s="259" t="s">
        <v>2520</v>
      </c>
      <c r="AT36" s="262"/>
      <c r="AU36" s="262"/>
      <c r="AV36" s="262"/>
      <c r="AW36" s="262"/>
      <c r="AX36" s="262"/>
      <c r="AY36" s="262"/>
      <c r="AZ36" s="262"/>
      <c r="BA36" s="317">
        <v>219</v>
      </c>
      <c r="BB36" s="390"/>
    </row>
    <row r="37" spans="1:54" ht="24.95" customHeight="1">
      <c r="A37" s="322"/>
      <c r="B37" s="19" t="s">
        <v>2206</v>
      </c>
      <c r="C37" s="19">
        <v>15</v>
      </c>
      <c r="D37" s="27" t="s">
        <v>2202</v>
      </c>
      <c r="E37" s="27"/>
      <c r="F37" s="26" t="s">
        <v>5949</v>
      </c>
      <c r="G37" s="26" t="s">
        <v>2521</v>
      </c>
      <c r="H37" s="26" t="s">
        <v>3</v>
      </c>
      <c r="I37" s="26"/>
      <c r="J37" s="26"/>
      <c r="K37" s="26"/>
      <c r="L37" s="26"/>
      <c r="M37" s="26" t="s">
        <v>2522</v>
      </c>
      <c r="N37" s="26" t="s">
        <v>2523</v>
      </c>
      <c r="O37" s="26"/>
      <c r="P37" s="26" t="s">
        <v>3</v>
      </c>
      <c r="Q37" s="26" t="s">
        <v>2524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811</v>
      </c>
      <c r="AB37" s="28" t="s">
        <v>2525</v>
      </c>
      <c r="AC37" s="28"/>
      <c r="AD37" s="28"/>
      <c r="AE37" s="28" t="s">
        <v>701</v>
      </c>
      <c r="AF37" s="28" t="s">
        <v>720</v>
      </c>
      <c r="AG37" s="28"/>
      <c r="AH37" s="28" t="s">
        <v>2526</v>
      </c>
      <c r="AI37" s="29"/>
      <c r="AJ37" s="30" t="s">
        <v>2285</v>
      </c>
      <c r="AK37" s="31">
        <v>39248</v>
      </c>
      <c r="AL37" s="328"/>
      <c r="AM37" s="329"/>
      <c r="AN37" s="25" t="s">
        <v>2256</v>
      </c>
      <c r="AO37" s="24">
        <v>45060</v>
      </c>
      <c r="AP37" s="258" t="s">
        <v>2527</v>
      </c>
      <c r="AQ37" s="259"/>
      <c r="AR37" s="259" t="s">
        <v>875</v>
      </c>
      <c r="AS37" s="259" t="s">
        <v>2528</v>
      </c>
      <c r="AT37" s="262"/>
      <c r="AU37" s="262"/>
      <c r="AV37" s="262"/>
      <c r="AW37" s="262"/>
      <c r="AX37" s="262"/>
      <c r="AY37" s="262"/>
      <c r="AZ37" s="262"/>
      <c r="BA37" s="317">
        <v>220</v>
      </c>
      <c r="BB37" s="390"/>
    </row>
    <row r="38" spans="1:54" ht="24.95" customHeight="1">
      <c r="A38" s="322"/>
      <c r="B38" s="19" t="s">
        <v>2206</v>
      </c>
      <c r="C38" s="19">
        <v>15</v>
      </c>
      <c r="D38" s="27" t="s">
        <v>2202</v>
      </c>
      <c r="E38" s="27"/>
      <c r="F38" s="26" t="s">
        <v>5950</v>
      </c>
      <c r="G38" s="26" t="s">
        <v>2529</v>
      </c>
      <c r="H38" s="26" t="s">
        <v>3</v>
      </c>
      <c r="I38" s="26"/>
      <c r="J38" s="26"/>
      <c r="K38" s="26"/>
      <c r="L38" s="26"/>
      <c r="M38" s="26" t="s">
        <v>2530</v>
      </c>
      <c r="N38" s="26" t="s">
        <v>2531</v>
      </c>
      <c r="O38" s="26"/>
      <c r="P38" s="26" t="s">
        <v>2532</v>
      </c>
      <c r="Q38" s="26" t="s">
        <v>2533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2534</v>
      </c>
      <c r="AB38" s="28" t="s">
        <v>2535</v>
      </c>
      <c r="AC38" s="28"/>
      <c r="AD38" s="28"/>
      <c r="AE38" s="28" t="s">
        <v>701</v>
      </c>
      <c r="AF38" s="28" t="s">
        <v>738</v>
      </c>
      <c r="AG38" s="28"/>
      <c r="AH38" s="28" t="s">
        <v>2536</v>
      </c>
      <c r="AI38" s="29"/>
      <c r="AJ38" s="30" t="s">
        <v>2285</v>
      </c>
      <c r="AK38" s="31">
        <v>39248</v>
      </c>
      <c r="AL38" s="328"/>
      <c r="AM38" s="329"/>
      <c r="AN38" s="25" t="s">
        <v>2256</v>
      </c>
      <c r="AO38" s="24">
        <v>45060</v>
      </c>
      <c r="AP38" s="258" t="s">
        <v>2537</v>
      </c>
      <c r="AQ38" s="259"/>
      <c r="AR38" s="259" t="s">
        <v>875</v>
      </c>
      <c r="AS38" s="259" t="s">
        <v>2538</v>
      </c>
      <c r="AT38" s="262"/>
      <c r="AU38" s="262"/>
      <c r="AV38" s="262"/>
      <c r="AW38" s="262"/>
      <c r="AX38" s="262"/>
      <c r="AY38" s="262"/>
      <c r="AZ38" s="262"/>
      <c r="BA38" s="317">
        <v>221</v>
      </c>
      <c r="BB38" s="390"/>
    </row>
    <row r="39" spans="1:54" ht="24.95" customHeight="1">
      <c r="A39" s="322"/>
      <c r="B39" s="19" t="s">
        <v>2206</v>
      </c>
      <c r="C39" s="19">
        <v>15</v>
      </c>
      <c r="D39" s="27" t="s">
        <v>2202</v>
      </c>
      <c r="E39" s="27"/>
      <c r="F39" s="26" t="s">
        <v>5951</v>
      </c>
      <c r="G39" s="26" t="s">
        <v>3</v>
      </c>
      <c r="H39" s="26" t="s">
        <v>3</v>
      </c>
      <c r="I39" s="26"/>
      <c r="J39" s="26"/>
      <c r="K39" s="26"/>
      <c r="L39" s="26"/>
      <c r="M39" s="26" t="s">
        <v>3</v>
      </c>
      <c r="N39" s="26" t="s">
        <v>3</v>
      </c>
      <c r="O39" s="26"/>
      <c r="P39" s="26" t="s">
        <v>3</v>
      </c>
      <c r="Q39" s="26" t="s">
        <v>3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798</v>
      </c>
      <c r="AB39" s="28" t="s">
        <v>2539</v>
      </c>
      <c r="AC39" s="28"/>
      <c r="AD39" s="28"/>
      <c r="AE39" s="28" t="s">
        <v>3</v>
      </c>
      <c r="AF39" s="28" t="s">
        <v>3</v>
      </c>
      <c r="AG39" s="28"/>
      <c r="AH39" s="28" t="s">
        <v>3</v>
      </c>
      <c r="AI39" s="29"/>
      <c r="AJ39" s="30" t="s">
        <v>2285</v>
      </c>
      <c r="AK39" s="31">
        <v>39248</v>
      </c>
      <c r="AL39" s="328"/>
      <c r="AM39" s="329"/>
      <c r="AN39" s="25" t="s">
        <v>2256</v>
      </c>
      <c r="AO39" s="24">
        <v>45060</v>
      </c>
      <c r="AP39" s="258" t="s">
        <v>2540</v>
      </c>
      <c r="AQ39" s="259"/>
      <c r="AR39" s="259" t="s">
        <v>875</v>
      </c>
      <c r="AS39" s="259" t="s">
        <v>2541</v>
      </c>
      <c r="AT39" s="262"/>
      <c r="AU39" s="262"/>
      <c r="AV39" s="262"/>
      <c r="AW39" s="262"/>
      <c r="AX39" s="262"/>
      <c r="AY39" s="262"/>
      <c r="AZ39" s="262"/>
      <c r="BA39" s="317">
        <v>222</v>
      </c>
      <c r="BB39" s="390"/>
    </row>
    <row r="40" spans="1:54" ht="24.95" customHeight="1">
      <c r="A40" s="322"/>
      <c r="B40" s="19" t="s">
        <v>2206</v>
      </c>
      <c r="C40" s="19">
        <v>15</v>
      </c>
      <c r="D40" s="27" t="s">
        <v>2202</v>
      </c>
      <c r="E40" s="27"/>
      <c r="F40" s="26" t="s">
        <v>5952</v>
      </c>
      <c r="G40" s="26" t="s">
        <v>2542</v>
      </c>
      <c r="H40" s="26" t="s">
        <v>3</v>
      </c>
      <c r="I40" s="26"/>
      <c r="J40" s="26"/>
      <c r="K40" s="26"/>
      <c r="L40" s="26"/>
      <c r="M40" s="26" t="s">
        <v>2543</v>
      </c>
      <c r="N40" s="26" t="s">
        <v>2544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2545</v>
      </c>
      <c r="AB40" s="28" t="s">
        <v>2546</v>
      </c>
      <c r="AC40" s="28"/>
      <c r="AD40" s="28"/>
      <c r="AE40" s="28" t="s">
        <v>687</v>
      </c>
      <c r="AF40" s="28" t="s">
        <v>813</v>
      </c>
      <c r="AG40" s="28"/>
      <c r="AH40" s="28" t="s">
        <v>2547</v>
      </c>
      <c r="AI40" s="29"/>
      <c r="AJ40" s="30" t="s">
        <v>2285</v>
      </c>
      <c r="AK40" s="31">
        <v>39248</v>
      </c>
      <c r="AL40" s="328"/>
      <c r="AM40" s="329"/>
      <c r="AN40" s="25" t="s">
        <v>2256</v>
      </c>
      <c r="AO40" s="24">
        <v>45060</v>
      </c>
      <c r="AP40" s="258" t="s">
        <v>2548</v>
      </c>
      <c r="AQ40" s="259"/>
      <c r="AR40" s="259" t="s">
        <v>875</v>
      </c>
      <c r="AS40" s="259" t="s">
        <v>2549</v>
      </c>
      <c r="AT40" s="262"/>
      <c r="AU40" s="262"/>
      <c r="AV40" s="262"/>
      <c r="AW40" s="262"/>
      <c r="AX40" s="262"/>
      <c r="AY40" s="262"/>
      <c r="AZ40" s="262"/>
      <c r="BA40" s="317">
        <v>223</v>
      </c>
      <c r="BB40" s="390"/>
    </row>
    <row r="41" spans="1:54" ht="24.95" customHeight="1">
      <c r="A41" s="322"/>
      <c r="B41" s="19" t="s">
        <v>2206</v>
      </c>
      <c r="C41" s="19">
        <v>15</v>
      </c>
      <c r="D41" s="27" t="s">
        <v>2202</v>
      </c>
      <c r="E41" s="27"/>
      <c r="F41" s="26" t="s">
        <v>5953</v>
      </c>
      <c r="G41" s="26" t="s">
        <v>2550</v>
      </c>
      <c r="H41" s="26" t="s">
        <v>3</v>
      </c>
      <c r="I41" s="26"/>
      <c r="J41" s="26"/>
      <c r="K41" s="26"/>
      <c r="L41" s="26"/>
      <c r="M41" s="26" t="s">
        <v>2551</v>
      </c>
      <c r="N41" s="26" t="s">
        <v>2552</v>
      </c>
      <c r="O41" s="26"/>
      <c r="P41" s="26" t="s">
        <v>3</v>
      </c>
      <c r="Q41" s="26" t="s">
        <v>2553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2554</v>
      </c>
      <c r="AB41" s="28" t="s">
        <v>2555</v>
      </c>
      <c r="AC41" s="28"/>
      <c r="AD41" s="28"/>
      <c r="AE41" s="28" t="s">
        <v>701</v>
      </c>
      <c r="AF41" s="28" t="s">
        <v>738</v>
      </c>
      <c r="AG41" s="28"/>
      <c r="AH41" s="28" t="s">
        <v>2556</v>
      </c>
      <c r="AI41" s="29"/>
      <c r="AJ41" s="30" t="s">
        <v>2285</v>
      </c>
      <c r="AK41" s="31">
        <v>39248</v>
      </c>
      <c r="AL41" s="328"/>
      <c r="AM41" s="329"/>
      <c r="AN41" s="25" t="s">
        <v>2256</v>
      </c>
      <c r="AO41" s="24">
        <v>45060</v>
      </c>
      <c r="AP41" s="258" t="s">
        <v>2557</v>
      </c>
      <c r="AQ41" s="259"/>
      <c r="AR41" s="259" t="s">
        <v>875</v>
      </c>
      <c r="AS41" s="259" t="s">
        <v>2558</v>
      </c>
      <c r="AT41" s="262"/>
      <c r="AU41" s="262"/>
      <c r="AV41" s="262"/>
      <c r="AW41" s="262"/>
      <c r="AX41" s="262"/>
      <c r="AY41" s="262"/>
      <c r="AZ41" s="262"/>
      <c r="BA41" s="317">
        <v>224</v>
      </c>
      <c r="BB41" s="390"/>
    </row>
    <row r="42" spans="1:54" ht="24.95" customHeight="1">
      <c r="A42" s="322"/>
      <c r="B42" s="19" t="s">
        <v>2206</v>
      </c>
      <c r="C42" s="19">
        <v>15</v>
      </c>
      <c r="D42" s="27" t="s">
        <v>2202</v>
      </c>
      <c r="E42" s="27"/>
      <c r="F42" s="26" t="s">
        <v>5954</v>
      </c>
      <c r="G42" s="26" t="s">
        <v>2559</v>
      </c>
      <c r="H42" s="26" t="s">
        <v>3</v>
      </c>
      <c r="I42" s="26"/>
      <c r="J42" s="26"/>
      <c r="K42" s="26"/>
      <c r="L42" s="26"/>
      <c r="M42" s="26" t="s">
        <v>2560</v>
      </c>
      <c r="N42" s="26" t="s">
        <v>2561</v>
      </c>
      <c r="O42" s="26"/>
      <c r="P42" s="26" t="s">
        <v>3</v>
      </c>
      <c r="Q42" s="26" t="s">
        <v>2562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2563</v>
      </c>
      <c r="AB42" s="28" t="s">
        <v>2564</v>
      </c>
      <c r="AC42" s="28"/>
      <c r="AD42" s="28"/>
      <c r="AE42" s="28" t="s">
        <v>4</v>
      </c>
      <c r="AF42" s="28" t="s">
        <v>706</v>
      </c>
      <c r="AG42" s="28"/>
      <c r="AH42" s="28" t="s">
        <v>2565</v>
      </c>
      <c r="AI42" s="29"/>
      <c r="AJ42" s="30" t="s">
        <v>2285</v>
      </c>
      <c r="AK42" s="31">
        <v>39248</v>
      </c>
      <c r="AL42" s="328"/>
      <c r="AM42" s="329"/>
      <c r="AN42" s="25" t="s">
        <v>2256</v>
      </c>
      <c r="AO42" s="24">
        <v>45060</v>
      </c>
      <c r="AP42" s="258" t="s">
        <v>2566</v>
      </c>
      <c r="AQ42" s="259"/>
      <c r="AR42" s="259" t="s">
        <v>875</v>
      </c>
      <c r="AS42" s="259" t="s">
        <v>2567</v>
      </c>
      <c r="AT42" s="262"/>
      <c r="AU42" s="262"/>
      <c r="AV42" s="262"/>
      <c r="AW42" s="262"/>
      <c r="AX42" s="262"/>
      <c r="AY42" s="262"/>
      <c r="AZ42" s="262"/>
      <c r="BA42" s="317">
        <v>225</v>
      </c>
      <c r="BB42" s="390"/>
    </row>
    <row r="43" spans="1:54" ht="24.95" customHeight="1">
      <c r="A43" s="322"/>
      <c r="B43" s="19" t="s">
        <v>2206</v>
      </c>
      <c r="C43" s="19">
        <v>15</v>
      </c>
      <c r="D43" s="27" t="s">
        <v>2202</v>
      </c>
      <c r="E43" s="27"/>
      <c r="F43" s="26" t="s">
        <v>5955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2568</v>
      </c>
      <c r="AB43" s="28" t="s">
        <v>2569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2285</v>
      </c>
      <c r="AK43" s="31">
        <v>39248</v>
      </c>
      <c r="AL43" s="328"/>
      <c r="AM43" s="329"/>
      <c r="AN43" s="25" t="s">
        <v>2256</v>
      </c>
      <c r="AO43" s="24">
        <v>45060</v>
      </c>
      <c r="AP43" s="258" t="s">
        <v>2570</v>
      </c>
      <c r="AQ43" s="259"/>
      <c r="AR43" s="259" t="s">
        <v>875</v>
      </c>
      <c r="AS43" s="259" t="s">
        <v>2571</v>
      </c>
      <c r="AT43" s="262"/>
      <c r="AU43" s="262"/>
      <c r="AV43" s="262"/>
      <c r="AW43" s="262"/>
      <c r="AX43" s="262"/>
      <c r="AY43" s="262"/>
      <c r="AZ43" s="262"/>
      <c r="BA43" s="317">
        <v>226</v>
      </c>
      <c r="BB43" s="390"/>
    </row>
    <row r="44" spans="1:54" ht="24.95" customHeight="1">
      <c r="A44" s="322"/>
      <c r="B44" s="19" t="s">
        <v>2206</v>
      </c>
      <c r="C44" s="19">
        <v>15</v>
      </c>
      <c r="D44" s="27" t="s">
        <v>2202</v>
      </c>
      <c r="E44" s="27"/>
      <c r="F44" s="26" t="s">
        <v>5956</v>
      </c>
      <c r="G44" s="26" t="s">
        <v>2572</v>
      </c>
      <c r="H44" s="26" t="s">
        <v>3</v>
      </c>
      <c r="I44" s="26"/>
      <c r="J44" s="26"/>
      <c r="K44" s="26"/>
      <c r="L44" s="26"/>
      <c r="M44" s="26" t="s">
        <v>2573</v>
      </c>
      <c r="N44" s="26" t="s">
        <v>2574</v>
      </c>
      <c r="O44" s="26"/>
      <c r="P44" s="26" t="s">
        <v>3</v>
      </c>
      <c r="Q44" s="26" t="s">
        <v>2575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2576</v>
      </c>
      <c r="AB44" s="28" t="s">
        <v>2577</v>
      </c>
      <c r="AC44" s="28"/>
      <c r="AD44" s="28"/>
      <c r="AE44" s="28" t="s">
        <v>701</v>
      </c>
      <c r="AF44" s="28" t="s">
        <v>738</v>
      </c>
      <c r="AG44" s="28"/>
      <c r="AH44" s="28" t="s">
        <v>2578</v>
      </c>
      <c r="AI44" s="29"/>
      <c r="AJ44" s="30" t="s">
        <v>2285</v>
      </c>
      <c r="AK44" s="31">
        <v>39248</v>
      </c>
      <c r="AL44" s="328"/>
      <c r="AM44" s="329"/>
      <c r="AN44" s="25" t="s">
        <v>2256</v>
      </c>
      <c r="AO44" s="24">
        <v>45060</v>
      </c>
      <c r="AP44" s="258" t="s">
        <v>2579</v>
      </c>
      <c r="AQ44" s="259"/>
      <c r="AR44" s="259" t="s">
        <v>875</v>
      </c>
      <c r="AS44" s="259" t="s">
        <v>2580</v>
      </c>
      <c r="AT44" s="262"/>
      <c r="AU44" s="262"/>
      <c r="AV44" s="262"/>
      <c r="AW44" s="262"/>
      <c r="AX44" s="262"/>
      <c r="AY44" s="262"/>
      <c r="AZ44" s="262"/>
      <c r="BA44" s="317">
        <v>227</v>
      </c>
      <c r="BB44" s="390"/>
    </row>
    <row r="45" spans="1:54" ht="24.95" customHeight="1">
      <c r="A45" s="322"/>
      <c r="B45" s="19" t="s">
        <v>2206</v>
      </c>
      <c r="C45" s="19">
        <v>15</v>
      </c>
      <c r="D45" s="27" t="s">
        <v>2202</v>
      </c>
      <c r="E45" s="27"/>
      <c r="F45" s="26" t="s">
        <v>5957</v>
      </c>
      <c r="G45" s="26" t="s">
        <v>2581</v>
      </c>
      <c r="H45" s="26" t="s">
        <v>3</v>
      </c>
      <c r="I45" s="26"/>
      <c r="J45" s="26"/>
      <c r="K45" s="26"/>
      <c r="L45" s="26"/>
      <c r="M45" s="26" t="s">
        <v>2582</v>
      </c>
      <c r="N45" s="26" t="s">
        <v>2583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2584</v>
      </c>
      <c r="AB45" s="28" t="s">
        <v>2585</v>
      </c>
      <c r="AC45" s="28"/>
      <c r="AD45" s="28"/>
      <c r="AE45" s="28" t="s">
        <v>701</v>
      </c>
      <c r="AF45" s="28" t="s">
        <v>720</v>
      </c>
      <c r="AG45" s="28"/>
      <c r="AH45" s="28" t="s">
        <v>2586</v>
      </c>
      <c r="AI45" s="29"/>
      <c r="AJ45" s="30" t="s">
        <v>2285</v>
      </c>
      <c r="AK45" s="31">
        <v>39248</v>
      </c>
      <c r="AL45" s="328"/>
      <c r="AM45" s="329"/>
      <c r="AN45" s="25" t="s">
        <v>2256</v>
      </c>
      <c r="AO45" s="24">
        <v>45060</v>
      </c>
      <c r="AP45" s="258" t="s">
        <v>2587</v>
      </c>
      <c r="AQ45" s="259"/>
      <c r="AR45" s="259" t="s">
        <v>875</v>
      </c>
      <c r="AS45" s="259" t="s">
        <v>2588</v>
      </c>
      <c r="AT45" s="262"/>
      <c r="AU45" s="262"/>
      <c r="AV45" s="262"/>
      <c r="AW45" s="262"/>
      <c r="AX45" s="262"/>
      <c r="AY45" s="262"/>
      <c r="AZ45" s="262"/>
      <c r="BA45" s="317">
        <v>228</v>
      </c>
      <c r="BB45" s="390"/>
    </row>
    <row r="46" spans="1:54" ht="24.95" customHeight="1">
      <c r="A46" s="322"/>
      <c r="B46" s="19" t="s">
        <v>2206</v>
      </c>
      <c r="C46" s="19">
        <v>15</v>
      </c>
      <c r="D46" s="27" t="s">
        <v>2202</v>
      </c>
      <c r="E46" s="27"/>
      <c r="F46" s="26" t="s">
        <v>5958</v>
      </c>
      <c r="G46" s="26" t="s">
        <v>2589</v>
      </c>
      <c r="H46" s="26" t="s">
        <v>3</v>
      </c>
      <c r="I46" s="26"/>
      <c r="J46" s="26"/>
      <c r="K46" s="26"/>
      <c r="L46" s="26"/>
      <c r="M46" s="26" t="s">
        <v>2590</v>
      </c>
      <c r="N46" s="26" t="s">
        <v>2591</v>
      </c>
      <c r="O46" s="26"/>
      <c r="P46" s="26" t="s">
        <v>3</v>
      </c>
      <c r="Q46" s="26" t="s">
        <v>2592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2593</v>
      </c>
      <c r="AB46" s="28" t="s">
        <v>2594</v>
      </c>
      <c r="AC46" s="28"/>
      <c r="AD46" s="28"/>
      <c r="AE46" s="28" t="s">
        <v>3</v>
      </c>
      <c r="AF46" s="28" t="s">
        <v>3</v>
      </c>
      <c r="AG46" s="28"/>
      <c r="AH46" s="28" t="s">
        <v>2591</v>
      </c>
      <c r="AI46" s="29"/>
      <c r="AJ46" s="30" t="s">
        <v>2285</v>
      </c>
      <c r="AK46" s="31">
        <v>39248</v>
      </c>
      <c r="AL46" s="328"/>
      <c r="AM46" s="329"/>
      <c r="AN46" s="25" t="s">
        <v>2256</v>
      </c>
      <c r="AO46" s="24">
        <v>45060</v>
      </c>
      <c r="AP46" s="258" t="s">
        <v>2595</v>
      </c>
      <c r="AQ46" s="259"/>
      <c r="AR46" s="259" t="s">
        <v>875</v>
      </c>
      <c r="AS46" s="259" t="s">
        <v>2596</v>
      </c>
      <c r="AT46" s="262"/>
      <c r="AU46" s="262"/>
      <c r="AV46" s="262"/>
      <c r="AW46" s="262"/>
      <c r="AX46" s="262"/>
      <c r="AY46" s="262"/>
      <c r="AZ46" s="262"/>
      <c r="BA46" s="317">
        <v>229</v>
      </c>
      <c r="BB46" s="390"/>
    </row>
    <row r="47" spans="1:54" ht="24.95" customHeight="1">
      <c r="A47" s="322"/>
      <c r="B47" s="19" t="s">
        <v>2206</v>
      </c>
      <c r="C47" s="19">
        <v>15</v>
      </c>
      <c r="D47" s="27" t="s">
        <v>2202</v>
      </c>
      <c r="E47" s="27"/>
      <c r="F47" s="26" t="s">
        <v>5959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2597</v>
      </c>
      <c r="N47" s="26" t="s">
        <v>2598</v>
      </c>
      <c r="O47" s="26"/>
      <c r="P47" s="26" t="s">
        <v>3</v>
      </c>
      <c r="Q47" s="26" t="s">
        <v>2599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2600</v>
      </c>
      <c r="AB47" s="28" t="s">
        <v>2601</v>
      </c>
      <c r="AC47" s="28"/>
      <c r="AD47" s="28"/>
      <c r="AE47" s="28" t="s">
        <v>4</v>
      </c>
      <c r="AF47" s="28" t="s">
        <v>706</v>
      </c>
      <c r="AG47" s="28"/>
      <c r="AH47" s="28" t="s">
        <v>2602</v>
      </c>
      <c r="AI47" s="29"/>
      <c r="AJ47" s="30" t="s">
        <v>2285</v>
      </c>
      <c r="AK47" s="31">
        <v>39248</v>
      </c>
      <c r="AL47" s="328"/>
      <c r="AM47" s="329"/>
      <c r="AN47" s="25" t="s">
        <v>2256</v>
      </c>
      <c r="AO47" s="24">
        <v>45060</v>
      </c>
      <c r="AP47" s="258" t="s">
        <v>2603</v>
      </c>
      <c r="AQ47" s="259"/>
      <c r="AR47" s="259" t="s">
        <v>875</v>
      </c>
      <c r="AS47" s="259" t="s">
        <v>2604</v>
      </c>
      <c r="AT47" s="262"/>
      <c r="AU47" s="262"/>
      <c r="AV47" s="262"/>
      <c r="AW47" s="262"/>
      <c r="AX47" s="262"/>
      <c r="AY47" s="262"/>
      <c r="AZ47" s="262"/>
      <c r="BA47" s="317">
        <v>230</v>
      </c>
      <c r="BB47" s="390"/>
    </row>
    <row r="48" spans="1:54" ht="24.95" customHeight="1">
      <c r="A48" s="322"/>
      <c r="B48" s="19" t="s">
        <v>2206</v>
      </c>
      <c r="C48" s="19">
        <v>15</v>
      </c>
      <c r="D48" s="27" t="s">
        <v>2202</v>
      </c>
      <c r="E48" s="27"/>
      <c r="F48" s="26" t="s">
        <v>5960</v>
      </c>
      <c r="G48" s="26" t="s">
        <v>2605</v>
      </c>
      <c r="H48" s="26" t="s">
        <v>3</v>
      </c>
      <c r="I48" s="26"/>
      <c r="J48" s="26"/>
      <c r="K48" s="26"/>
      <c r="L48" s="26"/>
      <c r="M48" s="26" t="s">
        <v>2582</v>
      </c>
      <c r="N48" s="26" t="s">
        <v>2606</v>
      </c>
      <c r="O48" s="26"/>
      <c r="P48" s="26" t="s">
        <v>3</v>
      </c>
      <c r="Q48" s="26" t="s">
        <v>2607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2608</v>
      </c>
      <c r="AB48" s="28" t="s">
        <v>2609</v>
      </c>
      <c r="AC48" s="28"/>
      <c r="AD48" s="28"/>
      <c r="AE48" s="28" t="s">
        <v>701</v>
      </c>
      <c r="AF48" s="28" t="s">
        <v>720</v>
      </c>
      <c r="AG48" s="28"/>
      <c r="AH48" s="28" t="s">
        <v>2610</v>
      </c>
      <c r="AI48" s="29"/>
      <c r="AJ48" s="30" t="s">
        <v>2285</v>
      </c>
      <c r="AK48" s="31">
        <v>39248</v>
      </c>
      <c r="AL48" s="328"/>
      <c r="AM48" s="329"/>
      <c r="AN48" s="25" t="s">
        <v>2256</v>
      </c>
      <c r="AO48" s="24">
        <v>45060</v>
      </c>
      <c r="AP48" s="258" t="s">
        <v>2611</v>
      </c>
      <c r="AQ48" s="259"/>
      <c r="AR48" s="259" t="s">
        <v>875</v>
      </c>
      <c r="AS48" s="259" t="s">
        <v>2612</v>
      </c>
      <c r="AT48" s="262"/>
      <c r="AU48" s="262"/>
      <c r="AV48" s="262"/>
      <c r="AW48" s="262"/>
      <c r="AX48" s="262"/>
      <c r="AY48" s="262"/>
      <c r="AZ48" s="262"/>
      <c r="BA48" s="317">
        <v>231</v>
      </c>
      <c r="BB48" s="390"/>
    </row>
    <row r="49" spans="1:54" ht="24.95" customHeight="1">
      <c r="A49" s="322"/>
      <c r="B49" s="19" t="s">
        <v>2206</v>
      </c>
      <c r="C49" s="19">
        <v>15</v>
      </c>
      <c r="D49" s="27" t="s">
        <v>2202</v>
      </c>
      <c r="E49" s="27"/>
      <c r="F49" s="26" t="s">
        <v>5961</v>
      </c>
      <c r="G49" s="26" t="s">
        <v>2613</v>
      </c>
      <c r="H49" s="26" t="s">
        <v>3</v>
      </c>
      <c r="I49" s="26"/>
      <c r="J49" s="26"/>
      <c r="K49" s="26"/>
      <c r="L49" s="26"/>
      <c r="M49" s="26" t="s">
        <v>2614</v>
      </c>
      <c r="N49" s="26" t="s">
        <v>2615</v>
      </c>
      <c r="O49" s="26"/>
      <c r="P49" s="26" t="s">
        <v>3</v>
      </c>
      <c r="Q49" s="26" t="s">
        <v>2616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2617</v>
      </c>
      <c r="AB49" s="28" t="s">
        <v>2618</v>
      </c>
      <c r="AC49" s="28"/>
      <c r="AD49" s="28"/>
      <c r="AE49" s="28" t="s">
        <v>4</v>
      </c>
      <c r="AF49" s="28" t="s">
        <v>675</v>
      </c>
      <c r="AG49" s="28"/>
      <c r="AH49" s="28" t="s">
        <v>2619</v>
      </c>
      <c r="AI49" s="29"/>
      <c r="AJ49" s="30" t="s">
        <v>2285</v>
      </c>
      <c r="AK49" s="31">
        <v>39248</v>
      </c>
      <c r="AL49" s="328"/>
      <c r="AM49" s="329"/>
      <c r="AN49" s="25" t="s">
        <v>2256</v>
      </c>
      <c r="AO49" s="24">
        <v>45060</v>
      </c>
      <c r="AP49" s="258" t="s">
        <v>2620</v>
      </c>
      <c r="AQ49" s="259"/>
      <c r="AR49" s="259" t="s">
        <v>875</v>
      </c>
      <c r="AS49" s="259" t="s">
        <v>2621</v>
      </c>
      <c r="AT49" s="262"/>
      <c r="AU49" s="262"/>
      <c r="AV49" s="262"/>
      <c r="AW49" s="262"/>
      <c r="AX49" s="262"/>
      <c r="AY49" s="262"/>
      <c r="AZ49" s="262"/>
      <c r="BA49" s="317">
        <v>232</v>
      </c>
      <c r="BB49" s="390"/>
    </row>
    <row r="50" spans="1:54" ht="24.95" customHeight="1">
      <c r="A50" s="322"/>
      <c r="B50" s="19" t="s">
        <v>2206</v>
      </c>
      <c r="C50" s="19">
        <v>15</v>
      </c>
      <c r="D50" s="27" t="s">
        <v>2202</v>
      </c>
      <c r="E50" s="27"/>
      <c r="F50" s="26" t="s">
        <v>5962</v>
      </c>
      <c r="G50" s="26" t="s">
        <v>2622</v>
      </c>
      <c r="H50" s="26" t="s">
        <v>3</v>
      </c>
      <c r="I50" s="26"/>
      <c r="J50" s="26"/>
      <c r="K50" s="26"/>
      <c r="L50" s="26"/>
      <c r="M50" s="26" t="s">
        <v>2469</v>
      </c>
      <c r="N50" s="26" t="s">
        <v>2623</v>
      </c>
      <c r="O50" s="26"/>
      <c r="P50" s="26" t="s">
        <v>3</v>
      </c>
      <c r="Q50" s="26" t="s">
        <v>2624</v>
      </c>
      <c r="R50" s="26" t="s">
        <v>3</v>
      </c>
      <c r="S50" s="26"/>
      <c r="T50" s="26" t="s">
        <v>3</v>
      </c>
      <c r="U50" s="26" t="s">
        <v>2625</v>
      </c>
      <c r="V50" s="26"/>
      <c r="W50" s="26"/>
      <c r="X50" s="26"/>
      <c r="Y50" s="26"/>
      <c r="Z50" s="26" t="s">
        <v>3</v>
      </c>
      <c r="AA50" s="28" t="s">
        <v>1034</v>
      </c>
      <c r="AB50" s="28" t="s">
        <v>2626</v>
      </c>
      <c r="AC50" s="28"/>
      <c r="AD50" s="28"/>
      <c r="AE50" s="28" t="s">
        <v>4</v>
      </c>
      <c r="AF50" s="28" t="s">
        <v>716</v>
      </c>
      <c r="AG50" s="28"/>
      <c r="AH50" s="28" t="s">
        <v>2627</v>
      </c>
      <c r="AI50" s="29"/>
      <c r="AJ50" s="30" t="s">
        <v>2285</v>
      </c>
      <c r="AK50" s="31">
        <v>39248</v>
      </c>
      <c r="AL50" s="328"/>
      <c r="AM50" s="329"/>
      <c r="AN50" s="25" t="s">
        <v>2256</v>
      </c>
      <c r="AO50" s="24">
        <v>45060</v>
      </c>
      <c r="AP50" s="258" t="s">
        <v>2628</v>
      </c>
      <c r="AQ50" s="259"/>
      <c r="AR50" s="259" t="s">
        <v>875</v>
      </c>
      <c r="AS50" s="259" t="s">
        <v>2629</v>
      </c>
      <c r="AT50" s="262"/>
      <c r="AU50" s="262"/>
      <c r="AV50" s="262"/>
      <c r="AW50" s="262"/>
      <c r="AX50" s="262"/>
      <c r="AY50" s="262"/>
      <c r="AZ50" s="262"/>
      <c r="BA50" s="317">
        <v>233</v>
      </c>
      <c r="BB50" s="390"/>
    </row>
    <row r="51" spans="1:54" ht="24.95" customHeight="1">
      <c r="A51" s="322"/>
      <c r="B51" s="19" t="s">
        <v>2206</v>
      </c>
      <c r="C51" s="19">
        <v>15</v>
      </c>
      <c r="D51" s="27" t="s">
        <v>2202</v>
      </c>
      <c r="E51" s="27"/>
      <c r="F51" s="26" t="s">
        <v>5963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2630</v>
      </c>
      <c r="AB51" s="28" t="s">
        <v>820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2285</v>
      </c>
      <c r="AK51" s="31">
        <v>39248</v>
      </c>
      <c r="AL51" s="328"/>
      <c r="AM51" s="329"/>
      <c r="AN51" s="25" t="s">
        <v>2256</v>
      </c>
      <c r="AO51" s="24">
        <v>45060</v>
      </c>
      <c r="AP51" s="258" t="s">
        <v>2631</v>
      </c>
      <c r="AQ51" s="259"/>
      <c r="AR51" s="259" t="s">
        <v>875</v>
      </c>
      <c r="AS51" s="259" t="s">
        <v>2632</v>
      </c>
      <c r="AT51" s="262"/>
      <c r="AU51" s="262"/>
      <c r="AV51" s="262"/>
      <c r="AW51" s="262"/>
      <c r="AX51" s="262"/>
      <c r="AY51" s="262"/>
      <c r="AZ51" s="262"/>
      <c r="BA51" s="317">
        <v>234</v>
      </c>
      <c r="BB51" s="390"/>
    </row>
    <row r="52" spans="1:54" ht="24.95" customHeight="1">
      <c r="A52" s="322"/>
      <c r="B52" s="19" t="s">
        <v>2206</v>
      </c>
      <c r="C52" s="19">
        <v>15</v>
      </c>
      <c r="D52" s="27" t="s">
        <v>2202</v>
      </c>
      <c r="E52" s="27"/>
      <c r="F52" s="26" t="s">
        <v>5964</v>
      </c>
      <c r="G52" s="26" t="s">
        <v>2633</v>
      </c>
      <c r="H52" s="26" t="s">
        <v>3</v>
      </c>
      <c r="I52" s="26"/>
      <c r="J52" s="26"/>
      <c r="K52" s="26"/>
      <c r="L52" s="26"/>
      <c r="M52" s="26" t="s">
        <v>2634</v>
      </c>
      <c r="N52" s="26" t="s">
        <v>2635</v>
      </c>
      <c r="O52" s="26"/>
      <c r="P52" s="26" t="s">
        <v>3</v>
      </c>
      <c r="Q52" s="26" t="s">
        <v>2636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2637</v>
      </c>
      <c r="AB52" s="28" t="s">
        <v>2638</v>
      </c>
      <c r="AC52" s="28"/>
      <c r="AD52" s="28"/>
      <c r="AE52" s="28" t="s">
        <v>1070</v>
      </c>
      <c r="AF52" s="28" t="s">
        <v>2639</v>
      </c>
      <c r="AG52" s="28"/>
      <c r="AH52" s="28" t="s">
        <v>2640</v>
      </c>
      <c r="AI52" s="29"/>
      <c r="AJ52" s="30" t="s">
        <v>2285</v>
      </c>
      <c r="AK52" s="31">
        <v>39248</v>
      </c>
      <c r="AL52" s="328"/>
      <c r="AM52" s="329"/>
      <c r="AN52" s="25" t="s">
        <v>2256</v>
      </c>
      <c r="AO52" s="24">
        <v>45060</v>
      </c>
      <c r="AP52" s="258" t="s">
        <v>2641</v>
      </c>
      <c r="AQ52" s="259"/>
      <c r="AR52" s="259" t="s">
        <v>875</v>
      </c>
      <c r="AS52" s="259" t="s">
        <v>2642</v>
      </c>
      <c r="AT52" s="262"/>
      <c r="AU52" s="262"/>
      <c r="AV52" s="262"/>
      <c r="AW52" s="262"/>
      <c r="AX52" s="262"/>
      <c r="AY52" s="262"/>
      <c r="AZ52" s="262"/>
      <c r="BA52" s="317">
        <v>235</v>
      </c>
      <c r="BB52" s="390"/>
    </row>
    <row r="53" spans="1:54" ht="24.95" customHeight="1">
      <c r="A53" s="322"/>
      <c r="B53" s="19" t="s">
        <v>2206</v>
      </c>
      <c r="C53" s="19">
        <v>15</v>
      </c>
      <c r="D53" s="27" t="s">
        <v>2202</v>
      </c>
      <c r="E53" s="27"/>
      <c r="F53" s="26" t="s">
        <v>5965</v>
      </c>
      <c r="G53" s="26" t="s">
        <v>2643</v>
      </c>
      <c r="H53" s="26" t="s">
        <v>3</v>
      </c>
      <c r="I53" s="26"/>
      <c r="J53" s="26"/>
      <c r="K53" s="26"/>
      <c r="L53" s="26"/>
      <c r="M53" s="26" t="s">
        <v>2644</v>
      </c>
      <c r="N53" s="26" t="s">
        <v>2645</v>
      </c>
      <c r="O53" s="26"/>
      <c r="P53" s="26" t="s">
        <v>3</v>
      </c>
      <c r="Q53" s="26" t="s">
        <v>2646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2647</v>
      </c>
      <c r="AB53" s="28" t="s">
        <v>2648</v>
      </c>
      <c r="AC53" s="28"/>
      <c r="AD53" s="28"/>
      <c r="AE53" s="28" t="s">
        <v>691</v>
      </c>
      <c r="AF53" s="28" t="s">
        <v>2649</v>
      </c>
      <c r="AG53" s="28"/>
      <c r="AH53" s="28" t="s">
        <v>2650</v>
      </c>
      <c r="AI53" s="29"/>
      <c r="AJ53" s="30" t="s">
        <v>2285</v>
      </c>
      <c r="AK53" s="31">
        <v>39248</v>
      </c>
      <c r="AL53" s="328"/>
      <c r="AM53" s="329"/>
      <c r="AN53" s="25" t="s">
        <v>2256</v>
      </c>
      <c r="AO53" s="24">
        <v>45060</v>
      </c>
      <c r="AP53" s="258" t="s">
        <v>2651</v>
      </c>
      <c r="AQ53" s="259"/>
      <c r="AR53" s="259" t="s">
        <v>875</v>
      </c>
      <c r="AS53" s="259" t="s">
        <v>2652</v>
      </c>
      <c r="AT53" s="262"/>
      <c r="AU53" s="262"/>
      <c r="AV53" s="262"/>
      <c r="AW53" s="262"/>
      <c r="AX53" s="262"/>
      <c r="AY53" s="262"/>
      <c r="AZ53" s="262"/>
      <c r="BA53" s="317">
        <v>236</v>
      </c>
      <c r="BB53" s="390"/>
    </row>
    <row r="54" spans="1:54" ht="24.95" customHeight="1">
      <c r="A54" s="322"/>
      <c r="B54" s="19" t="s">
        <v>2206</v>
      </c>
      <c r="C54" s="19">
        <v>15</v>
      </c>
      <c r="D54" s="27" t="s">
        <v>2202</v>
      </c>
      <c r="E54" s="27"/>
      <c r="F54" s="26" t="s">
        <v>5966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2653</v>
      </c>
      <c r="AB54" s="28" t="s">
        <v>2654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2285</v>
      </c>
      <c r="AK54" s="31">
        <v>39248</v>
      </c>
      <c r="AL54" s="328"/>
      <c r="AM54" s="329"/>
      <c r="AN54" s="25" t="s">
        <v>2256</v>
      </c>
      <c r="AO54" s="24">
        <v>45060</v>
      </c>
      <c r="AP54" s="258" t="s">
        <v>2655</v>
      </c>
      <c r="AQ54" s="259"/>
      <c r="AR54" s="259" t="s">
        <v>875</v>
      </c>
      <c r="AS54" s="259" t="s">
        <v>2656</v>
      </c>
      <c r="AT54" s="262"/>
      <c r="AU54" s="262"/>
      <c r="AV54" s="262"/>
      <c r="AW54" s="262"/>
      <c r="AX54" s="262"/>
      <c r="AY54" s="262"/>
      <c r="AZ54" s="262"/>
      <c r="BA54" s="317">
        <v>237</v>
      </c>
      <c r="BB54" s="390"/>
    </row>
    <row r="55" spans="1:54" ht="24.95" customHeight="1">
      <c r="A55" s="322"/>
      <c r="B55" s="19" t="s">
        <v>2206</v>
      </c>
      <c r="C55" s="19">
        <v>15</v>
      </c>
      <c r="D55" s="27" t="s">
        <v>2202</v>
      </c>
      <c r="E55" s="27"/>
      <c r="F55" s="26" t="s">
        <v>5967</v>
      </c>
      <c r="G55" s="26" t="s">
        <v>3</v>
      </c>
      <c r="H55" s="26" t="s">
        <v>2149</v>
      </c>
      <c r="I55" s="26"/>
      <c r="J55" s="26"/>
      <c r="K55" s="26"/>
      <c r="L55" s="26"/>
      <c r="M55" s="26" t="s">
        <v>2657</v>
      </c>
      <c r="N55" s="26" t="s">
        <v>2658</v>
      </c>
      <c r="O55" s="26"/>
      <c r="P55" s="26" t="s">
        <v>3</v>
      </c>
      <c r="Q55" s="26" t="s">
        <v>2659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2660</v>
      </c>
      <c r="AB55" s="28" t="s">
        <v>2661</v>
      </c>
      <c r="AC55" s="28"/>
      <c r="AD55" s="28"/>
      <c r="AE55" s="28" t="s">
        <v>701</v>
      </c>
      <c r="AF55" s="28" t="s">
        <v>904</v>
      </c>
      <c r="AG55" s="28"/>
      <c r="AH55" s="28" t="s">
        <v>2662</v>
      </c>
      <c r="AI55" s="29"/>
      <c r="AJ55" s="30" t="s">
        <v>2285</v>
      </c>
      <c r="AK55" s="31">
        <v>39248</v>
      </c>
      <c r="AL55" s="328"/>
      <c r="AM55" s="329"/>
      <c r="AN55" s="25" t="s">
        <v>2256</v>
      </c>
      <c r="AO55" s="24">
        <v>45060</v>
      </c>
      <c r="AP55" s="258" t="s">
        <v>2663</v>
      </c>
      <c r="AQ55" s="259"/>
      <c r="AR55" s="259" t="s">
        <v>875</v>
      </c>
      <c r="AS55" s="259" t="s">
        <v>2664</v>
      </c>
      <c r="AT55" s="262"/>
      <c r="AU55" s="262"/>
      <c r="AV55" s="262"/>
      <c r="AW55" s="262"/>
      <c r="AX55" s="262"/>
      <c r="AY55" s="262"/>
      <c r="AZ55" s="262"/>
      <c r="BA55" s="317">
        <v>238</v>
      </c>
      <c r="BB55" s="390"/>
    </row>
    <row r="56" spans="1:54" ht="24.95" customHeight="1">
      <c r="A56" s="322"/>
      <c r="B56" s="19" t="s">
        <v>2206</v>
      </c>
      <c r="C56" s="19">
        <v>15</v>
      </c>
      <c r="D56" s="27" t="s">
        <v>2202</v>
      </c>
      <c r="E56" s="27"/>
      <c r="F56" s="26" t="s">
        <v>5968</v>
      </c>
      <c r="G56" s="26" t="s">
        <v>2665</v>
      </c>
      <c r="H56" s="26" t="s">
        <v>3</v>
      </c>
      <c r="I56" s="26"/>
      <c r="J56" s="26"/>
      <c r="K56" s="26"/>
      <c r="L56" s="26"/>
      <c r="M56" s="26" t="s">
        <v>767</v>
      </c>
      <c r="N56" s="26" t="s">
        <v>2666</v>
      </c>
      <c r="O56" s="26"/>
      <c r="P56" s="26" t="s">
        <v>3</v>
      </c>
      <c r="Q56" s="26" t="s">
        <v>2667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1052</v>
      </c>
      <c r="AB56" s="28" t="s">
        <v>2668</v>
      </c>
      <c r="AC56" s="28"/>
      <c r="AD56" s="28"/>
      <c r="AE56" s="28" t="s">
        <v>695</v>
      </c>
      <c r="AF56" s="28" t="s">
        <v>765</v>
      </c>
      <c r="AG56" s="28"/>
      <c r="AH56" s="28" t="s">
        <v>2669</v>
      </c>
      <c r="AI56" s="29"/>
      <c r="AJ56" s="30" t="s">
        <v>2285</v>
      </c>
      <c r="AK56" s="31">
        <v>39248</v>
      </c>
      <c r="AL56" s="328"/>
      <c r="AM56" s="329"/>
      <c r="AN56" s="25" t="s">
        <v>2256</v>
      </c>
      <c r="AO56" s="24">
        <v>45060</v>
      </c>
      <c r="AP56" s="258" t="s">
        <v>2670</v>
      </c>
      <c r="AQ56" s="259"/>
      <c r="AR56" s="259" t="s">
        <v>875</v>
      </c>
      <c r="AS56" s="259" t="s">
        <v>2671</v>
      </c>
      <c r="AT56" s="262"/>
      <c r="AU56" s="262"/>
      <c r="AV56" s="262"/>
      <c r="AW56" s="262"/>
      <c r="AX56" s="262"/>
      <c r="AY56" s="262"/>
      <c r="AZ56" s="262"/>
      <c r="BA56" s="317">
        <v>239</v>
      </c>
      <c r="BB56" s="390"/>
    </row>
    <row r="57" spans="1:54" ht="24.95" customHeight="1">
      <c r="A57" s="322"/>
      <c r="B57" s="19" t="s">
        <v>2206</v>
      </c>
      <c r="C57" s="19">
        <v>15</v>
      </c>
      <c r="D57" s="27" t="s">
        <v>2202</v>
      </c>
      <c r="E57" s="27"/>
      <c r="F57" s="26" t="s">
        <v>5969</v>
      </c>
      <c r="G57" s="26" t="s">
        <v>3</v>
      </c>
      <c r="H57" s="26" t="s">
        <v>2672</v>
      </c>
      <c r="I57" s="26"/>
      <c r="J57" s="26"/>
      <c r="K57" s="26"/>
      <c r="L57" s="26"/>
      <c r="M57" s="26" t="s">
        <v>2673</v>
      </c>
      <c r="N57" s="26" t="s">
        <v>2674</v>
      </c>
      <c r="O57" s="26"/>
      <c r="P57" s="26" t="s">
        <v>3</v>
      </c>
      <c r="Q57" s="26" t="s">
        <v>2675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2676</v>
      </c>
      <c r="AB57" s="28" t="s">
        <v>2677</v>
      </c>
      <c r="AC57" s="28"/>
      <c r="AD57" s="28"/>
      <c r="AE57" s="28" t="s">
        <v>701</v>
      </c>
      <c r="AF57" s="28" t="s">
        <v>904</v>
      </c>
      <c r="AG57" s="28"/>
      <c r="AH57" s="28" t="s">
        <v>2678</v>
      </c>
      <c r="AI57" s="29"/>
      <c r="AJ57" s="30" t="s">
        <v>2285</v>
      </c>
      <c r="AK57" s="31">
        <v>39248</v>
      </c>
      <c r="AL57" s="328"/>
      <c r="AM57" s="329"/>
      <c r="AN57" s="25" t="s">
        <v>2256</v>
      </c>
      <c r="AO57" s="24">
        <v>45060</v>
      </c>
      <c r="AP57" s="258" t="s">
        <v>2679</v>
      </c>
      <c r="AQ57" s="259"/>
      <c r="AR57" s="259" t="s">
        <v>875</v>
      </c>
      <c r="AS57" s="259" t="s">
        <v>2680</v>
      </c>
      <c r="AT57" s="262"/>
      <c r="AU57" s="262"/>
      <c r="AV57" s="262"/>
      <c r="AW57" s="262"/>
      <c r="AX57" s="262"/>
      <c r="AY57" s="262"/>
      <c r="AZ57" s="262"/>
      <c r="BA57" s="317">
        <v>240</v>
      </c>
      <c r="BB57" s="390"/>
    </row>
    <row r="58" spans="1:54" ht="24.95" customHeight="1">
      <c r="A58" s="322"/>
      <c r="B58" s="19" t="s">
        <v>2206</v>
      </c>
      <c r="C58" s="19">
        <v>15</v>
      </c>
      <c r="D58" s="27" t="s">
        <v>2202</v>
      </c>
      <c r="E58" s="27"/>
      <c r="F58" s="26" t="s">
        <v>5970</v>
      </c>
      <c r="G58" s="26" t="s">
        <v>3</v>
      </c>
      <c r="H58" s="26" t="s">
        <v>2681</v>
      </c>
      <c r="I58" s="26"/>
      <c r="J58" s="26"/>
      <c r="K58" s="26"/>
      <c r="L58" s="26"/>
      <c r="M58" s="26" t="s">
        <v>2682</v>
      </c>
      <c r="N58" s="26" t="s">
        <v>2683</v>
      </c>
      <c r="O58" s="26"/>
      <c r="P58" s="26" t="s">
        <v>3</v>
      </c>
      <c r="Q58" s="26" t="s">
        <v>2684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2685</v>
      </c>
      <c r="AB58" s="28" t="s">
        <v>2686</v>
      </c>
      <c r="AC58" s="28"/>
      <c r="AD58" s="28"/>
      <c r="AE58" s="28" t="s">
        <v>4</v>
      </c>
      <c r="AF58" s="28" t="s">
        <v>893</v>
      </c>
      <c r="AG58" s="28"/>
      <c r="AH58" s="28" t="s">
        <v>2687</v>
      </c>
      <c r="AI58" s="29"/>
      <c r="AJ58" s="30" t="s">
        <v>2285</v>
      </c>
      <c r="AK58" s="31">
        <v>39248</v>
      </c>
      <c r="AL58" s="328"/>
      <c r="AM58" s="329"/>
      <c r="AN58" s="25" t="s">
        <v>2256</v>
      </c>
      <c r="AO58" s="24">
        <v>45060</v>
      </c>
      <c r="AP58" s="258" t="s">
        <v>2688</v>
      </c>
      <c r="AQ58" s="259"/>
      <c r="AR58" s="259" t="s">
        <v>875</v>
      </c>
      <c r="AS58" s="259" t="s">
        <v>2689</v>
      </c>
      <c r="AT58" s="262"/>
      <c r="AU58" s="262"/>
      <c r="AV58" s="262"/>
      <c r="AW58" s="262"/>
      <c r="AX58" s="262"/>
      <c r="AY58" s="262"/>
      <c r="AZ58" s="262"/>
      <c r="BA58" s="317">
        <v>241</v>
      </c>
      <c r="BB58" s="390"/>
    </row>
    <row r="59" spans="1:54" ht="24.95" customHeight="1">
      <c r="A59" s="322"/>
      <c r="B59" s="19" t="s">
        <v>2206</v>
      </c>
      <c r="C59" s="19">
        <v>15</v>
      </c>
      <c r="D59" s="27" t="s">
        <v>2202</v>
      </c>
      <c r="E59" s="27"/>
      <c r="F59" s="26" t="s">
        <v>5971</v>
      </c>
      <c r="G59" s="26" t="s">
        <v>2690</v>
      </c>
      <c r="H59" s="26" t="s">
        <v>3</v>
      </c>
      <c r="I59" s="26"/>
      <c r="J59" s="26"/>
      <c r="K59" s="26"/>
      <c r="L59" s="26"/>
      <c r="M59" s="26" t="s">
        <v>2691</v>
      </c>
      <c r="N59" s="26" t="s">
        <v>2692</v>
      </c>
      <c r="O59" s="26"/>
      <c r="P59" s="26" t="s">
        <v>3</v>
      </c>
      <c r="Q59" s="26" t="s">
        <v>2693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2694</v>
      </c>
      <c r="AB59" s="28" t="s">
        <v>2695</v>
      </c>
      <c r="AC59" s="28"/>
      <c r="AD59" s="28"/>
      <c r="AE59" s="28" t="s">
        <v>701</v>
      </c>
      <c r="AF59" s="28" t="s">
        <v>738</v>
      </c>
      <c r="AG59" s="28"/>
      <c r="AH59" s="28" t="s">
        <v>2696</v>
      </c>
      <c r="AI59" s="29"/>
      <c r="AJ59" s="30" t="s">
        <v>2285</v>
      </c>
      <c r="AK59" s="31">
        <v>39248</v>
      </c>
      <c r="AL59" s="328"/>
      <c r="AM59" s="329"/>
      <c r="AN59" s="25" t="s">
        <v>2256</v>
      </c>
      <c r="AO59" s="24">
        <v>45060</v>
      </c>
      <c r="AP59" s="258" t="s">
        <v>2697</v>
      </c>
      <c r="AQ59" s="259"/>
      <c r="AR59" s="259" t="s">
        <v>875</v>
      </c>
      <c r="AS59" s="259" t="s">
        <v>2698</v>
      </c>
      <c r="AT59" s="262"/>
      <c r="AU59" s="262"/>
      <c r="AV59" s="262"/>
      <c r="AW59" s="262"/>
      <c r="AX59" s="262"/>
      <c r="AY59" s="262"/>
      <c r="AZ59" s="262"/>
      <c r="BA59" s="317">
        <v>242</v>
      </c>
      <c r="BB59" s="390"/>
    </row>
    <row r="60" spans="1:54" ht="24.95" customHeight="1">
      <c r="A60" s="322"/>
      <c r="B60" s="19" t="s">
        <v>2206</v>
      </c>
      <c r="C60" s="19">
        <v>15</v>
      </c>
      <c r="D60" s="27" t="s">
        <v>2202</v>
      </c>
      <c r="E60" s="27"/>
      <c r="F60" s="26" t="s">
        <v>5972</v>
      </c>
      <c r="G60" s="26" t="s">
        <v>2699</v>
      </c>
      <c r="H60" s="26" t="s">
        <v>3</v>
      </c>
      <c r="I60" s="26"/>
      <c r="J60" s="26"/>
      <c r="K60" s="26"/>
      <c r="L60" s="26"/>
      <c r="M60" s="26" t="s">
        <v>2700</v>
      </c>
      <c r="N60" s="26" t="s">
        <v>2701</v>
      </c>
      <c r="O60" s="26"/>
      <c r="P60" s="26" t="s">
        <v>3</v>
      </c>
      <c r="Q60" s="26" t="s">
        <v>2702</v>
      </c>
      <c r="R60" s="26" t="s">
        <v>2702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2703</v>
      </c>
      <c r="AB60" s="28" t="s">
        <v>2036</v>
      </c>
      <c r="AC60" s="28"/>
      <c r="AD60" s="28"/>
      <c r="AE60" s="28" t="s">
        <v>701</v>
      </c>
      <c r="AF60" s="28" t="s">
        <v>720</v>
      </c>
      <c r="AG60" s="28"/>
      <c r="AH60" s="28" t="s">
        <v>2704</v>
      </c>
      <c r="AI60" s="29"/>
      <c r="AJ60" s="30" t="s">
        <v>2285</v>
      </c>
      <c r="AK60" s="31">
        <v>39248</v>
      </c>
      <c r="AL60" s="328"/>
      <c r="AM60" s="329"/>
      <c r="AN60" s="25" t="s">
        <v>2256</v>
      </c>
      <c r="AO60" s="24">
        <v>45060</v>
      </c>
      <c r="AP60" s="258" t="s">
        <v>2705</v>
      </c>
      <c r="AQ60" s="259"/>
      <c r="AR60" s="259" t="s">
        <v>875</v>
      </c>
      <c r="AS60" s="259" t="s">
        <v>2706</v>
      </c>
      <c r="AT60" s="262"/>
      <c r="AU60" s="262"/>
      <c r="AV60" s="262"/>
      <c r="AW60" s="262"/>
      <c r="AX60" s="262"/>
      <c r="AY60" s="262"/>
      <c r="AZ60" s="262"/>
      <c r="BA60" s="317">
        <v>243</v>
      </c>
      <c r="BB60" s="390"/>
    </row>
    <row r="61" spans="1:54" ht="24.95" customHeight="1">
      <c r="A61" s="322"/>
      <c r="B61" s="19" t="s">
        <v>2206</v>
      </c>
      <c r="C61" s="19">
        <v>15</v>
      </c>
      <c r="D61" s="27" t="s">
        <v>2202</v>
      </c>
      <c r="E61" s="27"/>
      <c r="F61" s="26" t="s">
        <v>5973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2239</v>
      </c>
      <c r="N61" s="26" t="s">
        <v>2707</v>
      </c>
      <c r="O61" s="26"/>
      <c r="P61" s="26" t="s">
        <v>3</v>
      </c>
      <c r="Q61" s="26" t="s">
        <v>2708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2709</v>
      </c>
      <c r="AB61" s="28" t="s">
        <v>2710</v>
      </c>
      <c r="AC61" s="28"/>
      <c r="AD61" s="28"/>
      <c r="AE61" s="28" t="s">
        <v>701</v>
      </c>
      <c r="AF61" s="28" t="s">
        <v>720</v>
      </c>
      <c r="AG61" s="28"/>
      <c r="AH61" s="28" t="s">
        <v>2711</v>
      </c>
      <c r="AI61" s="29"/>
      <c r="AJ61" s="30" t="s">
        <v>2285</v>
      </c>
      <c r="AK61" s="31">
        <v>39248</v>
      </c>
      <c r="AL61" s="328"/>
      <c r="AM61" s="329"/>
      <c r="AN61" s="25" t="s">
        <v>2256</v>
      </c>
      <c r="AO61" s="24">
        <v>45060</v>
      </c>
      <c r="AP61" s="258" t="s">
        <v>2712</v>
      </c>
      <c r="AQ61" s="259"/>
      <c r="AR61" s="259" t="s">
        <v>875</v>
      </c>
      <c r="AS61" s="259" t="s">
        <v>2713</v>
      </c>
      <c r="AT61" s="262"/>
      <c r="AU61" s="262"/>
      <c r="AV61" s="262"/>
      <c r="AW61" s="262"/>
      <c r="AX61" s="262"/>
      <c r="AY61" s="262"/>
      <c r="AZ61" s="262"/>
      <c r="BA61" s="317">
        <v>244</v>
      </c>
      <c r="BB61" s="390"/>
    </row>
    <row r="62" spans="1:54" ht="24.95" customHeight="1">
      <c r="A62" s="322"/>
      <c r="B62" s="19" t="s">
        <v>2206</v>
      </c>
      <c r="C62" s="19">
        <v>15</v>
      </c>
      <c r="D62" s="27" t="s">
        <v>2202</v>
      </c>
      <c r="E62" s="27"/>
      <c r="F62" s="26" t="s">
        <v>5974</v>
      </c>
      <c r="G62" s="26" t="s">
        <v>2714</v>
      </c>
      <c r="H62" s="26" t="s">
        <v>3</v>
      </c>
      <c r="I62" s="26"/>
      <c r="J62" s="26"/>
      <c r="K62" s="26"/>
      <c r="L62" s="26"/>
      <c r="M62" s="26" t="s">
        <v>2715</v>
      </c>
      <c r="N62" s="26" t="s">
        <v>2716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2511</v>
      </c>
      <c r="AB62" s="28" t="s">
        <v>2717</v>
      </c>
      <c r="AC62" s="28"/>
      <c r="AD62" s="28"/>
      <c r="AE62" s="28" t="s">
        <v>4</v>
      </c>
      <c r="AF62" s="28" t="s">
        <v>716</v>
      </c>
      <c r="AG62" s="28"/>
      <c r="AH62" s="28" t="s">
        <v>2718</v>
      </c>
      <c r="AI62" s="29"/>
      <c r="AJ62" s="30" t="s">
        <v>2285</v>
      </c>
      <c r="AK62" s="31">
        <v>39248</v>
      </c>
      <c r="AL62" s="328"/>
      <c r="AM62" s="329"/>
      <c r="AN62" s="25" t="s">
        <v>2256</v>
      </c>
      <c r="AO62" s="24">
        <v>45060</v>
      </c>
      <c r="AP62" s="258" t="s">
        <v>2719</v>
      </c>
      <c r="AQ62" s="259"/>
      <c r="AR62" s="259" t="s">
        <v>875</v>
      </c>
      <c r="AS62" s="259" t="s">
        <v>2720</v>
      </c>
      <c r="AT62" s="262"/>
      <c r="AU62" s="262"/>
      <c r="AV62" s="262"/>
      <c r="AW62" s="262"/>
      <c r="AX62" s="262"/>
      <c r="AY62" s="262"/>
      <c r="AZ62" s="262"/>
      <c r="BA62" s="317">
        <v>245</v>
      </c>
      <c r="BB62" s="390"/>
    </row>
    <row r="63" spans="1:54" ht="24.95" customHeight="1">
      <c r="A63" s="322"/>
      <c r="B63" s="19" t="s">
        <v>2206</v>
      </c>
      <c r="C63" s="19">
        <v>15</v>
      </c>
      <c r="D63" s="27" t="s">
        <v>2202</v>
      </c>
      <c r="E63" s="27"/>
      <c r="F63" s="26" t="s">
        <v>5975</v>
      </c>
      <c r="G63" s="26" t="s">
        <v>2721</v>
      </c>
      <c r="H63" s="26" t="s">
        <v>3</v>
      </c>
      <c r="I63" s="26"/>
      <c r="J63" s="26"/>
      <c r="K63" s="26"/>
      <c r="L63" s="26"/>
      <c r="M63" s="26" t="s">
        <v>2722</v>
      </c>
      <c r="N63" s="26" t="s">
        <v>2723</v>
      </c>
      <c r="O63" s="26"/>
      <c r="P63" s="26" t="s">
        <v>3</v>
      </c>
      <c r="Q63" s="26" t="s">
        <v>2724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2725</v>
      </c>
      <c r="AB63" s="28" t="s">
        <v>2726</v>
      </c>
      <c r="AC63" s="28"/>
      <c r="AD63" s="28"/>
      <c r="AE63" s="28" t="s">
        <v>695</v>
      </c>
      <c r="AF63" s="28" t="s">
        <v>696</v>
      </c>
      <c r="AG63" s="28"/>
      <c r="AH63" s="28" t="s">
        <v>2727</v>
      </c>
      <c r="AI63" s="29"/>
      <c r="AJ63" s="30" t="s">
        <v>2285</v>
      </c>
      <c r="AK63" s="31">
        <v>39248</v>
      </c>
      <c r="AL63" s="328"/>
      <c r="AM63" s="329"/>
      <c r="AN63" s="25" t="s">
        <v>2256</v>
      </c>
      <c r="AO63" s="24">
        <v>45060</v>
      </c>
      <c r="AP63" s="258" t="s">
        <v>2728</v>
      </c>
      <c r="AQ63" s="259"/>
      <c r="AR63" s="259" t="s">
        <v>875</v>
      </c>
      <c r="AS63" s="259" t="s">
        <v>2729</v>
      </c>
      <c r="AT63" s="262"/>
      <c r="AU63" s="262"/>
      <c r="AV63" s="262"/>
      <c r="AW63" s="262"/>
      <c r="AX63" s="262"/>
      <c r="AY63" s="262"/>
      <c r="AZ63" s="262"/>
      <c r="BA63" s="317">
        <v>246</v>
      </c>
      <c r="BB63" s="390"/>
    </row>
    <row r="64" spans="1:54" ht="24.95" customHeight="1">
      <c r="A64" s="322"/>
      <c r="B64" s="19" t="s">
        <v>2206</v>
      </c>
      <c r="C64" s="19">
        <v>15</v>
      </c>
      <c r="D64" s="27" t="s">
        <v>2202</v>
      </c>
      <c r="E64" s="27"/>
      <c r="F64" s="26" t="s">
        <v>5976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2730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2285</v>
      </c>
      <c r="AK64" s="31">
        <v>39248</v>
      </c>
      <c r="AL64" s="328"/>
      <c r="AM64" s="329"/>
      <c r="AN64" s="25" t="s">
        <v>2256</v>
      </c>
      <c r="AO64" s="24">
        <v>45060</v>
      </c>
      <c r="AP64" s="258" t="s">
        <v>2730</v>
      </c>
      <c r="AQ64" s="259"/>
      <c r="AR64" s="259" t="s">
        <v>875</v>
      </c>
      <c r="AS64" s="259" t="s">
        <v>2731</v>
      </c>
      <c r="AT64" s="262"/>
      <c r="AU64" s="262"/>
      <c r="AV64" s="262"/>
      <c r="AW64" s="262"/>
      <c r="AX64" s="262"/>
      <c r="AY64" s="262"/>
      <c r="AZ64" s="262"/>
      <c r="BA64" s="317">
        <v>247</v>
      </c>
      <c r="BB64" s="390"/>
    </row>
    <row r="65" spans="1:54" ht="24.95" customHeight="1">
      <c r="A65" s="322"/>
      <c r="B65" s="19" t="s">
        <v>2206</v>
      </c>
      <c r="C65" s="19">
        <v>15</v>
      </c>
      <c r="D65" s="27" t="s">
        <v>2202</v>
      </c>
      <c r="E65" s="27"/>
      <c r="F65" s="26" t="s">
        <v>5977</v>
      </c>
      <c r="G65" s="26" t="s">
        <v>2732</v>
      </c>
      <c r="H65" s="26" t="s">
        <v>3</v>
      </c>
      <c r="I65" s="26"/>
      <c r="J65" s="26"/>
      <c r="K65" s="26"/>
      <c r="L65" s="26"/>
      <c r="M65" s="26" t="s">
        <v>2733</v>
      </c>
      <c r="N65" s="26" t="s">
        <v>2734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2735</v>
      </c>
      <c r="AB65" s="28" t="s">
        <v>784</v>
      </c>
      <c r="AC65" s="28"/>
      <c r="AD65" s="28"/>
      <c r="AE65" s="28" t="s">
        <v>701</v>
      </c>
      <c r="AF65" s="28" t="s">
        <v>738</v>
      </c>
      <c r="AG65" s="28"/>
      <c r="AH65" s="28" t="s">
        <v>2736</v>
      </c>
      <c r="AI65" s="29"/>
      <c r="AJ65" s="30" t="s">
        <v>2285</v>
      </c>
      <c r="AK65" s="31">
        <v>39248</v>
      </c>
      <c r="AL65" s="328"/>
      <c r="AM65" s="329"/>
      <c r="AN65" s="25" t="s">
        <v>2256</v>
      </c>
      <c r="AO65" s="24">
        <v>45060</v>
      </c>
      <c r="AP65" s="258" t="s">
        <v>2737</v>
      </c>
      <c r="AQ65" s="259"/>
      <c r="AR65" s="259" t="s">
        <v>875</v>
      </c>
      <c r="AS65" s="259" t="s">
        <v>2738</v>
      </c>
      <c r="AT65" s="262"/>
      <c r="AU65" s="262"/>
      <c r="AV65" s="262"/>
      <c r="AW65" s="262"/>
      <c r="AX65" s="262"/>
      <c r="AY65" s="262"/>
      <c r="AZ65" s="262"/>
      <c r="BA65" s="317">
        <v>248</v>
      </c>
      <c r="BB65" s="390"/>
    </row>
    <row r="66" spans="1:54" ht="24.95" customHeight="1">
      <c r="A66" s="322"/>
      <c r="B66" s="19" t="s">
        <v>2206</v>
      </c>
      <c r="C66" s="19">
        <v>15</v>
      </c>
      <c r="D66" s="27" t="s">
        <v>2202</v>
      </c>
      <c r="E66" s="27"/>
      <c r="F66" s="26" t="s">
        <v>5978</v>
      </c>
      <c r="G66" s="26" t="s">
        <v>2739</v>
      </c>
      <c r="H66" s="26" t="s">
        <v>3</v>
      </c>
      <c r="I66" s="26"/>
      <c r="J66" s="26"/>
      <c r="K66" s="26"/>
      <c r="L66" s="26"/>
      <c r="M66" s="26" t="s">
        <v>2740</v>
      </c>
      <c r="N66" s="26" t="s">
        <v>2741</v>
      </c>
      <c r="O66" s="26"/>
      <c r="P66" s="26" t="s">
        <v>3</v>
      </c>
      <c r="Q66" s="26" t="s">
        <v>2742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2743</v>
      </c>
      <c r="AB66" s="28" t="s">
        <v>2744</v>
      </c>
      <c r="AC66" s="28"/>
      <c r="AD66" s="28"/>
      <c r="AE66" s="28" t="s">
        <v>4</v>
      </c>
      <c r="AF66" s="28" t="s">
        <v>690</v>
      </c>
      <c r="AG66" s="28"/>
      <c r="AH66" s="28" t="s">
        <v>2745</v>
      </c>
      <c r="AI66" s="29"/>
      <c r="AJ66" s="30" t="s">
        <v>2285</v>
      </c>
      <c r="AK66" s="31">
        <v>39248</v>
      </c>
      <c r="AL66" s="328"/>
      <c r="AM66" s="329"/>
      <c r="AN66" s="25" t="s">
        <v>2256</v>
      </c>
      <c r="AO66" s="24">
        <v>45060</v>
      </c>
      <c r="AP66" s="258" t="s">
        <v>2746</v>
      </c>
      <c r="AQ66" s="259"/>
      <c r="AR66" s="259" t="s">
        <v>875</v>
      </c>
      <c r="AS66" s="259" t="s">
        <v>2747</v>
      </c>
      <c r="AT66" s="262"/>
      <c r="AU66" s="262"/>
      <c r="AV66" s="262"/>
      <c r="AW66" s="262"/>
      <c r="AX66" s="262"/>
      <c r="AY66" s="262"/>
      <c r="AZ66" s="262"/>
      <c r="BA66" s="317">
        <v>249</v>
      </c>
      <c r="BB66" s="390"/>
    </row>
    <row r="67" spans="1:54" ht="24.95" customHeight="1">
      <c r="A67" s="322"/>
      <c r="B67" s="19" t="s">
        <v>2206</v>
      </c>
      <c r="C67" s="19">
        <v>15</v>
      </c>
      <c r="D67" s="27" t="s">
        <v>2202</v>
      </c>
      <c r="E67" s="27"/>
      <c r="F67" s="26" t="s">
        <v>5979</v>
      </c>
      <c r="G67" s="26" t="s">
        <v>2748</v>
      </c>
      <c r="H67" s="26" t="s">
        <v>3</v>
      </c>
      <c r="I67" s="26"/>
      <c r="J67" s="26"/>
      <c r="K67" s="26"/>
      <c r="L67" s="26"/>
      <c r="M67" s="26" t="s">
        <v>2749</v>
      </c>
      <c r="N67" s="26" t="s">
        <v>2750</v>
      </c>
      <c r="O67" s="26"/>
      <c r="P67" s="26" t="s">
        <v>2751</v>
      </c>
      <c r="Q67" s="26" t="s">
        <v>2752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2753</v>
      </c>
      <c r="AB67" s="28" t="s">
        <v>2754</v>
      </c>
      <c r="AC67" s="28"/>
      <c r="AD67" s="28"/>
      <c r="AE67" s="28" t="s">
        <v>701</v>
      </c>
      <c r="AF67" s="28" t="s">
        <v>720</v>
      </c>
      <c r="AG67" s="28"/>
      <c r="AH67" s="28" t="s">
        <v>2755</v>
      </c>
      <c r="AI67" s="29"/>
      <c r="AJ67" s="30" t="s">
        <v>2285</v>
      </c>
      <c r="AK67" s="31">
        <v>39248</v>
      </c>
      <c r="AL67" s="328"/>
      <c r="AM67" s="329"/>
      <c r="AN67" s="25" t="s">
        <v>2256</v>
      </c>
      <c r="AO67" s="24">
        <v>45060</v>
      </c>
      <c r="AP67" s="258" t="s">
        <v>2756</v>
      </c>
      <c r="AQ67" s="259"/>
      <c r="AR67" s="259" t="s">
        <v>875</v>
      </c>
      <c r="AS67" s="259" t="s">
        <v>2757</v>
      </c>
      <c r="AT67" s="262"/>
      <c r="AU67" s="262"/>
      <c r="AV67" s="262"/>
      <c r="AW67" s="262"/>
      <c r="AX67" s="262"/>
      <c r="AY67" s="262"/>
      <c r="AZ67" s="262"/>
      <c r="BA67" s="317">
        <v>250</v>
      </c>
      <c r="BB67" s="390"/>
    </row>
    <row r="68" spans="1:54" ht="24.95" customHeight="1">
      <c r="A68" s="322"/>
      <c r="B68" s="19" t="s">
        <v>2206</v>
      </c>
      <c r="C68" s="19">
        <v>15</v>
      </c>
      <c r="D68" s="27" t="s">
        <v>2202</v>
      </c>
      <c r="E68" s="27"/>
      <c r="F68" s="26" t="s">
        <v>5980</v>
      </c>
      <c r="G68" s="26" t="s">
        <v>2758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2759</v>
      </c>
      <c r="AB68" s="28" t="s">
        <v>2760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2285</v>
      </c>
      <c r="AK68" s="31">
        <v>39248</v>
      </c>
      <c r="AL68" s="328"/>
      <c r="AM68" s="329"/>
      <c r="AN68" s="25" t="s">
        <v>2256</v>
      </c>
      <c r="AO68" s="24">
        <v>45060</v>
      </c>
      <c r="AP68" s="258" t="s">
        <v>2761</v>
      </c>
      <c r="AQ68" s="259"/>
      <c r="AR68" s="259" t="s">
        <v>875</v>
      </c>
      <c r="AS68" s="259" t="s">
        <v>2762</v>
      </c>
      <c r="AT68" s="262"/>
      <c r="AU68" s="262"/>
      <c r="AV68" s="262"/>
      <c r="AW68" s="262"/>
      <c r="AX68" s="262"/>
      <c r="AY68" s="262"/>
      <c r="AZ68" s="262"/>
      <c r="BA68" s="317">
        <v>251</v>
      </c>
      <c r="BB68" s="390"/>
    </row>
    <row r="69" spans="1:54" ht="24.95" customHeight="1">
      <c r="A69" s="322"/>
      <c r="B69" s="19" t="s">
        <v>2206</v>
      </c>
      <c r="C69" s="19">
        <v>15</v>
      </c>
      <c r="D69" s="27" t="s">
        <v>2202</v>
      </c>
      <c r="E69" s="27"/>
      <c r="F69" s="26" t="s">
        <v>5981</v>
      </c>
      <c r="G69" s="26" t="s">
        <v>2763</v>
      </c>
      <c r="H69" s="26" t="s">
        <v>3</v>
      </c>
      <c r="I69" s="26"/>
      <c r="J69" s="26"/>
      <c r="K69" s="26"/>
      <c r="L69" s="26"/>
      <c r="M69" s="26" t="s">
        <v>2764</v>
      </c>
      <c r="N69" s="26" t="s">
        <v>2765</v>
      </c>
      <c r="O69" s="26"/>
      <c r="P69" s="26" t="s">
        <v>3</v>
      </c>
      <c r="Q69" s="26" t="s">
        <v>2766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881</v>
      </c>
      <c r="AB69" s="28" t="s">
        <v>2767</v>
      </c>
      <c r="AC69" s="28"/>
      <c r="AD69" s="28"/>
      <c r="AE69" s="28" t="s">
        <v>701</v>
      </c>
      <c r="AF69" s="28" t="s">
        <v>720</v>
      </c>
      <c r="AG69" s="28"/>
      <c r="AH69" s="28" t="s">
        <v>2768</v>
      </c>
      <c r="AI69" s="29"/>
      <c r="AJ69" s="30" t="s">
        <v>2285</v>
      </c>
      <c r="AK69" s="31">
        <v>39248</v>
      </c>
      <c r="AL69" s="328"/>
      <c r="AM69" s="329"/>
      <c r="AN69" s="25" t="s">
        <v>2256</v>
      </c>
      <c r="AO69" s="24">
        <v>45060</v>
      </c>
      <c r="AP69" s="258" t="s">
        <v>2769</v>
      </c>
      <c r="AQ69" s="259"/>
      <c r="AR69" s="259" t="s">
        <v>875</v>
      </c>
      <c r="AS69" s="259" t="s">
        <v>2770</v>
      </c>
      <c r="AT69" s="262"/>
      <c r="AU69" s="262"/>
      <c r="AV69" s="262"/>
      <c r="AW69" s="262"/>
      <c r="AX69" s="262"/>
      <c r="AY69" s="262"/>
      <c r="AZ69" s="262"/>
      <c r="BA69" s="317">
        <v>252</v>
      </c>
      <c r="BB69" s="390"/>
    </row>
    <row r="70" spans="1:54" ht="24.95" customHeight="1">
      <c r="A70" s="322"/>
      <c r="B70" s="19" t="s">
        <v>2206</v>
      </c>
      <c r="C70" s="19">
        <v>15</v>
      </c>
      <c r="D70" s="27" t="s">
        <v>2202</v>
      </c>
      <c r="E70" s="27"/>
      <c r="F70" s="26" t="s">
        <v>5982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2771</v>
      </c>
      <c r="AB70" s="28" t="s">
        <v>2772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2285</v>
      </c>
      <c r="AK70" s="31">
        <v>39248</v>
      </c>
      <c r="AL70" s="328"/>
      <c r="AM70" s="329"/>
      <c r="AN70" s="25" t="s">
        <v>2256</v>
      </c>
      <c r="AO70" s="24">
        <v>45060</v>
      </c>
      <c r="AP70" s="258" t="s">
        <v>2773</v>
      </c>
      <c r="AQ70" s="259"/>
      <c r="AR70" s="259" t="s">
        <v>875</v>
      </c>
      <c r="AS70" s="259" t="s">
        <v>2774</v>
      </c>
      <c r="AT70" s="262"/>
      <c r="AU70" s="262"/>
      <c r="AV70" s="262"/>
      <c r="AW70" s="262"/>
      <c r="AX70" s="262"/>
      <c r="AY70" s="262"/>
      <c r="AZ70" s="262"/>
      <c r="BA70" s="317">
        <v>253</v>
      </c>
      <c r="BB70" s="390"/>
    </row>
    <row r="71" spans="1:54" ht="24.95" customHeight="1">
      <c r="A71" s="322"/>
      <c r="B71" s="19" t="s">
        <v>2206</v>
      </c>
      <c r="C71" s="19">
        <v>15</v>
      </c>
      <c r="D71" s="27" t="s">
        <v>2202</v>
      </c>
      <c r="E71" s="27"/>
      <c r="F71" s="26" t="s">
        <v>5983</v>
      </c>
      <c r="G71" s="26" t="s">
        <v>2775</v>
      </c>
      <c r="H71" s="26" t="s">
        <v>3</v>
      </c>
      <c r="I71" s="26"/>
      <c r="J71" s="26"/>
      <c r="K71" s="26"/>
      <c r="L71" s="26"/>
      <c r="M71" s="26" t="s">
        <v>2776</v>
      </c>
      <c r="N71" s="26" t="s">
        <v>2777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2778</v>
      </c>
      <c r="AB71" s="28" t="s">
        <v>2779</v>
      </c>
      <c r="AC71" s="28"/>
      <c r="AD71" s="28"/>
      <c r="AE71" s="28" t="s">
        <v>701</v>
      </c>
      <c r="AF71" s="28" t="s">
        <v>720</v>
      </c>
      <c r="AG71" s="28"/>
      <c r="AH71" s="28" t="s">
        <v>2780</v>
      </c>
      <c r="AI71" s="29"/>
      <c r="AJ71" s="30" t="s">
        <v>2285</v>
      </c>
      <c r="AK71" s="31">
        <v>39248</v>
      </c>
      <c r="AL71" s="328"/>
      <c r="AM71" s="329"/>
      <c r="AN71" s="25" t="s">
        <v>2256</v>
      </c>
      <c r="AO71" s="24">
        <v>45060</v>
      </c>
      <c r="AP71" s="258" t="s">
        <v>2781</v>
      </c>
      <c r="AQ71" s="259"/>
      <c r="AR71" s="259" t="s">
        <v>875</v>
      </c>
      <c r="AS71" s="259" t="s">
        <v>2782</v>
      </c>
      <c r="AT71" s="262"/>
      <c r="AU71" s="262"/>
      <c r="AV71" s="262"/>
      <c r="AW71" s="262"/>
      <c r="AX71" s="262"/>
      <c r="AY71" s="262"/>
      <c r="AZ71" s="262"/>
      <c r="BA71" s="317">
        <v>254</v>
      </c>
      <c r="BB71" s="390"/>
    </row>
    <row r="72" spans="1:54" ht="24.95" customHeight="1">
      <c r="A72" s="322"/>
      <c r="B72" s="19" t="s">
        <v>2206</v>
      </c>
      <c r="C72" s="19">
        <v>15</v>
      </c>
      <c r="D72" s="27" t="s">
        <v>2202</v>
      </c>
      <c r="E72" s="27"/>
      <c r="F72" s="26" t="s">
        <v>5984</v>
      </c>
      <c r="G72" s="26" t="s">
        <v>2783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2784</v>
      </c>
      <c r="AB72" s="28" t="s">
        <v>2785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2285</v>
      </c>
      <c r="AK72" s="31">
        <v>39248</v>
      </c>
      <c r="AL72" s="328"/>
      <c r="AM72" s="329"/>
      <c r="AN72" s="25" t="s">
        <v>2256</v>
      </c>
      <c r="AO72" s="24">
        <v>45060</v>
      </c>
      <c r="AP72" s="258" t="s">
        <v>2786</v>
      </c>
      <c r="AQ72" s="259"/>
      <c r="AR72" s="259" t="s">
        <v>875</v>
      </c>
      <c r="AS72" s="259" t="s">
        <v>2787</v>
      </c>
      <c r="AT72" s="262"/>
      <c r="AU72" s="262"/>
      <c r="AV72" s="262"/>
      <c r="AW72" s="262"/>
      <c r="AX72" s="262"/>
      <c r="AY72" s="262"/>
      <c r="AZ72" s="262"/>
      <c r="BA72" s="317">
        <v>255</v>
      </c>
      <c r="BB72" s="390"/>
    </row>
    <row r="73" spans="1:54" ht="24.95" customHeight="1">
      <c r="A73" s="322"/>
      <c r="B73" s="19" t="s">
        <v>2206</v>
      </c>
      <c r="C73" s="19">
        <v>15</v>
      </c>
      <c r="D73" s="27" t="s">
        <v>2202</v>
      </c>
      <c r="E73" s="27"/>
      <c r="F73" s="26" t="s">
        <v>5985</v>
      </c>
      <c r="G73" s="26" t="s">
        <v>3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2788</v>
      </c>
      <c r="AB73" s="28" t="s">
        <v>2789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2285</v>
      </c>
      <c r="AK73" s="31">
        <v>39248</v>
      </c>
      <c r="AL73" s="328"/>
      <c r="AM73" s="329"/>
      <c r="AN73" s="25" t="s">
        <v>2256</v>
      </c>
      <c r="AO73" s="24">
        <v>45060</v>
      </c>
      <c r="AP73" s="258" t="s">
        <v>2790</v>
      </c>
      <c r="AQ73" s="259"/>
      <c r="AR73" s="259" t="s">
        <v>875</v>
      </c>
      <c r="AS73" s="259" t="s">
        <v>2791</v>
      </c>
      <c r="AT73" s="262"/>
      <c r="AU73" s="262"/>
      <c r="AV73" s="262"/>
      <c r="AW73" s="262"/>
      <c r="AX73" s="262"/>
      <c r="AY73" s="262"/>
      <c r="AZ73" s="262"/>
      <c r="BA73" s="317">
        <v>256</v>
      </c>
      <c r="BB73" s="390"/>
    </row>
    <row r="74" spans="1:54" ht="24.95" customHeight="1">
      <c r="A74" s="322"/>
      <c r="B74" s="19" t="s">
        <v>2206</v>
      </c>
      <c r="C74" s="19">
        <v>15</v>
      </c>
      <c r="D74" s="27" t="s">
        <v>2202</v>
      </c>
      <c r="E74" s="27"/>
      <c r="F74" s="26" t="s">
        <v>5986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2792</v>
      </c>
      <c r="AB74" s="28" t="s">
        <v>2793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2285</v>
      </c>
      <c r="AK74" s="31">
        <v>39248</v>
      </c>
      <c r="AL74" s="328"/>
      <c r="AM74" s="329"/>
      <c r="AN74" s="25" t="s">
        <v>2256</v>
      </c>
      <c r="AO74" s="24">
        <v>45060</v>
      </c>
      <c r="AP74" s="258" t="s">
        <v>2794</v>
      </c>
      <c r="AQ74" s="259"/>
      <c r="AR74" s="259" t="s">
        <v>875</v>
      </c>
      <c r="AS74" s="259" t="s">
        <v>2795</v>
      </c>
      <c r="AT74" s="262"/>
      <c r="AU74" s="262"/>
      <c r="AV74" s="262"/>
      <c r="AW74" s="262"/>
      <c r="AX74" s="262"/>
      <c r="AY74" s="262"/>
      <c r="AZ74" s="262"/>
      <c r="BA74" s="317">
        <v>257</v>
      </c>
      <c r="BB74" s="390"/>
    </row>
    <row r="75" spans="1:54" ht="24.95" customHeight="1">
      <c r="A75" s="322"/>
      <c r="B75" s="19" t="s">
        <v>2206</v>
      </c>
      <c r="C75" s="19">
        <v>15</v>
      </c>
      <c r="D75" s="27" t="s">
        <v>2202</v>
      </c>
      <c r="E75" s="27"/>
      <c r="F75" s="26" t="s">
        <v>5987</v>
      </c>
      <c r="G75" s="26" t="s">
        <v>2796</v>
      </c>
      <c r="H75" s="26" t="s">
        <v>3</v>
      </c>
      <c r="I75" s="26"/>
      <c r="J75" s="26"/>
      <c r="K75" s="26"/>
      <c r="L75" s="26"/>
      <c r="M75" s="26" t="s">
        <v>673</v>
      </c>
      <c r="N75" s="26" t="s">
        <v>2797</v>
      </c>
      <c r="O75" s="26"/>
      <c r="P75" s="26" t="s">
        <v>3</v>
      </c>
      <c r="Q75" s="26" t="s">
        <v>2798</v>
      </c>
      <c r="R75" s="26" t="s">
        <v>3</v>
      </c>
      <c r="S75" s="26"/>
      <c r="T75" s="26" t="s">
        <v>3</v>
      </c>
      <c r="U75" s="26" t="s">
        <v>2799</v>
      </c>
      <c r="V75" s="26"/>
      <c r="W75" s="26"/>
      <c r="X75" s="26"/>
      <c r="Y75" s="26"/>
      <c r="Z75" s="26" t="s">
        <v>3</v>
      </c>
      <c r="AA75" s="28" t="s">
        <v>2800</v>
      </c>
      <c r="AB75" s="28" t="s">
        <v>2082</v>
      </c>
      <c r="AC75" s="28"/>
      <c r="AD75" s="28"/>
      <c r="AE75" s="28" t="s">
        <v>4</v>
      </c>
      <c r="AF75" s="28" t="s">
        <v>675</v>
      </c>
      <c r="AG75" s="28"/>
      <c r="AH75" s="28" t="s">
        <v>2801</v>
      </c>
      <c r="AI75" s="29"/>
      <c r="AJ75" s="30" t="s">
        <v>2285</v>
      </c>
      <c r="AK75" s="31">
        <v>39248</v>
      </c>
      <c r="AL75" s="328"/>
      <c r="AM75" s="329"/>
      <c r="AN75" s="25" t="s">
        <v>2256</v>
      </c>
      <c r="AO75" s="24">
        <v>45060</v>
      </c>
      <c r="AP75" s="258" t="s">
        <v>2802</v>
      </c>
      <c r="AQ75" s="259"/>
      <c r="AR75" s="259" t="s">
        <v>875</v>
      </c>
      <c r="AS75" s="259" t="s">
        <v>2803</v>
      </c>
      <c r="AT75" s="262"/>
      <c r="AU75" s="262"/>
      <c r="AV75" s="262"/>
      <c r="AW75" s="262"/>
      <c r="AX75" s="262"/>
      <c r="AY75" s="262"/>
      <c r="AZ75" s="262"/>
      <c r="BA75" s="317">
        <v>258</v>
      </c>
      <c r="BB75" s="390"/>
    </row>
    <row r="76" spans="1:54" ht="24.95" customHeight="1">
      <c r="A76" s="322"/>
      <c r="B76" s="19" t="s">
        <v>2206</v>
      </c>
      <c r="C76" s="19">
        <v>15</v>
      </c>
      <c r="D76" s="27" t="s">
        <v>2202</v>
      </c>
      <c r="E76" s="27"/>
      <c r="F76" s="26" t="s">
        <v>5988</v>
      </c>
      <c r="G76" s="26" t="s">
        <v>2804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2805</v>
      </c>
      <c r="AB76" s="28" t="s">
        <v>3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2285</v>
      </c>
      <c r="AK76" s="31">
        <v>39248</v>
      </c>
      <c r="AL76" s="328"/>
      <c r="AM76" s="329"/>
      <c r="AN76" s="25" t="s">
        <v>2256</v>
      </c>
      <c r="AO76" s="24">
        <v>45060</v>
      </c>
      <c r="AP76" s="258" t="s">
        <v>2805</v>
      </c>
      <c r="AQ76" s="259"/>
      <c r="AR76" s="259" t="s">
        <v>875</v>
      </c>
      <c r="AS76" s="259" t="s">
        <v>2806</v>
      </c>
      <c r="AT76" s="262"/>
      <c r="AU76" s="262"/>
      <c r="AV76" s="262"/>
      <c r="AW76" s="262"/>
      <c r="AX76" s="262"/>
      <c r="AY76" s="262"/>
      <c r="AZ76" s="262"/>
      <c r="BA76" s="317">
        <v>259</v>
      </c>
      <c r="BB76" s="390"/>
    </row>
    <row r="77" spans="1:54" ht="24.95" customHeight="1">
      <c r="A77" s="322"/>
      <c r="B77" s="19" t="s">
        <v>2206</v>
      </c>
      <c r="C77" s="19">
        <v>15</v>
      </c>
      <c r="D77" s="27" t="s">
        <v>2202</v>
      </c>
      <c r="E77" s="27"/>
      <c r="F77" s="26" t="s">
        <v>5989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2807</v>
      </c>
      <c r="AB77" s="28" t="s">
        <v>1856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2285</v>
      </c>
      <c r="AK77" s="31">
        <v>39248</v>
      </c>
      <c r="AL77" s="328"/>
      <c r="AM77" s="329"/>
      <c r="AN77" s="25" t="s">
        <v>2256</v>
      </c>
      <c r="AO77" s="24">
        <v>45060</v>
      </c>
      <c r="AP77" s="258" t="s">
        <v>2808</v>
      </c>
      <c r="AQ77" s="259"/>
      <c r="AR77" s="259" t="s">
        <v>875</v>
      </c>
      <c r="AS77" s="259" t="s">
        <v>2809</v>
      </c>
      <c r="AT77" s="262"/>
      <c r="AU77" s="262"/>
      <c r="AV77" s="262"/>
      <c r="AW77" s="262"/>
      <c r="AX77" s="262"/>
      <c r="AY77" s="262"/>
      <c r="AZ77" s="262"/>
      <c r="BA77" s="317">
        <v>260</v>
      </c>
      <c r="BB77" s="390"/>
    </row>
    <row r="78" spans="1:54" ht="24.95" customHeight="1">
      <c r="A78" s="322"/>
      <c r="B78" s="19" t="s">
        <v>2206</v>
      </c>
      <c r="C78" s="19">
        <v>15</v>
      </c>
      <c r="D78" s="27" t="s">
        <v>2202</v>
      </c>
      <c r="E78" s="27"/>
      <c r="F78" s="26" t="s">
        <v>5990</v>
      </c>
      <c r="G78" s="26" t="s">
        <v>2810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2811</v>
      </c>
      <c r="AB78" s="28" t="s">
        <v>3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2285</v>
      </c>
      <c r="AK78" s="31">
        <v>39248</v>
      </c>
      <c r="AL78" s="328"/>
      <c r="AM78" s="329"/>
      <c r="AN78" s="25" t="s">
        <v>2256</v>
      </c>
      <c r="AO78" s="24">
        <v>45060</v>
      </c>
      <c r="AP78" s="258" t="s">
        <v>2812</v>
      </c>
      <c r="AQ78" s="259"/>
      <c r="AR78" s="259" t="s">
        <v>875</v>
      </c>
      <c r="AS78" s="259" t="s">
        <v>2813</v>
      </c>
      <c r="AT78" s="262"/>
      <c r="AU78" s="262"/>
      <c r="AV78" s="262"/>
      <c r="AW78" s="262"/>
      <c r="AX78" s="262"/>
      <c r="AY78" s="262"/>
      <c r="AZ78" s="262"/>
      <c r="BA78" s="317">
        <v>261</v>
      </c>
      <c r="BB78" s="390"/>
    </row>
    <row r="79" spans="1:54" ht="24.95" customHeight="1">
      <c r="A79" s="322"/>
      <c r="B79" s="19" t="s">
        <v>2206</v>
      </c>
      <c r="C79" s="19">
        <v>15</v>
      </c>
      <c r="D79" s="27" t="s">
        <v>2202</v>
      </c>
      <c r="E79" s="27"/>
      <c r="F79" s="26" t="s">
        <v>5991</v>
      </c>
      <c r="G79" s="26" t="s">
        <v>2814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1941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2285</v>
      </c>
      <c r="AK79" s="31">
        <v>39248</v>
      </c>
      <c r="AL79" s="328"/>
      <c r="AM79" s="329"/>
      <c r="AN79" s="25" t="s">
        <v>2256</v>
      </c>
      <c r="AO79" s="24">
        <v>45060</v>
      </c>
      <c r="AP79" s="258" t="s">
        <v>1941</v>
      </c>
      <c r="AQ79" s="259"/>
      <c r="AR79" s="259" t="s">
        <v>875</v>
      </c>
      <c r="AS79" s="259" t="s">
        <v>2815</v>
      </c>
      <c r="AT79" s="262"/>
      <c r="AU79" s="262"/>
      <c r="AV79" s="262"/>
      <c r="AW79" s="262"/>
      <c r="AX79" s="262"/>
      <c r="AY79" s="262"/>
      <c r="AZ79" s="262"/>
      <c r="BA79" s="317">
        <v>262</v>
      </c>
      <c r="BB79" s="390"/>
    </row>
    <row r="80" spans="1:54" ht="24.95" customHeight="1">
      <c r="A80" s="322"/>
      <c r="B80" s="19" t="s">
        <v>2206</v>
      </c>
      <c r="C80" s="19">
        <v>15</v>
      </c>
      <c r="D80" s="27" t="s">
        <v>2202</v>
      </c>
      <c r="E80" s="27"/>
      <c r="F80" s="26" t="s">
        <v>5992</v>
      </c>
      <c r="G80" s="26" t="s">
        <v>2816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1630</v>
      </c>
      <c r="AB80" s="28" t="s">
        <v>2817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2285</v>
      </c>
      <c r="AK80" s="31">
        <v>39248</v>
      </c>
      <c r="AL80" s="328"/>
      <c r="AM80" s="329"/>
      <c r="AN80" s="25" t="s">
        <v>2256</v>
      </c>
      <c r="AO80" s="24">
        <v>45060</v>
      </c>
      <c r="AP80" s="258" t="s">
        <v>2818</v>
      </c>
      <c r="AQ80" s="259"/>
      <c r="AR80" s="259" t="s">
        <v>875</v>
      </c>
      <c r="AS80" s="259" t="s">
        <v>2819</v>
      </c>
      <c r="AT80" s="262"/>
      <c r="AU80" s="262"/>
      <c r="AV80" s="262"/>
      <c r="AW80" s="262"/>
      <c r="AX80" s="262"/>
      <c r="AY80" s="262"/>
      <c r="AZ80" s="262"/>
      <c r="BA80" s="317">
        <v>263</v>
      </c>
      <c r="BB80" s="390"/>
    </row>
    <row r="81" spans="1:54" ht="24.95" customHeight="1">
      <c r="A81" s="322"/>
      <c r="B81" s="19" t="s">
        <v>2206</v>
      </c>
      <c r="C81" s="19">
        <v>15</v>
      </c>
      <c r="D81" s="27" t="s">
        <v>2202</v>
      </c>
      <c r="E81" s="27"/>
      <c r="F81" s="26" t="s">
        <v>5993</v>
      </c>
      <c r="G81" s="26" t="s">
        <v>2820</v>
      </c>
      <c r="H81" s="26" t="s">
        <v>3</v>
      </c>
      <c r="I81" s="26"/>
      <c r="J81" s="26"/>
      <c r="K81" s="26"/>
      <c r="L81" s="26"/>
      <c r="M81" s="26" t="s">
        <v>2821</v>
      </c>
      <c r="N81" s="26" t="s">
        <v>2822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2823</v>
      </c>
      <c r="AB81" s="28" t="s">
        <v>2824</v>
      </c>
      <c r="AC81" s="28"/>
      <c r="AD81" s="28"/>
      <c r="AE81" s="28" t="s">
        <v>687</v>
      </c>
      <c r="AF81" s="28" t="s">
        <v>2825</v>
      </c>
      <c r="AG81" s="28"/>
      <c r="AH81" s="28" t="s">
        <v>2826</v>
      </c>
      <c r="AI81" s="29"/>
      <c r="AJ81" s="30" t="s">
        <v>2285</v>
      </c>
      <c r="AK81" s="31">
        <v>39248</v>
      </c>
      <c r="AL81" s="328"/>
      <c r="AM81" s="329"/>
      <c r="AN81" s="25" t="s">
        <v>2256</v>
      </c>
      <c r="AO81" s="24">
        <v>45060</v>
      </c>
      <c r="AP81" s="258" t="s">
        <v>2827</v>
      </c>
      <c r="AQ81" s="259"/>
      <c r="AR81" s="259" t="s">
        <v>875</v>
      </c>
      <c r="AS81" s="259" t="s">
        <v>2828</v>
      </c>
      <c r="AT81" s="262"/>
      <c r="AU81" s="262"/>
      <c r="AV81" s="262"/>
      <c r="AW81" s="262"/>
      <c r="AX81" s="262"/>
      <c r="AY81" s="262"/>
      <c r="AZ81" s="262"/>
      <c r="BA81" s="317">
        <v>264</v>
      </c>
      <c r="BB81" s="390"/>
    </row>
    <row r="82" spans="1:54" ht="24.95" customHeight="1">
      <c r="A82" s="322"/>
      <c r="B82" s="19" t="s">
        <v>2206</v>
      </c>
      <c r="C82" s="19">
        <v>15</v>
      </c>
      <c r="D82" s="27" t="s">
        <v>2202</v>
      </c>
      <c r="E82" s="27"/>
      <c r="F82" s="26" t="s">
        <v>5994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2829</v>
      </c>
      <c r="AB82" s="28" t="s">
        <v>2830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2285</v>
      </c>
      <c r="AK82" s="31">
        <v>39248</v>
      </c>
      <c r="AL82" s="328"/>
      <c r="AM82" s="329"/>
      <c r="AN82" s="25" t="s">
        <v>2256</v>
      </c>
      <c r="AO82" s="24">
        <v>45060</v>
      </c>
      <c r="AP82" s="258" t="s">
        <v>2831</v>
      </c>
      <c r="AQ82" s="259"/>
      <c r="AR82" s="259" t="s">
        <v>875</v>
      </c>
      <c r="AS82" s="259" t="s">
        <v>2832</v>
      </c>
      <c r="AT82" s="262"/>
      <c r="AU82" s="262"/>
      <c r="AV82" s="262"/>
      <c r="AW82" s="262"/>
      <c r="AX82" s="262"/>
      <c r="AY82" s="262"/>
      <c r="AZ82" s="262"/>
      <c r="BA82" s="317">
        <v>265</v>
      </c>
      <c r="BB82" s="390"/>
    </row>
    <row r="83" spans="1:54" ht="24.95" customHeight="1">
      <c r="A83" s="322"/>
      <c r="B83" s="19" t="s">
        <v>2206</v>
      </c>
      <c r="C83" s="19">
        <v>15</v>
      </c>
      <c r="D83" s="27" t="s">
        <v>2202</v>
      </c>
      <c r="E83" s="27"/>
      <c r="F83" s="26" t="s">
        <v>5995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2833</v>
      </c>
      <c r="AB83" s="28" t="s">
        <v>2834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2285</v>
      </c>
      <c r="AK83" s="31">
        <v>39248</v>
      </c>
      <c r="AL83" s="328"/>
      <c r="AM83" s="329"/>
      <c r="AN83" s="25" t="s">
        <v>2256</v>
      </c>
      <c r="AO83" s="24">
        <v>45060</v>
      </c>
      <c r="AP83" s="258" t="s">
        <v>2835</v>
      </c>
      <c r="AQ83" s="259"/>
      <c r="AR83" s="259" t="s">
        <v>875</v>
      </c>
      <c r="AS83" s="259" t="s">
        <v>2836</v>
      </c>
      <c r="AT83" s="262"/>
      <c r="AU83" s="262"/>
      <c r="AV83" s="262"/>
      <c r="AW83" s="262"/>
      <c r="AX83" s="262"/>
      <c r="AY83" s="262"/>
      <c r="AZ83" s="262"/>
      <c r="BA83" s="317">
        <v>266</v>
      </c>
      <c r="BB83" s="390"/>
    </row>
    <row r="84" spans="1:54" ht="24.95" customHeight="1">
      <c r="A84" s="322"/>
      <c r="B84" s="19" t="s">
        <v>2206</v>
      </c>
      <c r="C84" s="19">
        <v>15</v>
      </c>
      <c r="D84" s="27" t="s">
        <v>2202</v>
      </c>
      <c r="E84" s="27"/>
      <c r="F84" s="26" t="s">
        <v>5996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2837</v>
      </c>
      <c r="AB84" s="28" t="s">
        <v>2838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2285</v>
      </c>
      <c r="AK84" s="31">
        <v>39248</v>
      </c>
      <c r="AL84" s="328"/>
      <c r="AM84" s="329"/>
      <c r="AN84" s="25" t="s">
        <v>2256</v>
      </c>
      <c r="AO84" s="24">
        <v>45060</v>
      </c>
      <c r="AP84" s="258" t="s">
        <v>2839</v>
      </c>
      <c r="AQ84" s="259"/>
      <c r="AR84" s="259" t="s">
        <v>875</v>
      </c>
      <c r="AS84" s="259" t="s">
        <v>2840</v>
      </c>
      <c r="AT84" s="262"/>
      <c r="AU84" s="262"/>
      <c r="AV84" s="262"/>
      <c r="AW84" s="262"/>
      <c r="AX84" s="262"/>
      <c r="AY84" s="262"/>
      <c r="AZ84" s="262"/>
      <c r="BA84" s="317">
        <v>267</v>
      </c>
      <c r="BB84" s="390"/>
    </row>
    <row r="85" spans="1:54" ht="24.95" customHeight="1">
      <c r="A85" s="322"/>
      <c r="B85" s="19" t="s">
        <v>2206</v>
      </c>
      <c r="C85" s="19">
        <v>15</v>
      </c>
      <c r="D85" s="27" t="s">
        <v>2202</v>
      </c>
      <c r="E85" s="27"/>
      <c r="F85" s="26" t="s">
        <v>5997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2841</v>
      </c>
      <c r="AB85" s="28" t="s">
        <v>2789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2285</v>
      </c>
      <c r="AK85" s="31">
        <v>39248</v>
      </c>
      <c r="AL85" s="328"/>
      <c r="AM85" s="329"/>
      <c r="AN85" s="25" t="s">
        <v>2256</v>
      </c>
      <c r="AO85" s="24">
        <v>45060</v>
      </c>
      <c r="AP85" s="258" t="s">
        <v>2842</v>
      </c>
      <c r="AQ85" s="259"/>
      <c r="AR85" s="259" t="s">
        <v>875</v>
      </c>
      <c r="AS85" s="259" t="s">
        <v>2843</v>
      </c>
      <c r="AT85" s="262"/>
      <c r="AU85" s="262"/>
      <c r="AV85" s="262"/>
      <c r="AW85" s="262"/>
      <c r="AX85" s="262"/>
      <c r="AY85" s="262"/>
      <c r="AZ85" s="262"/>
      <c r="BA85" s="317">
        <v>268</v>
      </c>
      <c r="BB85" s="390"/>
    </row>
    <row r="86" spans="1:54" ht="24.95" customHeight="1">
      <c r="A86" s="322"/>
      <c r="B86" s="19" t="s">
        <v>2206</v>
      </c>
      <c r="C86" s="19">
        <v>15</v>
      </c>
      <c r="D86" s="27" t="s">
        <v>2202</v>
      </c>
      <c r="E86" s="27"/>
      <c r="F86" s="26" t="s">
        <v>5998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2844</v>
      </c>
      <c r="AB86" s="28" t="s">
        <v>2845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2285</v>
      </c>
      <c r="AK86" s="31">
        <v>39248</v>
      </c>
      <c r="AL86" s="328"/>
      <c r="AM86" s="329"/>
      <c r="AN86" s="25" t="s">
        <v>2256</v>
      </c>
      <c r="AO86" s="24">
        <v>45060</v>
      </c>
      <c r="AP86" s="258" t="s">
        <v>2846</v>
      </c>
      <c r="AQ86" s="259"/>
      <c r="AR86" s="259" t="s">
        <v>875</v>
      </c>
      <c r="AS86" s="259" t="s">
        <v>2847</v>
      </c>
      <c r="AT86" s="262"/>
      <c r="AU86" s="262"/>
      <c r="AV86" s="262"/>
      <c r="AW86" s="262"/>
      <c r="AX86" s="262"/>
      <c r="AY86" s="262"/>
      <c r="AZ86" s="262"/>
      <c r="BA86" s="317">
        <v>269</v>
      </c>
      <c r="BB86" s="390"/>
    </row>
    <row r="87" spans="1:54" ht="24.95" customHeight="1">
      <c r="A87" s="322"/>
      <c r="B87" s="19" t="s">
        <v>2206</v>
      </c>
      <c r="C87" s="19">
        <v>15</v>
      </c>
      <c r="D87" s="27" t="s">
        <v>2202</v>
      </c>
      <c r="E87" s="27"/>
      <c r="F87" s="26" t="s">
        <v>5999</v>
      </c>
      <c r="G87" s="26" t="s">
        <v>2848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1592</v>
      </c>
      <c r="AB87" s="28" t="s">
        <v>2849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2285</v>
      </c>
      <c r="AK87" s="31">
        <v>39248</v>
      </c>
      <c r="AL87" s="328"/>
      <c r="AM87" s="329"/>
      <c r="AN87" s="25" t="s">
        <v>2256</v>
      </c>
      <c r="AO87" s="24">
        <v>45060</v>
      </c>
      <c r="AP87" s="258" t="s">
        <v>2850</v>
      </c>
      <c r="AQ87" s="259"/>
      <c r="AR87" s="259" t="s">
        <v>875</v>
      </c>
      <c r="AS87" s="259" t="s">
        <v>2851</v>
      </c>
      <c r="AT87" s="262"/>
      <c r="AU87" s="262"/>
      <c r="AV87" s="262"/>
      <c r="AW87" s="262"/>
      <c r="AX87" s="262"/>
      <c r="AY87" s="262"/>
      <c r="AZ87" s="262"/>
      <c r="BA87" s="317">
        <v>270</v>
      </c>
      <c r="BB87" s="390"/>
    </row>
    <row r="88" spans="1:54" ht="24.95" customHeight="1">
      <c r="A88" s="322"/>
      <c r="B88" s="19" t="s">
        <v>2206</v>
      </c>
      <c r="C88" s="19">
        <v>15</v>
      </c>
      <c r="D88" s="27" t="s">
        <v>2202</v>
      </c>
      <c r="E88" s="27"/>
      <c r="F88" s="26" t="s">
        <v>6000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2852</v>
      </c>
      <c r="AB88" s="28" t="s">
        <v>2853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2285</v>
      </c>
      <c r="AK88" s="31">
        <v>39248</v>
      </c>
      <c r="AL88" s="328"/>
      <c r="AM88" s="329"/>
      <c r="AN88" s="25" t="s">
        <v>2256</v>
      </c>
      <c r="AO88" s="24">
        <v>45060</v>
      </c>
      <c r="AP88" s="258" t="s">
        <v>2854</v>
      </c>
      <c r="AQ88" s="259"/>
      <c r="AR88" s="259" t="s">
        <v>875</v>
      </c>
      <c r="AS88" s="259" t="s">
        <v>2855</v>
      </c>
      <c r="AT88" s="262"/>
      <c r="AU88" s="262"/>
      <c r="AV88" s="262"/>
      <c r="AW88" s="262"/>
      <c r="AX88" s="262"/>
      <c r="AY88" s="262"/>
      <c r="AZ88" s="262"/>
      <c r="BA88" s="317">
        <v>271</v>
      </c>
      <c r="BB88" s="390"/>
    </row>
    <row r="89" spans="1:54" ht="24.95" customHeight="1">
      <c r="A89" s="322"/>
      <c r="B89" s="19" t="s">
        <v>2206</v>
      </c>
      <c r="C89" s="19">
        <v>15</v>
      </c>
      <c r="D89" s="27" t="s">
        <v>2202</v>
      </c>
      <c r="E89" s="27"/>
      <c r="F89" s="26" t="s">
        <v>6001</v>
      </c>
      <c r="G89" s="26" t="s">
        <v>2856</v>
      </c>
      <c r="H89" s="26" t="s">
        <v>3</v>
      </c>
      <c r="I89" s="26"/>
      <c r="J89" s="26"/>
      <c r="K89" s="26"/>
      <c r="L89" s="26"/>
      <c r="M89" s="26" t="s">
        <v>2857</v>
      </c>
      <c r="N89" s="26" t="s">
        <v>2858</v>
      </c>
      <c r="O89" s="26"/>
      <c r="P89" s="26" t="s">
        <v>3</v>
      </c>
      <c r="Q89" s="26" t="s">
        <v>2859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1308</v>
      </c>
      <c r="AB89" s="28" t="s">
        <v>1494</v>
      </c>
      <c r="AC89" s="28"/>
      <c r="AD89" s="28"/>
      <c r="AE89" s="28" t="s">
        <v>701</v>
      </c>
      <c r="AF89" s="28" t="s">
        <v>1149</v>
      </c>
      <c r="AG89" s="28"/>
      <c r="AH89" s="28" t="s">
        <v>2860</v>
      </c>
      <c r="AI89" s="29"/>
      <c r="AJ89" s="30" t="s">
        <v>2285</v>
      </c>
      <c r="AK89" s="31">
        <v>39248</v>
      </c>
      <c r="AL89" s="328"/>
      <c r="AM89" s="329"/>
      <c r="AN89" s="25" t="s">
        <v>2256</v>
      </c>
      <c r="AO89" s="24">
        <v>45060</v>
      </c>
      <c r="AP89" s="258" t="s">
        <v>2861</v>
      </c>
      <c r="AQ89" s="259"/>
      <c r="AR89" s="259" t="s">
        <v>875</v>
      </c>
      <c r="AS89" s="259" t="s">
        <v>2862</v>
      </c>
      <c r="AT89" s="262"/>
      <c r="AU89" s="262"/>
      <c r="AV89" s="262"/>
      <c r="AW89" s="262"/>
      <c r="AX89" s="262"/>
      <c r="AY89" s="262"/>
      <c r="AZ89" s="262"/>
      <c r="BA89" s="317">
        <v>272</v>
      </c>
      <c r="BB89" s="390"/>
    </row>
    <row r="90" spans="1:54" ht="24.95" customHeight="1">
      <c r="A90" s="322"/>
      <c r="B90" s="19" t="s">
        <v>2206</v>
      </c>
      <c r="C90" s="19">
        <v>15</v>
      </c>
      <c r="D90" s="27" t="s">
        <v>2202</v>
      </c>
      <c r="E90" s="27"/>
      <c r="F90" s="26" t="s">
        <v>6002</v>
      </c>
      <c r="G90" s="26" t="s">
        <v>2863</v>
      </c>
      <c r="H90" s="26" t="s">
        <v>3</v>
      </c>
      <c r="I90" s="26"/>
      <c r="J90" s="26"/>
      <c r="K90" s="26"/>
      <c r="L90" s="26"/>
      <c r="M90" s="26" t="s">
        <v>2864</v>
      </c>
      <c r="N90" s="26" t="s">
        <v>2865</v>
      </c>
      <c r="O90" s="26"/>
      <c r="P90" s="26" t="s">
        <v>3</v>
      </c>
      <c r="Q90" s="26" t="s">
        <v>2866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2867</v>
      </c>
      <c r="AB90" s="28" t="s">
        <v>2868</v>
      </c>
      <c r="AC90" s="28"/>
      <c r="AD90" s="28"/>
      <c r="AE90" s="28" t="s">
        <v>701</v>
      </c>
      <c r="AF90" s="28" t="s">
        <v>2198</v>
      </c>
      <c r="AG90" s="28"/>
      <c r="AH90" s="28" t="s">
        <v>2869</v>
      </c>
      <c r="AI90" s="29"/>
      <c r="AJ90" s="30" t="s">
        <v>2285</v>
      </c>
      <c r="AK90" s="31">
        <v>39248</v>
      </c>
      <c r="AL90" s="328"/>
      <c r="AM90" s="329"/>
      <c r="AN90" s="25" t="s">
        <v>2256</v>
      </c>
      <c r="AO90" s="24">
        <v>45060</v>
      </c>
      <c r="AP90" s="258" t="s">
        <v>2870</v>
      </c>
      <c r="AQ90" s="259"/>
      <c r="AR90" s="259" t="s">
        <v>875</v>
      </c>
      <c r="AS90" s="259" t="s">
        <v>2871</v>
      </c>
      <c r="AT90" s="262"/>
      <c r="AU90" s="262"/>
      <c r="AV90" s="262"/>
      <c r="AW90" s="262"/>
      <c r="AX90" s="262"/>
      <c r="AY90" s="262"/>
      <c r="AZ90" s="262"/>
      <c r="BA90" s="317">
        <v>273</v>
      </c>
      <c r="BB90" s="390"/>
    </row>
    <row r="91" spans="1:54" ht="24.95" customHeight="1">
      <c r="A91" s="322"/>
      <c r="B91" s="19" t="s">
        <v>2206</v>
      </c>
      <c r="C91" s="19">
        <v>15</v>
      </c>
      <c r="D91" s="27" t="s">
        <v>2202</v>
      </c>
      <c r="E91" s="27"/>
      <c r="F91" s="26" t="s">
        <v>6003</v>
      </c>
      <c r="G91" s="26" t="s">
        <v>2872</v>
      </c>
      <c r="H91" s="26" t="s">
        <v>3</v>
      </c>
      <c r="I91" s="26"/>
      <c r="J91" s="26"/>
      <c r="K91" s="26"/>
      <c r="L91" s="26"/>
      <c r="M91" s="26" t="s">
        <v>2873</v>
      </c>
      <c r="N91" s="26" t="s">
        <v>2874</v>
      </c>
      <c r="O91" s="26"/>
      <c r="P91" s="26" t="s">
        <v>3</v>
      </c>
      <c r="Q91" s="26" t="s">
        <v>2875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2876</v>
      </c>
      <c r="AB91" s="28" t="s">
        <v>814</v>
      </c>
      <c r="AC91" s="28"/>
      <c r="AD91" s="28"/>
      <c r="AE91" s="28" t="s">
        <v>701</v>
      </c>
      <c r="AF91" s="28" t="s">
        <v>738</v>
      </c>
      <c r="AG91" s="28"/>
      <c r="AH91" s="28" t="s">
        <v>2877</v>
      </c>
      <c r="AI91" s="29"/>
      <c r="AJ91" s="30" t="s">
        <v>2285</v>
      </c>
      <c r="AK91" s="31">
        <v>39248</v>
      </c>
      <c r="AL91" s="328"/>
      <c r="AM91" s="329"/>
      <c r="AN91" s="25" t="s">
        <v>2256</v>
      </c>
      <c r="AO91" s="24">
        <v>45060</v>
      </c>
      <c r="AP91" s="258" t="s">
        <v>2878</v>
      </c>
      <c r="AQ91" s="259"/>
      <c r="AR91" s="259" t="s">
        <v>875</v>
      </c>
      <c r="AS91" s="259" t="s">
        <v>2879</v>
      </c>
      <c r="AT91" s="262"/>
      <c r="AU91" s="262"/>
      <c r="AV91" s="262"/>
      <c r="AW91" s="262"/>
      <c r="AX91" s="262"/>
      <c r="AY91" s="262"/>
      <c r="AZ91" s="262"/>
      <c r="BA91" s="317">
        <v>274</v>
      </c>
      <c r="BB91" s="390"/>
    </row>
    <row r="92" spans="1:54" ht="24.95" customHeight="1">
      <c r="A92" s="322"/>
      <c r="B92" s="19" t="s">
        <v>2206</v>
      </c>
      <c r="C92" s="19">
        <v>15</v>
      </c>
      <c r="D92" s="27" t="s">
        <v>2202</v>
      </c>
      <c r="E92" s="27"/>
      <c r="F92" s="26" t="s">
        <v>6004</v>
      </c>
      <c r="G92" s="26" t="s">
        <v>2880</v>
      </c>
      <c r="H92" s="26" t="s">
        <v>3</v>
      </c>
      <c r="I92" s="26"/>
      <c r="J92" s="26"/>
      <c r="K92" s="26"/>
      <c r="L92" s="26"/>
      <c r="M92" s="26" t="s">
        <v>2881</v>
      </c>
      <c r="N92" s="26" t="s">
        <v>2882</v>
      </c>
      <c r="O92" s="26"/>
      <c r="P92" s="26" t="s">
        <v>3</v>
      </c>
      <c r="Q92" s="26" t="s">
        <v>2883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2884</v>
      </c>
      <c r="AB92" s="28" t="s">
        <v>2885</v>
      </c>
      <c r="AC92" s="28"/>
      <c r="AD92" s="28"/>
      <c r="AE92" s="28" t="s">
        <v>695</v>
      </c>
      <c r="AF92" s="28" t="s">
        <v>2886</v>
      </c>
      <c r="AG92" s="28"/>
      <c r="AH92" s="28" t="s">
        <v>2887</v>
      </c>
      <c r="AI92" s="29"/>
      <c r="AJ92" s="30" t="s">
        <v>2285</v>
      </c>
      <c r="AK92" s="31">
        <v>39248</v>
      </c>
      <c r="AL92" s="328"/>
      <c r="AM92" s="329"/>
      <c r="AN92" s="25" t="s">
        <v>2256</v>
      </c>
      <c r="AO92" s="24">
        <v>45060</v>
      </c>
      <c r="AP92" s="258" t="s">
        <v>2888</v>
      </c>
      <c r="AQ92" s="259"/>
      <c r="AR92" s="259" t="s">
        <v>875</v>
      </c>
      <c r="AS92" s="259" t="s">
        <v>2889</v>
      </c>
      <c r="AT92" s="262"/>
      <c r="AU92" s="262"/>
      <c r="AV92" s="262"/>
      <c r="AW92" s="262"/>
      <c r="AX92" s="262"/>
      <c r="AY92" s="262"/>
      <c r="AZ92" s="262"/>
      <c r="BA92" s="317">
        <v>275</v>
      </c>
      <c r="BB92" s="390"/>
    </row>
    <row r="93" spans="1:54" ht="24.95" customHeight="1">
      <c r="A93" s="322"/>
      <c r="B93" s="19" t="s">
        <v>2206</v>
      </c>
      <c r="C93" s="19">
        <v>15</v>
      </c>
      <c r="D93" s="27" t="s">
        <v>2202</v>
      </c>
      <c r="E93" s="27"/>
      <c r="F93" s="26" t="s">
        <v>6005</v>
      </c>
      <c r="G93" s="26" t="s">
        <v>2890</v>
      </c>
      <c r="H93" s="26" t="s">
        <v>3</v>
      </c>
      <c r="I93" s="26"/>
      <c r="J93" s="26"/>
      <c r="K93" s="26"/>
      <c r="L93" s="26"/>
      <c r="M93" s="26" t="s">
        <v>2891</v>
      </c>
      <c r="N93" s="26" t="s">
        <v>2892</v>
      </c>
      <c r="O93" s="26"/>
      <c r="P93" s="26" t="s">
        <v>3</v>
      </c>
      <c r="Q93" s="26" t="s">
        <v>2893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2894</v>
      </c>
      <c r="AB93" s="28" t="s">
        <v>2895</v>
      </c>
      <c r="AC93" s="28"/>
      <c r="AD93" s="28"/>
      <c r="AE93" s="28" t="s">
        <v>4</v>
      </c>
      <c r="AF93" s="28" t="s">
        <v>2896</v>
      </c>
      <c r="AG93" s="28"/>
      <c r="AH93" s="28" t="s">
        <v>2897</v>
      </c>
      <c r="AI93" s="29"/>
      <c r="AJ93" s="30" t="s">
        <v>2285</v>
      </c>
      <c r="AK93" s="31">
        <v>39248</v>
      </c>
      <c r="AL93" s="328"/>
      <c r="AM93" s="329"/>
      <c r="AN93" s="25" t="s">
        <v>2256</v>
      </c>
      <c r="AO93" s="24">
        <v>45060</v>
      </c>
      <c r="AP93" s="258" t="s">
        <v>2898</v>
      </c>
      <c r="AQ93" s="259"/>
      <c r="AR93" s="259" t="s">
        <v>875</v>
      </c>
      <c r="AS93" s="259" t="s">
        <v>2899</v>
      </c>
      <c r="AT93" s="262"/>
      <c r="AU93" s="262"/>
      <c r="AV93" s="262"/>
      <c r="AW93" s="262"/>
      <c r="AX93" s="262"/>
      <c r="AY93" s="262"/>
      <c r="AZ93" s="262"/>
      <c r="BA93" s="317">
        <v>276</v>
      </c>
      <c r="BB93" s="390"/>
    </row>
    <row r="94" spans="1:54" ht="24.95" customHeight="1">
      <c r="A94" s="322"/>
      <c r="B94" s="19" t="s">
        <v>2206</v>
      </c>
      <c r="C94" s="19">
        <v>15</v>
      </c>
      <c r="D94" s="27" t="s">
        <v>2202</v>
      </c>
      <c r="E94" s="27"/>
      <c r="F94" s="26" t="s">
        <v>6006</v>
      </c>
      <c r="G94" s="26" t="s">
        <v>2900</v>
      </c>
      <c r="H94" s="26" t="s">
        <v>3</v>
      </c>
      <c r="I94" s="26"/>
      <c r="J94" s="26"/>
      <c r="K94" s="26"/>
      <c r="L94" s="26"/>
      <c r="M94" s="26" t="s">
        <v>2901</v>
      </c>
      <c r="N94" s="26" t="s">
        <v>2902</v>
      </c>
      <c r="O94" s="26"/>
      <c r="P94" s="26" t="s">
        <v>3</v>
      </c>
      <c r="Q94" s="26" t="s">
        <v>2903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1258</v>
      </c>
      <c r="AB94" s="28" t="s">
        <v>2904</v>
      </c>
      <c r="AC94" s="28"/>
      <c r="AD94" s="28"/>
      <c r="AE94" s="28" t="s">
        <v>701</v>
      </c>
      <c r="AF94" s="28" t="s">
        <v>720</v>
      </c>
      <c r="AG94" s="28"/>
      <c r="AH94" s="28" t="s">
        <v>2905</v>
      </c>
      <c r="AI94" s="29"/>
      <c r="AJ94" s="30" t="s">
        <v>2285</v>
      </c>
      <c r="AK94" s="31">
        <v>39248</v>
      </c>
      <c r="AL94" s="328"/>
      <c r="AM94" s="329"/>
      <c r="AN94" s="25" t="s">
        <v>2256</v>
      </c>
      <c r="AO94" s="24">
        <v>45060</v>
      </c>
      <c r="AP94" s="258" t="s">
        <v>2906</v>
      </c>
      <c r="AQ94" s="259"/>
      <c r="AR94" s="259" t="s">
        <v>875</v>
      </c>
      <c r="AS94" s="259" t="s">
        <v>2907</v>
      </c>
      <c r="AT94" s="262"/>
      <c r="AU94" s="262"/>
      <c r="AV94" s="262"/>
      <c r="AW94" s="262"/>
      <c r="AX94" s="262"/>
      <c r="AY94" s="262"/>
      <c r="AZ94" s="262"/>
      <c r="BA94" s="317">
        <v>277</v>
      </c>
      <c r="BB94" s="390"/>
    </row>
    <row r="95" spans="1:54" ht="24.95" customHeight="1">
      <c r="A95" s="322"/>
      <c r="B95" s="19" t="s">
        <v>2206</v>
      </c>
      <c r="C95" s="19">
        <v>15</v>
      </c>
      <c r="D95" s="27" t="s">
        <v>2202</v>
      </c>
      <c r="E95" s="27"/>
      <c r="F95" s="26" t="s">
        <v>6007</v>
      </c>
      <c r="G95" s="26" t="s">
        <v>2908</v>
      </c>
      <c r="H95" s="26" t="s">
        <v>3</v>
      </c>
      <c r="I95" s="26"/>
      <c r="J95" s="26"/>
      <c r="K95" s="26"/>
      <c r="L95" s="26"/>
      <c r="M95" s="26" t="s">
        <v>2691</v>
      </c>
      <c r="N95" s="26" t="s">
        <v>2909</v>
      </c>
      <c r="O95" s="26"/>
      <c r="P95" s="26" t="s">
        <v>3</v>
      </c>
      <c r="Q95" s="26" t="s">
        <v>2910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2911</v>
      </c>
      <c r="AB95" s="28" t="s">
        <v>2912</v>
      </c>
      <c r="AC95" s="28"/>
      <c r="AD95" s="28"/>
      <c r="AE95" s="28" t="s">
        <v>701</v>
      </c>
      <c r="AF95" s="28" t="s">
        <v>738</v>
      </c>
      <c r="AG95" s="28"/>
      <c r="AH95" s="28" t="s">
        <v>2913</v>
      </c>
      <c r="AI95" s="29"/>
      <c r="AJ95" s="30" t="s">
        <v>2285</v>
      </c>
      <c r="AK95" s="31">
        <v>39248</v>
      </c>
      <c r="AL95" s="328"/>
      <c r="AM95" s="329"/>
      <c r="AN95" s="25" t="s">
        <v>2256</v>
      </c>
      <c r="AO95" s="24">
        <v>45060</v>
      </c>
      <c r="AP95" s="258" t="s">
        <v>2914</v>
      </c>
      <c r="AQ95" s="259"/>
      <c r="AR95" s="259" t="s">
        <v>875</v>
      </c>
      <c r="AS95" s="259" t="s">
        <v>2915</v>
      </c>
      <c r="AT95" s="262"/>
      <c r="AU95" s="262"/>
      <c r="AV95" s="262"/>
      <c r="AW95" s="262"/>
      <c r="AX95" s="262"/>
      <c r="AY95" s="262"/>
      <c r="AZ95" s="262"/>
      <c r="BA95" s="317">
        <v>278</v>
      </c>
      <c r="BB95" s="390"/>
    </row>
    <row r="96" spans="1:54" ht="24.95" customHeight="1">
      <c r="A96" s="322"/>
      <c r="B96" s="19" t="s">
        <v>2206</v>
      </c>
      <c r="C96" s="19">
        <v>15</v>
      </c>
      <c r="D96" s="27" t="s">
        <v>2202</v>
      </c>
      <c r="E96" s="27"/>
      <c r="F96" s="26" t="s">
        <v>6008</v>
      </c>
      <c r="G96" s="26" t="s">
        <v>2916</v>
      </c>
      <c r="H96" s="26" t="s">
        <v>3</v>
      </c>
      <c r="I96" s="26"/>
      <c r="J96" s="26"/>
      <c r="K96" s="26"/>
      <c r="L96" s="26"/>
      <c r="M96" s="26" t="s">
        <v>2917</v>
      </c>
      <c r="N96" s="26" t="s">
        <v>2918</v>
      </c>
      <c r="O96" s="26"/>
      <c r="P96" s="26" t="s">
        <v>3</v>
      </c>
      <c r="Q96" s="26" t="s">
        <v>2919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2920</v>
      </c>
      <c r="AB96" s="28" t="s">
        <v>2921</v>
      </c>
      <c r="AC96" s="28"/>
      <c r="AD96" s="28"/>
      <c r="AE96" s="28" t="s">
        <v>701</v>
      </c>
      <c r="AF96" s="28" t="s">
        <v>720</v>
      </c>
      <c r="AG96" s="28"/>
      <c r="AH96" s="28" t="s">
        <v>2922</v>
      </c>
      <c r="AI96" s="29"/>
      <c r="AJ96" s="30" t="s">
        <v>2285</v>
      </c>
      <c r="AK96" s="31">
        <v>39248</v>
      </c>
      <c r="AL96" s="328"/>
      <c r="AM96" s="329"/>
      <c r="AN96" s="25" t="s">
        <v>2256</v>
      </c>
      <c r="AO96" s="24">
        <v>45060</v>
      </c>
      <c r="AP96" s="258" t="s">
        <v>2923</v>
      </c>
      <c r="AQ96" s="259"/>
      <c r="AR96" s="259" t="s">
        <v>875</v>
      </c>
      <c r="AS96" s="259" t="s">
        <v>2924</v>
      </c>
      <c r="AT96" s="262"/>
      <c r="AU96" s="262"/>
      <c r="AV96" s="262"/>
      <c r="AW96" s="262"/>
      <c r="AX96" s="262"/>
      <c r="AY96" s="262"/>
      <c r="AZ96" s="262"/>
      <c r="BA96" s="317">
        <v>279</v>
      </c>
      <c r="BB96" s="390"/>
    </row>
    <row r="97" spans="1:54" ht="24.95" customHeight="1">
      <c r="A97" s="322"/>
      <c r="B97" s="19" t="s">
        <v>2206</v>
      </c>
      <c r="C97" s="19">
        <v>15</v>
      </c>
      <c r="D97" s="27" t="s">
        <v>2202</v>
      </c>
      <c r="E97" s="27"/>
      <c r="F97" s="26" t="s">
        <v>6009</v>
      </c>
      <c r="G97" s="26" t="s">
        <v>2925</v>
      </c>
      <c r="H97" s="26" t="s">
        <v>3</v>
      </c>
      <c r="I97" s="26"/>
      <c r="J97" s="26"/>
      <c r="K97" s="26"/>
      <c r="L97" s="26"/>
      <c r="M97" s="26" t="s">
        <v>2926</v>
      </c>
      <c r="N97" s="26" t="s">
        <v>2927</v>
      </c>
      <c r="O97" s="26"/>
      <c r="P97" s="26" t="s">
        <v>3</v>
      </c>
      <c r="Q97" s="26" t="s">
        <v>2928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2929</v>
      </c>
      <c r="AB97" s="28" t="s">
        <v>2930</v>
      </c>
      <c r="AC97" s="28"/>
      <c r="AD97" s="28"/>
      <c r="AE97" s="28" t="s">
        <v>4</v>
      </c>
      <c r="AF97" s="28" t="s">
        <v>690</v>
      </c>
      <c r="AG97" s="28"/>
      <c r="AH97" s="28" t="s">
        <v>2931</v>
      </c>
      <c r="AI97" s="29"/>
      <c r="AJ97" s="30" t="s">
        <v>2285</v>
      </c>
      <c r="AK97" s="31">
        <v>39248</v>
      </c>
      <c r="AL97" s="328"/>
      <c r="AM97" s="329"/>
      <c r="AN97" s="25" t="s">
        <v>2256</v>
      </c>
      <c r="AO97" s="24">
        <v>45060</v>
      </c>
      <c r="AP97" s="258" t="s">
        <v>2932</v>
      </c>
      <c r="AQ97" s="259"/>
      <c r="AR97" s="259" t="s">
        <v>875</v>
      </c>
      <c r="AS97" s="259" t="s">
        <v>2933</v>
      </c>
      <c r="AT97" s="262"/>
      <c r="AU97" s="262"/>
      <c r="AV97" s="262"/>
      <c r="AW97" s="262"/>
      <c r="AX97" s="262"/>
      <c r="AY97" s="262"/>
      <c r="AZ97" s="262"/>
      <c r="BA97" s="317">
        <v>280</v>
      </c>
      <c r="BB97" s="390"/>
    </row>
    <row r="98" spans="1:54" ht="24.95" customHeight="1">
      <c r="A98" s="322"/>
      <c r="B98" s="19" t="s">
        <v>2206</v>
      </c>
      <c r="C98" s="19">
        <v>15</v>
      </c>
      <c r="D98" s="27" t="s">
        <v>2202</v>
      </c>
      <c r="E98" s="27"/>
      <c r="F98" s="26" t="s">
        <v>6010</v>
      </c>
      <c r="G98" s="26" t="s">
        <v>2934</v>
      </c>
      <c r="H98" s="26" t="s">
        <v>3</v>
      </c>
      <c r="I98" s="26"/>
      <c r="J98" s="26"/>
      <c r="K98" s="26"/>
      <c r="L98" s="26"/>
      <c r="M98" s="26" t="s">
        <v>1202</v>
      </c>
      <c r="N98" s="26" t="s">
        <v>2935</v>
      </c>
      <c r="O98" s="26"/>
      <c r="P98" s="26" t="s">
        <v>3</v>
      </c>
      <c r="Q98" s="26" t="s">
        <v>2936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2937</v>
      </c>
      <c r="AB98" s="28" t="s">
        <v>2938</v>
      </c>
      <c r="AC98" s="28"/>
      <c r="AD98" s="28"/>
      <c r="AE98" s="28" t="s">
        <v>4</v>
      </c>
      <c r="AF98" s="28" t="s">
        <v>730</v>
      </c>
      <c r="AG98" s="28"/>
      <c r="AH98" s="28" t="s">
        <v>2939</v>
      </c>
      <c r="AI98" s="29"/>
      <c r="AJ98" s="30" t="s">
        <v>2285</v>
      </c>
      <c r="AK98" s="31">
        <v>39248</v>
      </c>
      <c r="AL98" s="328"/>
      <c r="AM98" s="329"/>
      <c r="AN98" s="25" t="s">
        <v>2256</v>
      </c>
      <c r="AO98" s="24">
        <v>45060</v>
      </c>
      <c r="AP98" s="258" t="s">
        <v>2940</v>
      </c>
      <c r="AQ98" s="259"/>
      <c r="AR98" s="259" t="s">
        <v>875</v>
      </c>
      <c r="AS98" s="259" t="s">
        <v>2941</v>
      </c>
      <c r="AT98" s="262"/>
      <c r="AU98" s="262"/>
      <c r="AV98" s="262"/>
      <c r="AW98" s="262"/>
      <c r="AX98" s="262"/>
      <c r="AY98" s="262"/>
      <c r="AZ98" s="262"/>
      <c r="BA98" s="317">
        <v>281</v>
      </c>
      <c r="BB98" s="390"/>
    </row>
    <row r="99" spans="1:54" ht="24.95" customHeight="1">
      <c r="A99" s="322"/>
      <c r="B99" s="19" t="s">
        <v>2206</v>
      </c>
      <c r="C99" s="19">
        <v>15</v>
      </c>
      <c r="D99" s="27" t="s">
        <v>2202</v>
      </c>
      <c r="E99" s="27"/>
      <c r="F99" s="26" t="s">
        <v>6011</v>
      </c>
      <c r="G99" s="26" t="s">
        <v>2942</v>
      </c>
      <c r="H99" s="26" t="s">
        <v>3</v>
      </c>
      <c r="I99" s="26"/>
      <c r="J99" s="26"/>
      <c r="K99" s="26"/>
      <c r="L99" s="26"/>
      <c r="M99" s="26" t="s">
        <v>2943</v>
      </c>
      <c r="N99" s="26" t="s">
        <v>2944</v>
      </c>
      <c r="O99" s="26"/>
      <c r="P99" s="26" t="s">
        <v>3</v>
      </c>
      <c r="Q99" s="26" t="s">
        <v>2945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2946</v>
      </c>
      <c r="AB99" s="28" t="s">
        <v>2947</v>
      </c>
      <c r="AC99" s="28"/>
      <c r="AD99" s="28"/>
      <c r="AE99" s="28" t="s">
        <v>4</v>
      </c>
      <c r="AF99" s="28" t="s">
        <v>1301</v>
      </c>
      <c r="AG99" s="28"/>
      <c r="AH99" s="28" t="s">
        <v>2948</v>
      </c>
      <c r="AI99" s="29"/>
      <c r="AJ99" s="30" t="s">
        <v>2285</v>
      </c>
      <c r="AK99" s="31">
        <v>39248</v>
      </c>
      <c r="AL99" s="328"/>
      <c r="AM99" s="329"/>
      <c r="AN99" s="25" t="s">
        <v>2256</v>
      </c>
      <c r="AO99" s="24">
        <v>45060</v>
      </c>
      <c r="AP99" s="258" t="s">
        <v>2949</v>
      </c>
      <c r="AQ99" s="259"/>
      <c r="AR99" s="259" t="s">
        <v>875</v>
      </c>
      <c r="AS99" s="259" t="s">
        <v>2950</v>
      </c>
      <c r="AT99" s="262"/>
      <c r="AU99" s="262"/>
      <c r="AV99" s="262"/>
      <c r="AW99" s="262"/>
      <c r="AX99" s="262"/>
      <c r="AY99" s="262"/>
      <c r="AZ99" s="262"/>
      <c r="BA99" s="317">
        <v>282</v>
      </c>
      <c r="BB99" s="390"/>
    </row>
    <row r="100" spans="1:54" ht="24.95" customHeight="1">
      <c r="A100" s="322"/>
      <c r="B100" s="19" t="s">
        <v>2206</v>
      </c>
      <c r="C100" s="19">
        <v>15</v>
      </c>
      <c r="D100" s="27" t="s">
        <v>2202</v>
      </c>
      <c r="E100" s="27"/>
      <c r="F100" s="26" t="s">
        <v>6012</v>
      </c>
      <c r="G100" s="26" t="s">
        <v>2951</v>
      </c>
      <c r="H100" s="26" t="s">
        <v>3</v>
      </c>
      <c r="I100" s="26"/>
      <c r="J100" s="26"/>
      <c r="K100" s="26"/>
      <c r="L100" s="26"/>
      <c r="M100" s="26" t="s">
        <v>2952</v>
      </c>
      <c r="N100" s="26" t="s">
        <v>2953</v>
      </c>
      <c r="O100" s="26"/>
      <c r="P100" s="26" t="s">
        <v>3</v>
      </c>
      <c r="Q100" s="26" t="s">
        <v>2954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2955</v>
      </c>
      <c r="AB100" s="28" t="s">
        <v>2956</v>
      </c>
      <c r="AC100" s="28"/>
      <c r="AD100" s="28"/>
      <c r="AE100" s="28" t="s">
        <v>701</v>
      </c>
      <c r="AF100" s="28" t="s">
        <v>720</v>
      </c>
      <c r="AG100" s="28"/>
      <c r="AH100" s="28" t="s">
        <v>2957</v>
      </c>
      <c r="AI100" s="29"/>
      <c r="AJ100" s="30" t="s">
        <v>2285</v>
      </c>
      <c r="AK100" s="31">
        <v>39248</v>
      </c>
      <c r="AL100" s="328"/>
      <c r="AM100" s="329"/>
      <c r="AN100" s="25" t="s">
        <v>2256</v>
      </c>
      <c r="AO100" s="24">
        <v>45060</v>
      </c>
      <c r="AP100" s="258" t="s">
        <v>2958</v>
      </c>
      <c r="AQ100" s="259"/>
      <c r="AR100" s="259" t="s">
        <v>875</v>
      </c>
      <c r="AS100" s="259" t="s">
        <v>2959</v>
      </c>
      <c r="AT100" s="262"/>
      <c r="AU100" s="262"/>
      <c r="AV100" s="262"/>
      <c r="AW100" s="262"/>
      <c r="AX100" s="262"/>
      <c r="AY100" s="262"/>
      <c r="AZ100" s="262"/>
      <c r="BA100" s="317">
        <v>283</v>
      </c>
      <c r="BB100" s="390"/>
    </row>
    <row r="101" spans="1:54" ht="24.95" customHeight="1">
      <c r="A101" s="322"/>
      <c r="B101" s="19" t="s">
        <v>2206</v>
      </c>
      <c r="C101" s="19">
        <v>15</v>
      </c>
      <c r="D101" s="27" t="s">
        <v>2202</v>
      </c>
      <c r="E101" s="27"/>
      <c r="F101" s="26" t="s">
        <v>6013</v>
      </c>
      <c r="G101" s="26" t="s">
        <v>2960</v>
      </c>
      <c r="H101" s="26" t="s">
        <v>3</v>
      </c>
      <c r="I101" s="26"/>
      <c r="J101" s="26"/>
      <c r="K101" s="26"/>
      <c r="L101" s="26"/>
      <c r="M101" s="26" t="s">
        <v>2410</v>
      </c>
      <c r="N101" s="26" t="s">
        <v>2961</v>
      </c>
      <c r="O101" s="26"/>
      <c r="P101" s="26" t="s">
        <v>3</v>
      </c>
      <c r="Q101" s="26" t="s">
        <v>2962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2963</v>
      </c>
      <c r="AB101" s="28" t="s">
        <v>2964</v>
      </c>
      <c r="AC101" s="28"/>
      <c r="AD101" s="28"/>
      <c r="AE101" s="28" t="s">
        <v>4</v>
      </c>
      <c r="AF101" s="28" t="s">
        <v>706</v>
      </c>
      <c r="AG101" s="28"/>
      <c r="AH101" s="28" t="s">
        <v>2965</v>
      </c>
      <c r="AI101" s="29"/>
      <c r="AJ101" s="30" t="s">
        <v>2285</v>
      </c>
      <c r="AK101" s="31">
        <v>39248</v>
      </c>
      <c r="AL101" s="328"/>
      <c r="AM101" s="329"/>
      <c r="AN101" s="25" t="s">
        <v>2256</v>
      </c>
      <c r="AO101" s="24">
        <v>45060</v>
      </c>
      <c r="AP101" s="258" t="s">
        <v>2966</v>
      </c>
      <c r="AQ101" s="259"/>
      <c r="AR101" s="259" t="s">
        <v>875</v>
      </c>
      <c r="AS101" s="259" t="s">
        <v>2967</v>
      </c>
      <c r="AT101" s="262"/>
      <c r="AU101" s="262"/>
      <c r="AV101" s="262"/>
      <c r="AW101" s="262"/>
      <c r="AX101" s="262"/>
      <c r="AY101" s="262"/>
      <c r="AZ101" s="262"/>
      <c r="BA101" s="317">
        <v>284</v>
      </c>
      <c r="BB101" s="390"/>
    </row>
    <row r="102" spans="1:54" ht="24.95" customHeight="1">
      <c r="A102" s="322"/>
      <c r="B102" s="19" t="s">
        <v>2206</v>
      </c>
      <c r="C102" s="19">
        <v>15</v>
      </c>
      <c r="D102" s="27" t="s">
        <v>2202</v>
      </c>
      <c r="E102" s="27"/>
      <c r="F102" s="26" t="s">
        <v>6014</v>
      </c>
      <c r="G102" s="26" t="s">
        <v>2968</v>
      </c>
      <c r="H102" s="26" t="s">
        <v>3</v>
      </c>
      <c r="I102" s="26"/>
      <c r="J102" s="26"/>
      <c r="K102" s="26"/>
      <c r="L102" s="26"/>
      <c r="M102" s="26" t="s">
        <v>2969</v>
      </c>
      <c r="N102" s="26" t="s">
        <v>2970</v>
      </c>
      <c r="O102" s="26"/>
      <c r="P102" s="26" t="s">
        <v>3</v>
      </c>
      <c r="Q102" s="26" t="s">
        <v>2971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2972</v>
      </c>
      <c r="AB102" s="28" t="s">
        <v>2973</v>
      </c>
      <c r="AC102" s="28"/>
      <c r="AD102" s="28"/>
      <c r="AE102" s="28" t="s">
        <v>701</v>
      </c>
      <c r="AF102" s="28" t="s">
        <v>720</v>
      </c>
      <c r="AG102" s="28"/>
      <c r="AH102" s="28" t="s">
        <v>2974</v>
      </c>
      <c r="AI102" s="29"/>
      <c r="AJ102" s="30" t="s">
        <v>2285</v>
      </c>
      <c r="AK102" s="31">
        <v>39248</v>
      </c>
      <c r="AL102" s="328"/>
      <c r="AM102" s="329"/>
      <c r="AN102" s="25" t="s">
        <v>2256</v>
      </c>
      <c r="AO102" s="24">
        <v>45060</v>
      </c>
      <c r="AP102" s="258" t="s">
        <v>2975</v>
      </c>
      <c r="AQ102" s="259"/>
      <c r="AR102" s="259" t="s">
        <v>875</v>
      </c>
      <c r="AS102" s="259" t="s">
        <v>2976</v>
      </c>
      <c r="AT102" s="262"/>
      <c r="AU102" s="262"/>
      <c r="AV102" s="262"/>
      <c r="AW102" s="262"/>
      <c r="AX102" s="262"/>
      <c r="AY102" s="262"/>
      <c r="AZ102" s="262"/>
      <c r="BA102" s="317">
        <v>285</v>
      </c>
      <c r="BB102" s="390"/>
    </row>
    <row r="103" spans="1:54" ht="24.95" customHeight="1">
      <c r="A103" s="322"/>
      <c r="B103" s="19" t="s">
        <v>2206</v>
      </c>
      <c r="C103" s="19">
        <v>15</v>
      </c>
      <c r="D103" s="27" t="s">
        <v>2202</v>
      </c>
      <c r="E103" s="27"/>
      <c r="F103" s="26" t="s">
        <v>6015</v>
      </c>
      <c r="G103" s="26" t="s">
        <v>2977</v>
      </c>
      <c r="H103" s="26" t="s">
        <v>3</v>
      </c>
      <c r="I103" s="26"/>
      <c r="J103" s="26"/>
      <c r="K103" s="26"/>
      <c r="L103" s="26"/>
      <c r="M103" s="26" t="s">
        <v>2978</v>
      </c>
      <c r="N103" s="26" t="s">
        <v>2979</v>
      </c>
      <c r="O103" s="26"/>
      <c r="P103" s="26" t="s">
        <v>3</v>
      </c>
      <c r="Q103" s="26" t="s">
        <v>2980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2981</v>
      </c>
      <c r="AB103" s="28" t="s">
        <v>2982</v>
      </c>
      <c r="AC103" s="28"/>
      <c r="AD103" s="28"/>
      <c r="AE103" s="28" t="s">
        <v>701</v>
      </c>
      <c r="AF103" s="28" t="s">
        <v>738</v>
      </c>
      <c r="AG103" s="28"/>
      <c r="AH103" s="28" t="s">
        <v>2983</v>
      </c>
      <c r="AI103" s="29"/>
      <c r="AJ103" s="30" t="s">
        <v>2285</v>
      </c>
      <c r="AK103" s="31">
        <v>39248</v>
      </c>
      <c r="AL103" s="328"/>
      <c r="AM103" s="329"/>
      <c r="AN103" s="25" t="s">
        <v>2256</v>
      </c>
      <c r="AO103" s="24">
        <v>45060</v>
      </c>
      <c r="AP103" s="258" t="s">
        <v>2984</v>
      </c>
      <c r="AQ103" s="259"/>
      <c r="AR103" s="259" t="s">
        <v>875</v>
      </c>
      <c r="AS103" s="259" t="s">
        <v>2985</v>
      </c>
      <c r="AT103" s="262"/>
      <c r="AU103" s="262"/>
      <c r="AV103" s="262"/>
      <c r="AW103" s="262"/>
      <c r="AX103" s="262"/>
      <c r="AY103" s="262"/>
      <c r="AZ103" s="262"/>
      <c r="BA103" s="317">
        <v>286</v>
      </c>
      <c r="BB103" s="390"/>
    </row>
    <row r="104" spans="1:54" ht="24.95" customHeight="1">
      <c r="A104" s="322"/>
      <c r="B104" s="19" t="s">
        <v>2206</v>
      </c>
      <c r="C104" s="19">
        <v>15</v>
      </c>
      <c r="D104" s="27" t="s">
        <v>2202</v>
      </c>
      <c r="E104" s="27"/>
      <c r="F104" s="26" t="s">
        <v>6016</v>
      </c>
      <c r="G104" s="26" t="s">
        <v>2986</v>
      </c>
      <c r="H104" s="26" t="s">
        <v>3</v>
      </c>
      <c r="I104" s="26"/>
      <c r="J104" s="26"/>
      <c r="K104" s="26"/>
      <c r="L104" s="26"/>
      <c r="M104" s="26" t="s">
        <v>2943</v>
      </c>
      <c r="N104" s="26" t="s">
        <v>2987</v>
      </c>
      <c r="O104" s="26"/>
      <c r="P104" s="26" t="s">
        <v>3</v>
      </c>
      <c r="Q104" s="26" t="s">
        <v>2988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2989</v>
      </c>
      <c r="AB104" s="28" t="s">
        <v>2990</v>
      </c>
      <c r="AC104" s="28"/>
      <c r="AD104" s="28"/>
      <c r="AE104" s="28" t="s">
        <v>4</v>
      </c>
      <c r="AF104" s="28" t="s">
        <v>1301</v>
      </c>
      <c r="AG104" s="28"/>
      <c r="AH104" s="28" t="s">
        <v>2991</v>
      </c>
      <c r="AI104" s="29"/>
      <c r="AJ104" s="30" t="s">
        <v>2285</v>
      </c>
      <c r="AK104" s="31">
        <v>39248</v>
      </c>
      <c r="AL104" s="328"/>
      <c r="AM104" s="329"/>
      <c r="AN104" s="25" t="s">
        <v>2256</v>
      </c>
      <c r="AO104" s="24">
        <v>45060</v>
      </c>
      <c r="AP104" s="258" t="s">
        <v>2992</v>
      </c>
      <c r="AQ104" s="259"/>
      <c r="AR104" s="259" t="s">
        <v>875</v>
      </c>
      <c r="AS104" s="259" t="s">
        <v>2993</v>
      </c>
      <c r="AT104" s="262"/>
      <c r="AU104" s="262"/>
      <c r="AV104" s="262"/>
      <c r="AW104" s="262"/>
      <c r="AX104" s="262"/>
      <c r="AY104" s="262"/>
      <c r="AZ104" s="262"/>
      <c r="BA104" s="317">
        <v>287</v>
      </c>
      <c r="BB104" s="390"/>
    </row>
    <row r="105" spans="1:54" ht="24.95" customHeight="1">
      <c r="A105" s="322"/>
      <c r="B105" s="19" t="s">
        <v>2206</v>
      </c>
      <c r="C105" s="19">
        <v>15</v>
      </c>
      <c r="D105" s="27" t="s">
        <v>2202</v>
      </c>
      <c r="E105" s="27"/>
      <c r="F105" s="26" t="s">
        <v>6017</v>
      </c>
      <c r="G105" s="26" t="s">
        <v>2994</v>
      </c>
      <c r="H105" s="26" t="s">
        <v>3</v>
      </c>
      <c r="I105" s="26"/>
      <c r="J105" s="26"/>
      <c r="K105" s="26"/>
      <c r="L105" s="26"/>
      <c r="M105" s="26" t="s">
        <v>2364</v>
      </c>
      <c r="N105" s="26" t="s">
        <v>2995</v>
      </c>
      <c r="O105" s="26"/>
      <c r="P105" s="26" t="s">
        <v>3</v>
      </c>
      <c r="Q105" s="26" t="s">
        <v>2996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2997</v>
      </c>
      <c r="AB105" s="28" t="s">
        <v>2998</v>
      </c>
      <c r="AC105" s="28"/>
      <c r="AD105" s="28"/>
      <c r="AE105" s="28" t="s">
        <v>695</v>
      </c>
      <c r="AF105" s="28" t="s">
        <v>2369</v>
      </c>
      <c r="AG105" s="28"/>
      <c r="AH105" s="28" t="s">
        <v>2999</v>
      </c>
      <c r="AI105" s="29"/>
      <c r="AJ105" s="30" t="s">
        <v>2285</v>
      </c>
      <c r="AK105" s="31">
        <v>39248</v>
      </c>
      <c r="AL105" s="328"/>
      <c r="AM105" s="329"/>
      <c r="AN105" s="25" t="s">
        <v>2256</v>
      </c>
      <c r="AO105" s="24">
        <v>45060</v>
      </c>
      <c r="AP105" s="258" t="s">
        <v>3000</v>
      </c>
      <c r="AQ105" s="259"/>
      <c r="AR105" s="259" t="s">
        <v>875</v>
      </c>
      <c r="AS105" s="259" t="s">
        <v>3001</v>
      </c>
      <c r="AT105" s="262"/>
      <c r="AU105" s="262"/>
      <c r="AV105" s="262"/>
      <c r="AW105" s="262"/>
      <c r="AX105" s="262"/>
      <c r="AY105" s="262"/>
      <c r="AZ105" s="262"/>
      <c r="BA105" s="317">
        <v>288</v>
      </c>
      <c r="BB105" s="390"/>
    </row>
    <row r="106" spans="1:54" ht="24.95" customHeight="1">
      <c r="A106" s="322"/>
      <c r="B106" s="19" t="s">
        <v>2206</v>
      </c>
      <c r="C106" s="19">
        <v>15</v>
      </c>
      <c r="D106" s="27" t="s">
        <v>2202</v>
      </c>
      <c r="E106" s="27"/>
      <c r="F106" s="26" t="s">
        <v>6018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3002</v>
      </c>
      <c r="N106" s="26" t="s">
        <v>3003</v>
      </c>
      <c r="O106" s="26"/>
      <c r="P106" s="26" t="s">
        <v>3</v>
      </c>
      <c r="Q106" s="26" t="s">
        <v>3004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939</v>
      </c>
      <c r="AB106" s="28" t="s">
        <v>3005</v>
      </c>
      <c r="AC106" s="28"/>
      <c r="AD106" s="28"/>
      <c r="AE106" s="28" t="s">
        <v>4</v>
      </c>
      <c r="AF106" s="28" t="s">
        <v>683</v>
      </c>
      <c r="AG106" s="28"/>
      <c r="AH106" s="28" t="s">
        <v>3006</v>
      </c>
      <c r="AI106" s="29"/>
      <c r="AJ106" s="30" t="s">
        <v>2285</v>
      </c>
      <c r="AK106" s="31">
        <v>39248</v>
      </c>
      <c r="AL106" s="328"/>
      <c r="AM106" s="329"/>
      <c r="AN106" s="25" t="s">
        <v>2256</v>
      </c>
      <c r="AO106" s="24">
        <v>45060</v>
      </c>
      <c r="AP106" s="258" t="s">
        <v>3007</v>
      </c>
      <c r="AQ106" s="259"/>
      <c r="AR106" s="259" t="s">
        <v>875</v>
      </c>
      <c r="AS106" s="259" t="s">
        <v>3008</v>
      </c>
      <c r="AT106" s="262"/>
      <c r="AU106" s="262"/>
      <c r="AV106" s="262"/>
      <c r="AW106" s="262"/>
      <c r="AX106" s="262"/>
      <c r="AY106" s="262"/>
      <c r="AZ106" s="262"/>
      <c r="BA106" s="317">
        <v>289</v>
      </c>
      <c r="BB106" s="390"/>
    </row>
    <row r="107" spans="1:54" ht="24.95" customHeight="1">
      <c r="A107" s="322"/>
      <c r="B107" s="19" t="s">
        <v>2206</v>
      </c>
      <c r="C107" s="19">
        <v>15</v>
      </c>
      <c r="D107" s="27" t="s">
        <v>2202</v>
      </c>
      <c r="E107" s="27"/>
      <c r="F107" s="26" t="s">
        <v>6019</v>
      </c>
      <c r="G107" s="26" t="s">
        <v>3009</v>
      </c>
      <c r="H107" s="26" t="s">
        <v>3</v>
      </c>
      <c r="I107" s="26"/>
      <c r="J107" s="26"/>
      <c r="K107" s="26"/>
      <c r="L107" s="26"/>
      <c r="M107" s="26" t="s">
        <v>3010</v>
      </c>
      <c r="N107" s="26" t="s">
        <v>3011</v>
      </c>
      <c r="O107" s="26"/>
      <c r="P107" s="26" t="s">
        <v>3</v>
      </c>
      <c r="Q107" s="26" t="s">
        <v>3012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3013</v>
      </c>
      <c r="AB107" s="28" t="s">
        <v>3014</v>
      </c>
      <c r="AC107" s="28"/>
      <c r="AD107" s="28"/>
      <c r="AE107" s="28" t="s">
        <v>1070</v>
      </c>
      <c r="AF107" s="28" t="s">
        <v>3015</v>
      </c>
      <c r="AG107" s="28"/>
      <c r="AH107" s="28" t="s">
        <v>3016</v>
      </c>
      <c r="AI107" s="29"/>
      <c r="AJ107" s="30" t="s">
        <v>2285</v>
      </c>
      <c r="AK107" s="31">
        <v>39248</v>
      </c>
      <c r="AL107" s="328"/>
      <c r="AM107" s="329"/>
      <c r="AN107" s="25" t="s">
        <v>2256</v>
      </c>
      <c r="AO107" s="24">
        <v>45060</v>
      </c>
      <c r="AP107" s="258" t="s">
        <v>3017</v>
      </c>
      <c r="AQ107" s="259"/>
      <c r="AR107" s="259" t="s">
        <v>875</v>
      </c>
      <c r="AS107" s="259" t="s">
        <v>3018</v>
      </c>
      <c r="AT107" s="262"/>
      <c r="AU107" s="262"/>
      <c r="AV107" s="262"/>
      <c r="AW107" s="262"/>
      <c r="AX107" s="262"/>
      <c r="AY107" s="262"/>
      <c r="AZ107" s="262"/>
      <c r="BA107" s="317">
        <v>290</v>
      </c>
      <c r="BB107" s="390"/>
    </row>
    <row r="108" spans="1:54" ht="24.95" customHeight="1">
      <c r="A108" s="322"/>
      <c r="B108" s="19" t="s">
        <v>2206</v>
      </c>
      <c r="C108" s="19">
        <v>15</v>
      </c>
      <c r="D108" s="27" t="s">
        <v>2202</v>
      </c>
      <c r="E108" s="27"/>
      <c r="F108" s="26" t="s">
        <v>6020</v>
      </c>
      <c r="G108" s="26" t="s">
        <v>3019</v>
      </c>
      <c r="H108" s="26" t="s">
        <v>3</v>
      </c>
      <c r="I108" s="26"/>
      <c r="J108" s="26"/>
      <c r="K108" s="26"/>
      <c r="L108" s="26"/>
      <c r="M108" s="26" t="s">
        <v>3020</v>
      </c>
      <c r="N108" s="26" t="s">
        <v>3021</v>
      </c>
      <c r="O108" s="26"/>
      <c r="P108" s="26" t="s">
        <v>3</v>
      </c>
      <c r="Q108" s="26" t="s">
        <v>3022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3023</v>
      </c>
      <c r="AB108" s="28" t="s">
        <v>3024</v>
      </c>
      <c r="AC108" s="28"/>
      <c r="AD108" s="28"/>
      <c r="AE108" s="28" t="s">
        <v>4</v>
      </c>
      <c r="AF108" s="28" t="s">
        <v>3025</v>
      </c>
      <c r="AG108" s="28"/>
      <c r="AH108" s="28" t="s">
        <v>3026</v>
      </c>
      <c r="AI108" s="29"/>
      <c r="AJ108" s="30" t="s">
        <v>2285</v>
      </c>
      <c r="AK108" s="31">
        <v>39248</v>
      </c>
      <c r="AL108" s="328"/>
      <c r="AM108" s="329"/>
      <c r="AN108" s="25" t="s">
        <v>2256</v>
      </c>
      <c r="AO108" s="24">
        <v>45060</v>
      </c>
      <c r="AP108" s="258" t="s">
        <v>3027</v>
      </c>
      <c r="AQ108" s="259"/>
      <c r="AR108" s="259" t="s">
        <v>875</v>
      </c>
      <c r="AS108" s="259" t="s">
        <v>3028</v>
      </c>
      <c r="AT108" s="262"/>
      <c r="AU108" s="262"/>
      <c r="AV108" s="262"/>
      <c r="AW108" s="262"/>
      <c r="AX108" s="262"/>
      <c r="AY108" s="262"/>
      <c r="AZ108" s="262"/>
      <c r="BA108" s="317">
        <v>291</v>
      </c>
      <c r="BB108" s="390"/>
    </row>
    <row r="109" spans="1:54" ht="24.95" customHeight="1">
      <c r="A109" s="322"/>
      <c r="B109" s="19" t="s">
        <v>2206</v>
      </c>
      <c r="C109" s="19">
        <v>15</v>
      </c>
      <c r="D109" s="27" t="s">
        <v>2202</v>
      </c>
      <c r="E109" s="27"/>
      <c r="F109" s="26" t="s">
        <v>6021</v>
      </c>
      <c r="G109" s="26" t="s">
        <v>3029</v>
      </c>
      <c r="H109" s="26" t="s">
        <v>3</v>
      </c>
      <c r="I109" s="26"/>
      <c r="J109" s="26"/>
      <c r="K109" s="26"/>
      <c r="L109" s="26"/>
      <c r="M109" s="26" t="s">
        <v>3030</v>
      </c>
      <c r="N109" s="26" t="s">
        <v>3031</v>
      </c>
      <c r="O109" s="26"/>
      <c r="P109" s="26" t="s">
        <v>3</v>
      </c>
      <c r="Q109" s="26" t="s">
        <v>3032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2502</v>
      </c>
      <c r="AB109" s="28" t="s">
        <v>3033</v>
      </c>
      <c r="AC109" s="28"/>
      <c r="AD109" s="28"/>
      <c r="AE109" s="28" t="s">
        <v>701</v>
      </c>
      <c r="AF109" s="28" t="s">
        <v>720</v>
      </c>
      <c r="AG109" s="28"/>
      <c r="AH109" s="28" t="s">
        <v>3034</v>
      </c>
      <c r="AI109" s="29"/>
      <c r="AJ109" s="30" t="s">
        <v>2285</v>
      </c>
      <c r="AK109" s="31">
        <v>39248</v>
      </c>
      <c r="AL109" s="328"/>
      <c r="AM109" s="329"/>
      <c r="AN109" s="25" t="s">
        <v>2256</v>
      </c>
      <c r="AO109" s="24">
        <v>45060</v>
      </c>
      <c r="AP109" s="258" t="s">
        <v>3035</v>
      </c>
      <c r="AQ109" s="259"/>
      <c r="AR109" s="259" t="s">
        <v>875</v>
      </c>
      <c r="AS109" s="259" t="s">
        <v>3036</v>
      </c>
      <c r="AT109" s="262"/>
      <c r="AU109" s="262"/>
      <c r="AV109" s="262"/>
      <c r="AW109" s="262"/>
      <c r="AX109" s="262"/>
      <c r="AY109" s="262"/>
      <c r="AZ109" s="262"/>
      <c r="BA109" s="317">
        <v>292</v>
      </c>
      <c r="BB109" s="390"/>
    </row>
    <row r="110" spans="1:54" ht="24.95" customHeight="1">
      <c r="A110" s="322"/>
      <c r="B110" s="19" t="s">
        <v>2206</v>
      </c>
      <c r="C110" s="19">
        <v>15</v>
      </c>
      <c r="D110" s="27" t="s">
        <v>2202</v>
      </c>
      <c r="E110" s="27"/>
      <c r="F110" s="26" t="s">
        <v>6022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3037</v>
      </c>
      <c r="N110" s="26" t="s">
        <v>3038</v>
      </c>
      <c r="O110" s="26"/>
      <c r="P110" s="26" t="s">
        <v>3</v>
      </c>
      <c r="Q110" s="26" t="s">
        <v>3039</v>
      </c>
      <c r="R110" s="26" t="s">
        <v>3040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3041</v>
      </c>
      <c r="AB110" s="28" t="s">
        <v>3042</v>
      </c>
      <c r="AC110" s="28"/>
      <c r="AD110" s="28"/>
      <c r="AE110" s="28" t="s">
        <v>4</v>
      </c>
      <c r="AF110" s="28" t="s">
        <v>690</v>
      </c>
      <c r="AG110" s="28"/>
      <c r="AH110" s="28" t="s">
        <v>3043</v>
      </c>
      <c r="AI110" s="29"/>
      <c r="AJ110" s="30" t="s">
        <v>2285</v>
      </c>
      <c r="AK110" s="31">
        <v>39248</v>
      </c>
      <c r="AL110" s="328"/>
      <c r="AM110" s="329"/>
      <c r="AN110" s="25" t="s">
        <v>2256</v>
      </c>
      <c r="AO110" s="24">
        <v>45060</v>
      </c>
      <c r="AP110" s="258" t="s">
        <v>3044</v>
      </c>
      <c r="AQ110" s="259"/>
      <c r="AR110" s="259" t="s">
        <v>875</v>
      </c>
      <c r="AS110" s="259" t="s">
        <v>3045</v>
      </c>
      <c r="AT110" s="262"/>
      <c r="AU110" s="262"/>
      <c r="AV110" s="262"/>
      <c r="AW110" s="262"/>
      <c r="AX110" s="262"/>
      <c r="AY110" s="262"/>
      <c r="AZ110" s="262"/>
      <c r="BA110" s="317">
        <v>293</v>
      </c>
      <c r="BB110" s="390"/>
    </row>
    <row r="111" spans="1:54" ht="24.95" customHeight="1">
      <c r="A111" s="322"/>
      <c r="B111" s="19" t="s">
        <v>2206</v>
      </c>
      <c r="C111" s="19">
        <v>15</v>
      </c>
      <c r="D111" s="27" t="s">
        <v>2202</v>
      </c>
      <c r="E111" s="27"/>
      <c r="F111" s="26" t="s">
        <v>6023</v>
      </c>
      <c r="G111" s="26" t="s">
        <v>3046</v>
      </c>
      <c r="H111" s="26" t="s">
        <v>3</v>
      </c>
      <c r="I111" s="26"/>
      <c r="J111" s="26"/>
      <c r="K111" s="26"/>
      <c r="L111" s="26"/>
      <c r="M111" s="26" t="s">
        <v>3047</v>
      </c>
      <c r="N111" s="26" t="s">
        <v>3048</v>
      </c>
      <c r="O111" s="26"/>
      <c r="P111" s="26" t="s">
        <v>3</v>
      </c>
      <c r="Q111" s="26" t="s">
        <v>3049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1945</v>
      </c>
      <c r="AB111" s="28" t="s">
        <v>3050</v>
      </c>
      <c r="AC111" s="28"/>
      <c r="AD111" s="28"/>
      <c r="AE111" s="28" t="s">
        <v>4</v>
      </c>
      <c r="AF111" s="28" t="s">
        <v>730</v>
      </c>
      <c r="AG111" s="28"/>
      <c r="AH111" s="28" t="s">
        <v>3051</v>
      </c>
      <c r="AI111" s="29"/>
      <c r="AJ111" s="30" t="s">
        <v>2285</v>
      </c>
      <c r="AK111" s="31">
        <v>39248</v>
      </c>
      <c r="AL111" s="328"/>
      <c r="AM111" s="329"/>
      <c r="AN111" s="25" t="s">
        <v>2256</v>
      </c>
      <c r="AO111" s="24">
        <v>45060</v>
      </c>
      <c r="AP111" s="258" t="s">
        <v>3052</v>
      </c>
      <c r="AQ111" s="259"/>
      <c r="AR111" s="259" t="s">
        <v>875</v>
      </c>
      <c r="AS111" s="259" t="s">
        <v>3053</v>
      </c>
      <c r="AT111" s="262"/>
      <c r="AU111" s="262"/>
      <c r="AV111" s="262"/>
      <c r="AW111" s="262"/>
      <c r="AX111" s="262"/>
      <c r="AY111" s="262"/>
      <c r="AZ111" s="262"/>
      <c r="BA111" s="317">
        <v>294</v>
      </c>
      <c r="BB111" s="390"/>
    </row>
    <row r="112" spans="1:54" ht="24.95" customHeight="1">
      <c r="A112" s="322"/>
      <c r="B112" s="19" t="s">
        <v>2206</v>
      </c>
      <c r="C112" s="19">
        <v>15</v>
      </c>
      <c r="D112" s="27" t="s">
        <v>2202</v>
      </c>
      <c r="E112" s="27"/>
      <c r="F112" s="26" t="s">
        <v>6024</v>
      </c>
      <c r="G112" s="26" t="s">
        <v>3054</v>
      </c>
      <c r="H112" s="26" t="s">
        <v>3</v>
      </c>
      <c r="I112" s="26"/>
      <c r="J112" s="26"/>
      <c r="K112" s="26"/>
      <c r="L112" s="26"/>
      <c r="M112" s="26" t="s">
        <v>3055</v>
      </c>
      <c r="N112" s="26" t="s">
        <v>3056</v>
      </c>
      <c r="O112" s="26"/>
      <c r="P112" s="26" t="s">
        <v>3</v>
      </c>
      <c r="Q112" s="26" t="s">
        <v>3057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3058</v>
      </c>
      <c r="AB112" s="28" t="s">
        <v>3059</v>
      </c>
      <c r="AC112" s="28"/>
      <c r="AD112" s="28"/>
      <c r="AE112" s="28" t="s">
        <v>701</v>
      </c>
      <c r="AF112" s="28" t="s">
        <v>904</v>
      </c>
      <c r="AG112" s="28"/>
      <c r="AH112" s="28" t="s">
        <v>3060</v>
      </c>
      <c r="AI112" s="29"/>
      <c r="AJ112" s="30" t="s">
        <v>2285</v>
      </c>
      <c r="AK112" s="31">
        <v>39248</v>
      </c>
      <c r="AL112" s="328"/>
      <c r="AM112" s="329"/>
      <c r="AN112" s="25" t="s">
        <v>2256</v>
      </c>
      <c r="AO112" s="24">
        <v>45060</v>
      </c>
      <c r="AP112" s="258" t="s">
        <v>3061</v>
      </c>
      <c r="AQ112" s="259"/>
      <c r="AR112" s="259" t="s">
        <v>875</v>
      </c>
      <c r="AS112" s="259" t="s">
        <v>3062</v>
      </c>
      <c r="AT112" s="262"/>
      <c r="AU112" s="262"/>
      <c r="AV112" s="262"/>
      <c r="AW112" s="262"/>
      <c r="AX112" s="262"/>
      <c r="AY112" s="262"/>
      <c r="AZ112" s="262"/>
      <c r="BA112" s="317">
        <v>295</v>
      </c>
      <c r="BB112" s="390"/>
    </row>
    <row r="113" spans="1:54" ht="24.95" customHeight="1">
      <c r="A113" s="322"/>
      <c r="B113" s="19" t="s">
        <v>2206</v>
      </c>
      <c r="C113" s="19">
        <v>15</v>
      </c>
      <c r="D113" s="27" t="s">
        <v>2202</v>
      </c>
      <c r="E113" s="27"/>
      <c r="F113" s="26" t="s">
        <v>6025</v>
      </c>
      <c r="G113" s="26" t="s">
        <v>3063</v>
      </c>
      <c r="H113" s="26" t="s">
        <v>3</v>
      </c>
      <c r="I113" s="26"/>
      <c r="J113" s="26"/>
      <c r="K113" s="26"/>
      <c r="L113" s="26"/>
      <c r="M113" s="26" t="s">
        <v>3064</v>
      </c>
      <c r="N113" s="26" t="s">
        <v>3065</v>
      </c>
      <c r="O113" s="26"/>
      <c r="P113" s="26" t="s">
        <v>3</v>
      </c>
      <c r="Q113" s="26" t="s">
        <v>3066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3067</v>
      </c>
      <c r="AB113" s="28" t="s">
        <v>715</v>
      </c>
      <c r="AC113" s="28"/>
      <c r="AD113" s="28"/>
      <c r="AE113" s="28" t="s">
        <v>701</v>
      </c>
      <c r="AF113" s="28" t="s">
        <v>720</v>
      </c>
      <c r="AG113" s="28"/>
      <c r="AH113" s="28" t="s">
        <v>3068</v>
      </c>
      <c r="AI113" s="29"/>
      <c r="AJ113" s="30" t="s">
        <v>2285</v>
      </c>
      <c r="AK113" s="31">
        <v>39248</v>
      </c>
      <c r="AL113" s="328"/>
      <c r="AM113" s="329"/>
      <c r="AN113" s="25" t="s">
        <v>2256</v>
      </c>
      <c r="AO113" s="24">
        <v>45060</v>
      </c>
      <c r="AP113" s="258" t="s">
        <v>3069</v>
      </c>
      <c r="AQ113" s="259"/>
      <c r="AR113" s="259" t="s">
        <v>875</v>
      </c>
      <c r="AS113" s="259" t="s">
        <v>3070</v>
      </c>
      <c r="AT113" s="262"/>
      <c r="AU113" s="262"/>
      <c r="AV113" s="262"/>
      <c r="AW113" s="262"/>
      <c r="AX113" s="262"/>
      <c r="AY113" s="262"/>
      <c r="AZ113" s="262"/>
      <c r="BA113" s="317">
        <v>296</v>
      </c>
      <c r="BB113" s="390"/>
    </row>
    <row r="114" spans="1:54" ht="24.95" customHeight="1">
      <c r="A114" s="322"/>
      <c r="B114" s="19" t="s">
        <v>2206</v>
      </c>
      <c r="C114" s="19">
        <v>15</v>
      </c>
      <c r="D114" s="27" t="s">
        <v>2202</v>
      </c>
      <c r="E114" s="27"/>
      <c r="F114" s="26" t="s">
        <v>6026</v>
      </c>
      <c r="G114" s="26" t="s">
        <v>3071</v>
      </c>
      <c r="H114" s="26" t="s">
        <v>3</v>
      </c>
      <c r="I114" s="26"/>
      <c r="J114" s="26"/>
      <c r="K114" s="26"/>
      <c r="L114" s="26"/>
      <c r="M114" s="26" t="s">
        <v>3072</v>
      </c>
      <c r="N114" s="26" t="s">
        <v>3073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3074</v>
      </c>
      <c r="AB114" s="28" t="s">
        <v>3075</v>
      </c>
      <c r="AC114" s="28"/>
      <c r="AD114" s="28"/>
      <c r="AE114" s="28" t="s">
        <v>701</v>
      </c>
      <c r="AF114" s="28" t="s">
        <v>738</v>
      </c>
      <c r="AG114" s="28"/>
      <c r="AH114" s="28" t="s">
        <v>3076</v>
      </c>
      <c r="AI114" s="29"/>
      <c r="AJ114" s="30" t="s">
        <v>2285</v>
      </c>
      <c r="AK114" s="31">
        <v>39248</v>
      </c>
      <c r="AL114" s="328"/>
      <c r="AM114" s="329"/>
      <c r="AN114" s="25" t="s">
        <v>2256</v>
      </c>
      <c r="AO114" s="24">
        <v>45060</v>
      </c>
      <c r="AP114" s="258" t="s">
        <v>3077</v>
      </c>
      <c r="AQ114" s="259"/>
      <c r="AR114" s="259" t="s">
        <v>875</v>
      </c>
      <c r="AS114" s="259" t="s">
        <v>3078</v>
      </c>
      <c r="AT114" s="262"/>
      <c r="AU114" s="262"/>
      <c r="AV114" s="262"/>
      <c r="AW114" s="262"/>
      <c r="AX114" s="262"/>
      <c r="AY114" s="262"/>
      <c r="AZ114" s="262"/>
      <c r="BA114" s="317">
        <v>297</v>
      </c>
      <c r="BB114" s="390"/>
    </row>
    <row r="115" spans="1:54" ht="24.95" customHeight="1">
      <c r="A115" s="322"/>
      <c r="B115" s="19" t="s">
        <v>2206</v>
      </c>
      <c r="C115" s="19">
        <v>15</v>
      </c>
      <c r="D115" s="27" t="s">
        <v>2202</v>
      </c>
      <c r="E115" s="27"/>
      <c r="F115" s="26" t="s">
        <v>6027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3079</v>
      </c>
      <c r="N115" s="26" t="s">
        <v>3080</v>
      </c>
      <c r="O115" s="26"/>
      <c r="P115" s="26" t="s">
        <v>3</v>
      </c>
      <c r="Q115" s="26" t="s">
        <v>3081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3082</v>
      </c>
      <c r="AB115" s="28" t="s">
        <v>3083</v>
      </c>
      <c r="AC115" s="28"/>
      <c r="AD115" s="28"/>
      <c r="AE115" s="28" t="s">
        <v>695</v>
      </c>
      <c r="AF115" s="28" t="s">
        <v>741</v>
      </c>
      <c r="AG115" s="28"/>
      <c r="AH115" s="28" t="s">
        <v>3084</v>
      </c>
      <c r="AI115" s="29"/>
      <c r="AJ115" s="30" t="s">
        <v>2285</v>
      </c>
      <c r="AK115" s="31">
        <v>39248</v>
      </c>
      <c r="AL115" s="328"/>
      <c r="AM115" s="329"/>
      <c r="AN115" s="25" t="s">
        <v>2256</v>
      </c>
      <c r="AO115" s="24">
        <v>45060</v>
      </c>
      <c r="AP115" s="258" t="s">
        <v>3085</v>
      </c>
      <c r="AQ115" s="259"/>
      <c r="AR115" s="259" t="s">
        <v>875</v>
      </c>
      <c r="AS115" s="259" t="s">
        <v>3086</v>
      </c>
      <c r="AT115" s="262"/>
      <c r="AU115" s="262"/>
      <c r="AV115" s="262"/>
      <c r="AW115" s="262"/>
      <c r="AX115" s="262"/>
      <c r="AY115" s="262"/>
      <c r="AZ115" s="262"/>
      <c r="BA115" s="317">
        <v>298</v>
      </c>
      <c r="BB115" s="390"/>
    </row>
    <row r="116" spans="1:54" ht="24.95" customHeight="1">
      <c r="A116" s="322"/>
      <c r="B116" s="19" t="s">
        <v>2206</v>
      </c>
      <c r="C116" s="19">
        <v>15</v>
      </c>
      <c r="D116" s="27" t="s">
        <v>2202</v>
      </c>
      <c r="E116" s="27"/>
      <c r="F116" s="26" t="s">
        <v>6028</v>
      </c>
      <c r="G116" s="26" t="s">
        <v>3087</v>
      </c>
      <c r="H116" s="26" t="s">
        <v>3</v>
      </c>
      <c r="I116" s="26"/>
      <c r="J116" s="26"/>
      <c r="K116" s="26"/>
      <c r="L116" s="26"/>
      <c r="M116" s="26" t="s">
        <v>2582</v>
      </c>
      <c r="N116" s="26" t="s">
        <v>3088</v>
      </c>
      <c r="O116" s="26"/>
      <c r="P116" s="26" t="s">
        <v>3</v>
      </c>
      <c r="Q116" s="26" t="s">
        <v>3089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1206</v>
      </c>
      <c r="AB116" s="28" t="s">
        <v>3090</v>
      </c>
      <c r="AC116" s="28"/>
      <c r="AD116" s="28"/>
      <c r="AE116" s="28" t="s">
        <v>701</v>
      </c>
      <c r="AF116" s="28" t="s">
        <v>720</v>
      </c>
      <c r="AG116" s="28"/>
      <c r="AH116" s="28" t="s">
        <v>3091</v>
      </c>
      <c r="AI116" s="29"/>
      <c r="AJ116" s="30" t="s">
        <v>2285</v>
      </c>
      <c r="AK116" s="31">
        <v>39248</v>
      </c>
      <c r="AL116" s="328"/>
      <c r="AM116" s="329"/>
      <c r="AN116" s="25" t="s">
        <v>2256</v>
      </c>
      <c r="AO116" s="24">
        <v>45060</v>
      </c>
      <c r="AP116" s="258" t="s">
        <v>3092</v>
      </c>
      <c r="AQ116" s="259"/>
      <c r="AR116" s="259" t="s">
        <v>875</v>
      </c>
      <c r="AS116" s="259" t="s">
        <v>3093</v>
      </c>
      <c r="AT116" s="262"/>
      <c r="AU116" s="262"/>
      <c r="AV116" s="262"/>
      <c r="AW116" s="262"/>
      <c r="AX116" s="262"/>
      <c r="AY116" s="262"/>
      <c r="AZ116" s="262"/>
      <c r="BA116" s="317">
        <v>299</v>
      </c>
      <c r="BB116" s="390"/>
    </row>
    <row r="117" spans="1:54" ht="24.95" customHeight="1">
      <c r="A117" s="322"/>
      <c r="B117" s="19" t="s">
        <v>2206</v>
      </c>
      <c r="C117" s="19">
        <v>15</v>
      </c>
      <c r="D117" s="27" t="s">
        <v>2202</v>
      </c>
      <c r="E117" s="27"/>
      <c r="F117" s="26" t="s">
        <v>6029</v>
      </c>
      <c r="G117" s="26" t="s">
        <v>3094</v>
      </c>
      <c r="H117" s="26" t="s">
        <v>3</v>
      </c>
      <c r="I117" s="26"/>
      <c r="J117" s="26"/>
      <c r="K117" s="26"/>
      <c r="L117" s="26"/>
      <c r="M117" s="26" t="s">
        <v>3095</v>
      </c>
      <c r="N117" s="26" t="s">
        <v>3096</v>
      </c>
      <c r="O117" s="26"/>
      <c r="P117" s="26" t="s">
        <v>3</v>
      </c>
      <c r="Q117" s="26" t="s">
        <v>3097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3098</v>
      </c>
      <c r="AB117" s="28" t="s">
        <v>3099</v>
      </c>
      <c r="AC117" s="28"/>
      <c r="AD117" s="28"/>
      <c r="AE117" s="28" t="s">
        <v>4</v>
      </c>
      <c r="AF117" s="28" t="s">
        <v>690</v>
      </c>
      <c r="AG117" s="28"/>
      <c r="AH117" s="28" t="s">
        <v>3100</v>
      </c>
      <c r="AI117" s="29"/>
      <c r="AJ117" s="30" t="s">
        <v>2285</v>
      </c>
      <c r="AK117" s="31">
        <v>39248</v>
      </c>
      <c r="AL117" s="328"/>
      <c r="AM117" s="329"/>
      <c r="AN117" s="25" t="s">
        <v>2256</v>
      </c>
      <c r="AO117" s="24">
        <v>45060</v>
      </c>
      <c r="AP117" s="258" t="s">
        <v>3101</v>
      </c>
      <c r="AQ117" s="259"/>
      <c r="AR117" s="259" t="s">
        <v>875</v>
      </c>
      <c r="AS117" s="259" t="s">
        <v>3102</v>
      </c>
      <c r="AT117" s="262"/>
      <c r="AU117" s="262"/>
      <c r="AV117" s="262"/>
      <c r="AW117" s="262"/>
      <c r="AX117" s="262"/>
      <c r="AY117" s="262"/>
      <c r="AZ117" s="262"/>
      <c r="BA117" s="317">
        <v>300</v>
      </c>
      <c r="BB117" s="390"/>
    </row>
    <row r="118" spans="1:54" ht="24.95" customHeight="1">
      <c r="A118" s="322"/>
      <c r="B118" s="19" t="s">
        <v>2206</v>
      </c>
      <c r="C118" s="19">
        <v>15</v>
      </c>
      <c r="D118" s="27" t="s">
        <v>2202</v>
      </c>
      <c r="E118" s="27"/>
      <c r="F118" s="26" t="s">
        <v>6030</v>
      </c>
      <c r="G118" s="26" t="s">
        <v>3103</v>
      </c>
      <c r="H118" s="26" t="s">
        <v>3</v>
      </c>
      <c r="I118" s="26"/>
      <c r="J118" s="26"/>
      <c r="K118" s="26"/>
      <c r="L118" s="26"/>
      <c r="M118" s="26" t="s">
        <v>3104</v>
      </c>
      <c r="N118" s="26" t="s">
        <v>3105</v>
      </c>
      <c r="O118" s="26"/>
      <c r="P118" s="26" t="s">
        <v>3</v>
      </c>
      <c r="Q118" s="26" t="s">
        <v>3106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3107</v>
      </c>
      <c r="AB118" s="28" t="s">
        <v>3108</v>
      </c>
      <c r="AC118" s="28"/>
      <c r="AD118" s="28"/>
      <c r="AE118" s="28" t="s">
        <v>701</v>
      </c>
      <c r="AF118" s="28" t="s">
        <v>720</v>
      </c>
      <c r="AG118" s="28"/>
      <c r="AH118" s="28" t="s">
        <v>3109</v>
      </c>
      <c r="AI118" s="29"/>
      <c r="AJ118" s="30" t="s">
        <v>2285</v>
      </c>
      <c r="AK118" s="31">
        <v>39248</v>
      </c>
      <c r="AL118" s="328"/>
      <c r="AM118" s="329"/>
      <c r="AN118" s="25" t="s">
        <v>2256</v>
      </c>
      <c r="AO118" s="24">
        <v>45060</v>
      </c>
      <c r="AP118" s="258" t="s">
        <v>3110</v>
      </c>
      <c r="AQ118" s="259"/>
      <c r="AR118" s="259" t="s">
        <v>875</v>
      </c>
      <c r="AS118" s="259" t="s">
        <v>3111</v>
      </c>
      <c r="AT118" s="262"/>
      <c r="AU118" s="262"/>
      <c r="AV118" s="262"/>
      <c r="AW118" s="262"/>
      <c r="AX118" s="262"/>
      <c r="AY118" s="262"/>
      <c r="AZ118" s="262"/>
      <c r="BA118" s="317">
        <v>301</v>
      </c>
      <c r="BB118" s="390"/>
    </row>
    <row r="119" spans="1:54" ht="24.95" customHeight="1">
      <c r="A119" s="322"/>
      <c r="B119" s="19" t="s">
        <v>2206</v>
      </c>
      <c r="C119" s="19">
        <v>15</v>
      </c>
      <c r="D119" s="27" t="s">
        <v>2202</v>
      </c>
      <c r="E119" s="27"/>
      <c r="F119" s="26" t="s">
        <v>6031</v>
      </c>
      <c r="G119" s="26" t="s">
        <v>3112</v>
      </c>
      <c r="H119" s="26" t="s">
        <v>3</v>
      </c>
      <c r="I119" s="26"/>
      <c r="J119" s="26"/>
      <c r="K119" s="26"/>
      <c r="L119" s="26"/>
      <c r="M119" s="26" t="s">
        <v>3113</v>
      </c>
      <c r="N119" s="26" t="s">
        <v>3114</v>
      </c>
      <c r="O119" s="26"/>
      <c r="P119" s="26" t="s">
        <v>3</v>
      </c>
      <c r="Q119" s="26" t="s">
        <v>3115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3116</v>
      </c>
      <c r="AB119" s="28" t="s">
        <v>2638</v>
      </c>
      <c r="AC119" s="28"/>
      <c r="AD119" s="28"/>
      <c r="AE119" s="28" t="s">
        <v>701</v>
      </c>
      <c r="AF119" s="28" t="s">
        <v>720</v>
      </c>
      <c r="AG119" s="28"/>
      <c r="AH119" s="28" t="s">
        <v>3117</v>
      </c>
      <c r="AI119" s="29"/>
      <c r="AJ119" s="30" t="s">
        <v>2285</v>
      </c>
      <c r="AK119" s="31">
        <v>39248</v>
      </c>
      <c r="AL119" s="328"/>
      <c r="AM119" s="329"/>
      <c r="AN119" s="25" t="s">
        <v>2256</v>
      </c>
      <c r="AO119" s="24">
        <v>45060</v>
      </c>
      <c r="AP119" s="258" t="s">
        <v>3118</v>
      </c>
      <c r="AQ119" s="259"/>
      <c r="AR119" s="259" t="s">
        <v>875</v>
      </c>
      <c r="AS119" s="259" t="s">
        <v>3119</v>
      </c>
      <c r="AT119" s="262"/>
      <c r="AU119" s="262"/>
      <c r="AV119" s="262"/>
      <c r="AW119" s="262"/>
      <c r="AX119" s="262"/>
      <c r="AY119" s="262"/>
      <c r="AZ119" s="262"/>
      <c r="BA119" s="317">
        <v>302</v>
      </c>
      <c r="BB119" s="390"/>
    </row>
    <row r="120" spans="1:54" ht="24.95" customHeight="1">
      <c r="A120" s="322"/>
      <c r="B120" s="19" t="s">
        <v>2206</v>
      </c>
      <c r="C120" s="19">
        <v>15</v>
      </c>
      <c r="D120" s="27" t="s">
        <v>2202</v>
      </c>
      <c r="E120" s="27"/>
      <c r="F120" s="26" t="s">
        <v>6032</v>
      </c>
      <c r="G120" s="26" t="s">
        <v>3120</v>
      </c>
      <c r="H120" s="26" t="s">
        <v>3</v>
      </c>
      <c r="I120" s="26"/>
      <c r="J120" s="26"/>
      <c r="K120" s="26"/>
      <c r="L120" s="26"/>
      <c r="M120" s="26" t="s">
        <v>3121</v>
      </c>
      <c r="N120" s="26" t="s">
        <v>3122</v>
      </c>
      <c r="O120" s="26"/>
      <c r="P120" s="26" t="s">
        <v>3</v>
      </c>
      <c r="Q120" s="26" t="s">
        <v>3123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3124</v>
      </c>
      <c r="AB120" s="28" t="s">
        <v>1243</v>
      </c>
      <c r="AC120" s="28"/>
      <c r="AD120" s="28"/>
      <c r="AE120" s="28" t="s">
        <v>4</v>
      </c>
      <c r="AF120" s="28" t="s">
        <v>730</v>
      </c>
      <c r="AG120" s="28"/>
      <c r="AH120" s="28" t="s">
        <v>3125</v>
      </c>
      <c r="AI120" s="29"/>
      <c r="AJ120" s="30" t="s">
        <v>2285</v>
      </c>
      <c r="AK120" s="31">
        <v>39248</v>
      </c>
      <c r="AL120" s="328"/>
      <c r="AM120" s="329"/>
      <c r="AN120" s="25" t="s">
        <v>2256</v>
      </c>
      <c r="AO120" s="24">
        <v>45060</v>
      </c>
      <c r="AP120" s="258" t="s">
        <v>3126</v>
      </c>
      <c r="AQ120" s="259"/>
      <c r="AR120" s="259" t="s">
        <v>875</v>
      </c>
      <c r="AS120" s="259" t="s">
        <v>3127</v>
      </c>
      <c r="AT120" s="262"/>
      <c r="AU120" s="262"/>
      <c r="AV120" s="262"/>
      <c r="AW120" s="262"/>
      <c r="AX120" s="262"/>
      <c r="AY120" s="262"/>
      <c r="AZ120" s="262"/>
      <c r="BA120" s="317">
        <v>303</v>
      </c>
      <c r="BB120" s="390"/>
    </row>
    <row r="121" spans="1:54" ht="24.95" customHeight="1">
      <c r="A121" s="322"/>
      <c r="B121" s="19" t="s">
        <v>2206</v>
      </c>
      <c r="C121" s="19">
        <v>15</v>
      </c>
      <c r="D121" s="27" t="s">
        <v>2202</v>
      </c>
      <c r="E121" s="27"/>
      <c r="F121" s="26" t="s">
        <v>6033</v>
      </c>
      <c r="G121" s="26" t="s">
        <v>3128</v>
      </c>
      <c r="H121" s="26" t="s">
        <v>3</v>
      </c>
      <c r="I121" s="26"/>
      <c r="J121" s="26"/>
      <c r="K121" s="26"/>
      <c r="L121" s="26"/>
      <c r="M121" s="26" t="s">
        <v>3129</v>
      </c>
      <c r="N121" s="26" t="s">
        <v>3130</v>
      </c>
      <c r="O121" s="26"/>
      <c r="P121" s="26" t="s">
        <v>3</v>
      </c>
      <c r="Q121" s="26" t="s">
        <v>3131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1191</v>
      </c>
      <c r="AB121" s="28" t="s">
        <v>3132</v>
      </c>
      <c r="AC121" s="28"/>
      <c r="AD121" s="28"/>
      <c r="AE121" s="28" t="s">
        <v>701</v>
      </c>
      <c r="AF121" s="28" t="s">
        <v>2198</v>
      </c>
      <c r="AG121" s="28"/>
      <c r="AH121" s="28" t="s">
        <v>3133</v>
      </c>
      <c r="AI121" s="29"/>
      <c r="AJ121" s="30" t="s">
        <v>2285</v>
      </c>
      <c r="AK121" s="31">
        <v>39248</v>
      </c>
      <c r="AL121" s="328"/>
      <c r="AM121" s="329"/>
      <c r="AN121" s="25" t="s">
        <v>2256</v>
      </c>
      <c r="AO121" s="24">
        <v>45060</v>
      </c>
      <c r="AP121" s="258" t="s">
        <v>3134</v>
      </c>
      <c r="AQ121" s="259"/>
      <c r="AR121" s="259" t="s">
        <v>875</v>
      </c>
      <c r="AS121" s="259" t="s">
        <v>3135</v>
      </c>
      <c r="AT121" s="262"/>
      <c r="AU121" s="262"/>
      <c r="AV121" s="262"/>
      <c r="AW121" s="262"/>
      <c r="AX121" s="262"/>
      <c r="AY121" s="262"/>
      <c r="AZ121" s="262"/>
      <c r="BA121" s="317">
        <v>304</v>
      </c>
      <c r="BB121" s="390"/>
    </row>
    <row r="122" spans="1:54" ht="24.95" customHeight="1">
      <c r="A122" s="322"/>
      <c r="B122" s="19" t="s">
        <v>2206</v>
      </c>
      <c r="C122" s="19">
        <v>15</v>
      </c>
      <c r="D122" s="27" t="s">
        <v>2202</v>
      </c>
      <c r="E122" s="27"/>
      <c r="F122" s="26" t="s">
        <v>6034</v>
      </c>
      <c r="G122" s="26" t="s">
        <v>3136</v>
      </c>
      <c r="H122" s="26" t="s">
        <v>3</v>
      </c>
      <c r="I122" s="26"/>
      <c r="J122" s="26"/>
      <c r="K122" s="26"/>
      <c r="L122" s="26"/>
      <c r="M122" s="26" t="s">
        <v>3137</v>
      </c>
      <c r="N122" s="26" t="s">
        <v>3138</v>
      </c>
      <c r="O122" s="26"/>
      <c r="P122" s="26" t="s">
        <v>3</v>
      </c>
      <c r="Q122" s="26" t="s">
        <v>3139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2511</v>
      </c>
      <c r="AB122" s="28" t="s">
        <v>1494</v>
      </c>
      <c r="AC122" s="28"/>
      <c r="AD122" s="28"/>
      <c r="AE122" s="28" t="s">
        <v>695</v>
      </c>
      <c r="AF122" s="28" t="s">
        <v>2886</v>
      </c>
      <c r="AG122" s="28"/>
      <c r="AH122" s="28" t="s">
        <v>3140</v>
      </c>
      <c r="AI122" s="29"/>
      <c r="AJ122" s="30" t="s">
        <v>2285</v>
      </c>
      <c r="AK122" s="31">
        <v>39248</v>
      </c>
      <c r="AL122" s="328"/>
      <c r="AM122" s="329"/>
      <c r="AN122" s="25" t="s">
        <v>2256</v>
      </c>
      <c r="AO122" s="24">
        <v>45060</v>
      </c>
      <c r="AP122" s="258" t="s">
        <v>3141</v>
      </c>
      <c r="AQ122" s="259"/>
      <c r="AR122" s="259" t="s">
        <v>875</v>
      </c>
      <c r="AS122" s="259" t="s">
        <v>3142</v>
      </c>
      <c r="AT122" s="262"/>
      <c r="AU122" s="262"/>
      <c r="AV122" s="262"/>
      <c r="AW122" s="262"/>
      <c r="AX122" s="262"/>
      <c r="AY122" s="262"/>
      <c r="AZ122" s="262"/>
      <c r="BA122" s="317">
        <v>305</v>
      </c>
      <c r="BB122" s="390"/>
    </row>
    <row r="123" spans="1:54" ht="24.95" customHeight="1">
      <c r="A123" s="322"/>
      <c r="B123" s="19" t="s">
        <v>2206</v>
      </c>
      <c r="C123" s="19">
        <v>15</v>
      </c>
      <c r="D123" s="27" t="s">
        <v>2202</v>
      </c>
      <c r="E123" s="27"/>
      <c r="F123" s="26" t="s">
        <v>6035</v>
      </c>
      <c r="G123" s="26" t="s">
        <v>3143</v>
      </c>
      <c r="H123" s="26" t="s">
        <v>3</v>
      </c>
      <c r="I123" s="26"/>
      <c r="J123" s="26"/>
      <c r="K123" s="26"/>
      <c r="L123" s="26"/>
      <c r="M123" s="26" t="s">
        <v>3144</v>
      </c>
      <c r="N123" s="26" t="s">
        <v>3145</v>
      </c>
      <c r="O123" s="26"/>
      <c r="P123" s="26" t="s">
        <v>3</v>
      </c>
      <c r="Q123" s="26" t="s">
        <v>3146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997</v>
      </c>
      <c r="AB123" s="28" t="s">
        <v>3147</v>
      </c>
      <c r="AC123" s="28"/>
      <c r="AD123" s="28"/>
      <c r="AE123" s="28" t="s">
        <v>3</v>
      </c>
      <c r="AF123" s="28" t="s">
        <v>3</v>
      </c>
      <c r="AG123" s="28"/>
      <c r="AH123" s="28" t="s">
        <v>3145</v>
      </c>
      <c r="AI123" s="29"/>
      <c r="AJ123" s="30" t="s">
        <v>2285</v>
      </c>
      <c r="AK123" s="31">
        <v>39248</v>
      </c>
      <c r="AL123" s="328"/>
      <c r="AM123" s="329"/>
      <c r="AN123" s="25" t="s">
        <v>2256</v>
      </c>
      <c r="AO123" s="24">
        <v>45060</v>
      </c>
      <c r="AP123" s="258" t="s">
        <v>3148</v>
      </c>
      <c r="AQ123" s="259"/>
      <c r="AR123" s="259" t="s">
        <v>875</v>
      </c>
      <c r="AS123" s="259" t="s">
        <v>3149</v>
      </c>
      <c r="AT123" s="262"/>
      <c r="AU123" s="262"/>
      <c r="AV123" s="262"/>
      <c r="AW123" s="262"/>
      <c r="AX123" s="262"/>
      <c r="AY123" s="262"/>
      <c r="AZ123" s="262"/>
      <c r="BA123" s="317">
        <v>306</v>
      </c>
      <c r="BB123" s="390"/>
    </row>
    <row r="124" spans="1:54" ht="24.95" customHeight="1">
      <c r="A124" s="322"/>
      <c r="B124" s="19" t="s">
        <v>2206</v>
      </c>
      <c r="C124" s="19">
        <v>15</v>
      </c>
      <c r="D124" s="27" t="s">
        <v>2202</v>
      </c>
      <c r="E124" s="27"/>
      <c r="F124" s="26" t="s">
        <v>6036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783</v>
      </c>
      <c r="AB124" s="28" t="s">
        <v>3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2285</v>
      </c>
      <c r="AK124" s="31">
        <v>39248</v>
      </c>
      <c r="AL124" s="328"/>
      <c r="AM124" s="329"/>
      <c r="AN124" s="25" t="s">
        <v>2256</v>
      </c>
      <c r="AO124" s="24">
        <v>45060</v>
      </c>
      <c r="AP124" s="258" t="s">
        <v>783</v>
      </c>
      <c r="AQ124" s="259"/>
      <c r="AR124" s="259" t="s">
        <v>875</v>
      </c>
      <c r="AS124" s="259" t="s">
        <v>3150</v>
      </c>
      <c r="AT124" s="262"/>
      <c r="AU124" s="262"/>
      <c r="AV124" s="262"/>
      <c r="AW124" s="262"/>
      <c r="AX124" s="262"/>
      <c r="AY124" s="262"/>
      <c r="AZ124" s="262"/>
      <c r="BA124" s="317">
        <v>307</v>
      </c>
      <c r="BB124" s="390"/>
    </row>
    <row r="125" spans="1:54" ht="24.95" customHeight="1">
      <c r="A125" s="322"/>
      <c r="B125" s="19" t="s">
        <v>2206</v>
      </c>
      <c r="C125" s="19">
        <v>15</v>
      </c>
      <c r="D125" s="27" t="s">
        <v>2202</v>
      </c>
      <c r="E125" s="27"/>
      <c r="F125" s="26" t="s">
        <v>6037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2749</v>
      </c>
      <c r="N125" s="26" t="s">
        <v>3151</v>
      </c>
      <c r="O125" s="26"/>
      <c r="P125" s="26" t="s">
        <v>3</v>
      </c>
      <c r="Q125" s="26" t="s">
        <v>2752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3152</v>
      </c>
      <c r="AB125" s="28" t="s">
        <v>3153</v>
      </c>
      <c r="AC125" s="28"/>
      <c r="AD125" s="28"/>
      <c r="AE125" s="28" t="s">
        <v>3</v>
      </c>
      <c r="AF125" s="28" t="s">
        <v>3</v>
      </c>
      <c r="AG125" s="28"/>
      <c r="AH125" s="28" t="s">
        <v>3151</v>
      </c>
      <c r="AI125" s="29"/>
      <c r="AJ125" s="30" t="s">
        <v>2285</v>
      </c>
      <c r="AK125" s="31">
        <v>39248</v>
      </c>
      <c r="AL125" s="328"/>
      <c r="AM125" s="329"/>
      <c r="AN125" s="25" t="s">
        <v>2256</v>
      </c>
      <c r="AO125" s="24">
        <v>45060</v>
      </c>
      <c r="AP125" s="258" t="s">
        <v>3154</v>
      </c>
      <c r="AQ125" s="259"/>
      <c r="AR125" s="259" t="s">
        <v>875</v>
      </c>
      <c r="AS125" s="259" t="s">
        <v>3155</v>
      </c>
      <c r="AT125" s="262"/>
      <c r="AU125" s="262"/>
      <c r="AV125" s="262"/>
      <c r="AW125" s="262"/>
      <c r="AX125" s="262"/>
      <c r="AY125" s="262"/>
      <c r="AZ125" s="262"/>
      <c r="BA125" s="317">
        <v>308</v>
      </c>
      <c r="BB125" s="390"/>
    </row>
    <row r="126" spans="1:54" ht="24.95" customHeight="1">
      <c r="A126" s="322"/>
      <c r="B126" s="19" t="s">
        <v>2206</v>
      </c>
      <c r="C126" s="19">
        <v>15</v>
      </c>
      <c r="D126" s="27" t="s">
        <v>2202</v>
      </c>
      <c r="E126" s="27"/>
      <c r="F126" s="26" t="s">
        <v>6038</v>
      </c>
      <c r="G126" s="26" t="s">
        <v>3156</v>
      </c>
      <c r="H126" s="26" t="s">
        <v>3</v>
      </c>
      <c r="I126" s="26"/>
      <c r="J126" s="26"/>
      <c r="K126" s="26"/>
      <c r="L126" s="26"/>
      <c r="M126" s="26" t="s">
        <v>3157</v>
      </c>
      <c r="N126" s="26" t="s">
        <v>3158</v>
      </c>
      <c r="O126" s="26"/>
      <c r="P126" s="26" t="s">
        <v>3</v>
      </c>
      <c r="Q126" s="26" t="s">
        <v>3159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777</v>
      </c>
      <c r="AB126" s="28" t="s">
        <v>3160</v>
      </c>
      <c r="AC126" s="28"/>
      <c r="AD126" s="28"/>
      <c r="AE126" s="28" t="s">
        <v>701</v>
      </c>
      <c r="AF126" s="28" t="s">
        <v>720</v>
      </c>
      <c r="AG126" s="28"/>
      <c r="AH126" s="28" t="s">
        <v>3161</v>
      </c>
      <c r="AI126" s="29"/>
      <c r="AJ126" s="30" t="s">
        <v>2285</v>
      </c>
      <c r="AK126" s="31">
        <v>39248</v>
      </c>
      <c r="AL126" s="328"/>
      <c r="AM126" s="329"/>
      <c r="AN126" s="25" t="s">
        <v>2256</v>
      </c>
      <c r="AO126" s="24">
        <v>45060</v>
      </c>
      <c r="AP126" s="258" t="s">
        <v>3162</v>
      </c>
      <c r="AQ126" s="259"/>
      <c r="AR126" s="259" t="s">
        <v>875</v>
      </c>
      <c r="AS126" s="259" t="s">
        <v>3163</v>
      </c>
      <c r="AT126" s="262"/>
      <c r="AU126" s="262"/>
      <c r="AV126" s="262"/>
      <c r="AW126" s="262"/>
      <c r="AX126" s="262"/>
      <c r="AY126" s="262"/>
      <c r="AZ126" s="262"/>
      <c r="BA126" s="317">
        <v>309</v>
      </c>
      <c r="BB126" s="390"/>
    </row>
    <row r="127" spans="1:54" ht="24.95" customHeight="1">
      <c r="A127" s="322"/>
      <c r="B127" s="19" t="s">
        <v>2206</v>
      </c>
      <c r="C127" s="19">
        <v>15</v>
      </c>
      <c r="D127" s="27" t="s">
        <v>2202</v>
      </c>
      <c r="E127" s="27"/>
      <c r="F127" s="26" t="s">
        <v>6039</v>
      </c>
      <c r="G127" s="26" t="s">
        <v>3</v>
      </c>
      <c r="H127" s="26" t="s">
        <v>3</v>
      </c>
      <c r="I127" s="26"/>
      <c r="J127" s="26"/>
      <c r="K127" s="26"/>
      <c r="L127" s="26"/>
      <c r="M127" s="26" t="s">
        <v>3</v>
      </c>
      <c r="N127" s="26" t="s">
        <v>3</v>
      </c>
      <c r="O127" s="26"/>
      <c r="P127" s="26" t="s">
        <v>3</v>
      </c>
      <c r="Q127" s="26" t="s">
        <v>3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3164</v>
      </c>
      <c r="AB127" s="28" t="s">
        <v>2454</v>
      </c>
      <c r="AC127" s="28"/>
      <c r="AD127" s="28"/>
      <c r="AE127" s="28" t="s">
        <v>3</v>
      </c>
      <c r="AF127" s="28" t="s">
        <v>3</v>
      </c>
      <c r="AG127" s="28"/>
      <c r="AH127" s="28" t="s">
        <v>3</v>
      </c>
      <c r="AI127" s="29"/>
      <c r="AJ127" s="30" t="s">
        <v>2285</v>
      </c>
      <c r="AK127" s="31">
        <v>39248</v>
      </c>
      <c r="AL127" s="328"/>
      <c r="AM127" s="329"/>
      <c r="AN127" s="25" t="s">
        <v>2256</v>
      </c>
      <c r="AO127" s="24">
        <v>45060</v>
      </c>
      <c r="AP127" s="258" t="s">
        <v>3165</v>
      </c>
      <c r="AQ127" s="259"/>
      <c r="AR127" s="259" t="s">
        <v>875</v>
      </c>
      <c r="AS127" s="259" t="s">
        <v>3166</v>
      </c>
      <c r="AT127" s="262"/>
      <c r="AU127" s="262"/>
      <c r="AV127" s="262"/>
      <c r="AW127" s="262"/>
      <c r="AX127" s="262"/>
      <c r="AY127" s="262"/>
      <c r="AZ127" s="262"/>
      <c r="BA127" s="317">
        <v>310</v>
      </c>
      <c r="BB127" s="390"/>
    </row>
    <row r="128" spans="1:54" ht="24.95" customHeight="1">
      <c r="A128" s="322"/>
      <c r="B128" s="19" t="s">
        <v>2206</v>
      </c>
      <c r="C128" s="19">
        <v>15</v>
      </c>
      <c r="D128" s="27" t="s">
        <v>2202</v>
      </c>
      <c r="E128" s="27"/>
      <c r="F128" s="26" t="s">
        <v>6040</v>
      </c>
      <c r="G128" s="26" t="s">
        <v>3167</v>
      </c>
      <c r="H128" s="26" t="s">
        <v>3</v>
      </c>
      <c r="I128" s="26"/>
      <c r="J128" s="26"/>
      <c r="K128" s="26"/>
      <c r="L128" s="26"/>
      <c r="M128" s="26" t="s">
        <v>703</v>
      </c>
      <c r="N128" s="26" t="s">
        <v>3168</v>
      </c>
      <c r="O128" s="26"/>
      <c r="P128" s="26" t="s">
        <v>3</v>
      </c>
      <c r="Q128" s="26" t="s">
        <v>3169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1052</v>
      </c>
      <c r="AB128" s="28" t="s">
        <v>3170</v>
      </c>
      <c r="AC128" s="28"/>
      <c r="AD128" s="28"/>
      <c r="AE128" s="28" t="s">
        <v>4</v>
      </c>
      <c r="AF128" s="28" t="s">
        <v>706</v>
      </c>
      <c r="AG128" s="28"/>
      <c r="AH128" s="28" t="s">
        <v>3171</v>
      </c>
      <c r="AI128" s="29"/>
      <c r="AJ128" s="30" t="s">
        <v>2285</v>
      </c>
      <c r="AK128" s="31">
        <v>39248</v>
      </c>
      <c r="AL128" s="328"/>
      <c r="AM128" s="329"/>
      <c r="AN128" s="25" t="s">
        <v>2256</v>
      </c>
      <c r="AO128" s="24">
        <v>45060</v>
      </c>
      <c r="AP128" s="258" t="s">
        <v>3172</v>
      </c>
      <c r="AQ128" s="259"/>
      <c r="AR128" s="259" t="s">
        <v>875</v>
      </c>
      <c r="AS128" s="259" t="s">
        <v>3173</v>
      </c>
      <c r="AT128" s="262"/>
      <c r="AU128" s="262"/>
      <c r="AV128" s="262"/>
      <c r="AW128" s="262"/>
      <c r="AX128" s="262"/>
      <c r="AY128" s="262"/>
      <c r="AZ128" s="262"/>
      <c r="BA128" s="317">
        <v>311</v>
      </c>
      <c r="BB128" s="390"/>
    </row>
    <row r="129" spans="1:54" ht="24.95" customHeight="1">
      <c r="A129" s="322"/>
      <c r="B129" s="19" t="s">
        <v>2206</v>
      </c>
      <c r="C129" s="19">
        <v>15</v>
      </c>
      <c r="D129" s="27" t="s">
        <v>2202</v>
      </c>
      <c r="E129" s="27"/>
      <c r="F129" s="26" t="s">
        <v>6041</v>
      </c>
      <c r="G129" s="26" t="s">
        <v>3174</v>
      </c>
      <c r="H129" s="26" t="s">
        <v>3</v>
      </c>
      <c r="I129" s="26"/>
      <c r="J129" s="26"/>
      <c r="K129" s="26"/>
      <c r="L129" s="26"/>
      <c r="M129" s="26" t="s">
        <v>3175</v>
      </c>
      <c r="N129" s="26" t="s">
        <v>3176</v>
      </c>
      <c r="O129" s="26"/>
      <c r="P129" s="26" t="s">
        <v>3</v>
      </c>
      <c r="Q129" s="26" t="s">
        <v>3177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3178</v>
      </c>
      <c r="AB129" s="28" t="s">
        <v>3179</v>
      </c>
      <c r="AC129" s="28"/>
      <c r="AD129" s="28"/>
      <c r="AE129" s="28" t="s">
        <v>701</v>
      </c>
      <c r="AF129" s="28" t="s">
        <v>720</v>
      </c>
      <c r="AG129" s="28"/>
      <c r="AH129" s="28" t="s">
        <v>3180</v>
      </c>
      <c r="AI129" s="29"/>
      <c r="AJ129" s="30" t="s">
        <v>2285</v>
      </c>
      <c r="AK129" s="31">
        <v>39248</v>
      </c>
      <c r="AL129" s="328"/>
      <c r="AM129" s="329"/>
      <c r="AN129" s="25" t="s">
        <v>2256</v>
      </c>
      <c r="AO129" s="24">
        <v>45060</v>
      </c>
      <c r="AP129" s="258" t="s">
        <v>3181</v>
      </c>
      <c r="AQ129" s="259"/>
      <c r="AR129" s="259" t="s">
        <v>875</v>
      </c>
      <c r="AS129" s="259" t="s">
        <v>3182</v>
      </c>
      <c r="AT129" s="262"/>
      <c r="AU129" s="262"/>
      <c r="AV129" s="262"/>
      <c r="AW129" s="262"/>
      <c r="AX129" s="262"/>
      <c r="AY129" s="262"/>
      <c r="AZ129" s="262"/>
      <c r="BA129" s="317">
        <v>312</v>
      </c>
      <c r="BB129" s="390"/>
    </row>
    <row r="130" spans="1:54" ht="24.95" customHeight="1">
      <c r="A130" s="322"/>
      <c r="B130" s="19" t="s">
        <v>2206</v>
      </c>
      <c r="C130" s="19">
        <v>15</v>
      </c>
      <c r="D130" s="27" t="s">
        <v>2202</v>
      </c>
      <c r="E130" s="27"/>
      <c r="F130" s="26" t="s">
        <v>6042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 t="s">
        <v>3</v>
      </c>
      <c r="Q130" s="26" t="s">
        <v>3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1308</v>
      </c>
      <c r="AB130" s="28" t="s">
        <v>3183</v>
      </c>
      <c r="AC130" s="28"/>
      <c r="AD130" s="28"/>
      <c r="AE130" s="28" t="s">
        <v>3</v>
      </c>
      <c r="AF130" s="28" t="s">
        <v>3</v>
      </c>
      <c r="AG130" s="28"/>
      <c r="AH130" s="28" t="s">
        <v>3</v>
      </c>
      <c r="AI130" s="29"/>
      <c r="AJ130" s="30" t="s">
        <v>2285</v>
      </c>
      <c r="AK130" s="31">
        <v>39248</v>
      </c>
      <c r="AL130" s="328"/>
      <c r="AM130" s="329"/>
      <c r="AN130" s="25" t="s">
        <v>2256</v>
      </c>
      <c r="AO130" s="24">
        <v>45060</v>
      </c>
      <c r="AP130" s="258" t="s">
        <v>3184</v>
      </c>
      <c r="AQ130" s="259"/>
      <c r="AR130" s="259" t="s">
        <v>875</v>
      </c>
      <c r="AS130" s="259" t="s">
        <v>3185</v>
      </c>
      <c r="AT130" s="262"/>
      <c r="AU130" s="262"/>
      <c r="AV130" s="262"/>
      <c r="AW130" s="262"/>
      <c r="AX130" s="262"/>
      <c r="AY130" s="262"/>
      <c r="AZ130" s="262"/>
      <c r="BA130" s="317">
        <v>313</v>
      </c>
      <c r="BB130" s="390"/>
    </row>
    <row r="131" spans="1:54" ht="24.95" customHeight="1">
      <c r="A131" s="322"/>
      <c r="B131" s="19" t="s">
        <v>2206</v>
      </c>
      <c r="C131" s="19">
        <v>15</v>
      </c>
      <c r="D131" s="27" t="s">
        <v>2202</v>
      </c>
      <c r="E131" s="27"/>
      <c r="F131" s="26" t="s">
        <v>6043</v>
      </c>
      <c r="G131" s="26" t="s">
        <v>3019</v>
      </c>
      <c r="H131" s="26" t="s">
        <v>3</v>
      </c>
      <c r="I131" s="26"/>
      <c r="J131" s="26"/>
      <c r="K131" s="26"/>
      <c r="L131" s="26"/>
      <c r="M131" s="26" t="s">
        <v>2733</v>
      </c>
      <c r="N131" s="26" t="s">
        <v>3186</v>
      </c>
      <c r="O131" s="26"/>
      <c r="P131" s="26" t="s">
        <v>3187</v>
      </c>
      <c r="Q131" s="26" t="s">
        <v>3188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3023</v>
      </c>
      <c r="AB131" s="28" t="s">
        <v>3189</v>
      </c>
      <c r="AC131" s="28"/>
      <c r="AD131" s="28"/>
      <c r="AE131" s="28" t="s">
        <v>3</v>
      </c>
      <c r="AF131" s="28" t="s">
        <v>3</v>
      </c>
      <c r="AG131" s="28"/>
      <c r="AH131" s="28" t="s">
        <v>3186</v>
      </c>
      <c r="AI131" s="29"/>
      <c r="AJ131" s="30" t="s">
        <v>2285</v>
      </c>
      <c r="AK131" s="31">
        <v>39248</v>
      </c>
      <c r="AL131" s="328"/>
      <c r="AM131" s="329"/>
      <c r="AN131" s="25" t="s">
        <v>2256</v>
      </c>
      <c r="AO131" s="24">
        <v>45060</v>
      </c>
      <c r="AP131" s="258" t="s">
        <v>3190</v>
      </c>
      <c r="AQ131" s="259"/>
      <c r="AR131" s="259" t="s">
        <v>875</v>
      </c>
      <c r="AS131" s="259" t="s">
        <v>3191</v>
      </c>
      <c r="AT131" s="262"/>
      <c r="AU131" s="262"/>
      <c r="AV131" s="262"/>
      <c r="AW131" s="262"/>
      <c r="AX131" s="262"/>
      <c r="AY131" s="262"/>
      <c r="AZ131" s="262"/>
      <c r="BA131" s="317">
        <v>314</v>
      </c>
      <c r="BB131" s="390"/>
    </row>
    <row r="132" spans="1:54" ht="24.95" customHeight="1">
      <c r="A132" s="322"/>
      <c r="B132" s="19" t="s">
        <v>2206</v>
      </c>
      <c r="C132" s="19">
        <v>15</v>
      </c>
      <c r="D132" s="27" t="s">
        <v>2202</v>
      </c>
      <c r="E132" s="27"/>
      <c r="F132" s="26" t="s">
        <v>6044</v>
      </c>
      <c r="G132" s="26" t="s">
        <v>3</v>
      </c>
      <c r="H132" s="26" t="s">
        <v>3</v>
      </c>
      <c r="I132" s="26"/>
      <c r="J132" s="26"/>
      <c r="K132" s="26"/>
      <c r="L132" s="26"/>
      <c r="M132" s="26" t="s">
        <v>2614</v>
      </c>
      <c r="N132" s="26" t="s">
        <v>3192</v>
      </c>
      <c r="O132" s="26"/>
      <c r="P132" s="26" t="s">
        <v>3</v>
      </c>
      <c r="Q132" s="26" t="s">
        <v>3193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3194</v>
      </c>
      <c r="AB132" s="28" t="s">
        <v>3195</v>
      </c>
      <c r="AC132" s="28"/>
      <c r="AD132" s="28"/>
      <c r="AE132" s="28" t="s">
        <v>4</v>
      </c>
      <c r="AF132" s="28" t="s">
        <v>675</v>
      </c>
      <c r="AG132" s="28"/>
      <c r="AH132" s="28" t="s">
        <v>3196</v>
      </c>
      <c r="AI132" s="29"/>
      <c r="AJ132" s="30" t="s">
        <v>2285</v>
      </c>
      <c r="AK132" s="31">
        <v>39248</v>
      </c>
      <c r="AL132" s="328"/>
      <c r="AM132" s="329"/>
      <c r="AN132" s="25" t="s">
        <v>2256</v>
      </c>
      <c r="AO132" s="24">
        <v>45060</v>
      </c>
      <c r="AP132" s="258" t="s">
        <v>3197</v>
      </c>
      <c r="AQ132" s="259"/>
      <c r="AR132" s="259" t="s">
        <v>875</v>
      </c>
      <c r="AS132" s="259" t="s">
        <v>3198</v>
      </c>
      <c r="AT132" s="262"/>
      <c r="AU132" s="262"/>
      <c r="AV132" s="262"/>
      <c r="AW132" s="262"/>
      <c r="AX132" s="262"/>
      <c r="AY132" s="262"/>
      <c r="AZ132" s="262"/>
      <c r="BA132" s="317">
        <v>315</v>
      </c>
      <c r="BB132" s="390"/>
    </row>
    <row r="133" spans="1:54" ht="24.95" customHeight="1">
      <c r="A133" s="322"/>
      <c r="B133" s="19" t="s">
        <v>2206</v>
      </c>
      <c r="C133" s="19">
        <v>15</v>
      </c>
      <c r="D133" s="27" t="s">
        <v>2202</v>
      </c>
      <c r="E133" s="27"/>
      <c r="F133" s="26" t="s">
        <v>6045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3199</v>
      </c>
      <c r="AB133" s="28" t="s">
        <v>3200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2285</v>
      </c>
      <c r="AK133" s="31">
        <v>39248</v>
      </c>
      <c r="AL133" s="328"/>
      <c r="AM133" s="329"/>
      <c r="AN133" s="25" t="s">
        <v>2256</v>
      </c>
      <c r="AO133" s="24">
        <v>45060</v>
      </c>
      <c r="AP133" s="258" t="s">
        <v>3201</v>
      </c>
      <c r="AQ133" s="259"/>
      <c r="AR133" s="259" t="s">
        <v>875</v>
      </c>
      <c r="AS133" s="259" t="s">
        <v>3202</v>
      </c>
      <c r="AT133" s="262"/>
      <c r="AU133" s="262"/>
      <c r="AV133" s="262"/>
      <c r="AW133" s="262"/>
      <c r="AX133" s="262"/>
      <c r="AY133" s="262"/>
      <c r="AZ133" s="262"/>
      <c r="BA133" s="317">
        <v>316</v>
      </c>
      <c r="BB133" s="390"/>
    </row>
    <row r="134" spans="1:54" ht="24.95" customHeight="1">
      <c r="A134" s="322"/>
      <c r="B134" s="19" t="s">
        <v>2206</v>
      </c>
      <c r="C134" s="19">
        <v>15</v>
      </c>
      <c r="D134" s="27" t="s">
        <v>2202</v>
      </c>
      <c r="E134" s="27"/>
      <c r="F134" s="26" t="s">
        <v>6046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3203</v>
      </c>
      <c r="AB134" s="28" t="s">
        <v>3204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2285</v>
      </c>
      <c r="AK134" s="31">
        <v>39248</v>
      </c>
      <c r="AL134" s="328"/>
      <c r="AM134" s="329"/>
      <c r="AN134" s="25" t="s">
        <v>2256</v>
      </c>
      <c r="AO134" s="24">
        <v>45060</v>
      </c>
      <c r="AP134" s="258" t="s">
        <v>3205</v>
      </c>
      <c r="AQ134" s="259"/>
      <c r="AR134" s="259" t="s">
        <v>875</v>
      </c>
      <c r="AS134" s="259" t="s">
        <v>3206</v>
      </c>
      <c r="AT134" s="262"/>
      <c r="AU134" s="262"/>
      <c r="AV134" s="262"/>
      <c r="AW134" s="262"/>
      <c r="AX134" s="262"/>
      <c r="AY134" s="262"/>
      <c r="AZ134" s="262"/>
      <c r="BA134" s="317">
        <v>317</v>
      </c>
      <c r="BB134" s="390"/>
    </row>
    <row r="135" spans="1:54" ht="24.95" customHeight="1">
      <c r="A135" s="322"/>
      <c r="B135" s="19" t="s">
        <v>2206</v>
      </c>
      <c r="C135" s="19">
        <v>15</v>
      </c>
      <c r="D135" s="27" t="s">
        <v>2202</v>
      </c>
      <c r="E135" s="27"/>
      <c r="F135" s="26" t="s">
        <v>6047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3207</v>
      </c>
      <c r="AB135" s="28" t="s">
        <v>3208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2285</v>
      </c>
      <c r="AK135" s="31">
        <v>39248</v>
      </c>
      <c r="AL135" s="328"/>
      <c r="AM135" s="329"/>
      <c r="AN135" s="25" t="s">
        <v>2256</v>
      </c>
      <c r="AO135" s="24">
        <v>45060</v>
      </c>
      <c r="AP135" s="258" t="s">
        <v>3209</v>
      </c>
      <c r="AQ135" s="259"/>
      <c r="AR135" s="259" t="s">
        <v>875</v>
      </c>
      <c r="AS135" s="259" t="s">
        <v>3210</v>
      </c>
      <c r="AT135" s="262"/>
      <c r="AU135" s="262"/>
      <c r="AV135" s="262"/>
      <c r="AW135" s="262"/>
      <c r="AX135" s="262"/>
      <c r="AY135" s="262"/>
      <c r="AZ135" s="262"/>
      <c r="BA135" s="317">
        <v>318</v>
      </c>
      <c r="BB135" s="390"/>
    </row>
    <row r="136" spans="1:54" ht="24.95" customHeight="1">
      <c r="A136" s="322"/>
      <c r="B136" s="19" t="s">
        <v>2206</v>
      </c>
      <c r="C136" s="19">
        <v>15</v>
      </c>
      <c r="D136" s="27" t="s">
        <v>2202</v>
      </c>
      <c r="E136" s="27"/>
      <c r="F136" s="26" t="s">
        <v>6048</v>
      </c>
      <c r="G136" s="26" t="s">
        <v>3211</v>
      </c>
      <c r="H136" s="26" t="s">
        <v>3</v>
      </c>
      <c r="I136" s="26"/>
      <c r="J136" s="26"/>
      <c r="K136" s="26"/>
      <c r="L136" s="26"/>
      <c r="M136" s="26" t="s">
        <v>734</v>
      </c>
      <c r="N136" s="26" t="s">
        <v>3212</v>
      </c>
      <c r="O136" s="26"/>
      <c r="P136" s="26" t="s">
        <v>3213</v>
      </c>
      <c r="Q136" s="26" t="s">
        <v>3214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3215</v>
      </c>
      <c r="AB136" s="28" t="s">
        <v>3216</v>
      </c>
      <c r="AC136" s="28"/>
      <c r="AD136" s="28"/>
      <c r="AE136" s="28" t="s">
        <v>3</v>
      </c>
      <c r="AF136" s="28" t="s">
        <v>3</v>
      </c>
      <c r="AG136" s="28"/>
      <c r="AH136" s="28" t="s">
        <v>3212</v>
      </c>
      <c r="AI136" s="29"/>
      <c r="AJ136" s="30" t="s">
        <v>2285</v>
      </c>
      <c r="AK136" s="31">
        <v>39248</v>
      </c>
      <c r="AL136" s="328"/>
      <c r="AM136" s="329"/>
      <c r="AN136" s="25" t="s">
        <v>2256</v>
      </c>
      <c r="AO136" s="24">
        <v>45060</v>
      </c>
      <c r="AP136" s="258" t="s">
        <v>3217</v>
      </c>
      <c r="AQ136" s="259"/>
      <c r="AR136" s="259" t="s">
        <v>875</v>
      </c>
      <c r="AS136" s="259" t="s">
        <v>3218</v>
      </c>
      <c r="AT136" s="262"/>
      <c r="AU136" s="262"/>
      <c r="AV136" s="262"/>
      <c r="AW136" s="262"/>
      <c r="AX136" s="262"/>
      <c r="AY136" s="262"/>
      <c r="AZ136" s="262"/>
      <c r="BA136" s="317">
        <v>319</v>
      </c>
      <c r="BB136" s="390"/>
    </row>
    <row r="137" spans="1:54" ht="24.95" customHeight="1">
      <c r="A137" s="322"/>
      <c r="B137" s="19" t="s">
        <v>2206</v>
      </c>
      <c r="C137" s="19">
        <v>15</v>
      </c>
      <c r="D137" s="27" t="s">
        <v>2202</v>
      </c>
      <c r="E137" s="27"/>
      <c r="F137" s="26" t="s">
        <v>6049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3219</v>
      </c>
      <c r="N137" s="26" t="s">
        <v>3220</v>
      </c>
      <c r="O137" s="26"/>
      <c r="P137" s="26" t="s">
        <v>3</v>
      </c>
      <c r="Q137" s="26" t="s">
        <v>3221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3222</v>
      </c>
      <c r="AB137" s="28" t="s">
        <v>3223</v>
      </c>
      <c r="AC137" s="28"/>
      <c r="AD137" s="28"/>
      <c r="AE137" s="28" t="s">
        <v>695</v>
      </c>
      <c r="AF137" s="28" t="s">
        <v>3224</v>
      </c>
      <c r="AG137" s="28"/>
      <c r="AH137" s="28" t="s">
        <v>3225</v>
      </c>
      <c r="AI137" s="29"/>
      <c r="AJ137" s="30" t="s">
        <v>2285</v>
      </c>
      <c r="AK137" s="31">
        <v>39248</v>
      </c>
      <c r="AL137" s="328"/>
      <c r="AM137" s="329"/>
      <c r="AN137" s="25" t="s">
        <v>2256</v>
      </c>
      <c r="AO137" s="24">
        <v>45060</v>
      </c>
      <c r="AP137" s="258" t="s">
        <v>3226</v>
      </c>
      <c r="AQ137" s="259"/>
      <c r="AR137" s="259" t="s">
        <v>875</v>
      </c>
      <c r="AS137" s="259" t="s">
        <v>3227</v>
      </c>
      <c r="AT137" s="262"/>
      <c r="AU137" s="262"/>
      <c r="AV137" s="262"/>
      <c r="AW137" s="262"/>
      <c r="AX137" s="262"/>
      <c r="AY137" s="262"/>
      <c r="AZ137" s="262"/>
      <c r="BA137" s="317">
        <v>320</v>
      </c>
      <c r="BB137" s="390"/>
    </row>
    <row r="138" spans="1:54" ht="24.95" customHeight="1">
      <c r="A138" s="322"/>
      <c r="B138" s="19" t="s">
        <v>2206</v>
      </c>
      <c r="C138" s="19">
        <v>15</v>
      </c>
      <c r="D138" s="27" t="s">
        <v>2202</v>
      </c>
      <c r="E138" s="27"/>
      <c r="F138" s="26" t="s">
        <v>6050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3228</v>
      </c>
      <c r="N138" s="26" t="s">
        <v>3229</v>
      </c>
      <c r="O138" s="26"/>
      <c r="P138" s="26" t="s">
        <v>3</v>
      </c>
      <c r="Q138" s="26" t="s">
        <v>3230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3231</v>
      </c>
      <c r="AB138" s="28" t="s">
        <v>3232</v>
      </c>
      <c r="AC138" s="28"/>
      <c r="AD138" s="28"/>
      <c r="AE138" s="28" t="s">
        <v>4</v>
      </c>
      <c r="AF138" s="28" t="s">
        <v>3233</v>
      </c>
      <c r="AG138" s="28"/>
      <c r="AH138" s="28" t="s">
        <v>3234</v>
      </c>
      <c r="AI138" s="29"/>
      <c r="AJ138" s="30" t="s">
        <v>2285</v>
      </c>
      <c r="AK138" s="31">
        <v>39248</v>
      </c>
      <c r="AL138" s="328"/>
      <c r="AM138" s="329"/>
      <c r="AN138" s="25" t="s">
        <v>2256</v>
      </c>
      <c r="AO138" s="24">
        <v>45060</v>
      </c>
      <c r="AP138" s="258" t="s">
        <v>3235</v>
      </c>
      <c r="AQ138" s="259"/>
      <c r="AR138" s="259" t="s">
        <v>875</v>
      </c>
      <c r="AS138" s="259" t="s">
        <v>3236</v>
      </c>
      <c r="AT138" s="262"/>
      <c r="AU138" s="262"/>
      <c r="AV138" s="262"/>
      <c r="AW138" s="262"/>
      <c r="AX138" s="262"/>
      <c r="AY138" s="262"/>
      <c r="AZ138" s="262"/>
      <c r="BA138" s="317">
        <v>321</v>
      </c>
      <c r="BB138" s="390"/>
    </row>
    <row r="139" spans="1:54" ht="24.95" customHeight="1">
      <c r="A139" s="322"/>
      <c r="B139" s="19" t="s">
        <v>2206</v>
      </c>
      <c r="C139" s="19">
        <v>15</v>
      </c>
      <c r="D139" s="27" t="s">
        <v>2202</v>
      </c>
      <c r="E139" s="27"/>
      <c r="F139" s="26" t="s">
        <v>6051</v>
      </c>
      <c r="G139" s="26" t="s">
        <v>3237</v>
      </c>
      <c r="H139" s="26" t="s">
        <v>3</v>
      </c>
      <c r="I139" s="26"/>
      <c r="J139" s="26"/>
      <c r="K139" s="26"/>
      <c r="L139" s="26"/>
      <c r="M139" s="26" t="s">
        <v>3238</v>
      </c>
      <c r="N139" s="26" t="s">
        <v>3239</v>
      </c>
      <c r="O139" s="26"/>
      <c r="P139" s="26" t="s">
        <v>3240</v>
      </c>
      <c r="Q139" s="26" t="s">
        <v>3241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3242</v>
      </c>
      <c r="AB139" s="28" t="s">
        <v>3243</v>
      </c>
      <c r="AC139" s="28"/>
      <c r="AD139" s="28"/>
      <c r="AE139" s="28" t="s">
        <v>3</v>
      </c>
      <c r="AF139" s="28" t="s">
        <v>3</v>
      </c>
      <c r="AG139" s="28"/>
      <c r="AH139" s="28" t="s">
        <v>3239</v>
      </c>
      <c r="AI139" s="29"/>
      <c r="AJ139" s="30" t="s">
        <v>2285</v>
      </c>
      <c r="AK139" s="31">
        <v>39248</v>
      </c>
      <c r="AL139" s="328"/>
      <c r="AM139" s="329"/>
      <c r="AN139" s="25" t="s">
        <v>2256</v>
      </c>
      <c r="AO139" s="24">
        <v>45060</v>
      </c>
      <c r="AP139" s="258" t="s">
        <v>3244</v>
      </c>
      <c r="AQ139" s="259"/>
      <c r="AR139" s="259" t="s">
        <v>875</v>
      </c>
      <c r="AS139" s="259" t="s">
        <v>3245</v>
      </c>
      <c r="AT139" s="262"/>
      <c r="AU139" s="262"/>
      <c r="AV139" s="262"/>
      <c r="AW139" s="262"/>
      <c r="AX139" s="262"/>
      <c r="AY139" s="262"/>
      <c r="AZ139" s="262"/>
      <c r="BA139" s="317">
        <v>322</v>
      </c>
      <c r="BB139" s="390"/>
    </row>
    <row r="140" spans="1:54" ht="24.95" customHeight="1">
      <c r="A140" s="322"/>
      <c r="B140" s="19" t="s">
        <v>2206</v>
      </c>
      <c r="C140" s="19">
        <v>15</v>
      </c>
      <c r="D140" s="27" t="s">
        <v>2202</v>
      </c>
      <c r="E140" s="27"/>
      <c r="F140" s="26" t="s">
        <v>6052</v>
      </c>
      <c r="G140" s="26" t="s">
        <v>3246</v>
      </c>
      <c r="H140" s="26" t="s">
        <v>3</v>
      </c>
      <c r="I140" s="26"/>
      <c r="J140" s="26"/>
      <c r="K140" s="26"/>
      <c r="L140" s="26"/>
      <c r="M140" s="26" t="s">
        <v>3247</v>
      </c>
      <c r="N140" s="26" t="s">
        <v>3248</v>
      </c>
      <c r="O140" s="26"/>
      <c r="P140" s="26" t="s">
        <v>3249</v>
      </c>
      <c r="Q140" s="26" t="s">
        <v>3250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3251</v>
      </c>
      <c r="AB140" s="28" t="s">
        <v>3252</v>
      </c>
      <c r="AC140" s="28"/>
      <c r="AD140" s="28"/>
      <c r="AE140" s="28" t="s">
        <v>3</v>
      </c>
      <c r="AF140" s="28" t="s">
        <v>3</v>
      </c>
      <c r="AG140" s="28"/>
      <c r="AH140" s="28" t="s">
        <v>3248</v>
      </c>
      <c r="AI140" s="29"/>
      <c r="AJ140" s="30" t="s">
        <v>2285</v>
      </c>
      <c r="AK140" s="31">
        <v>39248</v>
      </c>
      <c r="AL140" s="328"/>
      <c r="AM140" s="329"/>
      <c r="AN140" s="25" t="s">
        <v>2256</v>
      </c>
      <c r="AO140" s="24">
        <v>45060</v>
      </c>
      <c r="AP140" s="258" t="s">
        <v>3253</v>
      </c>
      <c r="AQ140" s="259"/>
      <c r="AR140" s="259" t="s">
        <v>875</v>
      </c>
      <c r="AS140" s="259" t="s">
        <v>3254</v>
      </c>
      <c r="AT140" s="262"/>
      <c r="AU140" s="262"/>
      <c r="AV140" s="262"/>
      <c r="AW140" s="262"/>
      <c r="AX140" s="262"/>
      <c r="AY140" s="262"/>
      <c r="AZ140" s="262"/>
      <c r="BA140" s="317">
        <v>323</v>
      </c>
      <c r="BB140" s="390"/>
    </row>
    <row r="141" spans="1:54" ht="24.95" customHeight="1">
      <c r="A141" s="322"/>
      <c r="B141" s="19" t="s">
        <v>2206</v>
      </c>
      <c r="C141" s="19">
        <v>15</v>
      </c>
      <c r="D141" s="27" t="s">
        <v>2202</v>
      </c>
      <c r="E141" s="27"/>
      <c r="F141" s="26" t="s">
        <v>6053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3</v>
      </c>
      <c r="N141" s="26" t="s">
        <v>3</v>
      </c>
      <c r="O141" s="26"/>
      <c r="P141" s="26" t="s">
        <v>3</v>
      </c>
      <c r="Q141" s="26" t="s">
        <v>3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3255</v>
      </c>
      <c r="AB141" s="28" t="s">
        <v>727</v>
      </c>
      <c r="AC141" s="28"/>
      <c r="AD141" s="28"/>
      <c r="AE141" s="28" t="s">
        <v>3</v>
      </c>
      <c r="AF141" s="28" t="s">
        <v>3</v>
      </c>
      <c r="AG141" s="28"/>
      <c r="AH141" s="28" t="s">
        <v>3</v>
      </c>
      <c r="AI141" s="29"/>
      <c r="AJ141" s="30" t="s">
        <v>2285</v>
      </c>
      <c r="AK141" s="31">
        <v>39248</v>
      </c>
      <c r="AL141" s="328"/>
      <c r="AM141" s="329"/>
      <c r="AN141" s="25" t="s">
        <v>2256</v>
      </c>
      <c r="AO141" s="24">
        <v>45060</v>
      </c>
      <c r="AP141" s="258" t="s">
        <v>3256</v>
      </c>
      <c r="AQ141" s="259"/>
      <c r="AR141" s="259" t="s">
        <v>875</v>
      </c>
      <c r="AS141" s="259" t="s">
        <v>3257</v>
      </c>
      <c r="AT141" s="262"/>
      <c r="AU141" s="262"/>
      <c r="AV141" s="262"/>
      <c r="AW141" s="262"/>
      <c r="AX141" s="262"/>
      <c r="AY141" s="262"/>
      <c r="AZ141" s="262"/>
      <c r="BA141" s="317">
        <v>324</v>
      </c>
      <c r="BB141" s="390"/>
    </row>
    <row r="142" spans="1:54" ht="24.95" customHeight="1">
      <c r="A142" s="322"/>
      <c r="B142" s="19" t="s">
        <v>2206</v>
      </c>
      <c r="C142" s="19">
        <v>15</v>
      </c>
      <c r="D142" s="27" t="s">
        <v>2202</v>
      </c>
      <c r="E142" s="27"/>
      <c r="F142" s="26" t="s">
        <v>6054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1206</v>
      </c>
      <c r="AB142" s="28" t="s">
        <v>3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2285</v>
      </c>
      <c r="AK142" s="31">
        <v>39248</v>
      </c>
      <c r="AL142" s="328"/>
      <c r="AM142" s="329"/>
      <c r="AN142" s="25" t="s">
        <v>2256</v>
      </c>
      <c r="AO142" s="24">
        <v>45060</v>
      </c>
      <c r="AP142" s="258" t="s">
        <v>1206</v>
      </c>
      <c r="AQ142" s="259"/>
      <c r="AR142" s="259" t="s">
        <v>875</v>
      </c>
      <c r="AS142" s="259" t="s">
        <v>3258</v>
      </c>
      <c r="AT142" s="262"/>
      <c r="AU142" s="262"/>
      <c r="AV142" s="262"/>
      <c r="AW142" s="262"/>
      <c r="AX142" s="262"/>
      <c r="AY142" s="262"/>
      <c r="AZ142" s="262"/>
      <c r="BA142" s="317">
        <v>325</v>
      </c>
      <c r="BB142" s="390"/>
    </row>
    <row r="143" spans="1:54" ht="24.95" customHeight="1">
      <c r="A143" s="322"/>
      <c r="B143" s="19" t="s">
        <v>2206</v>
      </c>
      <c r="C143" s="19">
        <v>15</v>
      </c>
      <c r="D143" s="27" t="s">
        <v>2202</v>
      </c>
      <c r="E143" s="27"/>
      <c r="F143" s="26" t="s">
        <v>6055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3259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2285</v>
      </c>
      <c r="AK143" s="31">
        <v>39248</v>
      </c>
      <c r="AL143" s="328"/>
      <c r="AM143" s="329"/>
      <c r="AN143" s="25" t="s">
        <v>2256</v>
      </c>
      <c r="AO143" s="24">
        <v>45060</v>
      </c>
      <c r="AP143" s="258" t="s">
        <v>3259</v>
      </c>
      <c r="AQ143" s="259"/>
      <c r="AR143" s="259" t="s">
        <v>875</v>
      </c>
      <c r="AS143" s="259" t="s">
        <v>3260</v>
      </c>
      <c r="AT143" s="262"/>
      <c r="AU143" s="262"/>
      <c r="AV143" s="262"/>
      <c r="AW143" s="262"/>
      <c r="AX143" s="262"/>
      <c r="AY143" s="262"/>
      <c r="AZ143" s="262"/>
      <c r="BA143" s="317">
        <v>326</v>
      </c>
      <c r="BB143" s="390"/>
    </row>
    <row r="144" spans="1:54" ht="24.95" customHeight="1">
      <c r="A144" s="322"/>
      <c r="B144" s="19" t="s">
        <v>2206</v>
      </c>
      <c r="C144" s="19">
        <v>15</v>
      </c>
      <c r="D144" s="27" t="s">
        <v>2202</v>
      </c>
      <c r="E144" s="27"/>
      <c r="F144" s="26" t="s">
        <v>6056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1708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2285</v>
      </c>
      <c r="AK144" s="31">
        <v>39248</v>
      </c>
      <c r="AL144" s="328"/>
      <c r="AM144" s="329"/>
      <c r="AN144" s="25" t="s">
        <v>2256</v>
      </c>
      <c r="AO144" s="24">
        <v>45060</v>
      </c>
      <c r="AP144" s="258" t="s">
        <v>1708</v>
      </c>
      <c r="AQ144" s="259"/>
      <c r="AR144" s="259" t="s">
        <v>875</v>
      </c>
      <c r="AS144" s="259" t="s">
        <v>3261</v>
      </c>
      <c r="AT144" s="262"/>
      <c r="AU144" s="262"/>
      <c r="AV144" s="262"/>
      <c r="AW144" s="262"/>
      <c r="AX144" s="262"/>
      <c r="AY144" s="262"/>
      <c r="AZ144" s="262"/>
      <c r="BA144" s="317">
        <v>327</v>
      </c>
      <c r="BB144" s="390"/>
    </row>
    <row r="145" spans="1:54" ht="24.95" customHeight="1">
      <c r="A145" s="322"/>
      <c r="B145" s="19" t="s">
        <v>2206</v>
      </c>
      <c r="C145" s="19">
        <v>15</v>
      </c>
      <c r="D145" s="27" t="s">
        <v>2202</v>
      </c>
      <c r="E145" s="27"/>
      <c r="F145" s="26" t="s">
        <v>6057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3262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2285</v>
      </c>
      <c r="AK145" s="31">
        <v>39248</v>
      </c>
      <c r="AL145" s="328"/>
      <c r="AM145" s="329"/>
      <c r="AN145" s="25" t="s">
        <v>2256</v>
      </c>
      <c r="AO145" s="24">
        <v>45060</v>
      </c>
      <c r="AP145" s="258" t="s">
        <v>3262</v>
      </c>
      <c r="AQ145" s="259"/>
      <c r="AR145" s="259" t="s">
        <v>875</v>
      </c>
      <c r="AS145" s="259" t="s">
        <v>3263</v>
      </c>
      <c r="AT145" s="262"/>
      <c r="AU145" s="262"/>
      <c r="AV145" s="262"/>
      <c r="AW145" s="262"/>
      <c r="AX145" s="262"/>
      <c r="AY145" s="262"/>
      <c r="AZ145" s="262"/>
      <c r="BA145" s="317">
        <v>328</v>
      </c>
      <c r="BB145" s="390"/>
    </row>
    <row r="146" spans="1:54" ht="24.95" customHeight="1">
      <c r="A146" s="322"/>
      <c r="B146" s="19" t="s">
        <v>2206</v>
      </c>
      <c r="C146" s="19">
        <v>15</v>
      </c>
      <c r="D146" s="27" t="s">
        <v>2202</v>
      </c>
      <c r="E146" s="27"/>
      <c r="F146" s="26" t="s">
        <v>6058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3264</v>
      </c>
      <c r="AB146" s="28" t="s">
        <v>3265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2285</v>
      </c>
      <c r="AK146" s="31">
        <v>39248</v>
      </c>
      <c r="AL146" s="328"/>
      <c r="AM146" s="329"/>
      <c r="AN146" s="25" t="s">
        <v>2256</v>
      </c>
      <c r="AO146" s="24">
        <v>45060</v>
      </c>
      <c r="AP146" s="258" t="s">
        <v>3266</v>
      </c>
      <c r="AQ146" s="259"/>
      <c r="AR146" s="259" t="s">
        <v>875</v>
      </c>
      <c r="AS146" s="259" t="s">
        <v>3267</v>
      </c>
      <c r="AT146" s="262"/>
      <c r="AU146" s="262"/>
      <c r="AV146" s="262"/>
      <c r="AW146" s="262"/>
      <c r="AX146" s="262"/>
      <c r="AY146" s="262"/>
      <c r="AZ146" s="262"/>
      <c r="BA146" s="317">
        <v>329</v>
      </c>
      <c r="BB146" s="390"/>
    </row>
    <row r="147" spans="1:54" ht="24.95" customHeight="1">
      <c r="A147" s="322"/>
      <c r="B147" s="19" t="s">
        <v>2206</v>
      </c>
      <c r="C147" s="19">
        <v>15</v>
      </c>
      <c r="D147" s="27" t="s">
        <v>2202</v>
      </c>
      <c r="E147" s="27"/>
      <c r="F147" s="26" t="s">
        <v>6059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1983</v>
      </c>
      <c r="AB147" s="28" t="s">
        <v>3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2285</v>
      </c>
      <c r="AK147" s="31">
        <v>39248</v>
      </c>
      <c r="AL147" s="328"/>
      <c r="AM147" s="329"/>
      <c r="AN147" s="25" t="s">
        <v>2256</v>
      </c>
      <c r="AO147" s="24">
        <v>45060</v>
      </c>
      <c r="AP147" s="258" t="s">
        <v>1983</v>
      </c>
      <c r="AQ147" s="259"/>
      <c r="AR147" s="259" t="s">
        <v>875</v>
      </c>
      <c r="AS147" s="259" t="s">
        <v>3268</v>
      </c>
      <c r="AT147" s="262"/>
      <c r="AU147" s="262"/>
      <c r="AV147" s="262"/>
      <c r="AW147" s="262"/>
      <c r="AX147" s="262"/>
      <c r="AY147" s="262"/>
      <c r="AZ147" s="262"/>
      <c r="BA147" s="317">
        <v>330</v>
      </c>
      <c r="BB147" s="390"/>
    </row>
    <row r="148" spans="1:54" ht="24.95" customHeight="1">
      <c r="A148" s="322"/>
      <c r="B148" s="19" t="s">
        <v>2206</v>
      </c>
      <c r="C148" s="19">
        <v>15</v>
      </c>
      <c r="D148" s="27" t="s">
        <v>2202</v>
      </c>
      <c r="E148" s="27"/>
      <c r="F148" s="26" t="s">
        <v>6060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3269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2285</v>
      </c>
      <c r="AK148" s="31">
        <v>39248</v>
      </c>
      <c r="AL148" s="328"/>
      <c r="AM148" s="329"/>
      <c r="AN148" s="25" t="s">
        <v>2256</v>
      </c>
      <c r="AO148" s="24">
        <v>45060</v>
      </c>
      <c r="AP148" s="258" t="s">
        <v>3269</v>
      </c>
      <c r="AQ148" s="259"/>
      <c r="AR148" s="259" t="s">
        <v>875</v>
      </c>
      <c r="AS148" s="259" t="s">
        <v>3270</v>
      </c>
      <c r="AT148" s="262"/>
      <c r="AU148" s="262"/>
      <c r="AV148" s="262"/>
      <c r="AW148" s="262"/>
      <c r="AX148" s="262"/>
      <c r="AY148" s="262"/>
      <c r="AZ148" s="262"/>
      <c r="BA148" s="317">
        <v>331</v>
      </c>
      <c r="BB148" s="390"/>
    </row>
    <row r="149" spans="1:54" ht="24.95" customHeight="1">
      <c r="A149" s="322"/>
      <c r="B149" s="19" t="s">
        <v>2206</v>
      </c>
      <c r="C149" s="19">
        <v>15</v>
      </c>
      <c r="D149" s="27" t="s">
        <v>2202</v>
      </c>
      <c r="E149" s="27"/>
      <c r="F149" s="26" t="s">
        <v>6061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1258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2285</v>
      </c>
      <c r="AK149" s="31">
        <v>39248</v>
      </c>
      <c r="AL149" s="328"/>
      <c r="AM149" s="329"/>
      <c r="AN149" s="25" t="s">
        <v>2256</v>
      </c>
      <c r="AO149" s="24">
        <v>45060</v>
      </c>
      <c r="AP149" s="258" t="s">
        <v>1258</v>
      </c>
      <c r="AQ149" s="259"/>
      <c r="AR149" s="259" t="s">
        <v>875</v>
      </c>
      <c r="AS149" s="259" t="s">
        <v>3271</v>
      </c>
      <c r="AT149" s="262"/>
      <c r="AU149" s="262"/>
      <c r="AV149" s="262"/>
      <c r="AW149" s="262"/>
      <c r="AX149" s="262"/>
      <c r="AY149" s="262"/>
      <c r="AZ149" s="262"/>
      <c r="BA149" s="317">
        <v>332</v>
      </c>
      <c r="BB149" s="390"/>
    </row>
    <row r="150" spans="1:54" ht="24.95" customHeight="1">
      <c r="A150" s="322"/>
      <c r="B150" s="19" t="s">
        <v>2206</v>
      </c>
      <c r="C150" s="19">
        <v>15</v>
      </c>
      <c r="D150" s="27" t="s">
        <v>2202</v>
      </c>
      <c r="E150" s="27"/>
      <c r="F150" s="26" t="s">
        <v>6062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2920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2285</v>
      </c>
      <c r="AK150" s="31">
        <v>39248</v>
      </c>
      <c r="AL150" s="328"/>
      <c r="AM150" s="329"/>
      <c r="AN150" s="25" t="s">
        <v>2256</v>
      </c>
      <c r="AO150" s="24">
        <v>45060</v>
      </c>
      <c r="AP150" s="258" t="s">
        <v>2920</v>
      </c>
      <c r="AQ150" s="259"/>
      <c r="AR150" s="259" t="s">
        <v>875</v>
      </c>
      <c r="AS150" s="259" t="s">
        <v>3272</v>
      </c>
      <c r="AT150" s="262"/>
      <c r="AU150" s="262"/>
      <c r="AV150" s="262"/>
      <c r="AW150" s="262"/>
      <c r="AX150" s="262"/>
      <c r="AY150" s="262"/>
      <c r="AZ150" s="262"/>
      <c r="BA150" s="317">
        <v>333</v>
      </c>
      <c r="BB150" s="390"/>
    </row>
    <row r="151" spans="1:54" ht="24.95" customHeight="1">
      <c r="A151" s="322"/>
      <c r="B151" s="19" t="s">
        <v>2206</v>
      </c>
      <c r="C151" s="19">
        <v>15</v>
      </c>
      <c r="D151" s="27" t="s">
        <v>2202</v>
      </c>
      <c r="E151" s="27"/>
      <c r="F151" s="26" t="s">
        <v>6063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3273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3274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2285</v>
      </c>
      <c r="AK151" s="31">
        <v>39248</v>
      </c>
      <c r="AL151" s="328"/>
      <c r="AM151" s="329"/>
      <c r="AN151" s="25" t="s">
        <v>2256</v>
      </c>
      <c r="AO151" s="24">
        <v>45060</v>
      </c>
      <c r="AP151" s="258" t="s">
        <v>3274</v>
      </c>
      <c r="AQ151" s="259"/>
      <c r="AR151" s="259" t="s">
        <v>875</v>
      </c>
      <c r="AS151" s="259" t="s">
        <v>3275</v>
      </c>
      <c r="AT151" s="262"/>
      <c r="AU151" s="262"/>
      <c r="AV151" s="262"/>
      <c r="AW151" s="262"/>
      <c r="AX151" s="262"/>
      <c r="AY151" s="262"/>
      <c r="AZ151" s="262"/>
      <c r="BA151" s="317">
        <v>334</v>
      </c>
      <c r="BB151" s="390"/>
    </row>
    <row r="152" spans="1:54" ht="24.95" customHeight="1">
      <c r="A152" s="322"/>
      <c r="B152" s="19" t="s">
        <v>2206</v>
      </c>
      <c r="C152" s="19">
        <v>15</v>
      </c>
      <c r="D152" s="27" t="s">
        <v>2202</v>
      </c>
      <c r="E152" s="27"/>
      <c r="F152" s="26" t="s">
        <v>6064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902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2285</v>
      </c>
      <c r="AK152" s="31">
        <v>39248</v>
      </c>
      <c r="AL152" s="328"/>
      <c r="AM152" s="329"/>
      <c r="AN152" s="25" t="s">
        <v>2256</v>
      </c>
      <c r="AO152" s="24">
        <v>45060</v>
      </c>
      <c r="AP152" s="258" t="s">
        <v>902</v>
      </c>
      <c r="AQ152" s="259"/>
      <c r="AR152" s="259" t="s">
        <v>875</v>
      </c>
      <c r="AS152" s="259" t="s">
        <v>3276</v>
      </c>
      <c r="AT152" s="262"/>
      <c r="AU152" s="262"/>
      <c r="AV152" s="262"/>
      <c r="AW152" s="262"/>
      <c r="AX152" s="262"/>
      <c r="AY152" s="262"/>
      <c r="AZ152" s="262"/>
      <c r="BA152" s="317">
        <v>335</v>
      </c>
      <c r="BB152" s="390"/>
    </row>
    <row r="153" spans="1:54" ht="24.95" customHeight="1">
      <c r="A153" s="322"/>
      <c r="B153" s="19" t="s">
        <v>2206</v>
      </c>
      <c r="C153" s="19">
        <v>15</v>
      </c>
      <c r="D153" s="27" t="s">
        <v>2202</v>
      </c>
      <c r="E153" s="27"/>
      <c r="F153" s="26" t="s">
        <v>6065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3277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2285</v>
      </c>
      <c r="AK153" s="31">
        <v>39248</v>
      </c>
      <c r="AL153" s="328"/>
      <c r="AM153" s="329"/>
      <c r="AN153" s="25" t="s">
        <v>2256</v>
      </c>
      <c r="AO153" s="24">
        <v>45060</v>
      </c>
      <c r="AP153" s="258" t="s">
        <v>3277</v>
      </c>
      <c r="AQ153" s="259"/>
      <c r="AR153" s="259" t="s">
        <v>875</v>
      </c>
      <c r="AS153" s="259" t="s">
        <v>3278</v>
      </c>
      <c r="AT153" s="262"/>
      <c r="AU153" s="262"/>
      <c r="AV153" s="262"/>
      <c r="AW153" s="262"/>
      <c r="AX153" s="262"/>
      <c r="AY153" s="262"/>
      <c r="AZ153" s="262"/>
      <c r="BA153" s="317">
        <v>336</v>
      </c>
      <c r="BB153" s="390"/>
    </row>
    <row r="154" spans="1:54" ht="24.95" customHeight="1">
      <c r="A154" s="322"/>
      <c r="B154" s="19" t="s">
        <v>2206</v>
      </c>
      <c r="C154" s="19">
        <v>15</v>
      </c>
      <c r="D154" s="27" t="s">
        <v>2202</v>
      </c>
      <c r="E154" s="27"/>
      <c r="F154" s="26" t="s">
        <v>6066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3279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2285</v>
      </c>
      <c r="AK154" s="31">
        <v>39248</v>
      </c>
      <c r="AL154" s="328"/>
      <c r="AM154" s="329"/>
      <c r="AN154" s="25" t="s">
        <v>2256</v>
      </c>
      <c r="AO154" s="24">
        <v>45060</v>
      </c>
      <c r="AP154" s="258" t="s">
        <v>3279</v>
      </c>
      <c r="AQ154" s="259"/>
      <c r="AR154" s="259" t="s">
        <v>875</v>
      </c>
      <c r="AS154" s="259" t="s">
        <v>3280</v>
      </c>
      <c r="AT154" s="262"/>
      <c r="AU154" s="262"/>
      <c r="AV154" s="262"/>
      <c r="AW154" s="262"/>
      <c r="AX154" s="262"/>
      <c r="AY154" s="262"/>
      <c r="AZ154" s="262"/>
      <c r="BA154" s="317">
        <v>337</v>
      </c>
      <c r="BB154" s="390"/>
    </row>
    <row r="155" spans="1:54" ht="24.95" customHeight="1">
      <c r="A155" s="322"/>
      <c r="B155" s="19" t="s">
        <v>2206</v>
      </c>
      <c r="C155" s="19">
        <v>15</v>
      </c>
      <c r="D155" s="27" t="s">
        <v>2202</v>
      </c>
      <c r="E155" s="27"/>
      <c r="F155" s="26" t="s">
        <v>6067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3281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2285</v>
      </c>
      <c r="AK155" s="31">
        <v>39248</v>
      </c>
      <c r="AL155" s="328"/>
      <c r="AM155" s="329"/>
      <c r="AN155" s="25" t="s">
        <v>2256</v>
      </c>
      <c r="AO155" s="24">
        <v>45060</v>
      </c>
      <c r="AP155" s="258" t="s">
        <v>3281</v>
      </c>
      <c r="AQ155" s="259"/>
      <c r="AR155" s="259" t="s">
        <v>875</v>
      </c>
      <c r="AS155" s="259" t="s">
        <v>3282</v>
      </c>
      <c r="AT155" s="262"/>
      <c r="AU155" s="262"/>
      <c r="AV155" s="262"/>
      <c r="AW155" s="262"/>
      <c r="AX155" s="262"/>
      <c r="AY155" s="262"/>
      <c r="AZ155" s="262"/>
      <c r="BA155" s="317">
        <v>338</v>
      </c>
      <c r="BB155" s="390"/>
    </row>
    <row r="156" spans="1:54" ht="24.95" customHeight="1">
      <c r="A156" s="322"/>
      <c r="B156" s="19" t="s">
        <v>2206</v>
      </c>
      <c r="C156" s="19">
        <v>15</v>
      </c>
      <c r="D156" s="27" t="s">
        <v>2202</v>
      </c>
      <c r="E156" s="27"/>
      <c r="F156" s="26" t="s">
        <v>6068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939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2285</v>
      </c>
      <c r="AK156" s="31">
        <v>39248</v>
      </c>
      <c r="AL156" s="328"/>
      <c r="AM156" s="329"/>
      <c r="AN156" s="25" t="s">
        <v>2256</v>
      </c>
      <c r="AO156" s="24">
        <v>45060</v>
      </c>
      <c r="AP156" s="258" t="s">
        <v>939</v>
      </c>
      <c r="AQ156" s="259"/>
      <c r="AR156" s="259" t="s">
        <v>875</v>
      </c>
      <c r="AS156" s="259" t="s">
        <v>3283</v>
      </c>
      <c r="AT156" s="262"/>
      <c r="AU156" s="262"/>
      <c r="AV156" s="262"/>
      <c r="AW156" s="262"/>
      <c r="AX156" s="262"/>
      <c r="AY156" s="262"/>
      <c r="AZ156" s="262"/>
      <c r="BA156" s="317">
        <v>339</v>
      </c>
      <c r="BB156" s="390"/>
    </row>
    <row r="157" spans="1:54" ht="24.95" customHeight="1">
      <c r="A157" s="322"/>
      <c r="B157" s="19" t="s">
        <v>2206</v>
      </c>
      <c r="C157" s="19">
        <v>15</v>
      </c>
      <c r="D157" s="27" t="s">
        <v>2202</v>
      </c>
      <c r="E157" s="27"/>
      <c r="F157" s="26" t="s">
        <v>6069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1115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2285</v>
      </c>
      <c r="AK157" s="31">
        <v>39248</v>
      </c>
      <c r="AL157" s="328"/>
      <c r="AM157" s="329"/>
      <c r="AN157" s="25" t="s">
        <v>2256</v>
      </c>
      <c r="AO157" s="24">
        <v>45060</v>
      </c>
      <c r="AP157" s="258" t="s">
        <v>1115</v>
      </c>
      <c r="AQ157" s="259"/>
      <c r="AR157" s="259" t="s">
        <v>875</v>
      </c>
      <c r="AS157" s="259" t="s">
        <v>3284</v>
      </c>
      <c r="AT157" s="262"/>
      <c r="AU157" s="262"/>
      <c r="AV157" s="262"/>
      <c r="AW157" s="262"/>
      <c r="AX157" s="262"/>
      <c r="AY157" s="262"/>
      <c r="AZ157" s="262"/>
      <c r="BA157" s="317">
        <v>340</v>
      </c>
      <c r="BB157" s="390"/>
    </row>
    <row r="158" spans="1:54" ht="24.95" customHeight="1">
      <c r="A158" s="322"/>
      <c r="B158" s="19" t="s">
        <v>2206</v>
      </c>
      <c r="C158" s="19">
        <v>15</v>
      </c>
      <c r="D158" s="27" t="s">
        <v>2202</v>
      </c>
      <c r="E158" s="27"/>
      <c r="F158" s="26" t="s">
        <v>6070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3285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2285</v>
      </c>
      <c r="AK158" s="31">
        <v>39248</v>
      </c>
      <c r="AL158" s="328"/>
      <c r="AM158" s="329"/>
      <c r="AN158" s="25" t="s">
        <v>2256</v>
      </c>
      <c r="AO158" s="24">
        <v>45060</v>
      </c>
      <c r="AP158" s="258" t="s">
        <v>3285</v>
      </c>
      <c r="AQ158" s="259"/>
      <c r="AR158" s="259" t="s">
        <v>875</v>
      </c>
      <c r="AS158" s="259" t="s">
        <v>3286</v>
      </c>
      <c r="AT158" s="262"/>
      <c r="AU158" s="262"/>
      <c r="AV158" s="262"/>
      <c r="AW158" s="262"/>
      <c r="AX158" s="262"/>
      <c r="AY158" s="262"/>
      <c r="AZ158" s="262"/>
      <c r="BA158" s="317">
        <v>341</v>
      </c>
      <c r="BB158" s="390"/>
    </row>
    <row r="159" spans="1:54" ht="24.95" customHeight="1">
      <c r="A159" s="322"/>
      <c r="B159" s="19" t="s">
        <v>2206</v>
      </c>
      <c r="C159" s="19">
        <v>15</v>
      </c>
      <c r="D159" s="27" t="s">
        <v>2202</v>
      </c>
      <c r="E159" s="27"/>
      <c r="F159" s="26" t="s">
        <v>6071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817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2285</v>
      </c>
      <c r="AK159" s="31">
        <v>39248</v>
      </c>
      <c r="AL159" s="328"/>
      <c r="AM159" s="329"/>
      <c r="AN159" s="25" t="s">
        <v>2256</v>
      </c>
      <c r="AO159" s="24">
        <v>45060</v>
      </c>
      <c r="AP159" s="258" t="s">
        <v>817</v>
      </c>
      <c r="AQ159" s="259"/>
      <c r="AR159" s="259" t="s">
        <v>875</v>
      </c>
      <c r="AS159" s="259" t="s">
        <v>3287</v>
      </c>
      <c r="AT159" s="262"/>
      <c r="AU159" s="262"/>
      <c r="AV159" s="262"/>
      <c r="AW159" s="262"/>
      <c r="AX159" s="262"/>
      <c r="AY159" s="262"/>
      <c r="AZ159" s="262"/>
      <c r="BA159" s="317">
        <v>342</v>
      </c>
      <c r="BB159" s="390"/>
    </row>
    <row r="160" spans="1:54" ht="24.95" customHeight="1">
      <c r="A160" s="322"/>
      <c r="B160" s="19" t="s">
        <v>2206</v>
      </c>
      <c r="C160" s="19">
        <v>15</v>
      </c>
      <c r="D160" s="27" t="s">
        <v>2202</v>
      </c>
      <c r="E160" s="27"/>
      <c r="F160" s="26" t="s">
        <v>6072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3288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2285</v>
      </c>
      <c r="AK160" s="31">
        <v>39248</v>
      </c>
      <c r="AL160" s="328"/>
      <c r="AM160" s="329"/>
      <c r="AN160" s="25" t="s">
        <v>2256</v>
      </c>
      <c r="AO160" s="24">
        <v>45060</v>
      </c>
      <c r="AP160" s="258" t="s">
        <v>3288</v>
      </c>
      <c r="AQ160" s="259"/>
      <c r="AR160" s="259" t="s">
        <v>875</v>
      </c>
      <c r="AS160" s="259" t="s">
        <v>3289</v>
      </c>
      <c r="AT160" s="262"/>
      <c r="AU160" s="262"/>
      <c r="AV160" s="262"/>
      <c r="AW160" s="262"/>
      <c r="AX160" s="262"/>
      <c r="AY160" s="262"/>
      <c r="AZ160" s="262"/>
      <c r="BA160" s="317">
        <v>343</v>
      </c>
      <c r="BB160" s="390"/>
    </row>
    <row r="161" spans="1:54" ht="24.95" customHeight="1">
      <c r="A161" s="322"/>
      <c r="B161" s="19" t="s">
        <v>2206</v>
      </c>
      <c r="C161" s="19">
        <v>15</v>
      </c>
      <c r="D161" s="27" t="s">
        <v>2202</v>
      </c>
      <c r="E161" s="27"/>
      <c r="F161" s="26" t="s">
        <v>6073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3290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2285</v>
      </c>
      <c r="AK161" s="31">
        <v>39248</v>
      </c>
      <c r="AL161" s="328"/>
      <c r="AM161" s="329"/>
      <c r="AN161" s="25" t="s">
        <v>2256</v>
      </c>
      <c r="AO161" s="24">
        <v>45060</v>
      </c>
      <c r="AP161" s="258" t="s">
        <v>3290</v>
      </c>
      <c r="AQ161" s="259"/>
      <c r="AR161" s="259" t="s">
        <v>875</v>
      </c>
      <c r="AS161" s="259" t="s">
        <v>3291</v>
      </c>
      <c r="AT161" s="262"/>
      <c r="AU161" s="262"/>
      <c r="AV161" s="262"/>
      <c r="AW161" s="262"/>
      <c r="AX161" s="262"/>
      <c r="AY161" s="262"/>
      <c r="AZ161" s="262"/>
      <c r="BA161" s="317">
        <v>344</v>
      </c>
      <c r="BB161" s="390"/>
    </row>
    <row r="162" spans="1:54" ht="24.95" customHeight="1">
      <c r="A162" s="322"/>
      <c r="B162" s="19" t="s">
        <v>2206</v>
      </c>
      <c r="C162" s="19">
        <v>15</v>
      </c>
      <c r="D162" s="27" t="s">
        <v>2202</v>
      </c>
      <c r="E162" s="27"/>
      <c r="F162" s="26" t="s">
        <v>6074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798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2285</v>
      </c>
      <c r="AK162" s="31">
        <v>39248</v>
      </c>
      <c r="AL162" s="328"/>
      <c r="AM162" s="329"/>
      <c r="AN162" s="25" t="s">
        <v>2256</v>
      </c>
      <c r="AO162" s="24">
        <v>45060</v>
      </c>
      <c r="AP162" s="258" t="s">
        <v>798</v>
      </c>
      <c r="AQ162" s="259"/>
      <c r="AR162" s="259" t="s">
        <v>875</v>
      </c>
      <c r="AS162" s="259" t="s">
        <v>3292</v>
      </c>
      <c r="AT162" s="262"/>
      <c r="AU162" s="262"/>
      <c r="AV162" s="262"/>
      <c r="AW162" s="262"/>
      <c r="AX162" s="262"/>
      <c r="AY162" s="262"/>
      <c r="AZ162" s="262"/>
      <c r="BA162" s="317">
        <v>345</v>
      </c>
      <c r="BB162" s="390"/>
    </row>
    <row r="163" spans="1:54" ht="24.95" customHeight="1">
      <c r="A163" s="322"/>
      <c r="B163" s="19" t="s">
        <v>2206</v>
      </c>
      <c r="C163" s="19">
        <v>15</v>
      </c>
      <c r="D163" s="27" t="s">
        <v>2202</v>
      </c>
      <c r="E163" s="27"/>
      <c r="F163" s="26" t="s">
        <v>6075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3293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2285</v>
      </c>
      <c r="AK163" s="31">
        <v>39248</v>
      </c>
      <c r="AL163" s="328"/>
      <c r="AM163" s="329"/>
      <c r="AN163" s="25" t="s">
        <v>2256</v>
      </c>
      <c r="AO163" s="24">
        <v>45060</v>
      </c>
      <c r="AP163" s="258" t="s">
        <v>3293</v>
      </c>
      <c r="AQ163" s="259"/>
      <c r="AR163" s="259" t="s">
        <v>875</v>
      </c>
      <c r="AS163" s="259" t="s">
        <v>3294</v>
      </c>
      <c r="AT163" s="262"/>
      <c r="AU163" s="262"/>
      <c r="AV163" s="262"/>
      <c r="AW163" s="262"/>
      <c r="AX163" s="262"/>
      <c r="AY163" s="262"/>
      <c r="AZ163" s="262"/>
      <c r="BA163" s="317">
        <v>346</v>
      </c>
      <c r="BB163" s="390"/>
    </row>
    <row r="164" spans="1:54" ht="24.95" customHeight="1">
      <c r="A164" s="322"/>
      <c r="B164" s="19" t="s">
        <v>2206</v>
      </c>
      <c r="C164" s="19">
        <v>15</v>
      </c>
      <c r="D164" s="27" t="s">
        <v>2202</v>
      </c>
      <c r="E164" s="27"/>
      <c r="F164" s="26" t="s">
        <v>6076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3295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2285</v>
      </c>
      <c r="AK164" s="31">
        <v>39248</v>
      </c>
      <c r="AL164" s="328"/>
      <c r="AM164" s="329"/>
      <c r="AN164" s="25" t="s">
        <v>2256</v>
      </c>
      <c r="AO164" s="24">
        <v>45060</v>
      </c>
      <c r="AP164" s="258" t="s">
        <v>3295</v>
      </c>
      <c r="AQ164" s="259"/>
      <c r="AR164" s="259" t="s">
        <v>875</v>
      </c>
      <c r="AS164" s="259" t="s">
        <v>3296</v>
      </c>
      <c r="AT164" s="262"/>
      <c r="AU164" s="262"/>
      <c r="AV164" s="262"/>
      <c r="AW164" s="262"/>
      <c r="AX164" s="262"/>
      <c r="AY164" s="262"/>
      <c r="AZ164" s="262"/>
      <c r="BA164" s="317">
        <v>347</v>
      </c>
      <c r="BB164" s="390"/>
    </row>
    <row r="165" spans="1:54" ht="24.95" customHeight="1">
      <c r="A165" s="322"/>
      <c r="B165" s="19" t="s">
        <v>2206</v>
      </c>
      <c r="C165" s="19">
        <v>15</v>
      </c>
      <c r="D165" s="27" t="s">
        <v>2202</v>
      </c>
      <c r="E165" s="27"/>
      <c r="F165" s="26" t="s">
        <v>6077</v>
      </c>
      <c r="G165" s="26" t="s">
        <v>3297</v>
      </c>
      <c r="H165" s="26"/>
      <c r="I165" s="26"/>
      <c r="J165" s="26"/>
      <c r="K165" s="26"/>
      <c r="L165" s="26"/>
      <c r="M165" s="26" t="s">
        <v>3298</v>
      </c>
      <c r="N165" s="26" t="s">
        <v>3299</v>
      </c>
      <c r="O165" s="26"/>
      <c r="P165" s="26" t="s">
        <v>3300</v>
      </c>
      <c r="Q165" s="26" t="s">
        <v>3301</v>
      </c>
      <c r="R165" s="26"/>
      <c r="S165" s="26" t="s">
        <v>3302</v>
      </c>
      <c r="T165" s="26"/>
      <c r="U165" s="26" t="s">
        <v>3303</v>
      </c>
      <c r="V165" s="26"/>
      <c r="W165" s="26"/>
      <c r="X165" s="26"/>
      <c r="Y165" s="26" t="s">
        <v>3304</v>
      </c>
      <c r="Z165" s="26" t="s">
        <v>678</v>
      </c>
      <c r="AA165" s="28" t="s">
        <v>2829</v>
      </c>
      <c r="AB165" s="28" t="s">
        <v>3305</v>
      </c>
      <c r="AC165" s="28"/>
      <c r="AD165" s="28"/>
      <c r="AE165" s="28"/>
      <c r="AF165" s="28" t="s">
        <v>3306</v>
      </c>
      <c r="AG165" s="28"/>
      <c r="AH165" s="28" t="s">
        <v>3307</v>
      </c>
      <c r="AI165" s="29"/>
      <c r="AJ165" s="30" t="s">
        <v>2423</v>
      </c>
      <c r="AK165" s="31">
        <v>39248</v>
      </c>
      <c r="AL165" s="328"/>
      <c r="AM165" s="329"/>
      <c r="AN165" s="25" t="s">
        <v>2256</v>
      </c>
      <c r="AO165" s="24">
        <v>45060</v>
      </c>
      <c r="AP165" s="258" t="s">
        <v>3308</v>
      </c>
      <c r="AQ165" s="259"/>
      <c r="AR165" s="259" t="s">
        <v>2200</v>
      </c>
      <c r="AS165" s="259" t="s">
        <v>665</v>
      </c>
      <c r="AT165" s="262"/>
      <c r="AU165" s="262"/>
      <c r="AV165" s="262"/>
      <c r="AW165" s="262"/>
      <c r="AX165" s="262"/>
      <c r="AY165" s="262"/>
      <c r="AZ165" s="262"/>
      <c r="BA165" s="317">
        <v>348</v>
      </c>
      <c r="BB165" s="390"/>
    </row>
    <row r="166" spans="1:54" ht="24.95" customHeight="1">
      <c r="A166" s="322"/>
      <c r="B166" s="19" t="s">
        <v>2206</v>
      </c>
      <c r="C166" s="19">
        <v>15</v>
      </c>
      <c r="D166" s="27" t="s">
        <v>2202</v>
      </c>
      <c r="E166" s="27"/>
      <c r="F166" s="26" t="s">
        <v>6078</v>
      </c>
      <c r="G166" s="26" t="s">
        <v>3309</v>
      </c>
      <c r="H166" s="26"/>
      <c r="I166" s="26"/>
      <c r="J166" s="26"/>
      <c r="K166" s="26"/>
      <c r="L166" s="26"/>
      <c r="M166" s="26" t="s">
        <v>3310</v>
      </c>
      <c r="N166" s="26" t="s">
        <v>3311</v>
      </c>
      <c r="O166" s="26"/>
      <c r="P166" s="26" t="s">
        <v>3312</v>
      </c>
      <c r="Q166" s="26" t="s">
        <v>3313</v>
      </c>
      <c r="R166" s="26"/>
      <c r="S166" s="26" t="s">
        <v>3314</v>
      </c>
      <c r="T166" s="26"/>
      <c r="U166" s="26"/>
      <c r="V166" s="26" t="s">
        <v>3315</v>
      </c>
      <c r="W166" s="26"/>
      <c r="X166" s="26"/>
      <c r="Y166" s="26" t="s">
        <v>3316</v>
      </c>
      <c r="Z166" s="26" t="s">
        <v>678</v>
      </c>
      <c r="AA166" s="28" t="s">
        <v>3317</v>
      </c>
      <c r="AB166" s="28" t="s">
        <v>3318</v>
      </c>
      <c r="AC166" s="28"/>
      <c r="AD166" s="28"/>
      <c r="AE166" s="28" t="s">
        <v>687</v>
      </c>
      <c r="AF166" s="28" t="s">
        <v>688</v>
      </c>
      <c r="AG166" s="28" t="s">
        <v>3319</v>
      </c>
      <c r="AH166" s="28" t="s">
        <v>3320</v>
      </c>
      <c r="AI166" s="29" t="s">
        <v>3321</v>
      </c>
      <c r="AJ166" s="30"/>
      <c r="AK166" s="31"/>
      <c r="AL166" s="328"/>
      <c r="AM166" s="329"/>
      <c r="AN166" s="25" t="s">
        <v>2256</v>
      </c>
      <c r="AO166" s="24">
        <v>45060</v>
      </c>
      <c r="AP166" s="258" t="s">
        <v>3322</v>
      </c>
      <c r="AQ166" s="259"/>
      <c r="AR166" s="259" t="s">
        <v>664</v>
      </c>
      <c r="AS166" s="259" t="s">
        <v>665</v>
      </c>
      <c r="AT166" s="262"/>
      <c r="AU166" s="262"/>
      <c r="AV166" s="262"/>
      <c r="AW166" s="262"/>
      <c r="AX166" s="262"/>
      <c r="AY166" s="262"/>
      <c r="AZ166" s="262"/>
      <c r="BA166" s="317">
        <v>349</v>
      </c>
      <c r="BB166" s="390"/>
    </row>
    <row r="167" spans="1:54" ht="24.95" customHeight="1">
      <c r="A167" s="322"/>
      <c r="B167" s="19" t="s">
        <v>2206</v>
      </c>
      <c r="C167" s="19">
        <v>15</v>
      </c>
      <c r="D167" s="27" t="s">
        <v>2202</v>
      </c>
      <c r="E167" s="27"/>
      <c r="F167" s="26" t="s">
        <v>6079</v>
      </c>
      <c r="G167" s="26" t="s">
        <v>3323</v>
      </c>
      <c r="H167" s="26"/>
      <c r="I167" s="26"/>
      <c r="J167" s="26"/>
      <c r="K167" s="26"/>
      <c r="L167" s="26"/>
      <c r="M167" s="26" t="s">
        <v>3324</v>
      </c>
      <c r="N167" s="26" t="s">
        <v>3325</v>
      </c>
      <c r="O167" s="26"/>
      <c r="P167" s="26" t="s">
        <v>3326</v>
      </c>
      <c r="Q167" s="26" t="s">
        <v>3327</v>
      </c>
      <c r="R167" s="26"/>
      <c r="S167" s="26"/>
      <c r="T167" s="26"/>
      <c r="U167" s="26"/>
      <c r="V167" s="26" t="s">
        <v>3328</v>
      </c>
      <c r="W167" s="26"/>
      <c r="X167" s="26"/>
      <c r="Y167" s="26" t="s">
        <v>3329</v>
      </c>
      <c r="Z167" s="26" t="s">
        <v>678</v>
      </c>
      <c r="AA167" s="28" t="s">
        <v>3330</v>
      </c>
      <c r="AB167" s="28" t="s">
        <v>810</v>
      </c>
      <c r="AC167" s="28"/>
      <c r="AD167" s="28"/>
      <c r="AE167" s="28" t="s">
        <v>701</v>
      </c>
      <c r="AF167" s="28" t="s">
        <v>720</v>
      </c>
      <c r="AG167" s="28"/>
      <c r="AH167" s="28" t="s">
        <v>3331</v>
      </c>
      <c r="AI167" s="29"/>
      <c r="AJ167" s="30"/>
      <c r="AK167" s="31"/>
      <c r="AL167" s="328"/>
      <c r="AM167" s="329"/>
      <c r="AN167" s="25" t="s">
        <v>2256</v>
      </c>
      <c r="AO167" s="24">
        <v>45060</v>
      </c>
      <c r="AP167" s="258" t="s">
        <v>3332</v>
      </c>
      <c r="AQ167" s="259"/>
      <c r="AR167" s="259" t="s">
        <v>671</v>
      </c>
      <c r="AS167" s="259" t="s">
        <v>665</v>
      </c>
      <c r="AT167" s="262"/>
      <c r="AU167" s="262"/>
      <c r="AV167" s="262"/>
      <c r="AW167" s="262"/>
      <c r="AX167" s="262"/>
      <c r="AY167" s="262"/>
      <c r="AZ167" s="262"/>
      <c r="BA167" s="317">
        <v>350</v>
      </c>
      <c r="BB167" s="390"/>
    </row>
    <row r="168" spans="1:54" ht="24.95" customHeight="1">
      <c r="A168" s="322"/>
      <c r="B168" s="19" t="s">
        <v>2206</v>
      </c>
      <c r="C168" s="19">
        <v>15</v>
      </c>
      <c r="D168" s="27" t="s">
        <v>2202</v>
      </c>
      <c r="E168" s="27"/>
      <c r="F168" s="26" t="s">
        <v>6080</v>
      </c>
      <c r="G168" s="26" t="s">
        <v>3333</v>
      </c>
      <c r="H168" s="26"/>
      <c r="I168" s="26"/>
      <c r="J168" s="26"/>
      <c r="K168" s="26"/>
      <c r="L168" s="26"/>
      <c r="M168" s="26" t="s">
        <v>3334</v>
      </c>
      <c r="N168" s="26" t="s">
        <v>3335</v>
      </c>
      <c r="O168" s="26"/>
      <c r="P168" s="26" t="s">
        <v>3336</v>
      </c>
      <c r="Q168" s="26" t="s">
        <v>3337</v>
      </c>
      <c r="R168" s="26"/>
      <c r="S168" s="26" t="s">
        <v>3338</v>
      </c>
      <c r="T168" s="26"/>
      <c r="U168" s="26"/>
      <c r="V168" s="26" t="s">
        <v>3339</v>
      </c>
      <c r="W168" s="26"/>
      <c r="X168" s="26"/>
      <c r="Y168" s="26" t="s">
        <v>3340</v>
      </c>
      <c r="Z168" s="26" t="s">
        <v>678</v>
      </c>
      <c r="AA168" s="28" t="s">
        <v>3341</v>
      </c>
      <c r="AB168" s="28" t="s">
        <v>3342</v>
      </c>
      <c r="AC168" s="28"/>
      <c r="AD168" s="28"/>
      <c r="AE168" s="28" t="s">
        <v>701</v>
      </c>
      <c r="AF168" s="28" t="s">
        <v>738</v>
      </c>
      <c r="AG168" s="28"/>
      <c r="AH168" s="28" t="s">
        <v>3343</v>
      </c>
      <c r="AI168" s="29"/>
      <c r="AJ168" s="30"/>
      <c r="AK168" s="31"/>
      <c r="AL168" s="328"/>
      <c r="AM168" s="329"/>
      <c r="AN168" s="25" t="s">
        <v>2256</v>
      </c>
      <c r="AO168" s="24">
        <v>45060</v>
      </c>
      <c r="AP168" s="258" t="s">
        <v>3344</v>
      </c>
      <c r="AQ168" s="259"/>
      <c r="AR168" s="259" t="s">
        <v>671</v>
      </c>
      <c r="AS168" s="259" t="s">
        <v>665</v>
      </c>
      <c r="AT168" s="262"/>
      <c r="AU168" s="262"/>
      <c r="AV168" s="262"/>
      <c r="AW168" s="262"/>
      <c r="AX168" s="262"/>
      <c r="AY168" s="262"/>
      <c r="AZ168" s="262"/>
      <c r="BA168" s="317">
        <v>351</v>
      </c>
      <c r="BB168" s="390"/>
    </row>
    <row r="169" spans="1:54" ht="24.95" customHeight="1">
      <c r="A169" s="322"/>
      <c r="B169" s="19" t="s">
        <v>2206</v>
      </c>
      <c r="C169" s="19">
        <v>15</v>
      </c>
      <c r="D169" s="27" t="s">
        <v>2202</v>
      </c>
      <c r="E169" s="27"/>
      <c r="F169" s="26" t="s">
        <v>6081</v>
      </c>
      <c r="G169" s="26" t="s">
        <v>3345</v>
      </c>
      <c r="H169" s="26"/>
      <c r="I169" s="26"/>
      <c r="J169" s="26"/>
      <c r="K169" s="26"/>
      <c r="L169" s="26"/>
      <c r="M169" s="26" t="s">
        <v>3346</v>
      </c>
      <c r="N169" s="26" t="s">
        <v>3347</v>
      </c>
      <c r="O169" s="26"/>
      <c r="P169" s="26"/>
      <c r="Q169" s="26" t="s">
        <v>3348</v>
      </c>
      <c r="R169" s="26"/>
      <c r="S169" s="26" t="s">
        <v>3349</v>
      </c>
      <c r="T169" s="26"/>
      <c r="U169" s="26" t="s">
        <v>3350</v>
      </c>
      <c r="V169" s="26" t="s">
        <v>3350</v>
      </c>
      <c r="W169" s="26"/>
      <c r="X169" s="26"/>
      <c r="Y169" s="26" t="s">
        <v>3351</v>
      </c>
      <c r="Z169" s="26" t="s">
        <v>678</v>
      </c>
      <c r="AA169" s="28" t="s">
        <v>939</v>
      </c>
      <c r="AB169" s="28" t="s">
        <v>3352</v>
      </c>
      <c r="AC169" s="28"/>
      <c r="AD169" s="28"/>
      <c r="AE169" s="28" t="s">
        <v>701</v>
      </c>
      <c r="AF169" s="28" t="s">
        <v>738</v>
      </c>
      <c r="AG169" s="28"/>
      <c r="AH169" s="28" t="s">
        <v>3353</v>
      </c>
      <c r="AI169" s="29"/>
      <c r="AJ169" s="30"/>
      <c r="AK169" s="31"/>
      <c r="AL169" s="328"/>
      <c r="AM169" s="329"/>
      <c r="AN169" s="25" t="s">
        <v>2256</v>
      </c>
      <c r="AO169" s="24">
        <v>45060</v>
      </c>
      <c r="AP169" s="258" t="s">
        <v>3354</v>
      </c>
      <c r="AQ169" s="259"/>
      <c r="AR169" s="259" t="s">
        <v>671</v>
      </c>
      <c r="AS169" s="259" t="s">
        <v>665</v>
      </c>
      <c r="AT169" s="262"/>
      <c r="AU169" s="262"/>
      <c r="AV169" s="262"/>
      <c r="AW169" s="262"/>
      <c r="AX169" s="262"/>
      <c r="AY169" s="262"/>
      <c r="AZ169" s="262"/>
      <c r="BA169" s="317">
        <v>352</v>
      </c>
      <c r="BB169" s="390"/>
    </row>
    <row r="170" spans="1:54" ht="24.95" customHeight="1">
      <c r="A170" s="322"/>
      <c r="B170" s="19" t="s">
        <v>2206</v>
      </c>
      <c r="C170" s="19">
        <v>15</v>
      </c>
      <c r="D170" s="27" t="s">
        <v>2202</v>
      </c>
      <c r="E170" s="27"/>
      <c r="F170" s="26" t="s">
        <v>6082</v>
      </c>
      <c r="G170" s="26" t="s">
        <v>3355</v>
      </c>
      <c r="H170" s="26"/>
      <c r="I170" s="26"/>
      <c r="J170" s="26"/>
      <c r="K170" s="26"/>
      <c r="L170" s="26"/>
      <c r="M170" s="26" t="s">
        <v>3356</v>
      </c>
      <c r="N170" s="26" t="s">
        <v>3357</v>
      </c>
      <c r="O170" s="26"/>
      <c r="P170" s="26" t="s">
        <v>3358</v>
      </c>
      <c r="Q170" s="26" t="s">
        <v>3359</v>
      </c>
      <c r="R170" s="26"/>
      <c r="S170" s="26" t="s">
        <v>3360</v>
      </c>
      <c r="T170" s="26"/>
      <c r="U170" s="26" t="s">
        <v>3361</v>
      </c>
      <c r="V170" s="26"/>
      <c r="W170" s="26"/>
      <c r="X170" s="26"/>
      <c r="Y170" s="26" t="s">
        <v>3362</v>
      </c>
      <c r="Z170" s="26" t="s">
        <v>678</v>
      </c>
      <c r="AA170" s="28" t="s">
        <v>3363</v>
      </c>
      <c r="AB170" s="28" t="s">
        <v>2036</v>
      </c>
      <c r="AC170" s="28"/>
      <c r="AD170" s="28"/>
      <c r="AE170" s="28" t="s">
        <v>695</v>
      </c>
      <c r="AF170" s="28" t="s">
        <v>3364</v>
      </c>
      <c r="AG170" s="28"/>
      <c r="AH170" s="28" t="s">
        <v>3365</v>
      </c>
      <c r="AI170" s="29"/>
      <c r="AJ170" s="30" t="s">
        <v>2423</v>
      </c>
      <c r="AK170" s="31">
        <v>39248</v>
      </c>
      <c r="AL170" s="328"/>
      <c r="AM170" s="329"/>
      <c r="AN170" s="25" t="s">
        <v>2256</v>
      </c>
      <c r="AO170" s="24">
        <v>45060</v>
      </c>
      <c r="AP170" s="258" t="s">
        <v>3366</v>
      </c>
      <c r="AQ170" s="259"/>
      <c r="AR170" s="259" t="s">
        <v>2200</v>
      </c>
      <c r="AS170" s="259" t="s">
        <v>665</v>
      </c>
      <c r="AT170" s="262"/>
      <c r="AU170" s="262"/>
      <c r="AV170" s="262"/>
      <c r="AW170" s="262"/>
      <c r="AX170" s="262"/>
      <c r="AY170" s="262"/>
      <c r="AZ170" s="262"/>
      <c r="BA170" s="317">
        <v>353</v>
      </c>
      <c r="BB170" s="390"/>
    </row>
    <row r="171" spans="1:54" ht="24.95" customHeight="1">
      <c r="A171" s="322"/>
      <c r="B171" s="19" t="s">
        <v>2206</v>
      </c>
      <c r="C171" s="19">
        <v>15</v>
      </c>
      <c r="D171" s="27" t="s">
        <v>2202</v>
      </c>
      <c r="E171" s="27"/>
      <c r="F171" s="26" t="s">
        <v>6083</v>
      </c>
      <c r="G171" s="26" t="s">
        <v>3367</v>
      </c>
      <c r="H171" s="26"/>
      <c r="I171" s="26"/>
      <c r="J171" s="26"/>
      <c r="K171" s="26"/>
      <c r="L171" s="26"/>
      <c r="M171" s="26" t="s">
        <v>3368</v>
      </c>
      <c r="N171" s="26" t="s">
        <v>3369</v>
      </c>
      <c r="O171" s="26"/>
      <c r="P171" s="26"/>
      <c r="Q171" s="26" t="s">
        <v>3370</v>
      </c>
      <c r="R171" s="26"/>
      <c r="S171" s="26" t="s">
        <v>3371</v>
      </c>
      <c r="T171" s="26"/>
      <c r="U171" s="26" t="s">
        <v>3372</v>
      </c>
      <c r="V171" s="26" t="s">
        <v>3373</v>
      </c>
      <c r="W171" s="26"/>
      <c r="X171" s="26"/>
      <c r="Y171" s="26" t="s">
        <v>3374</v>
      </c>
      <c r="Z171" s="26" t="s">
        <v>678</v>
      </c>
      <c r="AA171" s="28" t="s">
        <v>1107</v>
      </c>
      <c r="AB171" s="28" t="s">
        <v>3375</v>
      </c>
      <c r="AC171" s="28"/>
      <c r="AD171" s="28"/>
      <c r="AE171" s="28" t="s">
        <v>4</v>
      </c>
      <c r="AF171" s="28" t="s">
        <v>706</v>
      </c>
      <c r="AG171" s="28" t="s">
        <v>3376</v>
      </c>
      <c r="AH171" s="28" t="s">
        <v>3377</v>
      </c>
      <c r="AI171" s="29" t="s">
        <v>3378</v>
      </c>
      <c r="AJ171" s="30"/>
      <c r="AK171" s="31"/>
      <c r="AL171" s="328"/>
      <c r="AM171" s="329"/>
      <c r="AN171" s="25" t="s">
        <v>2256</v>
      </c>
      <c r="AO171" s="24">
        <v>45060</v>
      </c>
      <c r="AP171" s="258" t="s">
        <v>3379</v>
      </c>
      <c r="AQ171" s="259"/>
      <c r="AR171" s="259" t="s">
        <v>664</v>
      </c>
      <c r="AS171" s="259" t="s">
        <v>665</v>
      </c>
      <c r="AT171" s="262"/>
      <c r="AU171" s="262"/>
      <c r="AV171" s="262"/>
      <c r="AW171" s="262"/>
      <c r="AX171" s="262"/>
      <c r="AY171" s="262"/>
      <c r="AZ171" s="262"/>
      <c r="BA171" s="317">
        <v>354</v>
      </c>
      <c r="BB171" s="390"/>
    </row>
    <row r="172" spans="1:54" ht="24.95" customHeight="1">
      <c r="A172" s="322"/>
      <c r="B172" s="19" t="s">
        <v>2206</v>
      </c>
      <c r="C172" s="19">
        <v>15</v>
      </c>
      <c r="D172" s="27" t="s">
        <v>2202</v>
      </c>
      <c r="E172" s="27"/>
      <c r="F172" s="26" t="s">
        <v>6084</v>
      </c>
      <c r="G172" s="26" t="s">
        <v>3380</v>
      </c>
      <c r="H172" s="26"/>
      <c r="I172" s="26"/>
      <c r="J172" s="26"/>
      <c r="K172" s="26"/>
      <c r="L172" s="26"/>
      <c r="M172" s="26" t="s">
        <v>3381</v>
      </c>
      <c r="N172" s="26" t="s">
        <v>3382</v>
      </c>
      <c r="O172" s="26"/>
      <c r="P172" s="26"/>
      <c r="Q172" s="26" t="s">
        <v>3383</v>
      </c>
      <c r="R172" s="26"/>
      <c r="S172" s="26" t="s">
        <v>3384</v>
      </c>
      <c r="T172" s="26"/>
      <c r="U172" s="26" t="s">
        <v>3385</v>
      </c>
      <c r="V172" s="26"/>
      <c r="W172" s="26"/>
      <c r="X172" s="26"/>
      <c r="Y172" s="26" t="s">
        <v>3386</v>
      </c>
      <c r="Z172" s="26" t="s">
        <v>678</v>
      </c>
      <c r="AA172" s="28" t="s">
        <v>3058</v>
      </c>
      <c r="AB172" s="28" t="s">
        <v>3387</v>
      </c>
      <c r="AC172" s="28"/>
      <c r="AD172" s="28"/>
      <c r="AE172" s="28" t="s">
        <v>4</v>
      </c>
      <c r="AF172" s="28" t="s">
        <v>706</v>
      </c>
      <c r="AG172" s="28"/>
      <c r="AH172" s="28" t="s">
        <v>3388</v>
      </c>
      <c r="AI172" s="29"/>
      <c r="AJ172" s="30" t="s">
        <v>2423</v>
      </c>
      <c r="AK172" s="31">
        <v>39248</v>
      </c>
      <c r="AL172" s="328"/>
      <c r="AM172" s="329"/>
      <c r="AN172" s="25" t="s">
        <v>2256</v>
      </c>
      <c r="AO172" s="24">
        <v>45060</v>
      </c>
      <c r="AP172" s="258" t="s">
        <v>3389</v>
      </c>
      <c r="AQ172" s="259"/>
      <c r="AR172" s="259" t="s">
        <v>2200</v>
      </c>
      <c r="AS172" s="259" t="s">
        <v>665</v>
      </c>
      <c r="AT172" s="262"/>
      <c r="AU172" s="262"/>
      <c r="AV172" s="262"/>
      <c r="AW172" s="262"/>
      <c r="AX172" s="262"/>
      <c r="AY172" s="262"/>
      <c r="AZ172" s="262"/>
      <c r="BA172" s="317">
        <v>355</v>
      </c>
      <c r="BB172" s="390"/>
    </row>
    <row r="173" spans="1:54" ht="24.95" customHeight="1">
      <c r="A173" s="322"/>
      <c r="B173" s="19" t="s">
        <v>2206</v>
      </c>
      <c r="C173" s="19">
        <v>15</v>
      </c>
      <c r="D173" s="27" t="s">
        <v>2202</v>
      </c>
      <c r="E173" s="27"/>
      <c r="F173" s="26" t="s">
        <v>6085</v>
      </c>
      <c r="G173" s="26" t="s">
        <v>3390</v>
      </c>
      <c r="H173" s="26"/>
      <c r="I173" s="26"/>
      <c r="J173" s="26"/>
      <c r="K173" s="26"/>
      <c r="L173" s="26"/>
      <c r="M173" s="26" t="s">
        <v>3391</v>
      </c>
      <c r="N173" s="26" t="s">
        <v>3392</v>
      </c>
      <c r="O173" s="26"/>
      <c r="P173" s="26" t="s">
        <v>3393</v>
      </c>
      <c r="Q173" s="26" t="s">
        <v>3394</v>
      </c>
      <c r="R173" s="26"/>
      <c r="S173" s="26" t="s">
        <v>3395</v>
      </c>
      <c r="T173" s="26"/>
      <c r="U173" s="26" t="s">
        <v>3396</v>
      </c>
      <c r="V173" s="26"/>
      <c r="W173" s="26"/>
      <c r="X173" s="26"/>
      <c r="Y173" s="26" t="s">
        <v>3397</v>
      </c>
      <c r="Z173" s="26" t="s">
        <v>678</v>
      </c>
      <c r="AA173" s="28" t="s">
        <v>1592</v>
      </c>
      <c r="AB173" s="28" t="s">
        <v>719</v>
      </c>
      <c r="AC173" s="28"/>
      <c r="AD173" s="28"/>
      <c r="AE173" s="28" t="s">
        <v>4</v>
      </c>
      <c r="AF173" s="28" t="s">
        <v>3398</v>
      </c>
      <c r="AG173" s="28"/>
      <c r="AH173" s="28" t="s">
        <v>3399</v>
      </c>
      <c r="AI173" s="29"/>
      <c r="AJ173" s="30" t="s">
        <v>2423</v>
      </c>
      <c r="AK173" s="31">
        <v>39248</v>
      </c>
      <c r="AL173" s="328"/>
      <c r="AM173" s="329"/>
      <c r="AN173" s="25" t="s">
        <v>2256</v>
      </c>
      <c r="AO173" s="24">
        <v>45060</v>
      </c>
      <c r="AP173" s="258" t="s">
        <v>3400</v>
      </c>
      <c r="AQ173" s="259"/>
      <c r="AR173" s="259" t="s">
        <v>2200</v>
      </c>
      <c r="AS173" s="259" t="s">
        <v>665</v>
      </c>
      <c r="AT173" s="262"/>
      <c r="AU173" s="262"/>
      <c r="AV173" s="262"/>
      <c r="AW173" s="262"/>
      <c r="AX173" s="262"/>
      <c r="AY173" s="262"/>
      <c r="AZ173" s="262"/>
      <c r="BA173" s="317">
        <v>356</v>
      </c>
      <c r="BB173" s="390"/>
    </row>
    <row r="174" spans="1:54" ht="24.95" customHeight="1">
      <c r="A174" s="322"/>
      <c r="B174" s="19" t="s">
        <v>2206</v>
      </c>
      <c r="C174" s="19">
        <v>15</v>
      </c>
      <c r="D174" s="27" t="s">
        <v>2202</v>
      </c>
      <c r="E174" s="27"/>
      <c r="F174" s="26" t="s">
        <v>6086</v>
      </c>
      <c r="G174" s="26" t="s">
        <v>3401</v>
      </c>
      <c r="H174" s="26"/>
      <c r="I174" s="26"/>
      <c r="J174" s="26"/>
      <c r="K174" s="26"/>
      <c r="L174" s="26"/>
      <c r="M174" s="26" t="s">
        <v>728</v>
      </c>
      <c r="N174" s="26" t="s">
        <v>3402</v>
      </c>
      <c r="O174" s="26"/>
      <c r="P174" s="26" t="s">
        <v>3403</v>
      </c>
      <c r="Q174" s="26" t="s">
        <v>3404</v>
      </c>
      <c r="R174" s="26"/>
      <c r="S174" s="26" t="s">
        <v>3405</v>
      </c>
      <c r="T174" s="26"/>
      <c r="U174" s="26" t="s">
        <v>3406</v>
      </c>
      <c r="V174" s="26"/>
      <c r="W174" s="26"/>
      <c r="X174" s="26"/>
      <c r="Y174" s="26" t="s">
        <v>3407</v>
      </c>
      <c r="Z174" s="26" t="s">
        <v>678</v>
      </c>
      <c r="AA174" s="28" t="s">
        <v>3408</v>
      </c>
      <c r="AB174" s="28" t="s">
        <v>3409</v>
      </c>
      <c r="AC174" s="28"/>
      <c r="AD174" s="28"/>
      <c r="AE174" s="28" t="s">
        <v>4</v>
      </c>
      <c r="AF174" s="28" t="s">
        <v>730</v>
      </c>
      <c r="AG174" s="28"/>
      <c r="AH174" s="28" t="s">
        <v>3410</v>
      </c>
      <c r="AI174" s="29"/>
      <c r="AJ174" s="30" t="s">
        <v>2423</v>
      </c>
      <c r="AK174" s="31">
        <v>39248</v>
      </c>
      <c r="AL174" s="328"/>
      <c r="AM174" s="329"/>
      <c r="AN174" s="25" t="s">
        <v>2256</v>
      </c>
      <c r="AO174" s="24">
        <v>45060</v>
      </c>
      <c r="AP174" s="258" t="s">
        <v>3411</v>
      </c>
      <c r="AQ174" s="259"/>
      <c r="AR174" s="259" t="s">
        <v>2200</v>
      </c>
      <c r="AS174" s="259" t="s">
        <v>665</v>
      </c>
      <c r="AT174" s="262"/>
      <c r="AU174" s="262"/>
      <c r="AV174" s="262"/>
      <c r="AW174" s="262"/>
      <c r="AX174" s="262"/>
      <c r="AY174" s="262"/>
      <c r="AZ174" s="262"/>
      <c r="BA174" s="317">
        <v>357</v>
      </c>
      <c r="BB174" s="390"/>
    </row>
    <row r="175" spans="1:54" ht="24.95" customHeight="1">
      <c r="A175" s="322"/>
      <c r="B175" s="19" t="s">
        <v>2206</v>
      </c>
      <c r="C175" s="19">
        <v>15</v>
      </c>
      <c r="D175" s="27" t="s">
        <v>2202</v>
      </c>
      <c r="E175" s="27"/>
      <c r="F175" s="26" t="s">
        <v>6087</v>
      </c>
      <c r="G175" s="26" t="s">
        <v>3412</v>
      </c>
      <c r="H175" s="26"/>
      <c r="I175" s="26"/>
      <c r="J175" s="26"/>
      <c r="K175" s="26"/>
      <c r="L175" s="26"/>
      <c r="M175" s="26" t="s">
        <v>3413</v>
      </c>
      <c r="N175" s="26" t="s">
        <v>3414</v>
      </c>
      <c r="O175" s="26"/>
      <c r="P175" s="26" t="s">
        <v>3415</v>
      </c>
      <c r="Q175" s="26" t="s">
        <v>3416</v>
      </c>
      <c r="R175" s="26"/>
      <c r="S175" s="26" t="s">
        <v>3417</v>
      </c>
      <c r="T175" s="26"/>
      <c r="U175" s="26" t="s">
        <v>3418</v>
      </c>
      <c r="V175" s="26"/>
      <c r="W175" s="26"/>
      <c r="X175" s="26"/>
      <c r="Y175" s="26" t="s">
        <v>3419</v>
      </c>
      <c r="Z175" s="26" t="s">
        <v>678</v>
      </c>
      <c r="AA175" s="28" t="s">
        <v>694</v>
      </c>
      <c r="AB175" s="28" t="s">
        <v>3420</v>
      </c>
      <c r="AC175" s="28"/>
      <c r="AD175" s="28"/>
      <c r="AE175" s="28" t="s">
        <v>4</v>
      </c>
      <c r="AF175" s="28" t="s">
        <v>3421</v>
      </c>
      <c r="AG175" s="28"/>
      <c r="AH175" s="28" t="s">
        <v>3422</v>
      </c>
      <c r="AI175" s="29"/>
      <c r="AJ175" s="30" t="s">
        <v>2423</v>
      </c>
      <c r="AK175" s="31">
        <v>39248</v>
      </c>
      <c r="AL175" s="328"/>
      <c r="AM175" s="329"/>
      <c r="AN175" s="25" t="s">
        <v>2256</v>
      </c>
      <c r="AO175" s="24">
        <v>45060</v>
      </c>
      <c r="AP175" s="258" t="s">
        <v>3423</v>
      </c>
      <c r="AQ175" s="259"/>
      <c r="AR175" s="259" t="s">
        <v>2200</v>
      </c>
      <c r="AS175" s="259" t="s">
        <v>665</v>
      </c>
      <c r="AT175" s="262"/>
      <c r="AU175" s="262"/>
      <c r="AV175" s="262"/>
      <c r="AW175" s="262"/>
      <c r="AX175" s="262"/>
      <c r="AY175" s="262"/>
      <c r="AZ175" s="262"/>
      <c r="BA175" s="317">
        <v>358</v>
      </c>
      <c r="BB175" s="390"/>
    </row>
    <row r="176" spans="1:54" ht="24.95" customHeight="1">
      <c r="A176" s="322"/>
      <c r="B176" s="19" t="s">
        <v>2206</v>
      </c>
      <c r="C176" s="19">
        <v>15</v>
      </c>
      <c r="D176" s="27" t="s">
        <v>2202</v>
      </c>
      <c r="E176" s="27"/>
      <c r="F176" s="26" t="s">
        <v>6088</v>
      </c>
      <c r="G176" s="26" t="s">
        <v>3424</v>
      </c>
      <c r="H176" s="26"/>
      <c r="I176" s="26"/>
      <c r="J176" s="26"/>
      <c r="K176" s="26"/>
      <c r="L176" s="26"/>
      <c r="M176" s="26" t="s">
        <v>3425</v>
      </c>
      <c r="N176" s="26" t="s">
        <v>3426</v>
      </c>
      <c r="O176" s="26"/>
      <c r="P176" s="26"/>
      <c r="Q176" s="26" t="s">
        <v>3427</v>
      </c>
      <c r="R176" s="26"/>
      <c r="S176" s="26"/>
      <c r="T176" s="26"/>
      <c r="U176" s="26"/>
      <c r="V176" s="26" t="s">
        <v>3428</v>
      </c>
      <c r="W176" s="26"/>
      <c r="X176" s="26"/>
      <c r="Y176" s="26" t="s">
        <v>3429</v>
      </c>
      <c r="Z176" s="26" t="s">
        <v>678</v>
      </c>
      <c r="AA176" s="28" t="s">
        <v>3430</v>
      </c>
      <c r="AB176" s="28" t="s">
        <v>3431</v>
      </c>
      <c r="AC176" s="28"/>
      <c r="AD176" s="28"/>
      <c r="AE176" s="28" t="s">
        <v>4</v>
      </c>
      <c r="AF176" s="28" t="s">
        <v>5</v>
      </c>
      <c r="AG176" s="28" t="s">
        <v>3432</v>
      </c>
      <c r="AH176" s="28" t="s">
        <v>3433</v>
      </c>
      <c r="AI176" s="29"/>
      <c r="AJ176" s="30"/>
      <c r="AK176" s="31"/>
      <c r="AL176" s="328"/>
      <c r="AM176" s="329"/>
      <c r="AN176" s="25" t="s">
        <v>2256</v>
      </c>
      <c r="AO176" s="24">
        <v>45060</v>
      </c>
      <c r="AP176" s="258" t="s">
        <v>3434</v>
      </c>
      <c r="AQ176" s="259"/>
      <c r="AR176" s="259" t="s">
        <v>664</v>
      </c>
      <c r="AS176" s="259" t="s">
        <v>665</v>
      </c>
      <c r="AT176" s="262"/>
      <c r="AU176" s="262"/>
      <c r="AV176" s="262"/>
      <c r="AW176" s="262"/>
      <c r="AX176" s="262"/>
      <c r="AY176" s="262"/>
      <c r="AZ176" s="262"/>
      <c r="BA176" s="317">
        <v>359</v>
      </c>
      <c r="BB176" s="390"/>
    </row>
    <row r="177" spans="1:54" ht="24.95" customHeight="1">
      <c r="A177" s="322"/>
      <c r="B177" s="19" t="s">
        <v>2206</v>
      </c>
      <c r="C177" s="19">
        <v>15</v>
      </c>
      <c r="D177" s="27" t="s">
        <v>2202</v>
      </c>
      <c r="E177" s="27"/>
      <c r="F177" s="26" t="s">
        <v>6089</v>
      </c>
      <c r="G177" s="26" t="s">
        <v>3435</v>
      </c>
      <c r="H177" s="26"/>
      <c r="I177" s="26"/>
      <c r="J177" s="26"/>
      <c r="K177" s="26"/>
      <c r="L177" s="26"/>
      <c r="M177" s="26" t="s">
        <v>3436</v>
      </c>
      <c r="N177" s="26" t="s">
        <v>3437</v>
      </c>
      <c r="O177" s="26"/>
      <c r="P177" s="26"/>
      <c r="Q177" s="26"/>
      <c r="R177" s="26"/>
      <c r="S177" s="26" t="s">
        <v>3438</v>
      </c>
      <c r="T177" s="26"/>
      <c r="U177" s="26" t="s">
        <v>3439</v>
      </c>
      <c r="V177" s="26"/>
      <c r="W177" s="26"/>
      <c r="X177" s="26"/>
      <c r="Y177" s="26" t="s">
        <v>3440</v>
      </c>
      <c r="Z177" s="26" t="s">
        <v>678</v>
      </c>
      <c r="AA177" s="28" t="s">
        <v>3441</v>
      </c>
      <c r="AB177" s="28" t="s">
        <v>3442</v>
      </c>
      <c r="AC177" s="28"/>
      <c r="AD177" s="28"/>
      <c r="AE177" s="28" t="s">
        <v>4</v>
      </c>
      <c r="AF177" s="28" t="s">
        <v>1187</v>
      </c>
      <c r="AG177" s="28"/>
      <c r="AH177" s="28" t="s">
        <v>3443</v>
      </c>
      <c r="AI177" s="29"/>
      <c r="AJ177" s="30" t="s">
        <v>2423</v>
      </c>
      <c r="AK177" s="31">
        <v>39248</v>
      </c>
      <c r="AL177" s="328"/>
      <c r="AM177" s="329"/>
      <c r="AN177" s="25" t="s">
        <v>2256</v>
      </c>
      <c r="AO177" s="24">
        <v>45060</v>
      </c>
      <c r="AP177" s="258" t="s">
        <v>3444</v>
      </c>
      <c r="AQ177" s="259"/>
      <c r="AR177" s="259" t="s">
        <v>2200</v>
      </c>
      <c r="AS177" s="259" t="s">
        <v>665</v>
      </c>
      <c r="AT177" s="262"/>
      <c r="AU177" s="262"/>
      <c r="AV177" s="262"/>
      <c r="AW177" s="262"/>
      <c r="AX177" s="262"/>
      <c r="AY177" s="262"/>
      <c r="AZ177" s="262"/>
      <c r="BA177" s="317">
        <v>360</v>
      </c>
      <c r="BB177" s="390"/>
    </row>
    <row r="178" spans="1:54" ht="24.95" customHeight="1">
      <c r="A178" s="322"/>
      <c r="B178" s="19" t="s">
        <v>2206</v>
      </c>
      <c r="C178" s="19">
        <v>15</v>
      </c>
      <c r="D178" s="27" t="s">
        <v>2202</v>
      </c>
      <c r="E178" s="27"/>
      <c r="F178" s="26" t="s">
        <v>6090</v>
      </c>
      <c r="G178" s="26" t="s">
        <v>3445</v>
      </c>
      <c r="H178" s="26"/>
      <c r="I178" s="26"/>
      <c r="J178" s="26"/>
      <c r="K178" s="26"/>
      <c r="L178" s="26"/>
      <c r="M178" s="26"/>
      <c r="N178" s="26"/>
      <c r="O178" s="26"/>
      <c r="P178" s="26" t="s">
        <v>3446</v>
      </c>
      <c r="Q178" s="26" t="s">
        <v>3447</v>
      </c>
      <c r="R178" s="26"/>
      <c r="S178" s="26" t="s">
        <v>3448</v>
      </c>
      <c r="T178" s="26"/>
      <c r="U178" s="26" t="s">
        <v>3449</v>
      </c>
      <c r="V178" s="26"/>
      <c r="W178" s="26"/>
      <c r="X178" s="26"/>
      <c r="Y178" s="26" t="s">
        <v>3450</v>
      </c>
      <c r="Z178" s="26" t="s">
        <v>678</v>
      </c>
      <c r="AA178" s="28" t="s">
        <v>1851</v>
      </c>
      <c r="AB178" s="28" t="s">
        <v>3451</v>
      </c>
      <c r="AC178" s="28"/>
      <c r="AD178" s="28"/>
      <c r="AE178" s="28"/>
      <c r="AF178" s="28"/>
      <c r="AG178" s="28"/>
      <c r="AH178" s="28"/>
      <c r="AI178" s="29"/>
      <c r="AJ178" s="30" t="s">
        <v>2423</v>
      </c>
      <c r="AK178" s="31">
        <v>39248</v>
      </c>
      <c r="AL178" s="328"/>
      <c r="AM178" s="329"/>
      <c r="AN178" s="25" t="s">
        <v>2256</v>
      </c>
      <c r="AO178" s="24">
        <v>45060</v>
      </c>
      <c r="AP178" s="258" t="s">
        <v>3452</v>
      </c>
      <c r="AQ178" s="259"/>
      <c r="AR178" s="259" t="s">
        <v>2200</v>
      </c>
      <c r="AS178" s="259" t="s">
        <v>665</v>
      </c>
      <c r="AT178" s="262"/>
      <c r="AU178" s="262"/>
      <c r="AV178" s="262"/>
      <c r="AW178" s="262"/>
      <c r="AX178" s="262"/>
      <c r="AY178" s="262"/>
      <c r="AZ178" s="262"/>
      <c r="BA178" s="317">
        <v>362</v>
      </c>
      <c r="BB178" s="390"/>
    </row>
    <row r="179" spans="1:54" ht="24.95" customHeight="1">
      <c r="A179" s="322"/>
      <c r="B179" s="19" t="s">
        <v>2206</v>
      </c>
      <c r="C179" s="19">
        <v>15</v>
      </c>
      <c r="D179" s="27" t="s">
        <v>2202</v>
      </c>
      <c r="E179" s="27"/>
      <c r="F179" s="26" t="s">
        <v>6091</v>
      </c>
      <c r="G179" s="26" t="s">
        <v>3453</v>
      </c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3454</v>
      </c>
      <c r="T179" s="26"/>
      <c r="U179" s="26" t="s">
        <v>3455</v>
      </c>
      <c r="V179" s="26"/>
      <c r="W179" s="26"/>
      <c r="X179" s="26"/>
      <c r="Y179" s="26" t="s">
        <v>3456</v>
      </c>
      <c r="Z179" s="26" t="s">
        <v>678</v>
      </c>
      <c r="AA179" s="28" t="s">
        <v>3457</v>
      </c>
      <c r="AB179" s="28" t="s">
        <v>2003</v>
      </c>
      <c r="AC179" s="28"/>
      <c r="AD179" s="28"/>
      <c r="AE179" s="28"/>
      <c r="AF179" s="28"/>
      <c r="AG179" s="28"/>
      <c r="AH179" s="28"/>
      <c r="AI179" s="29"/>
      <c r="AJ179" s="30" t="s">
        <v>2423</v>
      </c>
      <c r="AK179" s="31">
        <v>39248</v>
      </c>
      <c r="AL179" s="328"/>
      <c r="AM179" s="329"/>
      <c r="AN179" s="25" t="s">
        <v>2256</v>
      </c>
      <c r="AO179" s="24">
        <v>45060</v>
      </c>
      <c r="AP179" s="258" t="s">
        <v>3458</v>
      </c>
      <c r="AQ179" s="259"/>
      <c r="AR179" s="259" t="s">
        <v>2200</v>
      </c>
      <c r="AS179" s="259" t="s">
        <v>665</v>
      </c>
      <c r="AT179" s="262"/>
      <c r="AU179" s="262"/>
      <c r="AV179" s="262"/>
      <c r="AW179" s="262"/>
      <c r="AX179" s="262"/>
      <c r="AY179" s="262"/>
      <c r="AZ179" s="262"/>
      <c r="BA179" s="317">
        <v>363</v>
      </c>
      <c r="BB179" s="390"/>
    </row>
    <row r="180" spans="1:54" ht="24.95" customHeight="1">
      <c r="A180" s="322"/>
      <c r="B180" s="19" t="s">
        <v>2206</v>
      </c>
      <c r="C180" s="19">
        <v>15</v>
      </c>
      <c r="D180" s="27" t="s">
        <v>2202</v>
      </c>
      <c r="E180" s="27"/>
      <c r="F180" s="26" t="s">
        <v>6092</v>
      </c>
      <c r="G180" s="26" t="s">
        <v>3459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3460</v>
      </c>
      <c r="T180" s="26"/>
      <c r="U180" s="26" t="s">
        <v>3461</v>
      </c>
      <c r="V180" s="26"/>
      <c r="W180" s="26"/>
      <c r="X180" s="26"/>
      <c r="Y180" s="26" t="s">
        <v>3462</v>
      </c>
      <c r="Z180" s="26" t="s">
        <v>678</v>
      </c>
      <c r="AA180" s="28" t="s">
        <v>3463</v>
      </c>
      <c r="AB180" s="28" t="s">
        <v>3464</v>
      </c>
      <c r="AC180" s="28"/>
      <c r="AD180" s="28"/>
      <c r="AE180" s="28"/>
      <c r="AF180" s="28"/>
      <c r="AG180" s="28"/>
      <c r="AH180" s="28"/>
      <c r="AI180" s="29"/>
      <c r="AJ180" s="30" t="s">
        <v>2423</v>
      </c>
      <c r="AK180" s="31">
        <v>39248</v>
      </c>
      <c r="AL180" s="328"/>
      <c r="AM180" s="329"/>
      <c r="AN180" s="25" t="s">
        <v>2256</v>
      </c>
      <c r="AO180" s="24">
        <v>45060</v>
      </c>
      <c r="AP180" s="258" t="s">
        <v>3465</v>
      </c>
      <c r="AQ180" s="259"/>
      <c r="AR180" s="259" t="s">
        <v>2200</v>
      </c>
      <c r="AS180" s="259" t="s">
        <v>665</v>
      </c>
      <c r="AT180" s="262"/>
      <c r="AU180" s="262"/>
      <c r="AV180" s="262"/>
      <c r="AW180" s="262"/>
      <c r="AX180" s="262"/>
      <c r="AY180" s="262"/>
      <c r="AZ180" s="262"/>
      <c r="BA180" s="317">
        <v>364</v>
      </c>
      <c r="BB180" s="390"/>
    </row>
    <row r="181" spans="1:54" ht="24.95" customHeight="1">
      <c r="A181" s="322"/>
      <c r="B181" s="19" t="s">
        <v>2206</v>
      </c>
      <c r="C181" s="19">
        <v>15</v>
      </c>
      <c r="D181" s="27" t="s">
        <v>2202</v>
      </c>
      <c r="E181" s="27"/>
      <c r="F181" s="26" t="s">
        <v>6093</v>
      </c>
      <c r="G181" s="26" t="s">
        <v>3466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3467</v>
      </c>
      <c r="T181" s="26"/>
      <c r="U181" s="26" t="s">
        <v>3468</v>
      </c>
      <c r="V181" s="26"/>
      <c r="W181" s="26"/>
      <c r="X181" s="26"/>
      <c r="Y181" s="26" t="s">
        <v>3469</v>
      </c>
      <c r="Z181" s="26" t="s">
        <v>678</v>
      </c>
      <c r="AA181" s="28" t="s">
        <v>3470</v>
      </c>
      <c r="AB181" s="28" t="s">
        <v>1406</v>
      </c>
      <c r="AC181" s="28"/>
      <c r="AD181" s="28"/>
      <c r="AE181" s="28"/>
      <c r="AF181" s="28"/>
      <c r="AG181" s="28"/>
      <c r="AH181" s="28"/>
      <c r="AI181" s="29"/>
      <c r="AJ181" s="30" t="s">
        <v>2423</v>
      </c>
      <c r="AK181" s="31">
        <v>39248</v>
      </c>
      <c r="AL181" s="328"/>
      <c r="AM181" s="329"/>
      <c r="AN181" s="25" t="s">
        <v>2256</v>
      </c>
      <c r="AO181" s="24">
        <v>45060</v>
      </c>
      <c r="AP181" s="258" t="s">
        <v>3471</v>
      </c>
      <c r="AQ181" s="259"/>
      <c r="AR181" s="259" t="s">
        <v>2200</v>
      </c>
      <c r="AS181" s="259" t="s">
        <v>665</v>
      </c>
      <c r="AT181" s="262"/>
      <c r="AU181" s="262"/>
      <c r="AV181" s="262"/>
      <c r="AW181" s="262"/>
      <c r="AX181" s="262"/>
      <c r="AY181" s="262"/>
      <c r="AZ181" s="262"/>
      <c r="BA181" s="317">
        <v>365</v>
      </c>
      <c r="BB181" s="390"/>
    </row>
    <row r="182" spans="1:54" ht="24.95" customHeight="1">
      <c r="A182" s="322"/>
      <c r="B182" s="19" t="s">
        <v>2206</v>
      </c>
      <c r="C182" s="19">
        <v>15</v>
      </c>
      <c r="D182" s="27" t="s">
        <v>2202</v>
      </c>
      <c r="E182" s="27"/>
      <c r="F182" s="26" t="s">
        <v>6094</v>
      </c>
      <c r="G182" s="26" t="s">
        <v>3472</v>
      </c>
      <c r="H182" s="26"/>
      <c r="I182" s="26"/>
      <c r="J182" s="26"/>
      <c r="K182" s="26"/>
      <c r="L182" s="26"/>
      <c r="M182" s="26"/>
      <c r="N182" s="26"/>
      <c r="O182" s="26"/>
      <c r="P182" s="26" t="s">
        <v>3473</v>
      </c>
      <c r="Q182" s="26"/>
      <c r="R182" s="26"/>
      <c r="S182" s="26" t="s">
        <v>3474</v>
      </c>
      <c r="T182" s="26"/>
      <c r="U182" s="26" t="s">
        <v>3475</v>
      </c>
      <c r="V182" s="26"/>
      <c r="W182" s="26"/>
      <c r="X182" s="26"/>
      <c r="Y182" s="26" t="s">
        <v>3476</v>
      </c>
      <c r="Z182" s="26" t="s">
        <v>678</v>
      </c>
      <c r="AA182" s="28" t="s">
        <v>694</v>
      </c>
      <c r="AB182" s="28" t="s">
        <v>3477</v>
      </c>
      <c r="AC182" s="28"/>
      <c r="AD182" s="28"/>
      <c r="AE182" s="28"/>
      <c r="AF182" s="28"/>
      <c r="AG182" s="28"/>
      <c r="AH182" s="28"/>
      <c r="AI182" s="29"/>
      <c r="AJ182" s="30" t="s">
        <v>2423</v>
      </c>
      <c r="AK182" s="31">
        <v>39248</v>
      </c>
      <c r="AL182" s="328"/>
      <c r="AM182" s="329"/>
      <c r="AN182" s="25" t="s">
        <v>2256</v>
      </c>
      <c r="AO182" s="24">
        <v>45060</v>
      </c>
      <c r="AP182" s="258" t="s">
        <v>3478</v>
      </c>
      <c r="AQ182" s="259"/>
      <c r="AR182" s="259" t="s">
        <v>2200</v>
      </c>
      <c r="AS182" s="259" t="s">
        <v>665</v>
      </c>
      <c r="AT182" s="262"/>
      <c r="AU182" s="262"/>
      <c r="AV182" s="262"/>
      <c r="AW182" s="262"/>
      <c r="AX182" s="262"/>
      <c r="AY182" s="262"/>
      <c r="AZ182" s="262"/>
      <c r="BA182" s="317">
        <v>366</v>
      </c>
      <c r="BB182" s="390"/>
    </row>
    <row r="183" spans="1:54" ht="24.95" customHeight="1">
      <c r="A183" s="322"/>
      <c r="B183" s="19" t="s">
        <v>2206</v>
      </c>
      <c r="C183" s="19">
        <v>15</v>
      </c>
      <c r="D183" s="27" t="s">
        <v>2202</v>
      </c>
      <c r="E183" s="27"/>
      <c r="F183" s="26" t="s">
        <v>6095</v>
      </c>
      <c r="G183" s="26" t="s">
        <v>3479</v>
      </c>
      <c r="H183" s="26"/>
      <c r="I183" s="26"/>
      <c r="J183" s="26"/>
      <c r="K183" s="26"/>
      <c r="L183" s="26"/>
      <c r="M183" s="26" t="s">
        <v>3480</v>
      </c>
      <c r="N183" s="26" t="s">
        <v>3481</v>
      </c>
      <c r="O183" s="26"/>
      <c r="P183" s="26"/>
      <c r="Q183" s="26" t="s">
        <v>3482</v>
      </c>
      <c r="R183" s="26"/>
      <c r="S183" s="26"/>
      <c r="T183" s="26"/>
      <c r="U183" s="26" t="s">
        <v>3483</v>
      </c>
      <c r="V183" s="26"/>
      <c r="W183" s="26"/>
      <c r="X183" s="26"/>
      <c r="Y183" s="26" t="s">
        <v>3484</v>
      </c>
      <c r="Z183" s="26" t="s">
        <v>731</v>
      </c>
      <c r="AA183" s="28" t="s">
        <v>694</v>
      </c>
      <c r="AB183" s="28" t="s">
        <v>3485</v>
      </c>
      <c r="AC183" s="28"/>
      <c r="AD183" s="28"/>
      <c r="AE183" s="28" t="s">
        <v>4</v>
      </c>
      <c r="AF183" s="28" t="s">
        <v>706</v>
      </c>
      <c r="AG183" s="28"/>
      <c r="AH183" s="28" t="s">
        <v>3486</v>
      </c>
      <c r="AI183" s="29"/>
      <c r="AJ183" s="30" t="s">
        <v>2423</v>
      </c>
      <c r="AK183" s="31">
        <v>39248</v>
      </c>
      <c r="AL183" s="328"/>
      <c r="AM183" s="329"/>
      <c r="AN183" s="25" t="s">
        <v>2256</v>
      </c>
      <c r="AO183" s="24">
        <v>45060</v>
      </c>
      <c r="AP183" s="258" t="s">
        <v>3487</v>
      </c>
      <c r="AQ183" s="259"/>
      <c r="AR183" s="259" t="s">
        <v>2200</v>
      </c>
      <c r="AS183" s="259" t="s">
        <v>665</v>
      </c>
      <c r="AT183" s="262"/>
      <c r="AU183" s="262"/>
      <c r="AV183" s="262"/>
      <c r="AW183" s="262"/>
      <c r="AX183" s="262"/>
      <c r="AY183" s="262"/>
      <c r="AZ183" s="262"/>
      <c r="BA183" s="317">
        <v>370</v>
      </c>
      <c r="BB183" s="390"/>
    </row>
    <row r="184" spans="1:54" ht="24.95" customHeight="1">
      <c r="A184" s="322"/>
      <c r="B184" s="19" t="s">
        <v>2206</v>
      </c>
      <c r="C184" s="19">
        <v>15</v>
      </c>
      <c r="D184" s="27" t="s">
        <v>2202</v>
      </c>
      <c r="E184" s="27"/>
      <c r="F184" s="26" t="s">
        <v>6096</v>
      </c>
      <c r="G184" s="26" t="s">
        <v>3488</v>
      </c>
      <c r="H184" s="26"/>
      <c r="I184" s="26"/>
      <c r="J184" s="26"/>
      <c r="K184" s="26"/>
      <c r="L184" s="26"/>
      <c r="M184" s="26" t="s">
        <v>3489</v>
      </c>
      <c r="N184" s="26" t="s">
        <v>3490</v>
      </c>
      <c r="O184" s="26"/>
      <c r="P184" s="26" t="s">
        <v>3491</v>
      </c>
      <c r="Q184" s="26" t="s">
        <v>3492</v>
      </c>
      <c r="R184" s="26"/>
      <c r="S184" s="26" t="s">
        <v>3492</v>
      </c>
      <c r="T184" s="26" t="s">
        <v>3493</v>
      </c>
      <c r="U184" s="26" t="s">
        <v>3494</v>
      </c>
      <c r="V184" s="26"/>
      <c r="W184" s="26"/>
      <c r="X184" s="26"/>
      <c r="Y184" s="26" t="s">
        <v>3495</v>
      </c>
      <c r="Z184" s="26" t="s">
        <v>731</v>
      </c>
      <c r="AA184" s="28" t="s">
        <v>3496</v>
      </c>
      <c r="AB184" s="28" t="s">
        <v>3497</v>
      </c>
      <c r="AC184" s="28"/>
      <c r="AD184" s="28"/>
      <c r="AE184" s="28" t="s">
        <v>4</v>
      </c>
      <c r="AF184" s="28" t="s">
        <v>1187</v>
      </c>
      <c r="AG184" s="28" t="s">
        <v>3498</v>
      </c>
      <c r="AH184" s="28" t="s">
        <v>3499</v>
      </c>
      <c r="AI184" s="29" t="s">
        <v>3500</v>
      </c>
      <c r="AJ184" s="30"/>
      <c r="AK184" s="31"/>
      <c r="AL184" s="328"/>
      <c r="AM184" s="329"/>
      <c r="AN184" s="25" t="s">
        <v>2256</v>
      </c>
      <c r="AO184" s="24">
        <v>45060</v>
      </c>
      <c r="AP184" s="258" t="s">
        <v>3501</v>
      </c>
      <c r="AQ184" s="259"/>
      <c r="AR184" s="259" t="s">
        <v>664</v>
      </c>
      <c r="AS184" s="259" t="s">
        <v>665</v>
      </c>
      <c r="AT184" s="262"/>
      <c r="AU184" s="262"/>
      <c r="AV184" s="262"/>
      <c r="AW184" s="262"/>
      <c r="AX184" s="262"/>
      <c r="AY184" s="262"/>
      <c r="AZ184" s="262"/>
      <c r="BA184" s="317">
        <v>371</v>
      </c>
      <c r="BB184" s="390"/>
    </row>
    <row r="185" spans="1:54" ht="24.95" customHeight="1">
      <c r="A185" s="322"/>
      <c r="B185" s="19" t="s">
        <v>2206</v>
      </c>
      <c r="C185" s="19">
        <v>15</v>
      </c>
      <c r="D185" s="27" t="s">
        <v>2202</v>
      </c>
      <c r="E185" s="27"/>
      <c r="F185" s="26" t="s">
        <v>6097</v>
      </c>
      <c r="G185" s="26" t="s">
        <v>3502</v>
      </c>
      <c r="H185" s="26"/>
      <c r="I185" s="26"/>
      <c r="J185" s="26"/>
      <c r="K185" s="26"/>
      <c r="L185" s="26"/>
      <c r="M185" s="26" t="s">
        <v>3503</v>
      </c>
      <c r="N185" s="26" t="s">
        <v>3504</v>
      </c>
      <c r="O185" s="26"/>
      <c r="P185" s="26"/>
      <c r="Q185" s="26" t="s">
        <v>3505</v>
      </c>
      <c r="R185" s="26"/>
      <c r="S185" s="26"/>
      <c r="T185" s="26"/>
      <c r="U185" s="26" t="s">
        <v>3506</v>
      </c>
      <c r="V185" s="26"/>
      <c r="W185" s="26"/>
      <c r="X185" s="26"/>
      <c r="Y185" s="26" t="s">
        <v>3507</v>
      </c>
      <c r="Z185" s="26" t="s">
        <v>3508</v>
      </c>
      <c r="AA185" s="28" t="s">
        <v>3509</v>
      </c>
      <c r="AB185" s="28" t="s">
        <v>3510</v>
      </c>
      <c r="AC185" s="28"/>
      <c r="AD185" s="28"/>
      <c r="AE185" s="28" t="s">
        <v>4</v>
      </c>
      <c r="AF185" s="28" t="s">
        <v>1254</v>
      </c>
      <c r="AG185" s="28" t="s">
        <v>2788</v>
      </c>
      <c r="AH185" s="28" t="s">
        <v>3511</v>
      </c>
      <c r="AI185" s="29"/>
      <c r="AJ185" s="30"/>
      <c r="AK185" s="31"/>
      <c r="AL185" s="328"/>
      <c r="AM185" s="329"/>
      <c r="AN185" s="25" t="s">
        <v>2256</v>
      </c>
      <c r="AO185" s="24">
        <v>45060</v>
      </c>
      <c r="AP185" s="258" t="s">
        <v>3512</v>
      </c>
      <c r="AQ185" s="259"/>
      <c r="AR185" s="259" t="s">
        <v>664</v>
      </c>
      <c r="AS185" s="259" t="s">
        <v>665</v>
      </c>
      <c r="AT185" s="262"/>
      <c r="AU185" s="262"/>
      <c r="AV185" s="262"/>
      <c r="AW185" s="262"/>
      <c r="AX185" s="262"/>
      <c r="AY185" s="262"/>
      <c r="AZ185" s="262"/>
      <c r="BA185" s="317">
        <v>372</v>
      </c>
      <c r="BB185" s="390"/>
    </row>
    <row r="186" spans="1:54" ht="24.95" customHeight="1">
      <c r="A186" s="322"/>
      <c r="B186" s="19" t="s">
        <v>2206</v>
      </c>
      <c r="C186" s="19">
        <v>15</v>
      </c>
      <c r="D186" s="27" t="s">
        <v>2202</v>
      </c>
      <c r="E186" s="27"/>
      <c r="F186" s="26" t="s">
        <v>6098</v>
      </c>
      <c r="G186" s="26" t="s">
        <v>3513</v>
      </c>
      <c r="H186" s="26"/>
      <c r="I186" s="26"/>
      <c r="J186" s="26"/>
      <c r="K186" s="26"/>
      <c r="L186" s="26"/>
      <c r="M186" s="26" t="s">
        <v>3514</v>
      </c>
      <c r="N186" s="26" t="s">
        <v>3515</v>
      </c>
      <c r="O186" s="26"/>
      <c r="P186" s="26"/>
      <c r="Q186" s="26" t="s">
        <v>3516</v>
      </c>
      <c r="R186" s="26" t="s">
        <v>3516</v>
      </c>
      <c r="S186" s="26"/>
      <c r="T186" s="26"/>
      <c r="U186" s="26"/>
      <c r="V186" s="26" t="s">
        <v>3517</v>
      </c>
      <c r="W186" s="26"/>
      <c r="X186" s="26"/>
      <c r="Y186" s="26" t="s">
        <v>3518</v>
      </c>
      <c r="Z186" s="26"/>
      <c r="AA186" s="28" t="s">
        <v>3519</v>
      </c>
      <c r="AB186" s="28" t="s">
        <v>3520</v>
      </c>
      <c r="AC186" s="28"/>
      <c r="AD186" s="28"/>
      <c r="AE186" s="28" t="s">
        <v>701</v>
      </c>
      <c r="AF186" s="28" t="s">
        <v>738</v>
      </c>
      <c r="AG186" s="28" t="s">
        <v>3521</v>
      </c>
      <c r="AH186" s="28" t="s">
        <v>3522</v>
      </c>
      <c r="AI186" s="29" t="s">
        <v>3523</v>
      </c>
      <c r="AJ186" s="30"/>
      <c r="AK186" s="31"/>
      <c r="AL186" s="328"/>
      <c r="AM186" s="329"/>
      <c r="AN186" s="25" t="s">
        <v>2256</v>
      </c>
      <c r="AO186" s="24">
        <v>45060</v>
      </c>
      <c r="AP186" s="258" t="s">
        <v>3524</v>
      </c>
      <c r="AQ186" s="259"/>
      <c r="AR186" s="259" t="s">
        <v>664</v>
      </c>
      <c r="AS186" s="259" t="s">
        <v>665</v>
      </c>
      <c r="AT186" s="262"/>
      <c r="AU186" s="262"/>
      <c r="AV186" s="262"/>
      <c r="AW186" s="262"/>
      <c r="AX186" s="262"/>
      <c r="AY186" s="262"/>
      <c r="AZ186" s="262"/>
      <c r="BA186" s="317">
        <v>373</v>
      </c>
      <c r="BB186" s="390"/>
    </row>
    <row r="187" spans="1:54" ht="24.95" customHeight="1">
      <c r="A187" s="322"/>
      <c r="B187" s="19" t="s">
        <v>2206</v>
      </c>
      <c r="C187" s="19">
        <v>15</v>
      </c>
      <c r="D187" s="27" t="s">
        <v>2207</v>
      </c>
      <c r="E187" s="27"/>
      <c r="F187" s="26" t="s">
        <v>6099</v>
      </c>
      <c r="G187" s="26" t="s">
        <v>3525</v>
      </c>
      <c r="H187" s="26"/>
      <c r="I187" s="26"/>
      <c r="J187" s="26"/>
      <c r="K187" s="26"/>
      <c r="L187" s="26"/>
      <c r="M187" s="26" t="s">
        <v>3526</v>
      </c>
      <c r="N187" s="26" t="s">
        <v>3527</v>
      </c>
      <c r="O187" s="26"/>
      <c r="P187" s="26" t="s">
        <v>3528</v>
      </c>
      <c r="Q187" s="26" t="s">
        <v>3529</v>
      </c>
      <c r="R187" s="26" t="s">
        <v>3529</v>
      </c>
      <c r="S187" s="26" t="s">
        <v>3529</v>
      </c>
      <c r="T187" s="26" t="s">
        <v>3530</v>
      </c>
      <c r="U187" s="26" t="s">
        <v>3531</v>
      </c>
      <c r="V187" s="26" t="s">
        <v>3530</v>
      </c>
      <c r="W187" s="26"/>
      <c r="X187" s="26"/>
      <c r="Y187" s="26" t="s">
        <v>3532</v>
      </c>
      <c r="Z187" s="26" t="s">
        <v>681</v>
      </c>
      <c r="AA187" s="28" t="s">
        <v>3533</v>
      </c>
      <c r="AB187" s="28" t="s">
        <v>3534</v>
      </c>
      <c r="AC187" s="28"/>
      <c r="AD187" s="28"/>
      <c r="AE187" s="28" t="s">
        <v>691</v>
      </c>
      <c r="AF187" s="28" t="s">
        <v>3535</v>
      </c>
      <c r="AG187" s="28" t="s">
        <v>3536</v>
      </c>
      <c r="AH187" s="28" t="s">
        <v>3537</v>
      </c>
      <c r="AI187" s="29"/>
      <c r="AJ187" s="30"/>
      <c r="AK187" s="31"/>
      <c r="AL187" s="328"/>
      <c r="AM187" s="329"/>
      <c r="AN187" s="25" t="s">
        <v>2256</v>
      </c>
      <c r="AO187" s="24">
        <v>45060</v>
      </c>
      <c r="AP187" s="258" t="s">
        <v>3538</v>
      </c>
      <c r="AQ187" s="259"/>
      <c r="AR187" s="259" t="s">
        <v>664</v>
      </c>
      <c r="AS187" s="259" t="s">
        <v>665</v>
      </c>
      <c r="AT187" s="262"/>
      <c r="AU187" s="262"/>
      <c r="AV187" s="262"/>
      <c r="AW187" s="262"/>
      <c r="AX187" s="262"/>
      <c r="AY187" s="262"/>
      <c r="AZ187" s="262"/>
      <c r="BA187" s="317">
        <v>374</v>
      </c>
      <c r="BB187" s="390"/>
    </row>
    <row r="188" spans="1:54" ht="24.95" customHeight="1">
      <c r="A188" s="322"/>
      <c r="B188" s="19" t="s">
        <v>2206</v>
      </c>
      <c r="C188" s="19">
        <v>15</v>
      </c>
      <c r="D188" s="27" t="s">
        <v>2207</v>
      </c>
      <c r="E188" s="27"/>
      <c r="F188" s="26" t="s">
        <v>6100</v>
      </c>
      <c r="G188" s="26" t="s">
        <v>3539</v>
      </c>
      <c r="H188" s="26"/>
      <c r="I188" s="26"/>
      <c r="J188" s="26"/>
      <c r="K188" s="26"/>
      <c r="L188" s="26"/>
      <c r="M188" s="26" t="s">
        <v>3540</v>
      </c>
      <c r="N188" s="26" t="s">
        <v>3541</v>
      </c>
      <c r="O188" s="26"/>
      <c r="P188" s="26" t="s">
        <v>3542</v>
      </c>
      <c r="Q188" s="26" t="s">
        <v>3543</v>
      </c>
      <c r="R188" s="26"/>
      <c r="S188" s="26"/>
      <c r="T188" s="26"/>
      <c r="U188" s="26" t="s">
        <v>3544</v>
      </c>
      <c r="V188" s="26" t="s">
        <v>3544</v>
      </c>
      <c r="W188" s="26"/>
      <c r="X188" s="26"/>
      <c r="Y188" s="26" t="s">
        <v>3545</v>
      </c>
      <c r="Z188" s="26" t="s">
        <v>709</v>
      </c>
      <c r="AA188" s="28" t="s">
        <v>3546</v>
      </c>
      <c r="AB188" s="28" t="s">
        <v>3547</v>
      </c>
      <c r="AC188" s="28"/>
      <c r="AD188" s="28"/>
      <c r="AE188" s="28" t="s">
        <v>701</v>
      </c>
      <c r="AF188" s="28" t="s">
        <v>720</v>
      </c>
      <c r="AG188" s="28" t="s">
        <v>3548</v>
      </c>
      <c r="AH188" s="28" t="s">
        <v>3549</v>
      </c>
      <c r="AI188" s="29"/>
      <c r="AJ188" s="30"/>
      <c r="AK188" s="31"/>
      <c r="AL188" s="328"/>
      <c r="AM188" s="329"/>
      <c r="AN188" s="25" t="s">
        <v>2256</v>
      </c>
      <c r="AO188" s="24">
        <v>45060</v>
      </c>
      <c r="AP188" s="258" t="s">
        <v>3550</v>
      </c>
      <c r="AQ188" s="259"/>
      <c r="AR188" s="259" t="s">
        <v>664</v>
      </c>
      <c r="AS188" s="259" t="s">
        <v>665</v>
      </c>
      <c r="AT188" s="262"/>
      <c r="AU188" s="262"/>
      <c r="AV188" s="262"/>
      <c r="AW188" s="262"/>
      <c r="AX188" s="262"/>
      <c r="AY188" s="262"/>
      <c r="AZ188" s="262"/>
      <c r="BA188" s="317">
        <v>375</v>
      </c>
      <c r="BB188" s="390"/>
    </row>
    <row r="189" spans="1:54" ht="24.95" customHeight="1">
      <c r="A189" s="322"/>
      <c r="B189" s="19" t="s">
        <v>2206</v>
      </c>
      <c r="C189" s="19">
        <v>15</v>
      </c>
      <c r="D189" s="27" t="s">
        <v>2207</v>
      </c>
      <c r="E189" s="27"/>
      <c r="F189" s="26" t="s">
        <v>6101</v>
      </c>
      <c r="G189" s="26" t="s">
        <v>3551</v>
      </c>
      <c r="H189" s="26"/>
      <c r="I189" s="26"/>
      <c r="J189" s="26"/>
      <c r="K189" s="26"/>
      <c r="L189" s="26"/>
      <c r="M189" s="26" t="s">
        <v>3552</v>
      </c>
      <c r="N189" s="26" t="s">
        <v>3553</v>
      </c>
      <c r="O189" s="26"/>
      <c r="P189" s="26"/>
      <c r="Q189" s="26" t="s">
        <v>3554</v>
      </c>
      <c r="R189" s="26"/>
      <c r="S189" s="26"/>
      <c r="T189" s="26"/>
      <c r="U189" s="26" t="s">
        <v>3555</v>
      </c>
      <c r="V189" s="26"/>
      <c r="W189" s="26"/>
      <c r="X189" s="26"/>
      <c r="Y189" s="26" t="s">
        <v>3556</v>
      </c>
      <c r="Z189" s="26"/>
      <c r="AA189" s="28" t="s">
        <v>3557</v>
      </c>
      <c r="AB189" s="28" t="s">
        <v>3558</v>
      </c>
      <c r="AC189" s="28"/>
      <c r="AD189" s="28"/>
      <c r="AE189" s="28" t="s">
        <v>701</v>
      </c>
      <c r="AF189" s="28" t="s">
        <v>3559</v>
      </c>
      <c r="AG189" s="28"/>
      <c r="AH189" s="28" t="s">
        <v>3560</v>
      </c>
      <c r="AI189" s="29"/>
      <c r="AJ189" s="30"/>
      <c r="AK189" s="31"/>
      <c r="AL189" s="328"/>
      <c r="AM189" s="329"/>
      <c r="AN189" s="25" t="s">
        <v>2256</v>
      </c>
      <c r="AO189" s="24">
        <v>45060</v>
      </c>
      <c r="AP189" s="258" t="s">
        <v>3561</v>
      </c>
      <c r="AQ189" s="259"/>
      <c r="AR189" s="259" t="s">
        <v>671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376</v>
      </c>
      <c r="BB189" s="390"/>
    </row>
    <row r="190" spans="1:54" ht="24.95" customHeight="1">
      <c r="A190" s="322"/>
      <c r="B190" s="19" t="s">
        <v>2206</v>
      </c>
      <c r="C190" s="19">
        <v>15</v>
      </c>
      <c r="D190" s="27" t="s">
        <v>2207</v>
      </c>
      <c r="E190" s="27"/>
      <c r="F190" s="26" t="s">
        <v>6102</v>
      </c>
      <c r="G190" s="26" t="s">
        <v>3562</v>
      </c>
      <c r="H190" s="26"/>
      <c r="I190" s="26"/>
      <c r="J190" s="26"/>
      <c r="K190" s="26"/>
      <c r="L190" s="26"/>
      <c r="M190" s="26" t="s">
        <v>3563</v>
      </c>
      <c r="N190" s="26" t="s">
        <v>3564</v>
      </c>
      <c r="O190" s="26"/>
      <c r="P190" s="26"/>
      <c r="Q190" s="26" t="s">
        <v>3565</v>
      </c>
      <c r="R190" s="26"/>
      <c r="S190" s="26" t="s">
        <v>3565</v>
      </c>
      <c r="T190" s="26"/>
      <c r="U190" s="26" t="s">
        <v>3566</v>
      </c>
      <c r="V190" s="26"/>
      <c r="W190" s="26"/>
      <c r="X190" s="26"/>
      <c r="Y190" s="26" t="s">
        <v>3567</v>
      </c>
      <c r="Z190" s="26" t="s">
        <v>3568</v>
      </c>
      <c r="AA190" s="28" t="s">
        <v>3569</v>
      </c>
      <c r="AB190" s="28" t="s">
        <v>3570</v>
      </c>
      <c r="AC190" s="28"/>
      <c r="AD190" s="28"/>
      <c r="AE190" s="28" t="s">
        <v>695</v>
      </c>
      <c r="AF190" s="28" t="s">
        <v>696</v>
      </c>
      <c r="AG190" s="28" t="s">
        <v>3571</v>
      </c>
      <c r="AH190" s="28" t="s">
        <v>3572</v>
      </c>
      <c r="AI190" s="29"/>
      <c r="AJ190" s="30"/>
      <c r="AK190" s="31"/>
      <c r="AL190" s="328"/>
      <c r="AM190" s="329"/>
      <c r="AN190" s="25" t="s">
        <v>2256</v>
      </c>
      <c r="AO190" s="24">
        <v>45060</v>
      </c>
      <c r="AP190" s="258" t="s">
        <v>3573</v>
      </c>
      <c r="AQ190" s="259"/>
      <c r="AR190" s="259" t="s">
        <v>664</v>
      </c>
      <c r="AS190" s="259" t="s">
        <v>665</v>
      </c>
      <c r="AT190" s="262"/>
      <c r="AU190" s="262"/>
      <c r="AV190" s="262"/>
      <c r="AW190" s="262"/>
      <c r="AX190" s="262"/>
      <c r="AY190" s="262"/>
      <c r="AZ190" s="262"/>
      <c r="BA190" s="317">
        <v>377</v>
      </c>
      <c r="BB190" s="390"/>
    </row>
    <row r="191" spans="1:54" ht="24.95" customHeight="1">
      <c r="A191" s="322"/>
      <c r="B191" s="19" t="s">
        <v>2206</v>
      </c>
      <c r="C191" s="19">
        <v>15</v>
      </c>
      <c r="D191" s="27" t="s">
        <v>2207</v>
      </c>
      <c r="E191" s="27"/>
      <c r="F191" s="26" t="s">
        <v>6103</v>
      </c>
      <c r="G191" s="26" t="s">
        <v>3574</v>
      </c>
      <c r="H191" s="26"/>
      <c r="I191" s="26"/>
      <c r="J191" s="26"/>
      <c r="K191" s="26"/>
      <c r="L191" s="26"/>
      <c r="M191" s="26" t="s">
        <v>3575</v>
      </c>
      <c r="N191" s="26" t="s">
        <v>3576</v>
      </c>
      <c r="O191" s="26"/>
      <c r="P191" s="26"/>
      <c r="Q191" s="26" t="s">
        <v>3577</v>
      </c>
      <c r="R191" s="26"/>
      <c r="S191" s="26"/>
      <c r="T191" s="26"/>
      <c r="U191" s="26" t="s">
        <v>3578</v>
      </c>
      <c r="V191" s="26"/>
      <c r="W191" s="26"/>
      <c r="X191" s="26"/>
      <c r="Y191" s="26" t="s">
        <v>3579</v>
      </c>
      <c r="Z191" s="26" t="s">
        <v>731</v>
      </c>
      <c r="AA191" s="28" t="s">
        <v>3580</v>
      </c>
      <c r="AB191" s="28" t="s">
        <v>3581</v>
      </c>
      <c r="AC191" s="28"/>
      <c r="AD191" s="28"/>
      <c r="AE191" s="28" t="s">
        <v>4</v>
      </c>
      <c r="AF191" s="28" t="s">
        <v>3582</v>
      </c>
      <c r="AG191" s="28"/>
      <c r="AH191" s="28" t="s">
        <v>3583</v>
      </c>
      <c r="AI191" s="29"/>
      <c r="AJ191" s="30"/>
      <c r="AK191" s="31"/>
      <c r="AL191" s="328"/>
      <c r="AM191" s="329"/>
      <c r="AN191" s="25" t="s">
        <v>2256</v>
      </c>
      <c r="AO191" s="24">
        <v>45060</v>
      </c>
      <c r="AP191" s="258" t="s">
        <v>3584</v>
      </c>
      <c r="AQ191" s="259"/>
      <c r="AR191" s="259" t="s">
        <v>671</v>
      </c>
      <c r="AS191" s="259" t="s">
        <v>665</v>
      </c>
      <c r="AT191" s="262"/>
      <c r="AU191" s="262"/>
      <c r="AV191" s="262"/>
      <c r="AW191" s="262"/>
      <c r="AX191" s="262"/>
      <c r="AY191" s="262"/>
      <c r="AZ191" s="262"/>
      <c r="BA191" s="317">
        <v>378</v>
      </c>
      <c r="BB191" s="390"/>
    </row>
    <row r="192" spans="1:54" ht="24.95" customHeight="1">
      <c r="A192" s="322"/>
      <c r="B192" s="19" t="s">
        <v>2206</v>
      </c>
      <c r="C192" s="19">
        <v>15</v>
      </c>
      <c r="D192" s="27" t="s">
        <v>2207</v>
      </c>
      <c r="E192" s="27"/>
      <c r="F192" s="26" t="s">
        <v>6104</v>
      </c>
      <c r="G192" s="26" t="s">
        <v>3</v>
      </c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 t="s">
        <v>3585</v>
      </c>
      <c r="V192" s="26"/>
      <c r="W192" s="26"/>
      <c r="X192" s="26"/>
      <c r="Y192" s="26" t="s">
        <v>3586</v>
      </c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8"/>
      <c r="AM192" s="329"/>
      <c r="AN192" s="25" t="s">
        <v>2256</v>
      </c>
      <c r="AO192" s="24">
        <v>45060</v>
      </c>
      <c r="AP192" s="258" t="s">
        <v>3587</v>
      </c>
      <c r="AQ192" s="259"/>
      <c r="AR192" s="259" t="s">
        <v>671</v>
      </c>
      <c r="AS192" s="259" t="s">
        <v>665</v>
      </c>
      <c r="AT192" s="262"/>
      <c r="AU192" s="262"/>
      <c r="AV192" s="262"/>
      <c r="AW192" s="262"/>
      <c r="AX192" s="262"/>
      <c r="AY192" s="262"/>
      <c r="AZ192" s="262"/>
      <c r="BA192" s="317">
        <v>379</v>
      </c>
      <c r="BB192" s="390"/>
    </row>
    <row r="193" spans="1:54" ht="24.95" customHeight="1">
      <c r="A193" s="322"/>
      <c r="B193" s="19" t="s">
        <v>2206</v>
      </c>
      <c r="C193" s="19">
        <v>15</v>
      </c>
      <c r="D193" s="27" t="s">
        <v>2207</v>
      </c>
      <c r="E193" s="27"/>
      <c r="F193" s="26" t="s">
        <v>6105</v>
      </c>
      <c r="G193" s="26" t="s">
        <v>3588</v>
      </c>
      <c r="H193" s="26"/>
      <c r="I193" s="26"/>
      <c r="J193" s="26"/>
      <c r="K193" s="26"/>
      <c r="L193" s="26"/>
      <c r="M193" s="26" t="s">
        <v>3589</v>
      </c>
      <c r="N193" s="26" t="s">
        <v>3590</v>
      </c>
      <c r="O193" s="26"/>
      <c r="P193" s="26" t="s">
        <v>3591</v>
      </c>
      <c r="Q193" s="26" t="s">
        <v>3592</v>
      </c>
      <c r="R193" s="26"/>
      <c r="S193" s="26" t="s">
        <v>3593</v>
      </c>
      <c r="T193" s="26"/>
      <c r="U193" s="26" t="s">
        <v>3594</v>
      </c>
      <c r="V193" s="26" t="s">
        <v>3595</v>
      </c>
      <c r="W193" s="26"/>
      <c r="X193" s="26"/>
      <c r="Y193" s="26" t="s">
        <v>3596</v>
      </c>
      <c r="Z193" s="26" t="s">
        <v>714</v>
      </c>
      <c r="AA193" s="28" t="s">
        <v>3597</v>
      </c>
      <c r="AB193" s="28" t="s">
        <v>3598</v>
      </c>
      <c r="AC193" s="28"/>
      <c r="AD193" s="28"/>
      <c r="AE193" s="28" t="s">
        <v>695</v>
      </c>
      <c r="AF193" s="28" t="s">
        <v>3599</v>
      </c>
      <c r="AG193" s="28" t="s">
        <v>3600</v>
      </c>
      <c r="AH193" s="28" t="s">
        <v>3522</v>
      </c>
      <c r="AI193" s="29" t="s">
        <v>3601</v>
      </c>
      <c r="AJ193" s="30"/>
      <c r="AK193" s="31"/>
      <c r="AL193" s="328"/>
      <c r="AM193" s="329"/>
      <c r="AN193" s="25" t="s">
        <v>2256</v>
      </c>
      <c r="AO193" s="24">
        <v>45060</v>
      </c>
      <c r="AP193" s="258" t="s">
        <v>3602</v>
      </c>
      <c r="AQ193" s="259"/>
      <c r="AR193" s="259" t="s">
        <v>664</v>
      </c>
      <c r="AS193" s="259" t="s">
        <v>665</v>
      </c>
      <c r="AT193" s="262"/>
      <c r="AU193" s="262"/>
      <c r="AV193" s="262"/>
      <c r="AW193" s="262"/>
      <c r="AX193" s="262"/>
      <c r="AY193" s="262"/>
      <c r="AZ193" s="262"/>
      <c r="BA193" s="317">
        <v>381</v>
      </c>
      <c r="BB193" s="390"/>
    </row>
    <row r="194" spans="1:54" ht="24.95" customHeight="1">
      <c r="A194" s="322"/>
      <c r="B194" s="19" t="s">
        <v>2206</v>
      </c>
      <c r="C194" s="19">
        <v>15</v>
      </c>
      <c r="D194" s="27" t="s">
        <v>2207</v>
      </c>
      <c r="E194" s="27"/>
      <c r="F194" s="26" t="s">
        <v>6106</v>
      </c>
      <c r="G194" s="26" t="s">
        <v>3603</v>
      </c>
      <c r="H194" s="26"/>
      <c r="I194" s="26"/>
      <c r="J194" s="26"/>
      <c r="K194" s="26"/>
      <c r="L194" s="26"/>
      <c r="M194" s="26" t="s">
        <v>3604</v>
      </c>
      <c r="N194" s="26" t="s">
        <v>3605</v>
      </c>
      <c r="O194" s="26"/>
      <c r="P194" s="26" t="s">
        <v>3606</v>
      </c>
      <c r="Q194" s="26"/>
      <c r="R194" s="26"/>
      <c r="S194" s="26" t="s">
        <v>3607</v>
      </c>
      <c r="T194" s="26"/>
      <c r="U194" s="26" t="s">
        <v>3608</v>
      </c>
      <c r="V194" s="26" t="s">
        <v>3608</v>
      </c>
      <c r="W194" s="26"/>
      <c r="X194" s="26"/>
      <c r="Y194" s="26" t="s">
        <v>3609</v>
      </c>
      <c r="Z194" s="26" t="s">
        <v>678</v>
      </c>
      <c r="AA194" s="28" t="s">
        <v>1153</v>
      </c>
      <c r="AB194" s="28" t="s">
        <v>3610</v>
      </c>
      <c r="AC194" s="28"/>
      <c r="AD194" s="28"/>
      <c r="AE194" s="28" t="s">
        <v>4</v>
      </c>
      <c r="AF194" s="28" t="s">
        <v>706</v>
      </c>
      <c r="AG194" s="28"/>
      <c r="AH194" s="28" t="s">
        <v>3611</v>
      </c>
      <c r="AI194" s="29"/>
      <c r="AJ194" s="30"/>
      <c r="AK194" s="31"/>
      <c r="AL194" s="328"/>
      <c r="AM194" s="329"/>
      <c r="AN194" s="25" t="s">
        <v>2256</v>
      </c>
      <c r="AO194" s="24">
        <v>45060</v>
      </c>
      <c r="AP194" s="258" t="s">
        <v>3612</v>
      </c>
      <c r="AQ194" s="259"/>
      <c r="AR194" s="259" t="s">
        <v>671</v>
      </c>
      <c r="AS194" s="259" t="s">
        <v>665</v>
      </c>
      <c r="AT194" s="262"/>
      <c r="AU194" s="262"/>
      <c r="AV194" s="262"/>
      <c r="AW194" s="262"/>
      <c r="AX194" s="262"/>
      <c r="AY194" s="262"/>
      <c r="AZ194" s="262"/>
      <c r="BA194" s="317">
        <v>383</v>
      </c>
      <c r="BB194" s="390"/>
    </row>
    <row r="195" spans="1:54" ht="24.95" customHeight="1">
      <c r="A195" s="322"/>
      <c r="B195" s="19" t="s">
        <v>2206</v>
      </c>
      <c r="C195" s="19">
        <v>15</v>
      </c>
      <c r="D195" s="27" t="s">
        <v>2207</v>
      </c>
      <c r="E195" s="27"/>
      <c r="F195" s="26" t="s">
        <v>6107</v>
      </c>
      <c r="G195" s="26" t="s">
        <v>3613</v>
      </c>
      <c r="H195" s="26"/>
      <c r="I195" s="26"/>
      <c r="J195" s="26"/>
      <c r="K195" s="26"/>
      <c r="L195" s="26"/>
      <c r="M195" s="26" t="s">
        <v>2442</v>
      </c>
      <c r="N195" s="26" t="s">
        <v>3614</v>
      </c>
      <c r="O195" s="26"/>
      <c r="P195" s="26" t="s">
        <v>3615</v>
      </c>
      <c r="Q195" s="26" t="s">
        <v>3616</v>
      </c>
      <c r="R195" s="26"/>
      <c r="S195" s="26" t="s">
        <v>3617</v>
      </c>
      <c r="T195" s="26"/>
      <c r="U195" s="26" t="s">
        <v>3618</v>
      </c>
      <c r="V195" s="26"/>
      <c r="W195" s="26"/>
      <c r="X195" s="26"/>
      <c r="Y195" s="26" t="s">
        <v>3619</v>
      </c>
      <c r="Z195" s="26" t="s">
        <v>714</v>
      </c>
      <c r="AA195" s="28" t="s">
        <v>3620</v>
      </c>
      <c r="AB195" s="28" t="s">
        <v>3621</v>
      </c>
      <c r="AC195" s="28"/>
      <c r="AD195" s="28"/>
      <c r="AE195" s="28" t="s">
        <v>701</v>
      </c>
      <c r="AF195" s="28" t="s">
        <v>720</v>
      </c>
      <c r="AG195" s="28"/>
      <c r="AH195" s="28" t="s">
        <v>3622</v>
      </c>
      <c r="AI195" s="29"/>
      <c r="AJ195" s="30" t="s">
        <v>2423</v>
      </c>
      <c r="AK195" s="31">
        <v>39248</v>
      </c>
      <c r="AL195" s="328"/>
      <c r="AM195" s="329"/>
      <c r="AN195" s="25" t="s">
        <v>2256</v>
      </c>
      <c r="AO195" s="24">
        <v>45060</v>
      </c>
      <c r="AP195" s="258" t="s">
        <v>3623</v>
      </c>
      <c r="AQ195" s="259"/>
      <c r="AR195" s="259" t="s">
        <v>2200</v>
      </c>
      <c r="AS195" s="259" t="s">
        <v>665</v>
      </c>
      <c r="AT195" s="262"/>
      <c r="AU195" s="262"/>
      <c r="AV195" s="262"/>
      <c r="AW195" s="262"/>
      <c r="AX195" s="262"/>
      <c r="AY195" s="262"/>
      <c r="AZ195" s="262"/>
      <c r="BA195" s="317">
        <v>384</v>
      </c>
      <c r="BB195" s="390"/>
    </row>
    <row r="196" spans="1:54" ht="24.95" customHeight="1">
      <c r="A196" s="322"/>
      <c r="B196" s="19" t="s">
        <v>2206</v>
      </c>
      <c r="C196" s="19">
        <v>15</v>
      </c>
      <c r="D196" s="27" t="s">
        <v>2207</v>
      </c>
      <c r="E196" s="27"/>
      <c r="F196" s="26" t="s">
        <v>6108</v>
      </c>
      <c r="G196" s="26" t="s">
        <v>3624</v>
      </c>
      <c r="H196" s="26"/>
      <c r="I196" s="26"/>
      <c r="J196" s="26"/>
      <c r="K196" s="26"/>
      <c r="L196" s="26"/>
      <c r="M196" s="26" t="s">
        <v>3625</v>
      </c>
      <c r="N196" s="26" t="s">
        <v>3626</v>
      </c>
      <c r="O196" s="26"/>
      <c r="P196" s="26" t="s">
        <v>3627</v>
      </c>
      <c r="Q196" s="26"/>
      <c r="R196" s="26"/>
      <c r="S196" s="26" t="s">
        <v>3628</v>
      </c>
      <c r="T196" s="26"/>
      <c r="U196" s="26" t="s">
        <v>3629</v>
      </c>
      <c r="V196" s="26"/>
      <c r="W196" s="26"/>
      <c r="X196" s="26"/>
      <c r="Y196" s="26" t="s">
        <v>3630</v>
      </c>
      <c r="Z196" s="26" t="s">
        <v>714</v>
      </c>
      <c r="AA196" s="28" t="s">
        <v>939</v>
      </c>
      <c r="AB196" s="28" t="s">
        <v>3631</v>
      </c>
      <c r="AC196" s="28"/>
      <c r="AD196" s="28"/>
      <c r="AE196" s="28" t="s">
        <v>701</v>
      </c>
      <c r="AF196" s="28" t="s">
        <v>720</v>
      </c>
      <c r="AG196" s="28"/>
      <c r="AH196" s="28" t="s">
        <v>3632</v>
      </c>
      <c r="AI196" s="29"/>
      <c r="AJ196" s="30" t="s">
        <v>2423</v>
      </c>
      <c r="AK196" s="31">
        <v>39248</v>
      </c>
      <c r="AL196" s="328"/>
      <c r="AM196" s="329"/>
      <c r="AN196" s="25" t="s">
        <v>2256</v>
      </c>
      <c r="AO196" s="24">
        <v>45060</v>
      </c>
      <c r="AP196" s="258" t="s">
        <v>3633</v>
      </c>
      <c r="AQ196" s="259"/>
      <c r="AR196" s="259" t="s">
        <v>2200</v>
      </c>
      <c r="AS196" s="259" t="s">
        <v>665</v>
      </c>
      <c r="AT196" s="262"/>
      <c r="AU196" s="262"/>
      <c r="AV196" s="262"/>
      <c r="AW196" s="262"/>
      <c r="AX196" s="262"/>
      <c r="AY196" s="262"/>
      <c r="AZ196" s="262"/>
      <c r="BA196" s="317">
        <v>385</v>
      </c>
      <c r="BB196" s="390"/>
    </row>
    <row r="197" spans="1:54" ht="24.95" customHeight="1">
      <c r="A197" s="322"/>
      <c r="B197" s="19" t="s">
        <v>2206</v>
      </c>
      <c r="C197" s="19">
        <v>15</v>
      </c>
      <c r="D197" s="27" t="s">
        <v>2207</v>
      </c>
      <c r="E197" s="27"/>
      <c r="F197" s="26" t="s">
        <v>6109</v>
      </c>
      <c r="G197" s="26" t="s">
        <v>3634</v>
      </c>
      <c r="H197" s="26"/>
      <c r="I197" s="26"/>
      <c r="J197" s="26"/>
      <c r="K197" s="26"/>
      <c r="L197" s="26"/>
      <c r="M197" s="26" t="s">
        <v>2978</v>
      </c>
      <c r="N197" s="26" t="s">
        <v>3635</v>
      </c>
      <c r="O197" s="26"/>
      <c r="P197" s="26" t="s">
        <v>3636</v>
      </c>
      <c r="Q197" s="26" t="s">
        <v>3637</v>
      </c>
      <c r="R197" s="26"/>
      <c r="S197" s="26" t="s">
        <v>3638</v>
      </c>
      <c r="T197" s="26"/>
      <c r="U197" s="26" t="s">
        <v>3639</v>
      </c>
      <c r="V197" s="26"/>
      <c r="W197" s="26" t="s">
        <v>3640</v>
      </c>
      <c r="X197" s="26"/>
      <c r="Y197" s="26" t="s">
        <v>3641</v>
      </c>
      <c r="Z197" s="26" t="s">
        <v>714</v>
      </c>
      <c r="AA197" s="28" t="s">
        <v>3597</v>
      </c>
      <c r="AB197" s="28" t="s">
        <v>3642</v>
      </c>
      <c r="AC197" s="28"/>
      <c r="AD197" s="28"/>
      <c r="AE197" s="28" t="s">
        <v>701</v>
      </c>
      <c r="AF197" s="28" t="s">
        <v>738</v>
      </c>
      <c r="AG197" s="28"/>
      <c r="AH197" s="28" t="s">
        <v>3643</v>
      </c>
      <c r="AI197" s="29"/>
      <c r="AJ197" s="30" t="s">
        <v>2423</v>
      </c>
      <c r="AK197" s="31">
        <v>39248</v>
      </c>
      <c r="AL197" s="328"/>
      <c r="AM197" s="329"/>
      <c r="AN197" s="25" t="s">
        <v>2256</v>
      </c>
      <c r="AO197" s="24">
        <v>45060</v>
      </c>
      <c r="AP197" s="258" t="s">
        <v>3644</v>
      </c>
      <c r="AQ197" s="259"/>
      <c r="AR197" s="259" t="s">
        <v>2200</v>
      </c>
      <c r="AS197" s="259" t="s">
        <v>665</v>
      </c>
      <c r="AT197" s="262"/>
      <c r="AU197" s="262"/>
      <c r="AV197" s="262"/>
      <c r="AW197" s="262"/>
      <c r="AX197" s="262"/>
      <c r="AY197" s="262"/>
      <c r="AZ197" s="262"/>
      <c r="BA197" s="317">
        <v>386</v>
      </c>
      <c r="BB197" s="390"/>
    </row>
    <row r="198" spans="1:54" ht="24.95" customHeight="1">
      <c r="A198" s="322"/>
      <c r="B198" s="19" t="s">
        <v>2206</v>
      </c>
      <c r="C198" s="19">
        <v>15</v>
      </c>
      <c r="D198" s="27" t="s">
        <v>2207</v>
      </c>
      <c r="E198" s="27"/>
      <c r="F198" s="26" t="s">
        <v>6110</v>
      </c>
      <c r="G198" s="26" t="s">
        <v>3645</v>
      </c>
      <c r="H198" s="26"/>
      <c r="I198" s="26"/>
      <c r="J198" s="26"/>
      <c r="K198" s="26"/>
      <c r="L198" s="26"/>
      <c r="M198" s="26" t="s">
        <v>3646</v>
      </c>
      <c r="N198" s="26" t="s">
        <v>3647</v>
      </c>
      <c r="O198" s="26"/>
      <c r="P198" s="26" t="s">
        <v>3648</v>
      </c>
      <c r="Q198" s="26">
        <v>353942177</v>
      </c>
      <c r="R198" s="26"/>
      <c r="S198" s="26" t="s">
        <v>3649</v>
      </c>
      <c r="T198" s="26"/>
      <c r="U198" s="26" t="s">
        <v>3650</v>
      </c>
      <c r="V198" s="26"/>
      <c r="W198" s="26"/>
      <c r="X198" s="26"/>
      <c r="Y198" s="26" t="s">
        <v>3651</v>
      </c>
      <c r="Z198" s="26" t="s">
        <v>714</v>
      </c>
      <c r="AA198" s="28" t="s">
        <v>2884</v>
      </c>
      <c r="AB198" s="28" t="s">
        <v>3652</v>
      </c>
      <c r="AC198" s="28"/>
      <c r="AD198" s="28"/>
      <c r="AE198" s="28" t="s">
        <v>701</v>
      </c>
      <c r="AF198" s="28" t="s">
        <v>738</v>
      </c>
      <c r="AG198" s="28"/>
      <c r="AH198" s="28" t="s">
        <v>3653</v>
      </c>
      <c r="AI198" s="29"/>
      <c r="AJ198" s="30" t="s">
        <v>2423</v>
      </c>
      <c r="AK198" s="31">
        <v>39248</v>
      </c>
      <c r="AL198" s="328"/>
      <c r="AM198" s="329"/>
      <c r="AN198" s="25" t="s">
        <v>2256</v>
      </c>
      <c r="AO198" s="24">
        <v>45060</v>
      </c>
      <c r="AP198" s="258" t="s">
        <v>3654</v>
      </c>
      <c r="AQ198" s="259"/>
      <c r="AR198" s="259" t="s">
        <v>2200</v>
      </c>
      <c r="AS198" s="259" t="s">
        <v>665</v>
      </c>
      <c r="AT198" s="262"/>
      <c r="AU198" s="262"/>
      <c r="AV198" s="262"/>
      <c r="AW198" s="262"/>
      <c r="AX198" s="262"/>
      <c r="AY198" s="262"/>
      <c r="AZ198" s="262"/>
      <c r="BA198" s="317">
        <v>387</v>
      </c>
      <c r="BB198" s="390"/>
    </row>
    <row r="199" spans="1:54" ht="24.95" customHeight="1">
      <c r="A199" s="322"/>
      <c r="B199" s="19" t="s">
        <v>2206</v>
      </c>
      <c r="C199" s="19">
        <v>15</v>
      </c>
      <c r="D199" s="27" t="s">
        <v>2207</v>
      </c>
      <c r="E199" s="27"/>
      <c r="F199" s="26" t="s">
        <v>6111</v>
      </c>
      <c r="G199" s="26" t="s">
        <v>3</v>
      </c>
      <c r="H199" s="26"/>
      <c r="I199" s="26"/>
      <c r="J199" s="26"/>
      <c r="K199" s="26"/>
      <c r="L199" s="26"/>
      <c r="M199" s="26" t="s">
        <v>3219</v>
      </c>
      <c r="N199" s="26" t="s">
        <v>3655</v>
      </c>
      <c r="O199" s="26"/>
      <c r="P199" s="26" t="s">
        <v>3656</v>
      </c>
      <c r="Q199" s="26" t="s">
        <v>3657</v>
      </c>
      <c r="R199" s="26"/>
      <c r="S199" s="26" t="s">
        <v>3658</v>
      </c>
      <c r="T199" s="26"/>
      <c r="U199" s="26" t="s">
        <v>3659</v>
      </c>
      <c r="V199" s="26"/>
      <c r="W199" s="26"/>
      <c r="X199" s="26"/>
      <c r="Y199" s="26" t="s">
        <v>3660</v>
      </c>
      <c r="Z199" s="26" t="s">
        <v>714</v>
      </c>
      <c r="AA199" s="28" t="s">
        <v>3661</v>
      </c>
      <c r="AB199" s="28" t="s">
        <v>3662</v>
      </c>
      <c r="AC199" s="28"/>
      <c r="AD199" s="28"/>
      <c r="AE199" s="28" t="s">
        <v>695</v>
      </c>
      <c r="AF199" s="28" t="s">
        <v>3224</v>
      </c>
      <c r="AG199" s="28"/>
      <c r="AH199" s="28" t="s">
        <v>3663</v>
      </c>
      <c r="AI199" s="29"/>
      <c r="AJ199" s="30" t="s">
        <v>2423</v>
      </c>
      <c r="AK199" s="31">
        <v>39248</v>
      </c>
      <c r="AL199" s="328"/>
      <c r="AM199" s="329"/>
      <c r="AN199" s="25" t="s">
        <v>2256</v>
      </c>
      <c r="AO199" s="24">
        <v>45060</v>
      </c>
      <c r="AP199" s="258" t="s">
        <v>3664</v>
      </c>
      <c r="AQ199" s="259"/>
      <c r="AR199" s="259" t="s">
        <v>2200</v>
      </c>
      <c r="AS199" s="259" t="s">
        <v>665</v>
      </c>
      <c r="AT199" s="262"/>
      <c r="AU199" s="262"/>
      <c r="AV199" s="262"/>
      <c r="AW199" s="262"/>
      <c r="AX199" s="262"/>
      <c r="AY199" s="262"/>
      <c r="AZ199" s="262"/>
      <c r="BA199" s="317">
        <v>388</v>
      </c>
      <c r="BB199" s="390"/>
    </row>
    <row r="200" spans="1:54" ht="24.95" customHeight="1">
      <c r="A200" s="322"/>
      <c r="B200" s="19" t="s">
        <v>2206</v>
      </c>
      <c r="C200" s="19">
        <v>15</v>
      </c>
      <c r="D200" s="27" t="s">
        <v>2207</v>
      </c>
      <c r="E200" s="27"/>
      <c r="F200" s="26" t="s">
        <v>6112</v>
      </c>
      <c r="G200" s="26" t="s">
        <v>3665</v>
      </c>
      <c r="H200" s="26"/>
      <c r="I200" s="26"/>
      <c r="J200" s="26"/>
      <c r="K200" s="26"/>
      <c r="L200" s="26"/>
      <c r="M200" s="26" t="s">
        <v>3666</v>
      </c>
      <c r="N200" s="26" t="s">
        <v>3667</v>
      </c>
      <c r="O200" s="26"/>
      <c r="P200" s="26" t="s">
        <v>3668</v>
      </c>
      <c r="Q200" s="26"/>
      <c r="R200" s="26"/>
      <c r="S200" s="26" t="s">
        <v>3669</v>
      </c>
      <c r="T200" s="26"/>
      <c r="U200" s="26" t="s">
        <v>3670</v>
      </c>
      <c r="V200" s="26"/>
      <c r="W200" s="26"/>
      <c r="X200" s="26"/>
      <c r="Y200" s="26" t="s">
        <v>3671</v>
      </c>
      <c r="Z200" s="26" t="s">
        <v>714</v>
      </c>
      <c r="AA200" s="28" t="s">
        <v>3672</v>
      </c>
      <c r="AB200" s="28" t="s">
        <v>3673</v>
      </c>
      <c r="AC200" s="28"/>
      <c r="AD200" s="28"/>
      <c r="AE200" s="28" t="s">
        <v>695</v>
      </c>
      <c r="AF200" s="28" t="s">
        <v>3224</v>
      </c>
      <c r="AG200" s="28"/>
      <c r="AH200" s="28" t="s">
        <v>3674</v>
      </c>
      <c r="AI200" s="29"/>
      <c r="AJ200" s="30" t="s">
        <v>2423</v>
      </c>
      <c r="AK200" s="31">
        <v>39248</v>
      </c>
      <c r="AL200" s="328"/>
      <c r="AM200" s="329"/>
      <c r="AN200" s="25" t="s">
        <v>2256</v>
      </c>
      <c r="AO200" s="24">
        <v>45060</v>
      </c>
      <c r="AP200" s="258" t="s">
        <v>3675</v>
      </c>
      <c r="AQ200" s="259"/>
      <c r="AR200" s="259" t="s">
        <v>2200</v>
      </c>
      <c r="AS200" s="259" t="s">
        <v>665</v>
      </c>
      <c r="AT200" s="262"/>
      <c r="AU200" s="262"/>
      <c r="AV200" s="262"/>
      <c r="AW200" s="262"/>
      <c r="AX200" s="262"/>
      <c r="AY200" s="262"/>
      <c r="AZ200" s="262"/>
      <c r="BA200" s="317">
        <v>389</v>
      </c>
      <c r="BB200" s="390"/>
    </row>
    <row r="201" spans="1:54" ht="24.95" customHeight="1">
      <c r="A201" s="322"/>
      <c r="B201" s="19" t="s">
        <v>2206</v>
      </c>
      <c r="C201" s="19">
        <v>15</v>
      </c>
      <c r="D201" s="27" t="s">
        <v>2207</v>
      </c>
      <c r="E201" s="27"/>
      <c r="F201" s="26" t="s">
        <v>6113</v>
      </c>
      <c r="G201" s="26" t="s">
        <v>3676</v>
      </c>
      <c r="H201" s="26"/>
      <c r="I201" s="26"/>
      <c r="J201" s="26"/>
      <c r="K201" s="26"/>
      <c r="L201" s="26"/>
      <c r="M201" s="26" t="s">
        <v>3666</v>
      </c>
      <c r="N201" s="26" t="s">
        <v>3677</v>
      </c>
      <c r="O201" s="26"/>
      <c r="P201" s="26" t="s">
        <v>3678</v>
      </c>
      <c r="Q201" s="26" t="s">
        <v>3679</v>
      </c>
      <c r="R201" s="26"/>
      <c r="S201" s="26" t="s">
        <v>3680</v>
      </c>
      <c r="T201" s="26"/>
      <c r="U201" s="26" t="s">
        <v>3681</v>
      </c>
      <c r="V201" s="26"/>
      <c r="W201" s="26"/>
      <c r="X201" s="26"/>
      <c r="Y201" s="26" t="s">
        <v>3682</v>
      </c>
      <c r="Z201" s="26" t="s">
        <v>714</v>
      </c>
      <c r="AA201" s="28" t="s">
        <v>3683</v>
      </c>
      <c r="AB201" s="28" t="s">
        <v>3684</v>
      </c>
      <c r="AC201" s="28"/>
      <c r="AD201" s="28"/>
      <c r="AE201" s="28" t="s">
        <v>695</v>
      </c>
      <c r="AF201" s="28" t="s">
        <v>3224</v>
      </c>
      <c r="AG201" s="28"/>
      <c r="AH201" s="28" t="s">
        <v>3685</v>
      </c>
      <c r="AI201" s="29"/>
      <c r="AJ201" s="30" t="s">
        <v>2423</v>
      </c>
      <c r="AK201" s="31">
        <v>39248</v>
      </c>
      <c r="AL201" s="328"/>
      <c r="AM201" s="329"/>
      <c r="AN201" s="25" t="s">
        <v>2256</v>
      </c>
      <c r="AO201" s="24">
        <v>45060</v>
      </c>
      <c r="AP201" s="258" t="s">
        <v>3686</v>
      </c>
      <c r="AQ201" s="259"/>
      <c r="AR201" s="259" t="s">
        <v>2200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390</v>
      </c>
      <c r="BB201" s="390"/>
    </row>
    <row r="202" spans="1:54" ht="24.95" customHeight="1">
      <c r="A202" s="322"/>
      <c r="B202" s="19" t="s">
        <v>2206</v>
      </c>
      <c r="C202" s="19">
        <v>15</v>
      </c>
      <c r="D202" s="27" t="s">
        <v>2207</v>
      </c>
      <c r="E202" s="27"/>
      <c r="F202" s="26" t="s">
        <v>6114</v>
      </c>
      <c r="G202" s="26" t="s">
        <v>3</v>
      </c>
      <c r="H202" s="26"/>
      <c r="I202" s="26"/>
      <c r="J202" s="26"/>
      <c r="K202" s="26"/>
      <c r="L202" s="26"/>
      <c r="M202" s="26" t="s">
        <v>3687</v>
      </c>
      <c r="N202" s="26" t="s">
        <v>3688</v>
      </c>
      <c r="O202" s="26"/>
      <c r="P202" s="26" t="s">
        <v>3689</v>
      </c>
      <c r="Q202" s="26" t="s">
        <v>3690</v>
      </c>
      <c r="R202" s="26"/>
      <c r="S202" s="26" t="s">
        <v>3691</v>
      </c>
      <c r="T202" s="26"/>
      <c r="U202" s="26" t="s">
        <v>3692</v>
      </c>
      <c r="V202" s="26"/>
      <c r="W202" s="26"/>
      <c r="X202" s="26"/>
      <c r="Y202" s="26" t="s">
        <v>3693</v>
      </c>
      <c r="Z202" s="26" t="s">
        <v>714</v>
      </c>
      <c r="AA202" s="28" t="s">
        <v>3694</v>
      </c>
      <c r="AB202" s="28" t="s">
        <v>3695</v>
      </c>
      <c r="AC202" s="28"/>
      <c r="AD202" s="28"/>
      <c r="AE202" s="28" t="s">
        <v>695</v>
      </c>
      <c r="AF202" s="28" t="s">
        <v>2886</v>
      </c>
      <c r="AG202" s="28"/>
      <c r="AH202" s="28" t="s">
        <v>3696</v>
      </c>
      <c r="AI202" s="29"/>
      <c r="AJ202" s="30" t="s">
        <v>2423</v>
      </c>
      <c r="AK202" s="31">
        <v>39248</v>
      </c>
      <c r="AL202" s="328"/>
      <c r="AM202" s="329"/>
      <c r="AN202" s="25" t="s">
        <v>2256</v>
      </c>
      <c r="AO202" s="24">
        <v>45060</v>
      </c>
      <c r="AP202" s="258" t="s">
        <v>3697</v>
      </c>
      <c r="AQ202" s="259"/>
      <c r="AR202" s="259" t="s">
        <v>2200</v>
      </c>
      <c r="AS202" s="259" t="s">
        <v>665</v>
      </c>
      <c r="AT202" s="262"/>
      <c r="AU202" s="262"/>
      <c r="AV202" s="262"/>
      <c r="AW202" s="262"/>
      <c r="AX202" s="262"/>
      <c r="AY202" s="262"/>
      <c r="AZ202" s="262"/>
      <c r="BA202" s="317">
        <v>391</v>
      </c>
      <c r="BB202" s="390"/>
    </row>
    <row r="203" spans="1:54" ht="24.95" customHeight="1">
      <c r="A203" s="322"/>
      <c r="B203" s="19" t="s">
        <v>2206</v>
      </c>
      <c r="C203" s="19">
        <v>15</v>
      </c>
      <c r="D203" s="27" t="s">
        <v>2207</v>
      </c>
      <c r="E203" s="27"/>
      <c r="F203" s="26" t="s">
        <v>6115</v>
      </c>
      <c r="G203" s="26" t="s">
        <v>3698</v>
      </c>
      <c r="H203" s="26"/>
      <c r="I203" s="26"/>
      <c r="J203" s="26"/>
      <c r="K203" s="26"/>
      <c r="L203" s="26"/>
      <c r="M203" s="26" t="s">
        <v>3699</v>
      </c>
      <c r="N203" s="26" t="s">
        <v>3700</v>
      </c>
      <c r="O203" s="26"/>
      <c r="P203" s="26" t="s">
        <v>3701</v>
      </c>
      <c r="Q203" s="26" t="s">
        <v>3702</v>
      </c>
      <c r="R203" s="26"/>
      <c r="S203" s="26" t="s">
        <v>3703</v>
      </c>
      <c r="T203" s="26"/>
      <c r="U203" s="26" t="s">
        <v>3704</v>
      </c>
      <c r="V203" s="26"/>
      <c r="W203" s="26"/>
      <c r="X203" s="26"/>
      <c r="Y203" s="26" t="s">
        <v>3705</v>
      </c>
      <c r="Z203" s="26" t="s">
        <v>714</v>
      </c>
      <c r="AA203" s="28" t="s">
        <v>3706</v>
      </c>
      <c r="AB203" s="28" t="s">
        <v>3451</v>
      </c>
      <c r="AC203" s="28"/>
      <c r="AD203" s="28"/>
      <c r="AE203" s="28" t="s">
        <v>695</v>
      </c>
      <c r="AF203" s="28" t="s">
        <v>2886</v>
      </c>
      <c r="AG203" s="28"/>
      <c r="AH203" s="28" t="s">
        <v>3707</v>
      </c>
      <c r="AI203" s="29"/>
      <c r="AJ203" s="30" t="s">
        <v>2423</v>
      </c>
      <c r="AK203" s="31">
        <v>39248</v>
      </c>
      <c r="AL203" s="328"/>
      <c r="AM203" s="329"/>
      <c r="AN203" s="25" t="s">
        <v>2256</v>
      </c>
      <c r="AO203" s="24">
        <v>45060</v>
      </c>
      <c r="AP203" s="258" t="s">
        <v>3708</v>
      </c>
      <c r="AQ203" s="259"/>
      <c r="AR203" s="259" t="s">
        <v>2200</v>
      </c>
      <c r="AS203" s="259" t="s">
        <v>665</v>
      </c>
      <c r="AT203" s="262"/>
      <c r="AU203" s="262"/>
      <c r="AV203" s="262"/>
      <c r="AW203" s="262"/>
      <c r="AX203" s="262"/>
      <c r="AY203" s="262"/>
      <c r="AZ203" s="262"/>
      <c r="BA203" s="317">
        <v>392</v>
      </c>
      <c r="BB203" s="390"/>
    </row>
    <row r="204" spans="1:54" ht="24.95" customHeight="1">
      <c r="A204" s="322"/>
      <c r="B204" s="19" t="s">
        <v>2206</v>
      </c>
      <c r="C204" s="19">
        <v>15</v>
      </c>
      <c r="D204" s="27" t="s">
        <v>2207</v>
      </c>
      <c r="E204" s="27"/>
      <c r="F204" s="26" t="s">
        <v>6116</v>
      </c>
      <c r="G204" s="26" t="s">
        <v>3709</v>
      </c>
      <c r="H204" s="26"/>
      <c r="I204" s="26"/>
      <c r="J204" s="26"/>
      <c r="K204" s="26"/>
      <c r="L204" s="26"/>
      <c r="M204" s="26" t="s">
        <v>3710</v>
      </c>
      <c r="N204" s="26" t="s">
        <v>3711</v>
      </c>
      <c r="O204" s="26"/>
      <c r="P204" s="26" t="s">
        <v>3712</v>
      </c>
      <c r="Q204" s="26" t="s">
        <v>3713</v>
      </c>
      <c r="R204" s="26"/>
      <c r="S204" s="26" t="s">
        <v>3714</v>
      </c>
      <c r="T204" s="26"/>
      <c r="U204" s="26" t="s">
        <v>3715</v>
      </c>
      <c r="V204" s="26"/>
      <c r="W204" s="26"/>
      <c r="X204" s="26"/>
      <c r="Y204" s="26" t="s">
        <v>3716</v>
      </c>
      <c r="Z204" s="26" t="s">
        <v>714</v>
      </c>
      <c r="AA204" s="28" t="s">
        <v>3717</v>
      </c>
      <c r="AB204" s="28" t="s">
        <v>3718</v>
      </c>
      <c r="AC204" s="28"/>
      <c r="AD204" s="28"/>
      <c r="AE204" s="28" t="s">
        <v>695</v>
      </c>
      <c r="AF204" s="28" t="s">
        <v>2886</v>
      </c>
      <c r="AG204" s="28"/>
      <c r="AH204" s="28" t="s">
        <v>3719</v>
      </c>
      <c r="AI204" s="29"/>
      <c r="AJ204" s="30" t="s">
        <v>2423</v>
      </c>
      <c r="AK204" s="31">
        <v>39248</v>
      </c>
      <c r="AL204" s="328"/>
      <c r="AM204" s="329"/>
      <c r="AN204" s="25" t="s">
        <v>2256</v>
      </c>
      <c r="AO204" s="24">
        <v>45060</v>
      </c>
      <c r="AP204" s="258" t="s">
        <v>3720</v>
      </c>
      <c r="AQ204" s="259"/>
      <c r="AR204" s="259" t="s">
        <v>2200</v>
      </c>
      <c r="AS204" s="259" t="s">
        <v>665</v>
      </c>
      <c r="AT204" s="262"/>
      <c r="AU204" s="262"/>
      <c r="AV204" s="262"/>
      <c r="AW204" s="262"/>
      <c r="AX204" s="262"/>
      <c r="AY204" s="262"/>
      <c r="AZ204" s="262"/>
      <c r="BA204" s="317">
        <v>393</v>
      </c>
      <c r="BB204" s="390"/>
    </row>
    <row r="205" spans="1:54" ht="24.95" customHeight="1">
      <c r="A205" s="322"/>
      <c r="B205" s="19" t="s">
        <v>2206</v>
      </c>
      <c r="C205" s="19">
        <v>15</v>
      </c>
      <c r="D205" s="27" t="s">
        <v>2207</v>
      </c>
      <c r="E205" s="27"/>
      <c r="F205" s="26" t="s">
        <v>6117</v>
      </c>
      <c r="G205" s="26" t="s">
        <v>3721</v>
      </c>
      <c r="H205" s="26"/>
      <c r="I205" s="26"/>
      <c r="J205" s="26"/>
      <c r="K205" s="26"/>
      <c r="L205" s="26"/>
      <c r="M205" s="26" t="s">
        <v>3144</v>
      </c>
      <c r="N205" s="26" t="s">
        <v>3722</v>
      </c>
      <c r="O205" s="26"/>
      <c r="P205" s="26" t="s">
        <v>3723</v>
      </c>
      <c r="Q205" s="26" t="s">
        <v>3146</v>
      </c>
      <c r="R205" s="26"/>
      <c r="S205" s="26" t="s">
        <v>3724</v>
      </c>
      <c r="T205" s="26"/>
      <c r="U205" s="26" t="s">
        <v>3725</v>
      </c>
      <c r="V205" s="26"/>
      <c r="W205" s="26" t="s">
        <v>3726</v>
      </c>
      <c r="X205" s="26"/>
      <c r="Y205" s="26" t="s">
        <v>3727</v>
      </c>
      <c r="Z205" s="26" t="s">
        <v>714</v>
      </c>
      <c r="AA205" s="28" t="s">
        <v>3728</v>
      </c>
      <c r="AB205" s="28" t="s">
        <v>3729</v>
      </c>
      <c r="AC205" s="28"/>
      <c r="AD205" s="28"/>
      <c r="AE205" s="28" t="s">
        <v>695</v>
      </c>
      <c r="AF205" s="28" t="s">
        <v>1573</v>
      </c>
      <c r="AG205" s="28"/>
      <c r="AH205" s="28" t="s">
        <v>3730</v>
      </c>
      <c r="AI205" s="29"/>
      <c r="AJ205" s="30" t="s">
        <v>2423</v>
      </c>
      <c r="AK205" s="31">
        <v>39248</v>
      </c>
      <c r="AL205" s="328"/>
      <c r="AM205" s="329"/>
      <c r="AN205" s="25" t="s">
        <v>2256</v>
      </c>
      <c r="AO205" s="24">
        <v>45060</v>
      </c>
      <c r="AP205" s="258" t="s">
        <v>3731</v>
      </c>
      <c r="AQ205" s="259"/>
      <c r="AR205" s="259" t="s">
        <v>2200</v>
      </c>
      <c r="AS205" s="259" t="s">
        <v>665</v>
      </c>
      <c r="AT205" s="262"/>
      <c r="AU205" s="262"/>
      <c r="AV205" s="262"/>
      <c r="AW205" s="262"/>
      <c r="AX205" s="262"/>
      <c r="AY205" s="262"/>
      <c r="AZ205" s="262"/>
      <c r="BA205" s="317">
        <v>394</v>
      </c>
      <c r="BB205" s="390"/>
    </row>
    <row r="206" spans="1:54" ht="24.95" customHeight="1">
      <c r="A206" s="322"/>
      <c r="B206" s="19" t="s">
        <v>2206</v>
      </c>
      <c r="C206" s="19">
        <v>15</v>
      </c>
      <c r="D206" s="27" t="s">
        <v>2207</v>
      </c>
      <c r="E206" s="27"/>
      <c r="F206" s="26" t="s">
        <v>6118</v>
      </c>
      <c r="G206" s="26" t="s">
        <v>3732</v>
      </c>
      <c r="H206" s="26"/>
      <c r="I206" s="26"/>
      <c r="J206" s="26"/>
      <c r="K206" s="26"/>
      <c r="L206" s="26"/>
      <c r="M206" s="26" t="s">
        <v>3733</v>
      </c>
      <c r="N206" s="26" t="s">
        <v>3734</v>
      </c>
      <c r="O206" s="26"/>
      <c r="P206" s="26" t="s">
        <v>3735</v>
      </c>
      <c r="Q206" s="26" t="s">
        <v>3736</v>
      </c>
      <c r="R206" s="26"/>
      <c r="S206" s="26" t="s">
        <v>3737</v>
      </c>
      <c r="T206" s="26"/>
      <c r="U206" s="26" t="s">
        <v>3738</v>
      </c>
      <c r="V206" s="26" t="s">
        <v>3738</v>
      </c>
      <c r="W206" s="26" t="s">
        <v>3739</v>
      </c>
      <c r="X206" s="26"/>
      <c r="Y206" s="26" t="s">
        <v>3740</v>
      </c>
      <c r="Z206" s="26" t="s">
        <v>714</v>
      </c>
      <c r="AA206" s="28" t="s">
        <v>1163</v>
      </c>
      <c r="AB206" s="28" t="s">
        <v>3741</v>
      </c>
      <c r="AC206" s="28"/>
      <c r="AD206" s="28"/>
      <c r="AE206" s="28" t="s">
        <v>695</v>
      </c>
      <c r="AF206" s="28" t="s">
        <v>1573</v>
      </c>
      <c r="AG206" s="28"/>
      <c r="AH206" s="28" t="s">
        <v>3742</v>
      </c>
      <c r="AI206" s="29"/>
      <c r="AJ206" s="30" t="s">
        <v>2430</v>
      </c>
      <c r="AK206" s="31">
        <v>39910</v>
      </c>
      <c r="AL206" s="328"/>
      <c r="AM206" s="329"/>
      <c r="AN206" s="25" t="s">
        <v>2256</v>
      </c>
      <c r="AO206" s="24">
        <v>45060</v>
      </c>
      <c r="AP206" s="258" t="s">
        <v>3743</v>
      </c>
      <c r="AQ206" s="259"/>
      <c r="AR206" s="259" t="s">
        <v>2431</v>
      </c>
      <c r="AS206" s="259" t="s">
        <v>665</v>
      </c>
      <c r="AT206" s="262"/>
      <c r="AU206" s="262"/>
      <c r="AV206" s="262"/>
      <c r="AW206" s="262"/>
      <c r="AX206" s="262"/>
      <c r="AY206" s="262"/>
      <c r="AZ206" s="262"/>
      <c r="BA206" s="317">
        <v>395</v>
      </c>
      <c r="BB206" s="390"/>
    </row>
    <row r="207" spans="1:54" ht="24.95" customHeight="1">
      <c r="A207" s="322"/>
      <c r="B207" s="19" t="s">
        <v>2206</v>
      </c>
      <c r="C207" s="19">
        <v>15</v>
      </c>
      <c r="D207" s="27" t="s">
        <v>2207</v>
      </c>
      <c r="E207" s="27"/>
      <c r="F207" s="26" t="s">
        <v>6119</v>
      </c>
      <c r="G207" s="26" t="s">
        <v>3</v>
      </c>
      <c r="H207" s="26"/>
      <c r="I207" s="26"/>
      <c r="J207" s="26"/>
      <c r="K207" s="26"/>
      <c r="L207" s="26"/>
      <c r="M207" s="26" t="s">
        <v>750</v>
      </c>
      <c r="N207" s="26" t="s">
        <v>3744</v>
      </c>
      <c r="O207" s="26"/>
      <c r="P207" s="26" t="s">
        <v>3745</v>
      </c>
      <c r="Q207" s="26" t="s">
        <v>3746</v>
      </c>
      <c r="R207" s="26"/>
      <c r="S207" s="26" t="s">
        <v>3747</v>
      </c>
      <c r="T207" s="26"/>
      <c r="U207" s="26" t="s">
        <v>3748</v>
      </c>
      <c r="V207" s="26"/>
      <c r="W207" s="26"/>
      <c r="X207" s="26"/>
      <c r="Y207" s="26" t="s">
        <v>3749</v>
      </c>
      <c r="Z207" s="26" t="s">
        <v>714</v>
      </c>
      <c r="AA207" s="28" t="s">
        <v>3750</v>
      </c>
      <c r="AB207" s="28" t="s">
        <v>2073</v>
      </c>
      <c r="AC207" s="28"/>
      <c r="AD207" s="28"/>
      <c r="AE207" s="28" t="s">
        <v>695</v>
      </c>
      <c r="AF207" s="28" t="s">
        <v>735</v>
      </c>
      <c r="AG207" s="28"/>
      <c r="AH207" s="28" t="s">
        <v>3751</v>
      </c>
      <c r="AI207" s="29"/>
      <c r="AJ207" s="30" t="s">
        <v>2423</v>
      </c>
      <c r="AK207" s="31">
        <v>39248</v>
      </c>
      <c r="AL207" s="328"/>
      <c r="AM207" s="329"/>
      <c r="AN207" s="25" t="s">
        <v>2256</v>
      </c>
      <c r="AO207" s="24">
        <v>45060</v>
      </c>
      <c r="AP207" s="258" t="s">
        <v>3752</v>
      </c>
      <c r="AQ207" s="259"/>
      <c r="AR207" s="259" t="s">
        <v>2200</v>
      </c>
      <c r="AS207" s="259" t="s">
        <v>665</v>
      </c>
      <c r="AT207" s="262"/>
      <c r="AU207" s="262"/>
      <c r="AV207" s="262"/>
      <c r="AW207" s="262"/>
      <c r="AX207" s="262"/>
      <c r="AY207" s="262"/>
      <c r="AZ207" s="262"/>
      <c r="BA207" s="317">
        <v>396</v>
      </c>
      <c r="BB207" s="390"/>
    </row>
    <row r="208" spans="1:54" ht="24.95" customHeight="1">
      <c r="A208" s="322"/>
      <c r="B208" s="19" t="s">
        <v>2206</v>
      </c>
      <c r="C208" s="19">
        <v>15</v>
      </c>
      <c r="D208" s="27" t="s">
        <v>2207</v>
      </c>
      <c r="E208" s="27"/>
      <c r="F208" s="26" t="s">
        <v>6120</v>
      </c>
      <c r="G208" s="26" t="s">
        <v>3</v>
      </c>
      <c r="H208" s="26"/>
      <c r="I208" s="26"/>
      <c r="J208" s="26"/>
      <c r="K208" s="26"/>
      <c r="L208" s="26"/>
      <c r="M208" s="26" t="s">
        <v>673</v>
      </c>
      <c r="N208" s="26" t="s">
        <v>3753</v>
      </c>
      <c r="O208" s="26"/>
      <c r="P208" s="26" t="s">
        <v>3754</v>
      </c>
      <c r="Q208" s="26" t="s">
        <v>3755</v>
      </c>
      <c r="R208" s="26"/>
      <c r="S208" s="26" t="s">
        <v>3756</v>
      </c>
      <c r="T208" s="26"/>
      <c r="U208" s="26" t="s">
        <v>3757</v>
      </c>
      <c r="V208" s="26"/>
      <c r="W208" s="26"/>
      <c r="X208" s="26"/>
      <c r="Y208" s="26" t="s">
        <v>3758</v>
      </c>
      <c r="Z208" s="26" t="s">
        <v>714</v>
      </c>
      <c r="AA208" s="28" t="s">
        <v>1405</v>
      </c>
      <c r="AB208" s="28" t="s">
        <v>3759</v>
      </c>
      <c r="AC208" s="28"/>
      <c r="AD208" s="28"/>
      <c r="AE208" s="28" t="s">
        <v>4</v>
      </c>
      <c r="AF208" s="28" t="s">
        <v>675</v>
      </c>
      <c r="AG208" s="28"/>
      <c r="AH208" s="28" t="s">
        <v>3760</v>
      </c>
      <c r="AI208" s="29"/>
      <c r="AJ208" s="30" t="s">
        <v>2423</v>
      </c>
      <c r="AK208" s="31">
        <v>39248</v>
      </c>
      <c r="AL208" s="328"/>
      <c r="AM208" s="329"/>
      <c r="AN208" s="25" t="s">
        <v>2256</v>
      </c>
      <c r="AO208" s="24">
        <v>45060</v>
      </c>
      <c r="AP208" s="258" t="s">
        <v>3761</v>
      </c>
      <c r="AQ208" s="259"/>
      <c r="AR208" s="259" t="s">
        <v>2200</v>
      </c>
      <c r="AS208" s="259" t="s">
        <v>665</v>
      </c>
      <c r="AT208" s="262"/>
      <c r="AU208" s="262"/>
      <c r="AV208" s="262"/>
      <c r="AW208" s="262"/>
      <c r="AX208" s="262"/>
      <c r="AY208" s="262"/>
      <c r="AZ208" s="262"/>
      <c r="BA208" s="317">
        <v>397</v>
      </c>
      <c r="BB208" s="390"/>
    </row>
    <row r="209" spans="1:54" ht="24.95" customHeight="1">
      <c r="A209" s="322"/>
      <c r="B209" s="19" t="s">
        <v>2206</v>
      </c>
      <c r="C209" s="19">
        <v>15</v>
      </c>
      <c r="D209" s="27" t="s">
        <v>2207</v>
      </c>
      <c r="E209" s="27"/>
      <c r="F209" s="26" t="s">
        <v>6121</v>
      </c>
      <c r="G209" s="26" t="s">
        <v>3762</v>
      </c>
      <c r="H209" s="26"/>
      <c r="I209" s="26"/>
      <c r="J209" s="26"/>
      <c r="K209" s="26"/>
      <c r="L209" s="26"/>
      <c r="M209" s="26" t="s">
        <v>3763</v>
      </c>
      <c r="N209" s="26" t="s">
        <v>3764</v>
      </c>
      <c r="O209" s="26"/>
      <c r="P209" s="26" t="s">
        <v>3765</v>
      </c>
      <c r="Q209" s="26" t="s">
        <v>3766</v>
      </c>
      <c r="R209" s="26"/>
      <c r="S209" s="26" t="s">
        <v>3767</v>
      </c>
      <c r="T209" s="26"/>
      <c r="U209" s="26" t="s">
        <v>3768</v>
      </c>
      <c r="V209" s="26"/>
      <c r="W209" s="26"/>
      <c r="X209" s="26"/>
      <c r="Y209" s="26" t="s">
        <v>3769</v>
      </c>
      <c r="Z209" s="26" t="s">
        <v>714</v>
      </c>
      <c r="AA209" s="28" t="s">
        <v>694</v>
      </c>
      <c r="AB209" s="28" t="s">
        <v>3770</v>
      </c>
      <c r="AC209" s="28"/>
      <c r="AD209" s="28"/>
      <c r="AE209" s="28" t="s">
        <v>4</v>
      </c>
      <c r="AF209" s="28" t="s">
        <v>761</v>
      </c>
      <c r="AG209" s="28"/>
      <c r="AH209" s="28" t="s">
        <v>3771</v>
      </c>
      <c r="AI209" s="29"/>
      <c r="AJ209" s="30" t="s">
        <v>2423</v>
      </c>
      <c r="AK209" s="31">
        <v>39248</v>
      </c>
      <c r="AL209" s="328"/>
      <c r="AM209" s="329"/>
      <c r="AN209" s="25" t="s">
        <v>2256</v>
      </c>
      <c r="AO209" s="24">
        <v>45060</v>
      </c>
      <c r="AP209" s="258" t="s">
        <v>3772</v>
      </c>
      <c r="AQ209" s="259"/>
      <c r="AR209" s="259" t="s">
        <v>2200</v>
      </c>
      <c r="AS209" s="259" t="s">
        <v>665</v>
      </c>
      <c r="AT209" s="262"/>
      <c r="AU209" s="262"/>
      <c r="AV209" s="262"/>
      <c r="AW209" s="262"/>
      <c r="AX209" s="262"/>
      <c r="AY209" s="262"/>
      <c r="AZ209" s="262"/>
      <c r="BA209" s="317">
        <v>398</v>
      </c>
      <c r="BB209" s="390"/>
    </row>
    <row r="210" spans="1:54" ht="24.95" customHeight="1">
      <c r="A210" s="322"/>
      <c r="B210" s="19" t="s">
        <v>2206</v>
      </c>
      <c r="C210" s="19">
        <v>15</v>
      </c>
      <c r="D210" s="27" t="s">
        <v>2207</v>
      </c>
      <c r="E210" s="27"/>
      <c r="F210" s="26" t="s">
        <v>6122</v>
      </c>
      <c r="G210" s="26" t="s">
        <v>3773</v>
      </c>
      <c r="H210" s="26"/>
      <c r="I210" s="26"/>
      <c r="J210" s="26"/>
      <c r="K210" s="26"/>
      <c r="L210" s="26"/>
      <c r="M210" s="26" t="s">
        <v>1100</v>
      </c>
      <c r="N210" s="26" t="s">
        <v>3774</v>
      </c>
      <c r="O210" s="26"/>
      <c r="P210" s="26" t="s">
        <v>3775</v>
      </c>
      <c r="Q210" s="26"/>
      <c r="R210" s="26"/>
      <c r="S210" s="26" t="s">
        <v>3776</v>
      </c>
      <c r="T210" s="26"/>
      <c r="U210" s="26" t="s">
        <v>3777</v>
      </c>
      <c r="V210" s="26"/>
      <c r="W210" s="26"/>
      <c r="X210" s="26"/>
      <c r="Y210" s="26" t="s">
        <v>3778</v>
      </c>
      <c r="Z210" s="26" t="s">
        <v>709</v>
      </c>
      <c r="AA210" s="28" t="s">
        <v>3779</v>
      </c>
      <c r="AB210" s="28" t="s">
        <v>3780</v>
      </c>
      <c r="AC210" s="28"/>
      <c r="AD210" s="28"/>
      <c r="AE210" s="28" t="s">
        <v>4</v>
      </c>
      <c r="AF210" s="28" t="s">
        <v>1109</v>
      </c>
      <c r="AG210" s="28"/>
      <c r="AH210" s="28" t="s">
        <v>3781</v>
      </c>
      <c r="AI210" s="29"/>
      <c r="AJ210" s="30" t="s">
        <v>2423</v>
      </c>
      <c r="AK210" s="31">
        <v>39248</v>
      </c>
      <c r="AL210" s="328"/>
      <c r="AM210" s="329"/>
      <c r="AN210" s="25" t="s">
        <v>2256</v>
      </c>
      <c r="AO210" s="24">
        <v>45060</v>
      </c>
      <c r="AP210" s="258" t="s">
        <v>3782</v>
      </c>
      <c r="AQ210" s="259"/>
      <c r="AR210" s="259" t="s">
        <v>2200</v>
      </c>
      <c r="AS210" s="259" t="s">
        <v>665</v>
      </c>
      <c r="AT210" s="262"/>
      <c r="AU210" s="262"/>
      <c r="AV210" s="262"/>
      <c r="AW210" s="262"/>
      <c r="AX210" s="262"/>
      <c r="AY210" s="262"/>
      <c r="AZ210" s="262"/>
      <c r="BA210" s="317">
        <v>399</v>
      </c>
      <c r="BB210" s="390"/>
    </row>
    <row r="211" spans="1:54" ht="24.95" customHeight="1">
      <c r="A211" s="322"/>
      <c r="B211" s="19" t="s">
        <v>2206</v>
      </c>
      <c r="C211" s="19">
        <v>15</v>
      </c>
      <c r="D211" s="27" t="s">
        <v>2207</v>
      </c>
      <c r="E211" s="27"/>
      <c r="F211" s="26" t="s">
        <v>6123</v>
      </c>
      <c r="G211" s="26" t="s">
        <v>3783</v>
      </c>
      <c r="H211" s="26"/>
      <c r="I211" s="26"/>
      <c r="J211" s="26"/>
      <c r="K211" s="26"/>
      <c r="L211" s="26"/>
      <c r="M211" s="26" t="s">
        <v>3784</v>
      </c>
      <c r="N211" s="26" t="s">
        <v>3785</v>
      </c>
      <c r="O211" s="26"/>
      <c r="P211" s="26" t="s">
        <v>3786</v>
      </c>
      <c r="Q211" s="26" t="s">
        <v>3787</v>
      </c>
      <c r="R211" s="26"/>
      <c r="S211" s="26" t="s">
        <v>3788</v>
      </c>
      <c r="T211" s="26"/>
      <c r="U211" s="26" t="s">
        <v>3789</v>
      </c>
      <c r="V211" s="26"/>
      <c r="W211" s="26"/>
      <c r="X211" s="26"/>
      <c r="Y211" s="26" t="s">
        <v>3790</v>
      </c>
      <c r="Z211" s="26" t="s">
        <v>714</v>
      </c>
      <c r="AA211" s="28" t="s">
        <v>3791</v>
      </c>
      <c r="AB211" s="28" t="s">
        <v>3792</v>
      </c>
      <c r="AC211" s="28"/>
      <c r="AD211" s="28"/>
      <c r="AE211" s="28" t="s">
        <v>4</v>
      </c>
      <c r="AF211" s="28" t="s">
        <v>3793</v>
      </c>
      <c r="AG211" s="28"/>
      <c r="AH211" s="28" t="s">
        <v>3794</v>
      </c>
      <c r="AI211" s="29"/>
      <c r="AJ211" s="30" t="s">
        <v>2423</v>
      </c>
      <c r="AK211" s="31">
        <v>39248</v>
      </c>
      <c r="AL211" s="328"/>
      <c r="AM211" s="329"/>
      <c r="AN211" s="25" t="s">
        <v>2256</v>
      </c>
      <c r="AO211" s="24">
        <v>45060</v>
      </c>
      <c r="AP211" s="258" t="s">
        <v>3795</v>
      </c>
      <c r="AQ211" s="259"/>
      <c r="AR211" s="259" t="s">
        <v>2200</v>
      </c>
      <c r="AS211" s="259" t="s">
        <v>665</v>
      </c>
      <c r="AT211" s="262"/>
      <c r="AU211" s="262"/>
      <c r="AV211" s="262"/>
      <c r="AW211" s="262"/>
      <c r="AX211" s="262"/>
      <c r="AY211" s="262"/>
      <c r="AZ211" s="262"/>
      <c r="BA211" s="317">
        <v>400</v>
      </c>
      <c r="BB211" s="390"/>
    </row>
    <row r="212" spans="1:54" ht="24.95" customHeight="1">
      <c r="A212" s="322"/>
      <c r="B212" s="19" t="s">
        <v>2206</v>
      </c>
      <c r="C212" s="19">
        <v>15</v>
      </c>
      <c r="D212" s="27" t="s">
        <v>2207</v>
      </c>
      <c r="E212" s="27"/>
      <c r="F212" s="26" t="s">
        <v>6124</v>
      </c>
      <c r="G212" s="26" t="s">
        <v>3</v>
      </c>
      <c r="H212" s="26"/>
      <c r="I212" s="26"/>
      <c r="J212" s="26"/>
      <c r="K212" s="26"/>
      <c r="L212" s="26"/>
      <c r="M212" s="26" t="s">
        <v>3796</v>
      </c>
      <c r="N212" s="26" t="s">
        <v>3797</v>
      </c>
      <c r="O212" s="26"/>
      <c r="P212" s="26" t="s">
        <v>3798</v>
      </c>
      <c r="Q212" s="26"/>
      <c r="R212" s="26"/>
      <c r="S212" s="26" t="s">
        <v>3799</v>
      </c>
      <c r="T212" s="26"/>
      <c r="U212" s="26" t="s">
        <v>3800</v>
      </c>
      <c r="V212" s="26" t="s">
        <v>3800</v>
      </c>
      <c r="W212" s="26"/>
      <c r="X212" s="26"/>
      <c r="Y212" s="26" t="s">
        <v>3801</v>
      </c>
      <c r="Z212" s="26" t="s">
        <v>714</v>
      </c>
      <c r="AA212" s="28" t="s">
        <v>3802</v>
      </c>
      <c r="AB212" s="28" t="s">
        <v>3803</v>
      </c>
      <c r="AC212" s="28"/>
      <c r="AD212" s="28"/>
      <c r="AE212" s="28" t="s">
        <v>4</v>
      </c>
      <c r="AF212" s="28" t="s">
        <v>3421</v>
      </c>
      <c r="AG212" s="28"/>
      <c r="AH212" s="28" t="s">
        <v>3804</v>
      </c>
      <c r="AI212" s="29"/>
      <c r="AJ212" s="30"/>
      <c r="AK212" s="31"/>
      <c r="AL212" s="328"/>
      <c r="AM212" s="329"/>
      <c r="AN212" s="25" t="s">
        <v>2256</v>
      </c>
      <c r="AO212" s="24">
        <v>45060</v>
      </c>
      <c r="AP212" s="258" t="s">
        <v>3805</v>
      </c>
      <c r="AQ212" s="259"/>
      <c r="AR212" s="259" t="s">
        <v>671</v>
      </c>
      <c r="AS212" s="259" t="s">
        <v>665</v>
      </c>
      <c r="AT212" s="262"/>
      <c r="AU212" s="262"/>
      <c r="AV212" s="262"/>
      <c r="AW212" s="262"/>
      <c r="AX212" s="262"/>
      <c r="AY212" s="262"/>
      <c r="AZ212" s="262"/>
      <c r="BA212" s="317">
        <v>401</v>
      </c>
      <c r="BB212" s="390"/>
    </row>
    <row r="213" spans="1:54" ht="24.95" customHeight="1">
      <c r="A213" s="322"/>
      <c r="B213" s="19" t="s">
        <v>2206</v>
      </c>
      <c r="C213" s="19">
        <v>15</v>
      </c>
      <c r="D213" s="27" t="s">
        <v>2207</v>
      </c>
      <c r="E213" s="27"/>
      <c r="F213" s="26" t="s">
        <v>6125</v>
      </c>
      <c r="G213" s="26" t="s">
        <v>3806</v>
      </c>
      <c r="H213" s="26"/>
      <c r="I213" s="26"/>
      <c r="J213" s="26"/>
      <c r="K213" s="26"/>
      <c r="L213" s="26"/>
      <c r="M213" s="26" t="s">
        <v>3807</v>
      </c>
      <c r="N213" s="26" t="s">
        <v>3808</v>
      </c>
      <c r="O213" s="26"/>
      <c r="P213" s="26" t="s">
        <v>3809</v>
      </c>
      <c r="Q213" s="26" t="s">
        <v>3810</v>
      </c>
      <c r="R213" s="26"/>
      <c r="S213" s="26" t="s">
        <v>3811</v>
      </c>
      <c r="T213" s="26"/>
      <c r="U213" s="26" t="s">
        <v>3812</v>
      </c>
      <c r="V213" s="26"/>
      <c r="W213" s="26"/>
      <c r="X213" s="26"/>
      <c r="Y213" s="26" t="s">
        <v>3813</v>
      </c>
      <c r="Z213" s="26" t="s">
        <v>714</v>
      </c>
      <c r="AA213" s="28" t="s">
        <v>777</v>
      </c>
      <c r="AB213" s="28" t="s">
        <v>3814</v>
      </c>
      <c r="AC213" s="28"/>
      <c r="AD213" s="28"/>
      <c r="AE213" s="28" t="s">
        <v>4</v>
      </c>
      <c r="AF213" s="28" t="s">
        <v>3815</v>
      </c>
      <c r="AG213" s="28"/>
      <c r="AH213" s="28" t="s">
        <v>3816</v>
      </c>
      <c r="AI213" s="29"/>
      <c r="AJ213" s="30" t="s">
        <v>2423</v>
      </c>
      <c r="AK213" s="31">
        <v>39248</v>
      </c>
      <c r="AL213" s="328"/>
      <c r="AM213" s="329"/>
      <c r="AN213" s="25" t="s">
        <v>2256</v>
      </c>
      <c r="AO213" s="24">
        <v>45060</v>
      </c>
      <c r="AP213" s="258" t="s">
        <v>3817</v>
      </c>
      <c r="AQ213" s="259"/>
      <c r="AR213" s="259" t="s">
        <v>2200</v>
      </c>
      <c r="AS213" s="259" t="s">
        <v>665</v>
      </c>
      <c r="AT213" s="262"/>
      <c r="AU213" s="262"/>
      <c r="AV213" s="262"/>
      <c r="AW213" s="262"/>
      <c r="AX213" s="262"/>
      <c r="AY213" s="262"/>
      <c r="AZ213" s="262"/>
      <c r="BA213" s="317">
        <v>402</v>
      </c>
      <c r="BB213" s="390"/>
    </row>
    <row r="214" spans="1:54" ht="24.95" customHeight="1">
      <c r="A214" s="322"/>
      <c r="B214" s="19" t="s">
        <v>2206</v>
      </c>
      <c r="C214" s="19">
        <v>15</v>
      </c>
      <c r="D214" s="27" t="s">
        <v>2207</v>
      </c>
      <c r="E214" s="27"/>
      <c r="F214" s="26" t="s">
        <v>6126</v>
      </c>
      <c r="G214" s="26" t="s">
        <v>3818</v>
      </c>
      <c r="H214" s="26"/>
      <c r="I214" s="26"/>
      <c r="J214" s="26"/>
      <c r="K214" s="26"/>
      <c r="L214" s="26"/>
      <c r="M214" s="26" t="s">
        <v>3819</v>
      </c>
      <c r="N214" s="26" t="s">
        <v>3820</v>
      </c>
      <c r="O214" s="26"/>
      <c r="P214" s="26" t="s">
        <v>3821</v>
      </c>
      <c r="Q214" s="26">
        <v>337005318</v>
      </c>
      <c r="R214" s="26"/>
      <c r="S214" s="26" t="s">
        <v>3822</v>
      </c>
      <c r="T214" s="26"/>
      <c r="U214" s="26" t="s">
        <v>3823</v>
      </c>
      <c r="V214" s="26"/>
      <c r="W214" s="26"/>
      <c r="X214" s="26"/>
      <c r="Y214" s="26" t="s">
        <v>3824</v>
      </c>
      <c r="Z214" s="26" t="s">
        <v>714</v>
      </c>
      <c r="AA214" s="28" t="s">
        <v>3825</v>
      </c>
      <c r="AB214" s="28" t="s">
        <v>3826</v>
      </c>
      <c r="AC214" s="28"/>
      <c r="AD214" s="28"/>
      <c r="AE214" s="28" t="s">
        <v>4</v>
      </c>
      <c r="AF214" s="28" t="s">
        <v>679</v>
      </c>
      <c r="AG214" s="28"/>
      <c r="AH214" s="28" t="s">
        <v>3827</v>
      </c>
      <c r="AI214" s="29"/>
      <c r="AJ214" s="30" t="s">
        <v>2423</v>
      </c>
      <c r="AK214" s="31">
        <v>39248</v>
      </c>
      <c r="AL214" s="328"/>
      <c r="AM214" s="329"/>
      <c r="AN214" s="25" t="s">
        <v>2256</v>
      </c>
      <c r="AO214" s="24">
        <v>45060</v>
      </c>
      <c r="AP214" s="258" t="s">
        <v>3828</v>
      </c>
      <c r="AQ214" s="259"/>
      <c r="AR214" s="259" t="s">
        <v>2200</v>
      </c>
      <c r="AS214" s="259" t="s">
        <v>665</v>
      </c>
      <c r="AT214" s="262"/>
      <c r="AU214" s="262"/>
      <c r="AV214" s="262"/>
      <c r="AW214" s="262"/>
      <c r="AX214" s="262"/>
      <c r="AY214" s="262"/>
      <c r="AZ214" s="262"/>
      <c r="BA214" s="317">
        <v>403</v>
      </c>
      <c r="BB214" s="390"/>
    </row>
    <row r="215" spans="1:54" ht="24.95" customHeight="1">
      <c r="A215" s="322"/>
      <c r="B215" s="19" t="s">
        <v>2206</v>
      </c>
      <c r="C215" s="19">
        <v>15</v>
      </c>
      <c r="D215" s="27" t="s">
        <v>2207</v>
      </c>
      <c r="E215" s="27"/>
      <c r="F215" s="26" t="s">
        <v>6127</v>
      </c>
      <c r="G215" s="26" t="s">
        <v>3829</v>
      </c>
      <c r="H215" s="26"/>
      <c r="I215" s="26"/>
      <c r="J215" s="26"/>
      <c r="K215" s="26"/>
      <c r="L215" s="26"/>
      <c r="M215" s="26"/>
      <c r="N215" s="26"/>
      <c r="O215" s="26"/>
      <c r="P215" s="26" t="s">
        <v>3830</v>
      </c>
      <c r="Q215" s="26"/>
      <c r="R215" s="26"/>
      <c r="S215" s="26" t="s">
        <v>3831</v>
      </c>
      <c r="T215" s="26"/>
      <c r="U215" s="26" t="s">
        <v>3832</v>
      </c>
      <c r="V215" s="26"/>
      <c r="W215" s="26"/>
      <c r="X215" s="26"/>
      <c r="Y215" s="26" t="s">
        <v>3833</v>
      </c>
      <c r="Z215" s="26" t="s">
        <v>3834</v>
      </c>
      <c r="AA215" s="28" t="s">
        <v>3835</v>
      </c>
      <c r="AB215" s="28" t="s">
        <v>3836</v>
      </c>
      <c r="AC215" s="28"/>
      <c r="AD215" s="28"/>
      <c r="AE215" s="28"/>
      <c r="AF215" s="28"/>
      <c r="AG215" s="28"/>
      <c r="AH215" s="28"/>
      <c r="AI215" s="29"/>
      <c r="AJ215" s="30" t="s">
        <v>2423</v>
      </c>
      <c r="AK215" s="31">
        <v>39248</v>
      </c>
      <c r="AL215" s="328"/>
      <c r="AM215" s="329"/>
      <c r="AN215" s="25" t="s">
        <v>2256</v>
      </c>
      <c r="AO215" s="24">
        <v>45060</v>
      </c>
      <c r="AP215" s="258" t="s">
        <v>3837</v>
      </c>
      <c r="AQ215" s="259"/>
      <c r="AR215" s="259" t="s">
        <v>2200</v>
      </c>
      <c r="AS215" s="259" t="s">
        <v>665</v>
      </c>
      <c r="AT215" s="262"/>
      <c r="AU215" s="262"/>
      <c r="AV215" s="262"/>
      <c r="AW215" s="262"/>
      <c r="AX215" s="262"/>
      <c r="AY215" s="262"/>
      <c r="AZ215" s="262"/>
      <c r="BA215" s="317">
        <v>404</v>
      </c>
      <c r="BB215" s="390"/>
    </row>
    <row r="216" spans="1:54" ht="24.95" customHeight="1">
      <c r="A216" s="322"/>
      <c r="B216" s="19" t="s">
        <v>2206</v>
      </c>
      <c r="C216" s="19">
        <v>15</v>
      </c>
      <c r="D216" s="27" t="s">
        <v>2207</v>
      </c>
      <c r="E216" s="27"/>
      <c r="F216" s="26" t="s">
        <v>6128</v>
      </c>
      <c r="G216" s="26" t="s">
        <v>3838</v>
      </c>
      <c r="H216" s="26"/>
      <c r="I216" s="26"/>
      <c r="J216" s="26"/>
      <c r="K216" s="26"/>
      <c r="L216" s="26"/>
      <c r="M216" s="26"/>
      <c r="N216" s="26"/>
      <c r="O216" s="26"/>
      <c r="P216" s="26" t="s">
        <v>3839</v>
      </c>
      <c r="Q216" s="26" t="s">
        <v>3840</v>
      </c>
      <c r="R216" s="26"/>
      <c r="S216" s="26" t="s">
        <v>3841</v>
      </c>
      <c r="T216" s="26"/>
      <c r="U216" s="26" t="s">
        <v>3842</v>
      </c>
      <c r="V216" s="26"/>
      <c r="W216" s="26"/>
      <c r="X216" s="26"/>
      <c r="Y216" s="26" t="s">
        <v>3843</v>
      </c>
      <c r="Z216" s="26" t="s">
        <v>714</v>
      </c>
      <c r="AA216" s="28" t="s">
        <v>3844</v>
      </c>
      <c r="AB216" s="28" t="s">
        <v>3845</v>
      </c>
      <c r="AC216" s="28"/>
      <c r="AD216" s="28"/>
      <c r="AE216" s="28"/>
      <c r="AF216" s="28"/>
      <c r="AG216" s="28"/>
      <c r="AH216" s="28"/>
      <c r="AI216" s="29"/>
      <c r="AJ216" s="30" t="s">
        <v>2423</v>
      </c>
      <c r="AK216" s="31">
        <v>39248</v>
      </c>
      <c r="AL216" s="328"/>
      <c r="AM216" s="329"/>
      <c r="AN216" s="25" t="s">
        <v>2256</v>
      </c>
      <c r="AO216" s="24">
        <v>45060</v>
      </c>
      <c r="AP216" s="258" t="s">
        <v>3846</v>
      </c>
      <c r="AQ216" s="259"/>
      <c r="AR216" s="259" t="s">
        <v>2200</v>
      </c>
      <c r="AS216" s="259" t="s">
        <v>665</v>
      </c>
      <c r="AT216" s="262"/>
      <c r="AU216" s="262"/>
      <c r="AV216" s="262"/>
      <c r="AW216" s="262"/>
      <c r="AX216" s="262"/>
      <c r="AY216" s="262"/>
      <c r="AZ216" s="262"/>
      <c r="BA216" s="317">
        <v>405</v>
      </c>
      <c r="BB216" s="390"/>
    </row>
    <row r="217" spans="1:54" ht="24.95" customHeight="1">
      <c r="A217" s="322"/>
      <c r="B217" s="19" t="s">
        <v>2206</v>
      </c>
      <c r="C217" s="19">
        <v>15</v>
      </c>
      <c r="D217" s="27" t="s">
        <v>2207</v>
      </c>
      <c r="E217" s="27"/>
      <c r="F217" s="26" t="s">
        <v>6129</v>
      </c>
      <c r="G217" s="26" t="s">
        <v>3847</v>
      </c>
      <c r="H217" s="26"/>
      <c r="I217" s="26"/>
      <c r="J217" s="26"/>
      <c r="K217" s="26"/>
      <c r="L217" s="26"/>
      <c r="M217" s="26" t="s">
        <v>3848</v>
      </c>
      <c r="N217" s="26" t="s">
        <v>3849</v>
      </c>
      <c r="O217" s="26"/>
      <c r="P217" s="26" t="s">
        <v>3850</v>
      </c>
      <c r="Q217" s="26" t="s">
        <v>3851</v>
      </c>
      <c r="R217" s="26"/>
      <c r="S217" s="26" t="s">
        <v>3852</v>
      </c>
      <c r="T217" s="26" t="s">
        <v>3853</v>
      </c>
      <c r="U217" s="26" t="s">
        <v>3853</v>
      </c>
      <c r="V217" s="26" t="s">
        <v>3854</v>
      </c>
      <c r="W217" s="26"/>
      <c r="X217" s="26"/>
      <c r="Y217" s="26" t="s">
        <v>3855</v>
      </c>
      <c r="Z217" s="26" t="s">
        <v>3856</v>
      </c>
      <c r="AA217" s="28" t="s">
        <v>3857</v>
      </c>
      <c r="AB217" s="28" t="s">
        <v>3858</v>
      </c>
      <c r="AC217" s="28"/>
      <c r="AD217" s="28"/>
      <c r="AE217" s="28" t="s">
        <v>4</v>
      </c>
      <c r="AF217" s="28" t="s">
        <v>3859</v>
      </c>
      <c r="AG217" s="28"/>
      <c r="AH217" s="28" t="s">
        <v>3860</v>
      </c>
      <c r="AI217" s="29"/>
      <c r="AJ217" s="30"/>
      <c r="AK217" s="31"/>
      <c r="AL217" s="328"/>
      <c r="AM217" s="329"/>
      <c r="AN217" s="25" t="s">
        <v>2256</v>
      </c>
      <c r="AO217" s="24">
        <v>45060</v>
      </c>
      <c r="AP217" s="258" t="s">
        <v>3861</v>
      </c>
      <c r="AQ217" s="259"/>
      <c r="AR217" s="259" t="s">
        <v>671</v>
      </c>
      <c r="AS217" s="259" t="s">
        <v>665</v>
      </c>
      <c r="AT217" s="262"/>
      <c r="AU217" s="262"/>
      <c r="AV217" s="262"/>
      <c r="AW217" s="262"/>
      <c r="AX217" s="262"/>
      <c r="AY217" s="262"/>
      <c r="AZ217" s="262"/>
      <c r="BA217" s="317">
        <v>406</v>
      </c>
      <c r="BB217" s="390"/>
    </row>
    <row r="218" spans="1:54" ht="24.95" customHeight="1">
      <c r="A218" s="322"/>
      <c r="B218" s="19" t="s">
        <v>2206</v>
      </c>
      <c r="C218" s="19">
        <v>15</v>
      </c>
      <c r="D218" s="27" t="s">
        <v>2207</v>
      </c>
      <c r="E218" s="27"/>
      <c r="F218" s="26" t="s">
        <v>6130</v>
      </c>
      <c r="G218" s="26" t="s">
        <v>3862</v>
      </c>
      <c r="H218" s="26"/>
      <c r="I218" s="26"/>
      <c r="J218" s="26"/>
      <c r="K218" s="26"/>
      <c r="L218" s="26"/>
      <c r="M218" s="26" t="s">
        <v>3863</v>
      </c>
      <c r="N218" s="26" t="s">
        <v>3864</v>
      </c>
      <c r="O218" s="26"/>
      <c r="P218" s="26"/>
      <c r="Q218" s="26" t="s">
        <v>3865</v>
      </c>
      <c r="R218" s="26"/>
      <c r="S218" s="26"/>
      <c r="T218" s="26"/>
      <c r="U218" s="26"/>
      <c r="V218" s="26"/>
      <c r="W218" s="26"/>
      <c r="X218" s="26"/>
      <c r="Y218" s="26" t="s">
        <v>3866</v>
      </c>
      <c r="Z218" s="26"/>
      <c r="AA218" s="28" t="s">
        <v>3867</v>
      </c>
      <c r="AB218" s="28" t="s">
        <v>2789</v>
      </c>
      <c r="AC218" s="28"/>
      <c r="AD218" s="28"/>
      <c r="AE218" s="28" t="s">
        <v>687</v>
      </c>
      <c r="AF218" s="28" t="s">
        <v>688</v>
      </c>
      <c r="AG218" s="28" t="s">
        <v>3868</v>
      </c>
      <c r="AH218" s="28" t="s">
        <v>3869</v>
      </c>
      <c r="AI218" s="29"/>
      <c r="AJ218" s="30"/>
      <c r="AK218" s="31"/>
      <c r="AL218" s="328"/>
      <c r="AM218" s="329"/>
      <c r="AN218" s="25" t="s">
        <v>2256</v>
      </c>
      <c r="AO218" s="24">
        <v>45060</v>
      </c>
      <c r="AP218" s="258" t="s">
        <v>3870</v>
      </c>
      <c r="AQ218" s="259"/>
      <c r="AR218" s="259" t="s">
        <v>664</v>
      </c>
      <c r="AS218" s="259" t="s">
        <v>665</v>
      </c>
      <c r="AT218" s="262"/>
      <c r="AU218" s="262"/>
      <c r="AV218" s="262"/>
      <c r="AW218" s="262"/>
      <c r="AX218" s="262"/>
      <c r="AY218" s="262"/>
      <c r="AZ218" s="262"/>
      <c r="BA218" s="317">
        <v>407</v>
      </c>
      <c r="BB218" s="390"/>
    </row>
    <row r="219" spans="1:54" ht="24.95" customHeight="1">
      <c r="A219" s="322"/>
      <c r="B219" s="19" t="s">
        <v>2206</v>
      </c>
      <c r="C219" s="19">
        <v>15</v>
      </c>
      <c r="D219" s="27" t="s">
        <v>3871</v>
      </c>
      <c r="E219" s="27"/>
      <c r="F219" s="26" t="s">
        <v>6131</v>
      </c>
      <c r="G219" s="26" t="s">
        <v>3872</v>
      </c>
      <c r="H219" s="26"/>
      <c r="I219" s="26"/>
      <c r="J219" s="26"/>
      <c r="K219" s="26"/>
      <c r="L219" s="26"/>
      <c r="M219" s="26">
        <v>227</v>
      </c>
      <c r="N219" s="26" t="s">
        <v>3873</v>
      </c>
      <c r="O219" s="26"/>
      <c r="P219" s="26"/>
      <c r="Q219" s="26" t="s">
        <v>3874</v>
      </c>
      <c r="R219" s="26"/>
      <c r="S219" s="26"/>
      <c r="T219" s="26"/>
      <c r="U219" s="26" t="s">
        <v>3875</v>
      </c>
      <c r="V219" s="26"/>
      <c r="W219" s="26"/>
      <c r="X219" s="26"/>
      <c r="Y219" s="26" t="s">
        <v>3876</v>
      </c>
      <c r="Z219" s="26" t="s">
        <v>3877</v>
      </c>
      <c r="AA219" s="28" t="s">
        <v>700</v>
      </c>
      <c r="AB219" s="28" t="s">
        <v>3878</v>
      </c>
      <c r="AC219" s="28"/>
      <c r="AD219" s="28"/>
      <c r="AE219" s="28" t="s">
        <v>701</v>
      </c>
      <c r="AF219" s="28" t="s">
        <v>720</v>
      </c>
      <c r="AG219" s="28"/>
      <c r="AH219" s="28" t="s">
        <v>3879</v>
      </c>
      <c r="AI219" s="29"/>
      <c r="AJ219" s="30"/>
      <c r="AK219" s="31"/>
      <c r="AL219" s="328"/>
      <c r="AM219" s="329"/>
      <c r="AN219" s="25" t="s">
        <v>2256</v>
      </c>
      <c r="AO219" s="24">
        <v>45060</v>
      </c>
      <c r="AP219" s="258" t="s">
        <v>3880</v>
      </c>
      <c r="AQ219" s="259"/>
      <c r="AR219" s="259" t="s">
        <v>671</v>
      </c>
      <c r="AS219" s="259" t="s">
        <v>665</v>
      </c>
      <c r="AT219" s="262"/>
      <c r="AU219" s="262"/>
      <c r="AV219" s="262"/>
      <c r="AW219" s="262"/>
      <c r="AX219" s="262"/>
      <c r="AY219" s="262"/>
      <c r="AZ219" s="262"/>
      <c r="BA219" s="317">
        <v>408</v>
      </c>
      <c r="BB219" s="390"/>
    </row>
    <row r="220" spans="1:54" ht="24.95" customHeight="1">
      <c r="A220" s="322"/>
      <c r="B220" s="19" t="s">
        <v>2206</v>
      </c>
      <c r="C220" s="19">
        <v>15</v>
      </c>
      <c r="D220" s="27" t="s">
        <v>3871</v>
      </c>
      <c r="E220" s="27"/>
      <c r="F220" s="26" t="s">
        <v>6132</v>
      </c>
      <c r="G220" s="26" t="s">
        <v>3881</v>
      </c>
      <c r="H220" s="26"/>
      <c r="I220" s="26"/>
      <c r="J220" s="26"/>
      <c r="K220" s="26"/>
      <c r="L220" s="26"/>
      <c r="M220" s="26">
        <v>253</v>
      </c>
      <c r="N220" s="26" t="s">
        <v>3882</v>
      </c>
      <c r="O220" s="26"/>
      <c r="P220" s="26"/>
      <c r="Q220" s="26" t="s">
        <v>3883</v>
      </c>
      <c r="R220" s="26"/>
      <c r="S220" s="26"/>
      <c r="T220" s="26"/>
      <c r="U220" s="26" t="s">
        <v>3884</v>
      </c>
      <c r="V220" s="26"/>
      <c r="W220" s="26"/>
      <c r="X220" s="26"/>
      <c r="Y220" s="26" t="s">
        <v>3885</v>
      </c>
      <c r="Z220" s="26" t="s">
        <v>3877</v>
      </c>
      <c r="AA220" s="28" t="s">
        <v>3886</v>
      </c>
      <c r="AB220" s="28" t="s">
        <v>3887</v>
      </c>
      <c r="AC220" s="28"/>
      <c r="AD220" s="28"/>
      <c r="AE220" s="28" t="s">
        <v>701</v>
      </c>
      <c r="AF220" s="28" t="s">
        <v>3888</v>
      </c>
      <c r="AG220" s="28"/>
      <c r="AH220" s="28" t="s">
        <v>3889</v>
      </c>
      <c r="AI220" s="29"/>
      <c r="AJ220" s="30" t="s">
        <v>2423</v>
      </c>
      <c r="AK220" s="31">
        <v>39248</v>
      </c>
      <c r="AL220" s="328"/>
      <c r="AM220" s="329"/>
      <c r="AN220" s="25" t="s">
        <v>2256</v>
      </c>
      <c r="AO220" s="24">
        <v>45060</v>
      </c>
      <c r="AP220" s="258" t="s">
        <v>3890</v>
      </c>
      <c r="AQ220" s="259"/>
      <c r="AR220" s="259" t="s">
        <v>2200</v>
      </c>
      <c r="AS220" s="259" t="s">
        <v>665</v>
      </c>
      <c r="AT220" s="262"/>
      <c r="AU220" s="262"/>
      <c r="AV220" s="262"/>
      <c r="AW220" s="262"/>
      <c r="AX220" s="262"/>
      <c r="AY220" s="262"/>
      <c r="AZ220" s="262"/>
      <c r="BA220" s="317">
        <v>409</v>
      </c>
      <c r="BB220" s="390"/>
    </row>
    <row r="221" spans="1:54" ht="24.95" customHeight="1">
      <c r="A221" s="322"/>
      <c r="B221" s="19" t="s">
        <v>2206</v>
      </c>
      <c r="C221" s="19">
        <v>15</v>
      </c>
      <c r="D221" s="27" t="s">
        <v>3871</v>
      </c>
      <c r="E221" s="27"/>
      <c r="F221" s="26" t="s">
        <v>6133</v>
      </c>
      <c r="G221" s="26" t="s">
        <v>3891</v>
      </c>
      <c r="H221" s="26"/>
      <c r="I221" s="26"/>
      <c r="J221" s="26"/>
      <c r="K221" s="26"/>
      <c r="L221" s="26"/>
      <c r="M221" s="26" t="s">
        <v>3892</v>
      </c>
      <c r="N221" s="26" t="s">
        <v>3893</v>
      </c>
      <c r="O221" s="26"/>
      <c r="P221" s="26"/>
      <c r="Q221" s="26" t="s">
        <v>3894</v>
      </c>
      <c r="R221" s="26"/>
      <c r="S221" s="26"/>
      <c r="T221" s="26"/>
      <c r="U221" s="26" t="s">
        <v>3895</v>
      </c>
      <c r="V221" s="26"/>
      <c r="W221" s="26"/>
      <c r="X221" s="26"/>
      <c r="Y221" s="26" t="s">
        <v>3896</v>
      </c>
      <c r="Z221" s="26" t="s">
        <v>3897</v>
      </c>
      <c r="AA221" s="28" t="s">
        <v>3898</v>
      </c>
      <c r="AB221" s="28" t="s">
        <v>3899</v>
      </c>
      <c r="AC221" s="28"/>
      <c r="AD221" s="28"/>
      <c r="AE221" s="28" t="s">
        <v>695</v>
      </c>
      <c r="AF221" s="28" t="s">
        <v>1573</v>
      </c>
      <c r="AG221" s="28"/>
      <c r="AH221" s="28" t="s">
        <v>3900</v>
      </c>
      <c r="AI221" s="29"/>
      <c r="AJ221" s="30" t="s">
        <v>2423</v>
      </c>
      <c r="AK221" s="31">
        <v>39248</v>
      </c>
      <c r="AL221" s="328"/>
      <c r="AM221" s="329"/>
      <c r="AN221" s="25" t="s">
        <v>2256</v>
      </c>
      <c r="AO221" s="24">
        <v>45060</v>
      </c>
      <c r="AP221" s="258" t="s">
        <v>3901</v>
      </c>
      <c r="AQ221" s="259"/>
      <c r="AR221" s="259" t="s">
        <v>2200</v>
      </c>
      <c r="AS221" s="259" t="s">
        <v>665</v>
      </c>
      <c r="AT221" s="262"/>
      <c r="AU221" s="262"/>
      <c r="AV221" s="262"/>
      <c r="AW221" s="262"/>
      <c r="AX221" s="262"/>
      <c r="AY221" s="262"/>
      <c r="AZ221" s="262"/>
      <c r="BA221" s="317">
        <v>410</v>
      </c>
      <c r="BB221" s="390"/>
    </row>
    <row r="222" spans="1:54" ht="24.95" customHeight="1">
      <c r="A222" s="322"/>
      <c r="B222" s="19" t="s">
        <v>2206</v>
      </c>
      <c r="C222" s="19">
        <v>15</v>
      </c>
      <c r="D222" s="27" t="s">
        <v>3871</v>
      </c>
      <c r="E222" s="27"/>
      <c r="F222" s="26" t="s">
        <v>6134</v>
      </c>
      <c r="G222" s="26" t="s">
        <v>3</v>
      </c>
      <c r="H222" s="26"/>
      <c r="I222" s="26"/>
      <c r="J222" s="26"/>
      <c r="K222" s="26"/>
      <c r="L222" s="26"/>
      <c r="M222" s="26"/>
      <c r="N222" s="26"/>
      <c r="O222" s="26"/>
      <c r="P222" s="26"/>
      <c r="Q222" s="26" t="s">
        <v>3902</v>
      </c>
      <c r="R222" s="26"/>
      <c r="S222" s="26"/>
      <c r="T222" s="26"/>
      <c r="U222" s="26" t="s">
        <v>3903</v>
      </c>
      <c r="V222" s="26"/>
      <c r="W222" s="26"/>
      <c r="X222" s="26"/>
      <c r="Y222" s="26" t="s">
        <v>3904</v>
      </c>
      <c r="Z222" s="26" t="s">
        <v>3897</v>
      </c>
      <c r="AA222" s="28" t="s">
        <v>3905</v>
      </c>
      <c r="AB222" s="28" t="s">
        <v>3906</v>
      </c>
      <c r="AC222" s="28"/>
      <c r="AD222" s="28"/>
      <c r="AE222" s="28"/>
      <c r="AF222" s="28"/>
      <c r="AG222" s="28"/>
      <c r="AH222" s="28"/>
      <c r="AI222" s="29"/>
      <c r="AJ222" s="30" t="s">
        <v>2423</v>
      </c>
      <c r="AK222" s="31">
        <v>39248</v>
      </c>
      <c r="AL222" s="328"/>
      <c r="AM222" s="329"/>
      <c r="AN222" s="25" t="s">
        <v>2256</v>
      </c>
      <c r="AO222" s="24">
        <v>45060</v>
      </c>
      <c r="AP222" s="258" t="s">
        <v>3907</v>
      </c>
      <c r="AQ222" s="259"/>
      <c r="AR222" s="259" t="s">
        <v>2200</v>
      </c>
      <c r="AS222" s="259" t="s">
        <v>665</v>
      </c>
      <c r="AT222" s="262"/>
      <c r="AU222" s="262"/>
      <c r="AV222" s="262"/>
      <c r="AW222" s="262"/>
      <c r="AX222" s="262"/>
      <c r="AY222" s="262"/>
      <c r="AZ222" s="262"/>
      <c r="BA222" s="317">
        <v>411</v>
      </c>
      <c r="BB222" s="390"/>
    </row>
    <row r="223" spans="1:54" ht="24.95" customHeight="1">
      <c r="A223" s="322"/>
      <c r="B223" s="19" t="s">
        <v>2206</v>
      </c>
      <c r="C223" s="19">
        <v>15</v>
      </c>
      <c r="D223" s="27" t="s">
        <v>3871</v>
      </c>
      <c r="E223" s="27"/>
      <c r="F223" s="26" t="s">
        <v>6135</v>
      </c>
      <c r="G223" s="26" t="s">
        <v>3908</v>
      </c>
      <c r="H223" s="26"/>
      <c r="I223" s="26"/>
      <c r="J223" s="26"/>
      <c r="K223" s="26"/>
      <c r="L223" s="26"/>
      <c r="M223" s="26" t="s">
        <v>3909</v>
      </c>
      <c r="N223" s="26" t="s">
        <v>3910</v>
      </c>
      <c r="O223" s="26"/>
      <c r="P223" s="26"/>
      <c r="Q223" s="26" t="s">
        <v>3911</v>
      </c>
      <c r="R223" s="26"/>
      <c r="S223" s="26"/>
      <c r="T223" s="26"/>
      <c r="U223" s="26"/>
      <c r="V223" s="26"/>
      <c r="W223" s="26"/>
      <c r="X223" s="26"/>
      <c r="Y223" s="26" t="s">
        <v>3912</v>
      </c>
      <c r="Z223" s="26" t="s">
        <v>3913</v>
      </c>
      <c r="AA223" s="28" t="s">
        <v>3914</v>
      </c>
      <c r="AB223" s="28" t="s">
        <v>3915</v>
      </c>
      <c r="AC223" s="28"/>
      <c r="AD223" s="28"/>
      <c r="AE223" s="28" t="s">
        <v>695</v>
      </c>
      <c r="AF223" s="28" t="s">
        <v>3916</v>
      </c>
      <c r="AG223" s="28" t="s">
        <v>3917</v>
      </c>
      <c r="AH223" s="28" t="s">
        <v>3918</v>
      </c>
      <c r="AI223" s="29"/>
      <c r="AJ223" s="30"/>
      <c r="AK223" s="31"/>
      <c r="AL223" s="328"/>
      <c r="AM223" s="329"/>
      <c r="AN223" s="25" t="s">
        <v>2256</v>
      </c>
      <c r="AO223" s="24">
        <v>45060</v>
      </c>
      <c r="AP223" s="258" t="s">
        <v>3919</v>
      </c>
      <c r="AQ223" s="259"/>
      <c r="AR223" s="259" t="s">
        <v>664</v>
      </c>
      <c r="AS223" s="259" t="s">
        <v>665</v>
      </c>
      <c r="AT223" s="262"/>
      <c r="AU223" s="262"/>
      <c r="AV223" s="262"/>
      <c r="AW223" s="262"/>
      <c r="AX223" s="262"/>
      <c r="AY223" s="262"/>
      <c r="AZ223" s="262"/>
      <c r="BA223" s="317">
        <v>412</v>
      </c>
      <c r="BB223" s="390"/>
    </row>
    <row r="224" spans="1:54" ht="24.95" customHeight="1">
      <c r="A224" s="322"/>
      <c r="B224" s="19" t="s">
        <v>2206</v>
      </c>
      <c r="C224" s="19">
        <v>15</v>
      </c>
      <c r="D224" s="27" t="s">
        <v>3920</v>
      </c>
      <c r="E224" s="27"/>
      <c r="F224" s="26" t="s">
        <v>6136</v>
      </c>
      <c r="G224" s="26" t="s">
        <v>3921</v>
      </c>
      <c r="H224" s="26" t="s">
        <v>3</v>
      </c>
      <c r="I224" s="26"/>
      <c r="J224" s="26"/>
      <c r="K224" s="26"/>
      <c r="L224" s="26"/>
      <c r="M224" s="26" t="s">
        <v>3</v>
      </c>
      <c r="N224" s="26" t="s">
        <v>3</v>
      </c>
      <c r="O224" s="26"/>
      <c r="P224" s="26" t="s">
        <v>3</v>
      </c>
      <c r="Q224" s="26" t="s">
        <v>3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3922</v>
      </c>
      <c r="AB224" s="28" t="s">
        <v>3</v>
      </c>
      <c r="AC224" s="28"/>
      <c r="AD224" s="28"/>
      <c r="AE224" s="28" t="s">
        <v>3</v>
      </c>
      <c r="AF224" s="28" t="s">
        <v>3</v>
      </c>
      <c r="AG224" s="28"/>
      <c r="AH224" s="28" t="s">
        <v>3</v>
      </c>
      <c r="AI224" s="29"/>
      <c r="AJ224" s="30" t="s">
        <v>2285</v>
      </c>
      <c r="AK224" s="31">
        <v>39248</v>
      </c>
      <c r="AL224" s="328"/>
      <c r="AM224" s="329"/>
      <c r="AN224" s="25" t="s">
        <v>2256</v>
      </c>
      <c r="AO224" s="24">
        <v>45060</v>
      </c>
      <c r="AP224" s="258" t="s">
        <v>3923</v>
      </c>
      <c r="AQ224" s="259"/>
      <c r="AR224" s="259" t="s">
        <v>875</v>
      </c>
      <c r="AS224" s="259" t="s">
        <v>3924</v>
      </c>
      <c r="AT224" s="262"/>
      <c r="AU224" s="262"/>
      <c r="AV224" s="262"/>
      <c r="AW224" s="262"/>
      <c r="AX224" s="262"/>
      <c r="AY224" s="262"/>
      <c r="AZ224" s="262"/>
      <c r="BA224" s="317">
        <v>413</v>
      </c>
      <c r="BB224" s="390"/>
    </row>
    <row r="225" spans="1:54" ht="24.95" customHeight="1">
      <c r="A225" s="322"/>
      <c r="B225" s="19" t="s">
        <v>2206</v>
      </c>
      <c r="C225" s="19">
        <v>15</v>
      </c>
      <c r="D225" s="27" t="s">
        <v>3920</v>
      </c>
      <c r="E225" s="27"/>
      <c r="F225" s="26" t="s">
        <v>6137</v>
      </c>
      <c r="G225" s="26" t="s">
        <v>3925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3926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2285</v>
      </c>
      <c r="AK225" s="31">
        <v>39248</v>
      </c>
      <c r="AL225" s="328"/>
      <c r="AM225" s="329"/>
      <c r="AN225" s="25" t="s">
        <v>2256</v>
      </c>
      <c r="AO225" s="24">
        <v>45060</v>
      </c>
      <c r="AP225" s="258" t="s">
        <v>3927</v>
      </c>
      <c r="AQ225" s="259"/>
      <c r="AR225" s="259" t="s">
        <v>875</v>
      </c>
      <c r="AS225" s="259" t="s">
        <v>3928</v>
      </c>
      <c r="AT225" s="262"/>
      <c r="AU225" s="262"/>
      <c r="AV225" s="262"/>
      <c r="AW225" s="262"/>
      <c r="AX225" s="262"/>
      <c r="AY225" s="262"/>
      <c r="AZ225" s="262"/>
      <c r="BA225" s="317">
        <v>414</v>
      </c>
      <c r="BB225" s="390"/>
    </row>
    <row r="226" spans="1:54" ht="24.95" customHeight="1">
      <c r="A226" s="322"/>
      <c r="B226" s="19" t="s">
        <v>2206</v>
      </c>
      <c r="C226" s="19">
        <v>15</v>
      </c>
      <c r="D226" s="27" t="s">
        <v>3920</v>
      </c>
      <c r="E226" s="27"/>
      <c r="F226" s="26" t="s">
        <v>6138</v>
      </c>
      <c r="G226" s="26" t="s">
        <v>3929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3930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2285</v>
      </c>
      <c r="AK226" s="31">
        <v>39248</v>
      </c>
      <c r="AL226" s="328"/>
      <c r="AM226" s="329"/>
      <c r="AN226" s="25" t="s">
        <v>2256</v>
      </c>
      <c r="AO226" s="24">
        <v>45060</v>
      </c>
      <c r="AP226" s="258" t="s">
        <v>3931</v>
      </c>
      <c r="AQ226" s="259"/>
      <c r="AR226" s="259" t="s">
        <v>875</v>
      </c>
      <c r="AS226" s="259" t="s">
        <v>3932</v>
      </c>
      <c r="AT226" s="262"/>
      <c r="AU226" s="262"/>
      <c r="AV226" s="262"/>
      <c r="AW226" s="262"/>
      <c r="AX226" s="262"/>
      <c r="AY226" s="262"/>
      <c r="AZ226" s="262"/>
      <c r="BA226" s="317">
        <v>415</v>
      </c>
      <c r="BB226" s="390"/>
    </row>
    <row r="227" spans="1:54" ht="24.95" customHeight="1">
      <c r="A227" s="322"/>
      <c r="B227" s="19" t="s">
        <v>2206</v>
      </c>
      <c r="C227" s="19">
        <v>15</v>
      </c>
      <c r="D227" s="27" t="s">
        <v>3920</v>
      </c>
      <c r="E227" s="27"/>
      <c r="F227" s="26" t="s">
        <v>6139</v>
      </c>
      <c r="G227" s="26" t="s">
        <v>3933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3934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2285</v>
      </c>
      <c r="AK227" s="31">
        <v>39248</v>
      </c>
      <c r="AL227" s="328"/>
      <c r="AM227" s="329"/>
      <c r="AN227" s="25" t="s">
        <v>2256</v>
      </c>
      <c r="AO227" s="24">
        <v>45060</v>
      </c>
      <c r="AP227" s="258" t="s">
        <v>3935</v>
      </c>
      <c r="AQ227" s="259"/>
      <c r="AR227" s="259" t="s">
        <v>875</v>
      </c>
      <c r="AS227" s="259" t="s">
        <v>3936</v>
      </c>
      <c r="AT227" s="262"/>
      <c r="AU227" s="262"/>
      <c r="AV227" s="262"/>
      <c r="AW227" s="262"/>
      <c r="AX227" s="262"/>
      <c r="AY227" s="262"/>
      <c r="AZ227" s="262"/>
      <c r="BA227" s="317">
        <v>416</v>
      </c>
      <c r="BB227" s="390"/>
    </row>
    <row r="228" spans="1:54" ht="24.95" customHeight="1">
      <c r="A228" s="322"/>
      <c r="B228" s="19" t="s">
        <v>2206</v>
      </c>
      <c r="C228" s="19">
        <v>15</v>
      </c>
      <c r="D228" s="27" t="s">
        <v>3920</v>
      </c>
      <c r="E228" s="27"/>
      <c r="F228" s="26" t="s">
        <v>6140</v>
      </c>
      <c r="G228" s="26" t="s">
        <v>3937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3938</v>
      </c>
      <c r="AB228" s="28" t="s">
        <v>3939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2285</v>
      </c>
      <c r="AK228" s="31">
        <v>39248</v>
      </c>
      <c r="AL228" s="328"/>
      <c r="AM228" s="329"/>
      <c r="AN228" s="25" t="s">
        <v>2256</v>
      </c>
      <c r="AO228" s="24">
        <v>45060</v>
      </c>
      <c r="AP228" s="258" t="s">
        <v>3940</v>
      </c>
      <c r="AQ228" s="259"/>
      <c r="AR228" s="259" t="s">
        <v>875</v>
      </c>
      <c r="AS228" s="259" t="s">
        <v>3941</v>
      </c>
      <c r="AT228" s="262"/>
      <c r="AU228" s="262"/>
      <c r="AV228" s="262"/>
      <c r="AW228" s="262"/>
      <c r="AX228" s="262"/>
      <c r="AY228" s="262"/>
      <c r="AZ228" s="262"/>
      <c r="BA228" s="317">
        <v>417</v>
      </c>
      <c r="BB228" s="390"/>
    </row>
    <row r="229" spans="1:54" ht="24.95" customHeight="1">
      <c r="A229" s="322"/>
      <c r="B229" s="19" t="s">
        <v>2206</v>
      </c>
      <c r="C229" s="19">
        <v>15</v>
      </c>
      <c r="D229" s="27" t="s">
        <v>3920</v>
      </c>
      <c r="E229" s="27"/>
      <c r="F229" s="26" t="s">
        <v>6141</v>
      </c>
      <c r="G229" s="26" t="s">
        <v>3942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3943</v>
      </c>
      <c r="AB229" s="28" t="s">
        <v>3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2285</v>
      </c>
      <c r="AK229" s="31">
        <v>39248</v>
      </c>
      <c r="AL229" s="328"/>
      <c r="AM229" s="329"/>
      <c r="AN229" s="25" t="s">
        <v>2256</v>
      </c>
      <c r="AO229" s="24">
        <v>45060</v>
      </c>
      <c r="AP229" s="258" t="s">
        <v>3944</v>
      </c>
      <c r="AQ229" s="259"/>
      <c r="AR229" s="259" t="s">
        <v>875</v>
      </c>
      <c r="AS229" s="259" t="s">
        <v>3945</v>
      </c>
      <c r="AT229" s="262"/>
      <c r="AU229" s="262"/>
      <c r="AV229" s="262"/>
      <c r="AW229" s="262"/>
      <c r="AX229" s="262"/>
      <c r="AY229" s="262"/>
      <c r="AZ229" s="262"/>
      <c r="BA229" s="317">
        <v>418</v>
      </c>
      <c r="BB229" s="390"/>
    </row>
    <row r="230" spans="1:54" ht="24.95" customHeight="1">
      <c r="A230" s="322"/>
      <c r="B230" s="19" t="s">
        <v>2206</v>
      </c>
      <c r="C230" s="19">
        <v>15</v>
      </c>
      <c r="D230" s="27" t="s">
        <v>3920</v>
      </c>
      <c r="E230" s="27"/>
      <c r="F230" s="26" t="s">
        <v>6142</v>
      </c>
      <c r="G230" s="26" t="s">
        <v>3946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3947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2285</v>
      </c>
      <c r="AK230" s="31">
        <v>39248</v>
      </c>
      <c r="AL230" s="328"/>
      <c r="AM230" s="329"/>
      <c r="AN230" s="25" t="s">
        <v>2256</v>
      </c>
      <c r="AO230" s="24">
        <v>45060</v>
      </c>
      <c r="AP230" s="258" t="s">
        <v>3948</v>
      </c>
      <c r="AQ230" s="259"/>
      <c r="AR230" s="259" t="s">
        <v>875</v>
      </c>
      <c r="AS230" s="259" t="s">
        <v>3949</v>
      </c>
      <c r="AT230" s="262"/>
      <c r="AU230" s="262"/>
      <c r="AV230" s="262"/>
      <c r="AW230" s="262"/>
      <c r="AX230" s="262"/>
      <c r="AY230" s="262"/>
      <c r="AZ230" s="262"/>
      <c r="BA230" s="317">
        <v>419</v>
      </c>
      <c r="BB230" s="390"/>
    </row>
    <row r="231" spans="1:54" ht="24.95" customHeight="1">
      <c r="A231" s="322"/>
      <c r="B231" s="19" t="s">
        <v>2206</v>
      </c>
      <c r="C231" s="19">
        <v>15</v>
      </c>
      <c r="D231" s="27" t="s">
        <v>3920</v>
      </c>
      <c r="E231" s="27"/>
      <c r="F231" s="26" t="s">
        <v>6143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3950</v>
      </c>
      <c r="AB231" s="28" t="s">
        <v>3950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2285</v>
      </c>
      <c r="AK231" s="31">
        <v>39248</v>
      </c>
      <c r="AL231" s="328"/>
      <c r="AM231" s="329"/>
      <c r="AN231" s="25" t="s">
        <v>2256</v>
      </c>
      <c r="AO231" s="24">
        <v>45060</v>
      </c>
      <c r="AP231" s="258" t="s">
        <v>3951</v>
      </c>
      <c r="AQ231" s="259"/>
      <c r="AR231" s="259" t="s">
        <v>875</v>
      </c>
      <c r="AS231" s="259" t="s">
        <v>3952</v>
      </c>
      <c r="AT231" s="262"/>
      <c r="AU231" s="262"/>
      <c r="AV231" s="262"/>
      <c r="AW231" s="262"/>
      <c r="AX231" s="262"/>
      <c r="AY231" s="262"/>
      <c r="AZ231" s="262"/>
      <c r="BA231" s="317">
        <v>420</v>
      </c>
      <c r="BB231" s="390"/>
    </row>
    <row r="232" spans="1:54" ht="24.95" customHeight="1">
      <c r="A232" s="322"/>
      <c r="B232" s="19" t="s">
        <v>2206</v>
      </c>
      <c r="C232" s="19">
        <v>15</v>
      </c>
      <c r="D232" s="27" t="s">
        <v>3920</v>
      </c>
      <c r="E232" s="27"/>
      <c r="F232" s="26" t="s">
        <v>6144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3953</v>
      </c>
      <c r="AB232" s="28" t="s">
        <v>3954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2285</v>
      </c>
      <c r="AK232" s="31">
        <v>39248</v>
      </c>
      <c r="AL232" s="328"/>
      <c r="AM232" s="329"/>
      <c r="AN232" s="25" t="s">
        <v>2256</v>
      </c>
      <c r="AO232" s="24">
        <v>45060</v>
      </c>
      <c r="AP232" s="258" t="s">
        <v>3955</v>
      </c>
      <c r="AQ232" s="259"/>
      <c r="AR232" s="259" t="s">
        <v>875</v>
      </c>
      <c r="AS232" s="259" t="s">
        <v>3956</v>
      </c>
      <c r="AT232" s="262"/>
      <c r="AU232" s="262"/>
      <c r="AV232" s="262"/>
      <c r="AW232" s="262"/>
      <c r="AX232" s="262"/>
      <c r="AY232" s="262"/>
      <c r="AZ232" s="262"/>
      <c r="BA232" s="317">
        <v>421</v>
      </c>
      <c r="BB232" s="390"/>
    </row>
    <row r="233" spans="1:54" ht="24.95" customHeight="1">
      <c r="A233" s="322"/>
      <c r="B233" s="19" t="s">
        <v>2206</v>
      </c>
      <c r="C233" s="19">
        <v>15</v>
      </c>
      <c r="D233" s="27" t="s">
        <v>3920</v>
      </c>
      <c r="E233" s="27"/>
      <c r="F233" s="26" t="s">
        <v>6145</v>
      </c>
      <c r="G233" s="26" t="s">
        <v>3957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3958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2285</v>
      </c>
      <c r="AK233" s="31">
        <v>39248</v>
      </c>
      <c r="AL233" s="328"/>
      <c r="AM233" s="329"/>
      <c r="AN233" s="25" t="s">
        <v>2256</v>
      </c>
      <c r="AO233" s="24">
        <v>45060</v>
      </c>
      <c r="AP233" s="258" t="s">
        <v>3959</v>
      </c>
      <c r="AQ233" s="259"/>
      <c r="AR233" s="259" t="s">
        <v>875</v>
      </c>
      <c r="AS233" s="259" t="s">
        <v>3960</v>
      </c>
      <c r="AT233" s="262"/>
      <c r="AU233" s="262"/>
      <c r="AV233" s="262"/>
      <c r="AW233" s="262"/>
      <c r="AX233" s="262"/>
      <c r="AY233" s="262"/>
      <c r="AZ233" s="262"/>
      <c r="BA233" s="317">
        <v>422</v>
      </c>
      <c r="BB233" s="390"/>
    </row>
    <row r="234" spans="1:54" ht="24.95" customHeight="1">
      <c r="A234" s="322"/>
      <c r="B234" s="19" t="s">
        <v>2206</v>
      </c>
      <c r="C234" s="19">
        <v>15</v>
      </c>
      <c r="D234" s="27" t="s">
        <v>3920</v>
      </c>
      <c r="E234" s="27"/>
      <c r="F234" s="26" t="s">
        <v>6146</v>
      </c>
      <c r="G234" s="26" t="s">
        <v>3961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3962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2285</v>
      </c>
      <c r="AK234" s="31">
        <v>39248</v>
      </c>
      <c r="AL234" s="328"/>
      <c r="AM234" s="329"/>
      <c r="AN234" s="25" t="s">
        <v>2256</v>
      </c>
      <c r="AO234" s="24">
        <v>45060</v>
      </c>
      <c r="AP234" s="258" t="s">
        <v>3963</v>
      </c>
      <c r="AQ234" s="259"/>
      <c r="AR234" s="259" t="s">
        <v>875</v>
      </c>
      <c r="AS234" s="259" t="s">
        <v>3964</v>
      </c>
      <c r="AT234" s="262"/>
      <c r="AU234" s="262"/>
      <c r="AV234" s="262"/>
      <c r="AW234" s="262"/>
      <c r="AX234" s="262"/>
      <c r="AY234" s="262"/>
      <c r="AZ234" s="262"/>
      <c r="BA234" s="317">
        <v>423</v>
      </c>
      <c r="BB234" s="390"/>
    </row>
    <row r="235" spans="1:54" ht="24.95" customHeight="1">
      <c r="A235" s="322"/>
      <c r="B235" s="19" t="s">
        <v>2206</v>
      </c>
      <c r="C235" s="19">
        <v>15</v>
      </c>
      <c r="D235" s="27" t="s">
        <v>3920</v>
      </c>
      <c r="E235" s="27"/>
      <c r="F235" s="26" t="s">
        <v>6147</v>
      </c>
      <c r="G235" s="26" t="s">
        <v>3965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3966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2285</v>
      </c>
      <c r="AK235" s="31">
        <v>39248</v>
      </c>
      <c r="AL235" s="328"/>
      <c r="AM235" s="329"/>
      <c r="AN235" s="25" t="s">
        <v>2256</v>
      </c>
      <c r="AO235" s="24">
        <v>45060</v>
      </c>
      <c r="AP235" s="258" t="s">
        <v>3967</v>
      </c>
      <c r="AQ235" s="259"/>
      <c r="AR235" s="259" t="s">
        <v>875</v>
      </c>
      <c r="AS235" s="259" t="s">
        <v>3968</v>
      </c>
      <c r="AT235" s="262"/>
      <c r="AU235" s="262"/>
      <c r="AV235" s="262"/>
      <c r="AW235" s="262"/>
      <c r="AX235" s="262"/>
      <c r="AY235" s="262"/>
      <c r="AZ235" s="262"/>
      <c r="BA235" s="317">
        <v>424</v>
      </c>
      <c r="BB235" s="390"/>
    </row>
    <row r="236" spans="1:54" ht="24.95" customHeight="1">
      <c r="A236" s="322"/>
      <c r="B236" s="19" t="s">
        <v>2206</v>
      </c>
      <c r="C236" s="19">
        <v>15</v>
      </c>
      <c r="D236" s="27" t="s">
        <v>3920</v>
      </c>
      <c r="E236" s="27"/>
      <c r="F236" s="26" t="s">
        <v>6148</v>
      </c>
      <c r="G236" s="26" t="s">
        <v>3969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3970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2285</v>
      </c>
      <c r="AK236" s="31">
        <v>39248</v>
      </c>
      <c r="AL236" s="328"/>
      <c r="AM236" s="329"/>
      <c r="AN236" s="25" t="s">
        <v>2256</v>
      </c>
      <c r="AO236" s="24">
        <v>45060</v>
      </c>
      <c r="AP236" s="258" t="s">
        <v>3971</v>
      </c>
      <c r="AQ236" s="259"/>
      <c r="AR236" s="259" t="s">
        <v>875</v>
      </c>
      <c r="AS236" s="259" t="s">
        <v>3972</v>
      </c>
      <c r="AT236" s="262"/>
      <c r="AU236" s="262"/>
      <c r="AV236" s="262"/>
      <c r="AW236" s="262"/>
      <c r="AX236" s="262"/>
      <c r="AY236" s="262"/>
      <c r="AZ236" s="262"/>
      <c r="BA236" s="317">
        <v>425</v>
      </c>
      <c r="BB236" s="390"/>
    </row>
    <row r="237" spans="1:54" ht="24.95" customHeight="1">
      <c r="A237" s="322"/>
      <c r="B237" s="19" t="s">
        <v>2206</v>
      </c>
      <c r="C237" s="19">
        <v>15</v>
      </c>
      <c r="D237" s="27" t="s">
        <v>3920</v>
      </c>
      <c r="E237" s="27"/>
      <c r="F237" s="26" t="s">
        <v>6149</v>
      </c>
      <c r="G237" s="26" t="s">
        <v>3973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3974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2285</v>
      </c>
      <c r="AK237" s="31">
        <v>39248</v>
      </c>
      <c r="AL237" s="328"/>
      <c r="AM237" s="329"/>
      <c r="AN237" s="25" t="s">
        <v>2256</v>
      </c>
      <c r="AO237" s="24">
        <v>45060</v>
      </c>
      <c r="AP237" s="258" t="s">
        <v>3974</v>
      </c>
      <c r="AQ237" s="259"/>
      <c r="AR237" s="259" t="s">
        <v>875</v>
      </c>
      <c r="AS237" s="259" t="s">
        <v>3975</v>
      </c>
      <c r="AT237" s="262"/>
      <c r="AU237" s="262"/>
      <c r="AV237" s="262"/>
      <c r="AW237" s="262"/>
      <c r="AX237" s="262"/>
      <c r="AY237" s="262"/>
      <c r="AZ237" s="262"/>
      <c r="BA237" s="317">
        <v>426</v>
      </c>
      <c r="BB237" s="390"/>
    </row>
    <row r="238" spans="1:54" ht="24.95" customHeight="1">
      <c r="A238" s="322"/>
      <c r="B238" s="19" t="s">
        <v>2206</v>
      </c>
      <c r="C238" s="19">
        <v>15</v>
      </c>
      <c r="D238" s="27" t="s">
        <v>3920</v>
      </c>
      <c r="E238" s="27"/>
      <c r="F238" s="26" t="s">
        <v>6150</v>
      </c>
      <c r="G238" s="26" t="s">
        <v>3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3976</v>
      </c>
      <c r="AB238" s="28" t="s">
        <v>3976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2285</v>
      </c>
      <c r="AK238" s="31">
        <v>39248</v>
      </c>
      <c r="AL238" s="328"/>
      <c r="AM238" s="329"/>
      <c r="AN238" s="25" t="s">
        <v>2256</v>
      </c>
      <c r="AO238" s="24">
        <v>45060</v>
      </c>
      <c r="AP238" s="258" t="s">
        <v>3977</v>
      </c>
      <c r="AQ238" s="259"/>
      <c r="AR238" s="259" t="s">
        <v>875</v>
      </c>
      <c r="AS238" s="259" t="s">
        <v>3978</v>
      </c>
      <c r="AT238" s="262"/>
      <c r="AU238" s="262"/>
      <c r="AV238" s="262"/>
      <c r="AW238" s="262"/>
      <c r="AX238" s="262"/>
      <c r="AY238" s="262"/>
      <c r="AZ238" s="262"/>
      <c r="BA238" s="317">
        <v>427</v>
      </c>
      <c r="BB238" s="390"/>
    </row>
    <row r="239" spans="1:54" ht="24.95" customHeight="1">
      <c r="A239" s="322"/>
      <c r="B239" s="19" t="s">
        <v>2206</v>
      </c>
      <c r="C239" s="19">
        <v>15</v>
      </c>
      <c r="D239" s="27" t="s">
        <v>3920</v>
      </c>
      <c r="E239" s="27"/>
      <c r="F239" s="26" t="s">
        <v>6151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3979</v>
      </c>
      <c r="AB239" s="28" t="s">
        <v>3980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2285</v>
      </c>
      <c r="AK239" s="31">
        <v>39248</v>
      </c>
      <c r="AL239" s="328"/>
      <c r="AM239" s="329"/>
      <c r="AN239" s="25" t="s">
        <v>2256</v>
      </c>
      <c r="AO239" s="24">
        <v>45060</v>
      </c>
      <c r="AP239" s="258" t="s">
        <v>3981</v>
      </c>
      <c r="AQ239" s="259"/>
      <c r="AR239" s="259" t="s">
        <v>875</v>
      </c>
      <c r="AS239" s="259" t="s">
        <v>3982</v>
      </c>
      <c r="AT239" s="262"/>
      <c r="AU239" s="262"/>
      <c r="AV239" s="262"/>
      <c r="AW239" s="262"/>
      <c r="AX239" s="262"/>
      <c r="AY239" s="262"/>
      <c r="AZ239" s="262"/>
      <c r="BA239" s="317">
        <v>428</v>
      </c>
      <c r="BB239" s="390"/>
    </row>
    <row r="240" spans="1:54" ht="24.95" customHeight="1">
      <c r="A240" s="322"/>
      <c r="B240" s="19" t="s">
        <v>2206</v>
      </c>
      <c r="C240" s="19">
        <v>15</v>
      </c>
      <c r="D240" s="27" t="s">
        <v>3920</v>
      </c>
      <c r="E240" s="27"/>
      <c r="F240" s="26" t="s">
        <v>6152</v>
      </c>
      <c r="G240" s="26" t="s">
        <v>3983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3984</v>
      </c>
      <c r="AB240" s="28" t="s">
        <v>3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2285</v>
      </c>
      <c r="AK240" s="31">
        <v>39248</v>
      </c>
      <c r="AL240" s="328"/>
      <c r="AM240" s="329"/>
      <c r="AN240" s="25" t="s">
        <v>2256</v>
      </c>
      <c r="AO240" s="24">
        <v>45060</v>
      </c>
      <c r="AP240" s="258" t="s">
        <v>3985</v>
      </c>
      <c r="AQ240" s="259"/>
      <c r="AR240" s="259" t="s">
        <v>875</v>
      </c>
      <c r="AS240" s="259" t="s">
        <v>3986</v>
      </c>
      <c r="AT240" s="262"/>
      <c r="AU240" s="262"/>
      <c r="AV240" s="262"/>
      <c r="AW240" s="262"/>
      <c r="AX240" s="262"/>
      <c r="AY240" s="262"/>
      <c r="AZ240" s="262"/>
      <c r="BA240" s="317">
        <v>429</v>
      </c>
      <c r="BB240" s="390"/>
    </row>
    <row r="241" spans="1:54" ht="24.95" customHeight="1">
      <c r="A241" s="322"/>
      <c r="B241" s="19" t="s">
        <v>2206</v>
      </c>
      <c r="C241" s="19">
        <v>15</v>
      </c>
      <c r="D241" s="27" t="s">
        <v>3920</v>
      </c>
      <c r="E241" s="27"/>
      <c r="F241" s="26" t="s">
        <v>6153</v>
      </c>
      <c r="G241" s="26" t="s">
        <v>3987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3988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2285</v>
      </c>
      <c r="AK241" s="31">
        <v>39248</v>
      </c>
      <c r="AL241" s="328"/>
      <c r="AM241" s="329"/>
      <c r="AN241" s="25" t="s">
        <v>2256</v>
      </c>
      <c r="AO241" s="24">
        <v>45060</v>
      </c>
      <c r="AP241" s="258" t="s">
        <v>3989</v>
      </c>
      <c r="AQ241" s="259"/>
      <c r="AR241" s="259" t="s">
        <v>875</v>
      </c>
      <c r="AS241" s="259" t="s">
        <v>3990</v>
      </c>
      <c r="AT241" s="262"/>
      <c r="AU241" s="262"/>
      <c r="AV241" s="262"/>
      <c r="AW241" s="262"/>
      <c r="AX241" s="262"/>
      <c r="AY241" s="262"/>
      <c r="AZ241" s="262"/>
      <c r="BA241" s="317">
        <v>430</v>
      </c>
      <c r="BB241" s="390"/>
    </row>
    <row r="242" spans="1:54" ht="24.95" customHeight="1">
      <c r="A242" s="322"/>
      <c r="B242" s="19" t="s">
        <v>2206</v>
      </c>
      <c r="C242" s="19">
        <v>15</v>
      </c>
      <c r="D242" s="27" t="s">
        <v>3920</v>
      </c>
      <c r="E242" s="27"/>
      <c r="F242" s="26" t="s">
        <v>6154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3950</v>
      </c>
      <c r="AB242" s="28" t="s">
        <v>3991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2285</v>
      </c>
      <c r="AK242" s="31">
        <v>39248</v>
      </c>
      <c r="AL242" s="328"/>
      <c r="AM242" s="329"/>
      <c r="AN242" s="25" t="s">
        <v>2256</v>
      </c>
      <c r="AO242" s="24">
        <v>45060</v>
      </c>
      <c r="AP242" s="258" t="s">
        <v>3992</v>
      </c>
      <c r="AQ242" s="259"/>
      <c r="AR242" s="259" t="s">
        <v>875</v>
      </c>
      <c r="AS242" s="259" t="s">
        <v>3993</v>
      </c>
      <c r="AT242" s="262"/>
      <c r="AU242" s="262"/>
      <c r="AV242" s="262"/>
      <c r="AW242" s="262"/>
      <c r="AX242" s="262"/>
      <c r="AY242" s="262"/>
      <c r="AZ242" s="262"/>
      <c r="BA242" s="317">
        <v>431</v>
      </c>
      <c r="BB242" s="390"/>
    </row>
    <row r="243" spans="1:54" ht="24.95" customHeight="1">
      <c r="A243" s="322"/>
      <c r="B243" s="19" t="s">
        <v>2206</v>
      </c>
      <c r="C243" s="19">
        <v>15</v>
      </c>
      <c r="D243" s="27" t="s">
        <v>3920</v>
      </c>
      <c r="E243" s="27"/>
      <c r="F243" s="26" t="s">
        <v>6155</v>
      </c>
      <c r="G243" s="26" t="s">
        <v>3994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3995</v>
      </c>
      <c r="AB243" s="28" t="s">
        <v>3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2285</v>
      </c>
      <c r="AK243" s="31">
        <v>39248</v>
      </c>
      <c r="AL243" s="328"/>
      <c r="AM243" s="329"/>
      <c r="AN243" s="25" t="s">
        <v>2256</v>
      </c>
      <c r="AO243" s="24">
        <v>45060</v>
      </c>
      <c r="AP243" s="258" t="s">
        <v>3996</v>
      </c>
      <c r="AQ243" s="259"/>
      <c r="AR243" s="259" t="s">
        <v>875</v>
      </c>
      <c r="AS243" s="259" t="s">
        <v>3997</v>
      </c>
      <c r="AT243" s="262"/>
      <c r="AU243" s="262"/>
      <c r="AV243" s="262"/>
      <c r="AW243" s="262"/>
      <c r="AX243" s="262"/>
      <c r="AY243" s="262"/>
      <c r="AZ243" s="262"/>
      <c r="BA243" s="317">
        <v>432</v>
      </c>
      <c r="BB243" s="390"/>
    </row>
    <row r="244" spans="1:54" ht="24.95" customHeight="1">
      <c r="A244" s="322"/>
      <c r="B244" s="19" t="s">
        <v>2206</v>
      </c>
      <c r="C244" s="19">
        <v>15</v>
      </c>
      <c r="D244" s="27" t="s">
        <v>3920</v>
      </c>
      <c r="E244" s="27"/>
      <c r="F244" s="26" t="s">
        <v>6156</v>
      </c>
      <c r="G244" s="26" t="s">
        <v>3965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3998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2285</v>
      </c>
      <c r="AK244" s="31">
        <v>39248</v>
      </c>
      <c r="AL244" s="328"/>
      <c r="AM244" s="329"/>
      <c r="AN244" s="25" t="s">
        <v>2256</v>
      </c>
      <c r="AO244" s="24">
        <v>45060</v>
      </c>
      <c r="AP244" s="258" t="s">
        <v>3999</v>
      </c>
      <c r="AQ244" s="259"/>
      <c r="AR244" s="259" t="s">
        <v>875</v>
      </c>
      <c r="AS244" s="259" t="s">
        <v>4000</v>
      </c>
      <c r="AT244" s="262"/>
      <c r="AU244" s="262"/>
      <c r="AV244" s="262"/>
      <c r="AW244" s="262"/>
      <c r="AX244" s="262"/>
      <c r="AY244" s="262"/>
      <c r="AZ244" s="262"/>
      <c r="BA244" s="317">
        <v>433</v>
      </c>
      <c r="BB244" s="390"/>
    </row>
    <row r="245" spans="1:54" ht="24.95" customHeight="1">
      <c r="A245" s="322"/>
      <c r="B245" s="19" t="s">
        <v>2206</v>
      </c>
      <c r="C245" s="19">
        <v>15</v>
      </c>
      <c r="D245" s="27" t="s">
        <v>3920</v>
      </c>
      <c r="E245" s="27"/>
      <c r="F245" s="26" t="s">
        <v>6157</v>
      </c>
      <c r="G245" s="26" t="s">
        <v>4001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4002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2285</v>
      </c>
      <c r="AK245" s="31">
        <v>39248</v>
      </c>
      <c r="AL245" s="328"/>
      <c r="AM245" s="329"/>
      <c r="AN245" s="25" t="s">
        <v>2256</v>
      </c>
      <c r="AO245" s="24">
        <v>45060</v>
      </c>
      <c r="AP245" s="258" t="s">
        <v>4002</v>
      </c>
      <c r="AQ245" s="259"/>
      <c r="AR245" s="259" t="s">
        <v>875</v>
      </c>
      <c r="AS245" s="259" t="s">
        <v>4003</v>
      </c>
      <c r="AT245" s="262"/>
      <c r="AU245" s="262"/>
      <c r="AV245" s="262"/>
      <c r="AW245" s="262"/>
      <c r="AX245" s="262"/>
      <c r="AY245" s="262"/>
      <c r="AZ245" s="262"/>
      <c r="BA245" s="317">
        <v>434</v>
      </c>
      <c r="BB245" s="390"/>
    </row>
    <row r="246" spans="1:54" ht="24.95" customHeight="1">
      <c r="A246" s="322"/>
      <c r="B246" s="19" t="s">
        <v>2206</v>
      </c>
      <c r="C246" s="19">
        <v>15</v>
      </c>
      <c r="D246" s="27" t="s">
        <v>3920</v>
      </c>
      <c r="E246" s="27"/>
      <c r="F246" s="26" t="s">
        <v>6158</v>
      </c>
      <c r="G246" s="26" t="s">
        <v>4004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4005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2285</v>
      </c>
      <c r="AK246" s="31">
        <v>39248</v>
      </c>
      <c r="AL246" s="328"/>
      <c r="AM246" s="329"/>
      <c r="AN246" s="25" t="s">
        <v>2256</v>
      </c>
      <c r="AO246" s="24">
        <v>45060</v>
      </c>
      <c r="AP246" s="258" t="s">
        <v>4006</v>
      </c>
      <c r="AQ246" s="259"/>
      <c r="AR246" s="259" t="s">
        <v>875</v>
      </c>
      <c r="AS246" s="259" t="s">
        <v>4007</v>
      </c>
      <c r="AT246" s="262"/>
      <c r="AU246" s="262"/>
      <c r="AV246" s="262"/>
      <c r="AW246" s="262"/>
      <c r="AX246" s="262"/>
      <c r="AY246" s="262"/>
      <c r="AZ246" s="262"/>
      <c r="BA246" s="317">
        <v>435</v>
      </c>
      <c r="BB246" s="390"/>
    </row>
    <row r="247" spans="1:54" ht="24.95" customHeight="1">
      <c r="A247" s="322"/>
      <c r="B247" s="19" t="s">
        <v>2206</v>
      </c>
      <c r="C247" s="19">
        <v>15</v>
      </c>
      <c r="D247" s="27" t="s">
        <v>3920</v>
      </c>
      <c r="E247" s="27"/>
      <c r="F247" s="26" t="s">
        <v>6159</v>
      </c>
      <c r="G247" s="26" t="s">
        <v>4008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4009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2285</v>
      </c>
      <c r="AK247" s="31">
        <v>39248</v>
      </c>
      <c r="AL247" s="328"/>
      <c r="AM247" s="329"/>
      <c r="AN247" s="25" t="s">
        <v>2256</v>
      </c>
      <c r="AO247" s="24">
        <v>45060</v>
      </c>
      <c r="AP247" s="258" t="s">
        <v>4010</v>
      </c>
      <c r="AQ247" s="259"/>
      <c r="AR247" s="259" t="s">
        <v>875</v>
      </c>
      <c r="AS247" s="259" t="s">
        <v>4011</v>
      </c>
      <c r="AT247" s="262"/>
      <c r="AU247" s="262"/>
      <c r="AV247" s="262"/>
      <c r="AW247" s="262"/>
      <c r="AX247" s="262"/>
      <c r="AY247" s="262"/>
      <c r="AZ247" s="262"/>
      <c r="BA247" s="317">
        <v>436</v>
      </c>
      <c r="BB247" s="390"/>
    </row>
    <row r="248" spans="1:54" ht="24.95" customHeight="1">
      <c r="A248" s="322"/>
      <c r="B248" s="19" t="s">
        <v>2206</v>
      </c>
      <c r="C248" s="19">
        <v>15</v>
      </c>
      <c r="D248" s="27" t="s">
        <v>3920</v>
      </c>
      <c r="E248" s="27"/>
      <c r="F248" s="26" t="s">
        <v>6160</v>
      </c>
      <c r="G248" s="26" t="s">
        <v>4012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4013</v>
      </c>
      <c r="AB248" s="28" t="s">
        <v>4014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2285</v>
      </c>
      <c r="AK248" s="31">
        <v>39248</v>
      </c>
      <c r="AL248" s="328"/>
      <c r="AM248" s="329"/>
      <c r="AN248" s="25" t="s">
        <v>2256</v>
      </c>
      <c r="AO248" s="24">
        <v>45060</v>
      </c>
      <c r="AP248" s="258" t="s">
        <v>4015</v>
      </c>
      <c r="AQ248" s="259"/>
      <c r="AR248" s="259" t="s">
        <v>875</v>
      </c>
      <c r="AS248" s="259" t="s">
        <v>4016</v>
      </c>
      <c r="AT248" s="262"/>
      <c r="AU248" s="262"/>
      <c r="AV248" s="262"/>
      <c r="AW248" s="262"/>
      <c r="AX248" s="262"/>
      <c r="AY248" s="262"/>
      <c r="AZ248" s="262"/>
      <c r="BA248" s="317">
        <v>437</v>
      </c>
      <c r="BB248" s="390"/>
    </row>
    <row r="249" spans="1:54" ht="24.95" customHeight="1">
      <c r="A249" s="322"/>
      <c r="B249" s="19" t="s">
        <v>2206</v>
      </c>
      <c r="C249" s="19">
        <v>15</v>
      </c>
      <c r="D249" s="27" t="s">
        <v>3920</v>
      </c>
      <c r="E249" s="27"/>
      <c r="F249" s="26" t="s">
        <v>6161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4017</v>
      </c>
      <c r="AB249" s="28" t="s">
        <v>4018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2285</v>
      </c>
      <c r="AK249" s="31">
        <v>39248</v>
      </c>
      <c r="AL249" s="328"/>
      <c r="AM249" s="329"/>
      <c r="AN249" s="25" t="s">
        <v>2256</v>
      </c>
      <c r="AO249" s="24">
        <v>45060</v>
      </c>
      <c r="AP249" s="258" t="s">
        <v>4019</v>
      </c>
      <c r="AQ249" s="259"/>
      <c r="AR249" s="259" t="s">
        <v>875</v>
      </c>
      <c r="AS249" s="259" t="s">
        <v>4020</v>
      </c>
      <c r="AT249" s="262"/>
      <c r="AU249" s="262"/>
      <c r="AV249" s="262"/>
      <c r="AW249" s="262"/>
      <c r="AX249" s="262"/>
      <c r="AY249" s="262"/>
      <c r="AZ249" s="262"/>
      <c r="BA249" s="317">
        <v>438</v>
      </c>
      <c r="BB249" s="390"/>
    </row>
    <row r="250" spans="1:54" ht="24.95" customHeight="1">
      <c r="A250" s="322"/>
      <c r="B250" s="19" t="s">
        <v>2206</v>
      </c>
      <c r="C250" s="19">
        <v>15</v>
      </c>
      <c r="D250" s="27" t="s">
        <v>3920</v>
      </c>
      <c r="E250" s="27"/>
      <c r="F250" s="26" t="s">
        <v>6162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4021</v>
      </c>
      <c r="AB250" s="28" t="s">
        <v>4022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2285</v>
      </c>
      <c r="AK250" s="31">
        <v>39248</v>
      </c>
      <c r="AL250" s="328"/>
      <c r="AM250" s="329"/>
      <c r="AN250" s="25" t="s">
        <v>2256</v>
      </c>
      <c r="AO250" s="24">
        <v>45060</v>
      </c>
      <c r="AP250" s="258" t="s">
        <v>4023</v>
      </c>
      <c r="AQ250" s="259"/>
      <c r="AR250" s="259" t="s">
        <v>875</v>
      </c>
      <c r="AS250" s="259" t="s">
        <v>4024</v>
      </c>
      <c r="AT250" s="262"/>
      <c r="AU250" s="262"/>
      <c r="AV250" s="262"/>
      <c r="AW250" s="262"/>
      <c r="AX250" s="262"/>
      <c r="AY250" s="262"/>
      <c r="AZ250" s="262"/>
      <c r="BA250" s="317">
        <v>439</v>
      </c>
      <c r="BB250" s="390"/>
    </row>
    <row r="251" spans="1:54" ht="24.95" customHeight="1">
      <c r="A251" s="322"/>
      <c r="B251" s="19" t="s">
        <v>2206</v>
      </c>
      <c r="C251" s="19">
        <v>15</v>
      </c>
      <c r="D251" s="27" t="s">
        <v>3920</v>
      </c>
      <c r="E251" s="27"/>
      <c r="F251" s="26" t="s">
        <v>6163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4025</v>
      </c>
      <c r="AB251" s="28" t="s">
        <v>4026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2285</v>
      </c>
      <c r="AK251" s="31">
        <v>39248</v>
      </c>
      <c r="AL251" s="328"/>
      <c r="AM251" s="329"/>
      <c r="AN251" s="25" t="s">
        <v>2256</v>
      </c>
      <c r="AO251" s="24">
        <v>45060</v>
      </c>
      <c r="AP251" s="258" t="s">
        <v>4027</v>
      </c>
      <c r="AQ251" s="259"/>
      <c r="AR251" s="259" t="s">
        <v>875</v>
      </c>
      <c r="AS251" s="259" t="s">
        <v>4028</v>
      </c>
      <c r="AT251" s="262"/>
      <c r="AU251" s="262"/>
      <c r="AV251" s="262"/>
      <c r="AW251" s="262"/>
      <c r="AX251" s="262"/>
      <c r="AY251" s="262"/>
      <c r="AZ251" s="262"/>
      <c r="BA251" s="317">
        <v>440</v>
      </c>
      <c r="BB251" s="390"/>
    </row>
    <row r="252" spans="1:54" ht="24.95" customHeight="1">
      <c r="A252" s="322"/>
      <c r="B252" s="19" t="s">
        <v>2206</v>
      </c>
      <c r="C252" s="19">
        <v>15</v>
      </c>
      <c r="D252" s="27" t="s">
        <v>3920</v>
      </c>
      <c r="E252" s="27"/>
      <c r="F252" s="26" t="s">
        <v>6164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4029</v>
      </c>
      <c r="AB252" s="28" t="s">
        <v>4029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2285</v>
      </c>
      <c r="AK252" s="31">
        <v>39248</v>
      </c>
      <c r="AL252" s="328"/>
      <c r="AM252" s="329"/>
      <c r="AN252" s="25" t="s">
        <v>2256</v>
      </c>
      <c r="AO252" s="24">
        <v>45060</v>
      </c>
      <c r="AP252" s="258" t="s">
        <v>4030</v>
      </c>
      <c r="AQ252" s="259"/>
      <c r="AR252" s="259" t="s">
        <v>875</v>
      </c>
      <c r="AS252" s="259" t="s">
        <v>4031</v>
      </c>
      <c r="AT252" s="262"/>
      <c r="AU252" s="262"/>
      <c r="AV252" s="262"/>
      <c r="AW252" s="262"/>
      <c r="AX252" s="262"/>
      <c r="AY252" s="262"/>
      <c r="AZ252" s="262"/>
      <c r="BA252" s="317">
        <v>441</v>
      </c>
      <c r="BB252" s="390"/>
    </row>
    <row r="253" spans="1:54" ht="24.95" customHeight="1">
      <c r="A253" s="322"/>
      <c r="B253" s="19" t="s">
        <v>2206</v>
      </c>
      <c r="C253" s="19">
        <v>15</v>
      </c>
      <c r="D253" s="27" t="s">
        <v>3920</v>
      </c>
      <c r="E253" s="27"/>
      <c r="F253" s="26" t="s">
        <v>6165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4032</v>
      </c>
      <c r="AB253" s="28" t="s">
        <v>4033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2285</v>
      </c>
      <c r="AK253" s="31">
        <v>39248</v>
      </c>
      <c r="AL253" s="328"/>
      <c r="AM253" s="329"/>
      <c r="AN253" s="25" t="s">
        <v>2256</v>
      </c>
      <c r="AO253" s="24">
        <v>45060</v>
      </c>
      <c r="AP253" s="258" t="s">
        <v>4034</v>
      </c>
      <c r="AQ253" s="259"/>
      <c r="AR253" s="259" t="s">
        <v>875</v>
      </c>
      <c r="AS253" s="259" t="s">
        <v>4035</v>
      </c>
      <c r="AT253" s="262"/>
      <c r="AU253" s="262"/>
      <c r="AV253" s="262"/>
      <c r="AW253" s="262"/>
      <c r="AX253" s="262"/>
      <c r="AY253" s="262"/>
      <c r="AZ253" s="262"/>
      <c r="BA253" s="317">
        <v>442</v>
      </c>
      <c r="BB253" s="390"/>
    </row>
    <row r="254" spans="1:54" ht="24.95" customHeight="1">
      <c r="A254" s="322"/>
      <c r="B254" s="19" t="s">
        <v>2206</v>
      </c>
      <c r="C254" s="19">
        <v>15</v>
      </c>
      <c r="D254" s="27" t="s">
        <v>3920</v>
      </c>
      <c r="E254" s="27"/>
      <c r="F254" s="26" t="s">
        <v>6166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4032</v>
      </c>
      <c r="AB254" s="28" t="s">
        <v>4036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2285</v>
      </c>
      <c r="AK254" s="31">
        <v>39248</v>
      </c>
      <c r="AL254" s="328"/>
      <c r="AM254" s="329"/>
      <c r="AN254" s="25" t="s">
        <v>2256</v>
      </c>
      <c r="AO254" s="24">
        <v>45060</v>
      </c>
      <c r="AP254" s="258" t="s">
        <v>4037</v>
      </c>
      <c r="AQ254" s="259"/>
      <c r="AR254" s="259" t="s">
        <v>875</v>
      </c>
      <c r="AS254" s="259" t="s">
        <v>4038</v>
      </c>
      <c r="AT254" s="262"/>
      <c r="AU254" s="262"/>
      <c r="AV254" s="262"/>
      <c r="AW254" s="262"/>
      <c r="AX254" s="262"/>
      <c r="AY254" s="262"/>
      <c r="AZ254" s="262"/>
      <c r="BA254" s="317">
        <v>443</v>
      </c>
      <c r="BB254" s="390"/>
    </row>
    <row r="255" spans="1:54" ht="24.95" customHeight="1">
      <c r="A255" s="322"/>
      <c r="B255" s="19" t="s">
        <v>2206</v>
      </c>
      <c r="C255" s="19">
        <v>15</v>
      </c>
      <c r="D255" s="27" t="s">
        <v>3920</v>
      </c>
      <c r="E255" s="27"/>
      <c r="F255" s="26" t="s">
        <v>6167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4039</v>
      </c>
      <c r="AB255" s="28" t="s">
        <v>4040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2285</v>
      </c>
      <c r="AK255" s="31">
        <v>39248</v>
      </c>
      <c r="AL255" s="328"/>
      <c r="AM255" s="329"/>
      <c r="AN255" s="25" t="s">
        <v>2256</v>
      </c>
      <c r="AO255" s="24">
        <v>45060</v>
      </c>
      <c r="AP255" s="258" t="s">
        <v>4041</v>
      </c>
      <c r="AQ255" s="259"/>
      <c r="AR255" s="259" t="s">
        <v>875</v>
      </c>
      <c r="AS255" s="259" t="s">
        <v>4042</v>
      </c>
      <c r="AT255" s="262"/>
      <c r="AU255" s="262"/>
      <c r="AV255" s="262"/>
      <c r="AW255" s="262"/>
      <c r="AX255" s="262"/>
      <c r="AY255" s="262"/>
      <c r="AZ255" s="262"/>
      <c r="BA255" s="317">
        <v>444</v>
      </c>
      <c r="BB255" s="390"/>
    </row>
    <row r="256" spans="1:54" ht="24.95" customHeight="1">
      <c r="A256" s="322"/>
      <c r="B256" s="19" t="s">
        <v>2206</v>
      </c>
      <c r="C256" s="19">
        <v>15</v>
      </c>
      <c r="D256" s="27" t="s">
        <v>3920</v>
      </c>
      <c r="E256" s="27"/>
      <c r="F256" s="26" t="s">
        <v>6168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4032</v>
      </c>
      <c r="AB256" s="28" t="s">
        <v>902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2285</v>
      </c>
      <c r="AK256" s="31">
        <v>39248</v>
      </c>
      <c r="AL256" s="328"/>
      <c r="AM256" s="329"/>
      <c r="AN256" s="25" t="s">
        <v>2256</v>
      </c>
      <c r="AO256" s="24">
        <v>45060</v>
      </c>
      <c r="AP256" s="258" t="s">
        <v>4043</v>
      </c>
      <c r="AQ256" s="259"/>
      <c r="AR256" s="259" t="s">
        <v>875</v>
      </c>
      <c r="AS256" s="259" t="s">
        <v>4044</v>
      </c>
      <c r="AT256" s="262"/>
      <c r="AU256" s="262"/>
      <c r="AV256" s="262"/>
      <c r="AW256" s="262"/>
      <c r="AX256" s="262"/>
      <c r="AY256" s="262"/>
      <c r="AZ256" s="262"/>
      <c r="BA256" s="317">
        <v>445</v>
      </c>
      <c r="BB256" s="390"/>
    </row>
    <row r="257" spans="1:54" ht="24.95" customHeight="1">
      <c r="A257" s="322"/>
      <c r="B257" s="19" t="s">
        <v>2206</v>
      </c>
      <c r="C257" s="19">
        <v>15</v>
      </c>
      <c r="D257" s="27" t="s">
        <v>3920</v>
      </c>
      <c r="E257" s="27"/>
      <c r="F257" s="26" t="s">
        <v>6169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4045</v>
      </c>
      <c r="AB257" s="28" t="s">
        <v>3330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2285</v>
      </c>
      <c r="AK257" s="31">
        <v>39248</v>
      </c>
      <c r="AL257" s="328"/>
      <c r="AM257" s="329"/>
      <c r="AN257" s="25" t="s">
        <v>2256</v>
      </c>
      <c r="AO257" s="24">
        <v>45060</v>
      </c>
      <c r="AP257" s="258" t="s">
        <v>4046</v>
      </c>
      <c r="AQ257" s="259"/>
      <c r="AR257" s="259" t="s">
        <v>875</v>
      </c>
      <c r="AS257" s="259" t="s">
        <v>4047</v>
      </c>
      <c r="AT257" s="262"/>
      <c r="AU257" s="262"/>
      <c r="AV257" s="262"/>
      <c r="AW257" s="262"/>
      <c r="AX257" s="262"/>
      <c r="AY257" s="262"/>
      <c r="AZ257" s="262"/>
      <c r="BA257" s="317">
        <v>446</v>
      </c>
      <c r="BB257" s="390"/>
    </row>
    <row r="258" spans="1:54" ht="24.95" customHeight="1">
      <c r="A258" s="322"/>
      <c r="B258" s="19" t="s">
        <v>2206</v>
      </c>
      <c r="C258" s="19">
        <v>15</v>
      </c>
      <c r="D258" s="27" t="s">
        <v>3920</v>
      </c>
      <c r="E258" s="27"/>
      <c r="F258" s="26" t="s">
        <v>6170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4032</v>
      </c>
      <c r="AB258" s="28" t="s">
        <v>4048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2285</v>
      </c>
      <c r="AK258" s="31">
        <v>39248</v>
      </c>
      <c r="AL258" s="328"/>
      <c r="AM258" s="329"/>
      <c r="AN258" s="25" t="s">
        <v>2256</v>
      </c>
      <c r="AO258" s="24">
        <v>45060</v>
      </c>
      <c r="AP258" s="258" t="s">
        <v>4049</v>
      </c>
      <c r="AQ258" s="259"/>
      <c r="AR258" s="259" t="s">
        <v>875</v>
      </c>
      <c r="AS258" s="259" t="s">
        <v>4050</v>
      </c>
      <c r="AT258" s="262"/>
      <c r="AU258" s="262"/>
      <c r="AV258" s="262"/>
      <c r="AW258" s="262"/>
      <c r="AX258" s="262"/>
      <c r="AY258" s="262"/>
      <c r="AZ258" s="262"/>
      <c r="BA258" s="317">
        <v>447</v>
      </c>
      <c r="BB258" s="390"/>
    </row>
    <row r="259" spans="1:54" ht="24.95" customHeight="1">
      <c r="A259" s="322"/>
      <c r="B259" s="19" t="s">
        <v>2206</v>
      </c>
      <c r="C259" s="19">
        <v>15</v>
      </c>
      <c r="D259" s="27" t="s">
        <v>3920</v>
      </c>
      <c r="E259" s="27"/>
      <c r="F259" s="26" t="s">
        <v>6171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4051</v>
      </c>
      <c r="AB259" s="28" t="s">
        <v>4052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2285</v>
      </c>
      <c r="AK259" s="31">
        <v>39248</v>
      </c>
      <c r="AL259" s="328"/>
      <c r="AM259" s="329"/>
      <c r="AN259" s="25" t="s">
        <v>2256</v>
      </c>
      <c r="AO259" s="24">
        <v>45060</v>
      </c>
      <c r="AP259" s="258" t="s">
        <v>4053</v>
      </c>
      <c r="AQ259" s="259"/>
      <c r="AR259" s="259" t="s">
        <v>875</v>
      </c>
      <c r="AS259" s="259" t="s">
        <v>4054</v>
      </c>
      <c r="AT259" s="262"/>
      <c r="AU259" s="262"/>
      <c r="AV259" s="262"/>
      <c r="AW259" s="262"/>
      <c r="AX259" s="262"/>
      <c r="AY259" s="262"/>
      <c r="AZ259" s="262"/>
      <c r="BA259" s="317">
        <v>448</v>
      </c>
      <c r="BB259" s="390"/>
    </row>
    <row r="260" spans="1:54" ht="24.95" customHeight="1">
      <c r="A260" s="322"/>
      <c r="B260" s="19" t="s">
        <v>2206</v>
      </c>
      <c r="C260" s="19">
        <v>15</v>
      </c>
      <c r="D260" s="27" t="s">
        <v>3920</v>
      </c>
      <c r="E260" s="27"/>
      <c r="F260" s="26" t="s">
        <v>6172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4055</v>
      </c>
      <c r="AB260" s="28" t="s">
        <v>4056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2285</v>
      </c>
      <c r="AK260" s="31">
        <v>39248</v>
      </c>
      <c r="AL260" s="328"/>
      <c r="AM260" s="329"/>
      <c r="AN260" s="25" t="s">
        <v>2256</v>
      </c>
      <c r="AO260" s="24">
        <v>45060</v>
      </c>
      <c r="AP260" s="258" t="s">
        <v>4057</v>
      </c>
      <c r="AQ260" s="259"/>
      <c r="AR260" s="259" t="s">
        <v>875</v>
      </c>
      <c r="AS260" s="259" t="s">
        <v>4058</v>
      </c>
      <c r="AT260" s="262"/>
      <c r="AU260" s="262"/>
      <c r="AV260" s="262"/>
      <c r="AW260" s="262"/>
      <c r="AX260" s="262"/>
      <c r="AY260" s="262"/>
      <c r="AZ260" s="262"/>
      <c r="BA260" s="317">
        <v>449</v>
      </c>
      <c r="BB260" s="390"/>
    </row>
    <row r="261" spans="1:54" ht="24.95" customHeight="1">
      <c r="A261" s="322"/>
      <c r="B261" s="19" t="s">
        <v>2206</v>
      </c>
      <c r="C261" s="19">
        <v>15</v>
      </c>
      <c r="D261" s="27" t="s">
        <v>3920</v>
      </c>
      <c r="E261" s="27"/>
      <c r="F261" s="26" t="s">
        <v>6173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4059</v>
      </c>
      <c r="AB261" s="28" t="s">
        <v>2035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2285</v>
      </c>
      <c r="AK261" s="31">
        <v>39248</v>
      </c>
      <c r="AL261" s="328"/>
      <c r="AM261" s="329"/>
      <c r="AN261" s="25" t="s">
        <v>2256</v>
      </c>
      <c r="AO261" s="24">
        <v>45060</v>
      </c>
      <c r="AP261" s="258" t="s">
        <v>4060</v>
      </c>
      <c r="AQ261" s="259"/>
      <c r="AR261" s="259" t="s">
        <v>875</v>
      </c>
      <c r="AS261" s="259" t="s">
        <v>4061</v>
      </c>
      <c r="AT261" s="262"/>
      <c r="AU261" s="262"/>
      <c r="AV261" s="262"/>
      <c r="AW261" s="262"/>
      <c r="AX261" s="262"/>
      <c r="AY261" s="262"/>
      <c r="AZ261" s="262"/>
      <c r="BA261" s="317">
        <v>450</v>
      </c>
      <c r="BB261" s="390"/>
    </row>
    <row r="262" spans="1:54" ht="24.95" customHeight="1">
      <c r="A262" s="322"/>
      <c r="B262" s="19" t="s">
        <v>2206</v>
      </c>
      <c r="C262" s="19">
        <v>15</v>
      </c>
      <c r="D262" s="27" t="s">
        <v>3920</v>
      </c>
      <c r="E262" s="27"/>
      <c r="F262" s="26" t="s">
        <v>6174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4059</v>
      </c>
      <c r="AB262" s="28" t="s">
        <v>4062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2285</v>
      </c>
      <c r="AK262" s="31">
        <v>39248</v>
      </c>
      <c r="AL262" s="328"/>
      <c r="AM262" s="329"/>
      <c r="AN262" s="25" t="s">
        <v>2256</v>
      </c>
      <c r="AO262" s="24">
        <v>45060</v>
      </c>
      <c r="AP262" s="258" t="s">
        <v>4063</v>
      </c>
      <c r="AQ262" s="259"/>
      <c r="AR262" s="259" t="s">
        <v>875</v>
      </c>
      <c r="AS262" s="259" t="s">
        <v>4064</v>
      </c>
      <c r="AT262" s="262"/>
      <c r="AU262" s="262"/>
      <c r="AV262" s="262"/>
      <c r="AW262" s="262"/>
      <c r="AX262" s="262"/>
      <c r="AY262" s="262"/>
      <c r="AZ262" s="262"/>
      <c r="BA262" s="317">
        <v>451</v>
      </c>
      <c r="BB262" s="390"/>
    </row>
    <row r="263" spans="1:54" ht="24.95" customHeight="1">
      <c r="A263" s="322"/>
      <c r="B263" s="19" t="s">
        <v>2206</v>
      </c>
      <c r="C263" s="19">
        <v>15</v>
      </c>
      <c r="D263" s="27" t="s">
        <v>3920</v>
      </c>
      <c r="E263" s="27"/>
      <c r="F263" s="26" t="s">
        <v>6175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4059</v>
      </c>
      <c r="AB263" s="28" t="s">
        <v>4065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2285</v>
      </c>
      <c r="AK263" s="31">
        <v>39248</v>
      </c>
      <c r="AL263" s="328"/>
      <c r="AM263" s="329"/>
      <c r="AN263" s="25" t="s">
        <v>2256</v>
      </c>
      <c r="AO263" s="24">
        <v>45060</v>
      </c>
      <c r="AP263" s="258" t="s">
        <v>4066</v>
      </c>
      <c r="AQ263" s="259"/>
      <c r="AR263" s="259" t="s">
        <v>875</v>
      </c>
      <c r="AS263" s="259" t="s">
        <v>4067</v>
      </c>
      <c r="AT263" s="262"/>
      <c r="AU263" s="262"/>
      <c r="AV263" s="262"/>
      <c r="AW263" s="262"/>
      <c r="AX263" s="262"/>
      <c r="AY263" s="262"/>
      <c r="AZ263" s="262"/>
      <c r="BA263" s="317">
        <v>452</v>
      </c>
      <c r="BB263" s="390"/>
    </row>
    <row r="264" spans="1:54" ht="24.95" customHeight="1">
      <c r="A264" s="322"/>
      <c r="B264" s="19" t="s">
        <v>2206</v>
      </c>
      <c r="C264" s="19">
        <v>15</v>
      </c>
      <c r="D264" s="27" t="s">
        <v>3920</v>
      </c>
      <c r="E264" s="27"/>
      <c r="F264" s="26" t="s">
        <v>6176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4059</v>
      </c>
      <c r="AB264" s="28" t="s">
        <v>1153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2285</v>
      </c>
      <c r="AK264" s="31">
        <v>39248</v>
      </c>
      <c r="AL264" s="328"/>
      <c r="AM264" s="329"/>
      <c r="AN264" s="25" t="s">
        <v>2256</v>
      </c>
      <c r="AO264" s="24">
        <v>45060</v>
      </c>
      <c r="AP264" s="258" t="s">
        <v>4068</v>
      </c>
      <c r="AQ264" s="259"/>
      <c r="AR264" s="259" t="s">
        <v>875</v>
      </c>
      <c r="AS264" s="259" t="s">
        <v>4069</v>
      </c>
      <c r="AT264" s="262"/>
      <c r="AU264" s="262"/>
      <c r="AV264" s="262"/>
      <c r="AW264" s="262"/>
      <c r="AX264" s="262"/>
      <c r="AY264" s="262"/>
      <c r="AZ264" s="262"/>
      <c r="BA264" s="317">
        <v>453</v>
      </c>
      <c r="BB264" s="390"/>
    </row>
    <row r="265" spans="1:54" ht="24.95" customHeight="1">
      <c r="A265" s="322"/>
      <c r="B265" s="19" t="s">
        <v>2206</v>
      </c>
      <c r="C265" s="19">
        <v>15</v>
      </c>
      <c r="D265" s="27" t="s">
        <v>3920</v>
      </c>
      <c r="E265" s="27"/>
      <c r="F265" s="26" t="s">
        <v>6177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4059</v>
      </c>
      <c r="AB265" s="28" t="s">
        <v>2017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2285</v>
      </c>
      <c r="AK265" s="31">
        <v>39248</v>
      </c>
      <c r="AL265" s="328"/>
      <c r="AM265" s="329"/>
      <c r="AN265" s="25" t="s">
        <v>2256</v>
      </c>
      <c r="AO265" s="24">
        <v>45060</v>
      </c>
      <c r="AP265" s="258" t="s">
        <v>4070</v>
      </c>
      <c r="AQ265" s="259"/>
      <c r="AR265" s="259" t="s">
        <v>875</v>
      </c>
      <c r="AS265" s="259" t="s">
        <v>4071</v>
      </c>
      <c r="AT265" s="262"/>
      <c r="AU265" s="262"/>
      <c r="AV265" s="262"/>
      <c r="AW265" s="262"/>
      <c r="AX265" s="262"/>
      <c r="AY265" s="262"/>
      <c r="AZ265" s="262"/>
      <c r="BA265" s="317">
        <v>454</v>
      </c>
      <c r="BB265" s="390"/>
    </row>
    <row r="266" spans="1:54" ht="24.95" customHeight="1">
      <c r="A266" s="322"/>
      <c r="B266" s="19" t="s">
        <v>2206</v>
      </c>
      <c r="C266" s="19">
        <v>15</v>
      </c>
      <c r="D266" s="27" t="s">
        <v>3920</v>
      </c>
      <c r="E266" s="27"/>
      <c r="F266" s="26" t="s">
        <v>6178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4045</v>
      </c>
      <c r="AB266" s="28" t="s">
        <v>4072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2285</v>
      </c>
      <c r="AK266" s="31">
        <v>39248</v>
      </c>
      <c r="AL266" s="328"/>
      <c r="AM266" s="329"/>
      <c r="AN266" s="25" t="s">
        <v>2256</v>
      </c>
      <c r="AO266" s="24">
        <v>45060</v>
      </c>
      <c r="AP266" s="258" t="s">
        <v>4073</v>
      </c>
      <c r="AQ266" s="259"/>
      <c r="AR266" s="259" t="s">
        <v>875</v>
      </c>
      <c r="AS266" s="259" t="s">
        <v>4074</v>
      </c>
      <c r="AT266" s="262"/>
      <c r="AU266" s="262"/>
      <c r="AV266" s="262"/>
      <c r="AW266" s="262"/>
      <c r="AX266" s="262"/>
      <c r="AY266" s="262"/>
      <c r="AZ266" s="262"/>
      <c r="BA266" s="317">
        <v>455</v>
      </c>
      <c r="BB266" s="390"/>
    </row>
    <row r="267" spans="1:54" ht="24.95" customHeight="1">
      <c r="A267" s="322"/>
      <c r="B267" s="19" t="s">
        <v>2206</v>
      </c>
      <c r="C267" s="19">
        <v>15</v>
      </c>
      <c r="D267" s="27" t="s">
        <v>3920</v>
      </c>
      <c r="E267" s="27"/>
      <c r="F267" s="26" t="s">
        <v>6179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4075</v>
      </c>
      <c r="AB267" s="28" t="s">
        <v>4076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2285</v>
      </c>
      <c r="AK267" s="31">
        <v>39248</v>
      </c>
      <c r="AL267" s="328"/>
      <c r="AM267" s="329"/>
      <c r="AN267" s="25" t="s">
        <v>2256</v>
      </c>
      <c r="AO267" s="24">
        <v>45060</v>
      </c>
      <c r="AP267" s="258" t="s">
        <v>4077</v>
      </c>
      <c r="AQ267" s="259"/>
      <c r="AR267" s="259" t="s">
        <v>875</v>
      </c>
      <c r="AS267" s="259" t="s">
        <v>4078</v>
      </c>
      <c r="AT267" s="262"/>
      <c r="AU267" s="262"/>
      <c r="AV267" s="262"/>
      <c r="AW267" s="262"/>
      <c r="AX267" s="262"/>
      <c r="AY267" s="262"/>
      <c r="AZ267" s="262"/>
      <c r="BA267" s="317">
        <v>456</v>
      </c>
      <c r="BB267" s="390"/>
    </row>
    <row r="268" spans="1:54" ht="24.95" customHeight="1">
      <c r="A268" s="322"/>
      <c r="B268" s="19" t="s">
        <v>2206</v>
      </c>
      <c r="C268" s="19">
        <v>15</v>
      </c>
      <c r="D268" s="27" t="s">
        <v>3920</v>
      </c>
      <c r="E268" s="27"/>
      <c r="F268" s="26" t="s">
        <v>6180</v>
      </c>
      <c r="G268" s="26" t="s">
        <v>4079</v>
      </c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4080</v>
      </c>
      <c r="T268" s="26"/>
      <c r="U268" s="26" t="s">
        <v>4081</v>
      </c>
      <c r="V268" s="26" t="s">
        <v>4081</v>
      </c>
      <c r="W268" s="26"/>
      <c r="X268" s="26"/>
      <c r="Y268" s="26" t="s">
        <v>4082</v>
      </c>
      <c r="Z268" s="26" t="s">
        <v>4083</v>
      </c>
      <c r="AA268" s="28" t="s">
        <v>4084</v>
      </c>
      <c r="AB268" s="28" t="s">
        <v>4085</v>
      </c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 t="s">
        <v>2256</v>
      </c>
      <c r="AO268" s="24">
        <v>45060</v>
      </c>
      <c r="AP268" s="258" t="s">
        <v>4086</v>
      </c>
      <c r="AQ268" s="259"/>
      <c r="AR268" s="259" t="s">
        <v>671</v>
      </c>
      <c r="AS268" s="259" t="s">
        <v>665</v>
      </c>
      <c r="AT268" s="262"/>
      <c r="AU268" s="262"/>
      <c r="AV268" s="262"/>
      <c r="AW268" s="262"/>
      <c r="AX268" s="262"/>
      <c r="AY268" s="262"/>
      <c r="AZ268" s="262"/>
      <c r="BA268" s="317">
        <v>457</v>
      </c>
      <c r="BB268" s="390"/>
    </row>
    <row r="269" spans="1:54" ht="24.95" customHeight="1">
      <c r="A269" s="322"/>
      <c r="B269" s="19" t="s">
        <v>2206</v>
      </c>
      <c r="C269" s="19">
        <v>15</v>
      </c>
      <c r="D269" s="27" t="s">
        <v>3920</v>
      </c>
      <c r="E269" s="27"/>
      <c r="F269" s="26" t="s">
        <v>6181</v>
      </c>
      <c r="G269" s="26" t="s">
        <v>3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 t="s">
        <v>4087</v>
      </c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2430</v>
      </c>
      <c r="AK269" s="31">
        <v>39910</v>
      </c>
      <c r="AL269" s="328"/>
      <c r="AM269" s="329"/>
      <c r="AN269" s="25" t="s">
        <v>2256</v>
      </c>
      <c r="AO269" s="24">
        <v>45060</v>
      </c>
      <c r="AP269" s="258" t="s">
        <v>4088</v>
      </c>
      <c r="AQ269" s="259"/>
      <c r="AR269" s="259" t="s">
        <v>2431</v>
      </c>
      <c r="AS269" s="259" t="s">
        <v>4089</v>
      </c>
      <c r="AT269" s="262"/>
      <c r="AU269" s="262"/>
      <c r="AV269" s="262"/>
      <c r="AW269" s="262"/>
      <c r="AX269" s="262"/>
      <c r="AY269" s="262"/>
      <c r="AZ269" s="262"/>
      <c r="BA269" s="317">
        <v>458</v>
      </c>
      <c r="BB269" s="390"/>
    </row>
    <row r="270" spans="1:54" ht="24.95" customHeight="1">
      <c r="A270" s="322"/>
      <c r="B270" s="19" t="s">
        <v>2206</v>
      </c>
      <c r="C270" s="19">
        <v>15</v>
      </c>
      <c r="D270" s="27" t="s">
        <v>2208</v>
      </c>
      <c r="E270" s="27"/>
      <c r="F270" s="26" t="s">
        <v>6182</v>
      </c>
      <c r="G270" s="26" t="s">
        <v>3</v>
      </c>
      <c r="H270" s="26" t="s">
        <v>3</v>
      </c>
      <c r="I270" s="26"/>
      <c r="J270" s="26"/>
      <c r="K270" s="26"/>
      <c r="L270" s="26"/>
      <c r="M270" s="26" t="s">
        <v>3</v>
      </c>
      <c r="N270" s="26" t="s">
        <v>3</v>
      </c>
      <c r="O270" s="26"/>
      <c r="P270" s="26" t="s">
        <v>3</v>
      </c>
      <c r="Q270" s="26" t="s">
        <v>3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4090</v>
      </c>
      <c r="AB270" s="28" t="s">
        <v>4091</v>
      </c>
      <c r="AC270" s="28"/>
      <c r="AD270" s="28"/>
      <c r="AE270" s="28" t="s">
        <v>3</v>
      </c>
      <c r="AF270" s="28" t="s">
        <v>3</v>
      </c>
      <c r="AG270" s="28"/>
      <c r="AH270" s="28" t="s">
        <v>3</v>
      </c>
      <c r="AI270" s="29"/>
      <c r="AJ270" s="30" t="s">
        <v>2285</v>
      </c>
      <c r="AK270" s="31">
        <v>39248</v>
      </c>
      <c r="AL270" s="328"/>
      <c r="AM270" s="329"/>
      <c r="AN270" s="25" t="s">
        <v>2256</v>
      </c>
      <c r="AO270" s="24">
        <v>45060</v>
      </c>
      <c r="AP270" s="258" t="s">
        <v>4092</v>
      </c>
      <c r="AQ270" s="259"/>
      <c r="AR270" s="259" t="s">
        <v>875</v>
      </c>
      <c r="AS270" s="259" t="s">
        <v>4093</v>
      </c>
      <c r="AT270" s="262"/>
      <c r="AU270" s="262"/>
      <c r="AV270" s="262"/>
      <c r="AW270" s="262"/>
      <c r="AX270" s="262"/>
      <c r="AY270" s="262"/>
      <c r="AZ270" s="262"/>
      <c r="BA270" s="317">
        <v>459</v>
      </c>
      <c r="BB270" s="390"/>
    </row>
    <row r="271" spans="1:54" ht="24.95" customHeight="1">
      <c r="A271" s="322"/>
      <c r="B271" s="19" t="s">
        <v>2206</v>
      </c>
      <c r="C271" s="19">
        <v>15</v>
      </c>
      <c r="D271" s="27" t="s">
        <v>2208</v>
      </c>
      <c r="E271" s="27"/>
      <c r="F271" s="26" t="s">
        <v>6183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4094</v>
      </c>
      <c r="V271" s="26"/>
      <c r="W271" s="26"/>
      <c r="X271" s="26"/>
      <c r="Y271" s="26"/>
      <c r="Z271" s="26" t="s">
        <v>3</v>
      </c>
      <c r="AA271" s="28" t="s">
        <v>4095</v>
      </c>
      <c r="AB271" s="28" t="s">
        <v>3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2285</v>
      </c>
      <c r="AK271" s="31">
        <v>39248</v>
      </c>
      <c r="AL271" s="328"/>
      <c r="AM271" s="329"/>
      <c r="AN271" s="25" t="s">
        <v>2256</v>
      </c>
      <c r="AO271" s="24">
        <v>45060</v>
      </c>
      <c r="AP271" s="258" t="s">
        <v>4096</v>
      </c>
      <c r="AQ271" s="259"/>
      <c r="AR271" s="259" t="s">
        <v>875</v>
      </c>
      <c r="AS271" s="259" t="s">
        <v>4097</v>
      </c>
      <c r="AT271" s="262"/>
      <c r="AU271" s="262"/>
      <c r="AV271" s="262"/>
      <c r="AW271" s="262"/>
      <c r="AX271" s="262"/>
      <c r="AY271" s="262"/>
      <c r="AZ271" s="262"/>
      <c r="BA271" s="317">
        <v>460</v>
      </c>
      <c r="BB271" s="390"/>
    </row>
    <row r="272" spans="1:54" ht="24.95" customHeight="1">
      <c r="A272" s="322"/>
      <c r="B272" s="19" t="s">
        <v>2206</v>
      </c>
      <c r="C272" s="19">
        <v>15</v>
      </c>
      <c r="D272" s="27" t="s">
        <v>2208</v>
      </c>
      <c r="E272" s="27"/>
      <c r="F272" s="26" t="s">
        <v>6184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3</v>
      </c>
      <c r="V272" s="26"/>
      <c r="W272" s="26"/>
      <c r="X272" s="26"/>
      <c r="Y272" s="26"/>
      <c r="Z272" s="26" t="s">
        <v>3</v>
      </c>
      <c r="AA272" s="28" t="s">
        <v>4098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2285</v>
      </c>
      <c r="AK272" s="31">
        <v>39248</v>
      </c>
      <c r="AL272" s="328"/>
      <c r="AM272" s="329"/>
      <c r="AN272" s="25" t="s">
        <v>2256</v>
      </c>
      <c r="AO272" s="24">
        <v>45060</v>
      </c>
      <c r="AP272" s="258" t="s">
        <v>4099</v>
      </c>
      <c r="AQ272" s="259"/>
      <c r="AR272" s="259" t="s">
        <v>875</v>
      </c>
      <c r="AS272" s="259" t="s">
        <v>4100</v>
      </c>
      <c r="AT272" s="262"/>
      <c r="AU272" s="262"/>
      <c r="AV272" s="262"/>
      <c r="AW272" s="262"/>
      <c r="AX272" s="262"/>
      <c r="AY272" s="262"/>
      <c r="AZ272" s="262"/>
      <c r="BA272" s="317">
        <v>461</v>
      </c>
      <c r="BB272" s="390"/>
    </row>
    <row r="273" spans="1:54" ht="24.95" customHeight="1">
      <c r="A273" s="322"/>
      <c r="B273" s="19" t="s">
        <v>2206</v>
      </c>
      <c r="C273" s="19">
        <v>15</v>
      </c>
      <c r="D273" s="27" t="s">
        <v>2208</v>
      </c>
      <c r="E273" s="27"/>
      <c r="F273" s="26" t="s">
        <v>6185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4101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2285</v>
      </c>
      <c r="AK273" s="31">
        <v>39248</v>
      </c>
      <c r="AL273" s="328"/>
      <c r="AM273" s="329"/>
      <c r="AN273" s="25" t="s">
        <v>2256</v>
      </c>
      <c r="AO273" s="24">
        <v>45060</v>
      </c>
      <c r="AP273" s="258" t="s">
        <v>4102</v>
      </c>
      <c r="AQ273" s="259"/>
      <c r="AR273" s="259" t="s">
        <v>875</v>
      </c>
      <c r="AS273" s="259" t="s">
        <v>4103</v>
      </c>
      <c r="AT273" s="262"/>
      <c r="AU273" s="262"/>
      <c r="AV273" s="262"/>
      <c r="AW273" s="262"/>
      <c r="AX273" s="262"/>
      <c r="AY273" s="262"/>
      <c r="AZ273" s="262"/>
      <c r="BA273" s="317">
        <v>462</v>
      </c>
      <c r="BB273" s="390"/>
    </row>
    <row r="274" spans="1:54" ht="24.95" customHeight="1">
      <c r="A274" s="322"/>
      <c r="B274" s="19" t="s">
        <v>2206</v>
      </c>
      <c r="C274" s="19">
        <v>15</v>
      </c>
      <c r="D274" s="27" t="s">
        <v>2208</v>
      </c>
      <c r="E274" s="27"/>
      <c r="F274" s="26" t="s">
        <v>6186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4104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2285</v>
      </c>
      <c r="AK274" s="31">
        <v>39248</v>
      </c>
      <c r="AL274" s="328"/>
      <c r="AM274" s="329"/>
      <c r="AN274" s="25" t="s">
        <v>2256</v>
      </c>
      <c r="AO274" s="24">
        <v>45060</v>
      </c>
      <c r="AP274" s="258" t="s">
        <v>4105</v>
      </c>
      <c r="AQ274" s="259"/>
      <c r="AR274" s="259" t="s">
        <v>875</v>
      </c>
      <c r="AS274" s="259" t="s">
        <v>4106</v>
      </c>
      <c r="AT274" s="262"/>
      <c r="AU274" s="262"/>
      <c r="AV274" s="262"/>
      <c r="AW274" s="262"/>
      <c r="AX274" s="262"/>
      <c r="AY274" s="262"/>
      <c r="AZ274" s="262"/>
      <c r="BA274" s="317">
        <v>463</v>
      </c>
      <c r="BB274" s="390"/>
    </row>
    <row r="275" spans="1:54" ht="24.95" customHeight="1">
      <c r="A275" s="322"/>
      <c r="B275" s="19" t="s">
        <v>2206</v>
      </c>
      <c r="C275" s="19">
        <v>15</v>
      </c>
      <c r="D275" s="27" t="s">
        <v>2208</v>
      </c>
      <c r="E275" s="27"/>
      <c r="F275" s="26" t="s">
        <v>6187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4107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2285</v>
      </c>
      <c r="AK275" s="31">
        <v>39248</v>
      </c>
      <c r="AL275" s="328"/>
      <c r="AM275" s="329"/>
      <c r="AN275" s="25" t="s">
        <v>2256</v>
      </c>
      <c r="AO275" s="24">
        <v>45060</v>
      </c>
      <c r="AP275" s="258" t="s">
        <v>4108</v>
      </c>
      <c r="AQ275" s="259"/>
      <c r="AR275" s="259" t="s">
        <v>875</v>
      </c>
      <c r="AS275" s="259" t="s">
        <v>4109</v>
      </c>
      <c r="AT275" s="262"/>
      <c r="AU275" s="262"/>
      <c r="AV275" s="262"/>
      <c r="AW275" s="262"/>
      <c r="AX275" s="262"/>
      <c r="AY275" s="262"/>
      <c r="AZ275" s="262"/>
      <c r="BA275" s="317">
        <v>464</v>
      </c>
      <c r="BB275" s="390"/>
    </row>
    <row r="276" spans="1:54" ht="24.95" customHeight="1">
      <c r="A276" s="322"/>
      <c r="B276" s="19" t="s">
        <v>2206</v>
      </c>
      <c r="C276" s="19">
        <v>15</v>
      </c>
      <c r="D276" s="27" t="s">
        <v>2208</v>
      </c>
      <c r="E276" s="27"/>
      <c r="F276" s="26" t="s">
        <v>6188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4110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2285</v>
      </c>
      <c r="AK276" s="31">
        <v>39248</v>
      </c>
      <c r="AL276" s="328"/>
      <c r="AM276" s="329"/>
      <c r="AN276" s="25" t="s">
        <v>2256</v>
      </c>
      <c r="AO276" s="24">
        <v>45060</v>
      </c>
      <c r="AP276" s="258" t="s">
        <v>4111</v>
      </c>
      <c r="AQ276" s="259"/>
      <c r="AR276" s="259" t="s">
        <v>875</v>
      </c>
      <c r="AS276" s="259" t="s">
        <v>4112</v>
      </c>
      <c r="AT276" s="262"/>
      <c r="AU276" s="262"/>
      <c r="AV276" s="262"/>
      <c r="AW276" s="262"/>
      <c r="AX276" s="262"/>
      <c r="AY276" s="262"/>
      <c r="AZ276" s="262"/>
      <c r="BA276" s="317">
        <v>465</v>
      </c>
      <c r="BB276" s="390"/>
    </row>
    <row r="277" spans="1:54" ht="24.95" customHeight="1">
      <c r="A277" s="322"/>
      <c r="B277" s="19" t="s">
        <v>2206</v>
      </c>
      <c r="C277" s="19">
        <v>15</v>
      </c>
      <c r="D277" s="27" t="s">
        <v>2208</v>
      </c>
      <c r="E277" s="27"/>
      <c r="F277" s="26" t="s">
        <v>6189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4113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2285</v>
      </c>
      <c r="AK277" s="31">
        <v>39248</v>
      </c>
      <c r="AL277" s="328"/>
      <c r="AM277" s="329"/>
      <c r="AN277" s="25" t="s">
        <v>2256</v>
      </c>
      <c r="AO277" s="24">
        <v>45060</v>
      </c>
      <c r="AP277" s="258" t="s">
        <v>4114</v>
      </c>
      <c r="AQ277" s="259"/>
      <c r="AR277" s="259" t="s">
        <v>875</v>
      </c>
      <c r="AS277" s="259" t="s">
        <v>4115</v>
      </c>
      <c r="AT277" s="262"/>
      <c r="AU277" s="262"/>
      <c r="AV277" s="262"/>
      <c r="AW277" s="262"/>
      <c r="AX277" s="262"/>
      <c r="AY277" s="262"/>
      <c r="AZ277" s="262"/>
      <c r="BA277" s="317">
        <v>466</v>
      </c>
      <c r="BB277" s="390"/>
    </row>
    <row r="278" spans="1:54" ht="24.95" customHeight="1">
      <c r="A278" s="322"/>
      <c r="B278" s="19" t="s">
        <v>2206</v>
      </c>
      <c r="C278" s="19">
        <v>15</v>
      </c>
      <c r="D278" s="27" t="s">
        <v>2208</v>
      </c>
      <c r="E278" s="27"/>
      <c r="F278" s="26" t="s">
        <v>6190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4116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2285</v>
      </c>
      <c r="AK278" s="31">
        <v>39248</v>
      </c>
      <c r="AL278" s="328"/>
      <c r="AM278" s="329"/>
      <c r="AN278" s="25" t="s">
        <v>2256</v>
      </c>
      <c r="AO278" s="24">
        <v>45060</v>
      </c>
      <c r="AP278" s="258" t="s">
        <v>4117</v>
      </c>
      <c r="AQ278" s="259"/>
      <c r="AR278" s="259" t="s">
        <v>875</v>
      </c>
      <c r="AS278" s="259" t="s">
        <v>4118</v>
      </c>
      <c r="AT278" s="262"/>
      <c r="AU278" s="262"/>
      <c r="AV278" s="262"/>
      <c r="AW278" s="262"/>
      <c r="AX278" s="262"/>
      <c r="AY278" s="262"/>
      <c r="AZ278" s="262"/>
      <c r="BA278" s="317">
        <v>467</v>
      </c>
      <c r="BB278" s="390"/>
    </row>
    <row r="279" spans="1:54" ht="24.95" customHeight="1">
      <c r="A279" s="322"/>
      <c r="B279" s="19" t="s">
        <v>2206</v>
      </c>
      <c r="C279" s="19">
        <v>15</v>
      </c>
      <c r="D279" s="27" t="s">
        <v>2208</v>
      </c>
      <c r="E279" s="27"/>
      <c r="F279" s="26" t="s">
        <v>6191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4119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2285</v>
      </c>
      <c r="AK279" s="31">
        <v>39248</v>
      </c>
      <c r="AL279" s="328"/>
      <c r="AM279" s="329"/>
      <c r="AN279" s="25" t="s">
        <v>2256</v>
      </c>
      <c r="AO279" s="24">
        <v>45060</v>
      </c>
      <c r="AP279" s="258" t="s">
        <v>4120</v>
      </c>
      <c r="AQ279" s="259"/>
      <c r="AR279" s="259" t="s">
        <v>875</v>
      </c>
      <c r="AS279" s="259" t="s">
        <v>4121</v>
      </c>
      <c r="AT279" s="262"/>
      <c r="AU279" s="262"/>
      <c r="AV279" s="262"/>
      <c r="AW279" s="262"/>
      <c r="AX279" s="262"/>
      <c r="AY279" s="262"/>
      <c r="AZ279" s="262"/>
      <c r="BA279" s="317">
        <v>468</v>
      </c>
      <c r="BB279" s="390"/>
    </row>
    <row r="280" spans="1:54" ht="24.95" customHeight="1">
      <c r="A280" s="322"/>
      <c r="B280" s="19" t="s">
        <v>2206</v>
      </c>
      <c r="C280" s="19">
        <v>15</v>
      </c>
      <c r="D280" s="27" t="s">
        <v>2208</v>
      </c>
      <c r="E280" s="27"/>
      <c r="F280" s="26" t="s">
        <v>6192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4122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2285</v>
      </c>
      <c r="AK280" s="31">
        <v>39248</v>
      </c>
      <c r="AL280" s="328"/>
      <c r="AM280" s="329"/>
      <c r="AN280" s="25" t="s">
        <v>2256</v>
      </c>
      <c r="AO280" s="24">
        <v>45060</v>
      </c>
      <c r="AP280" s="258" t="s">
        <v>4123</v>
      </c>
      <c r="AQ280" s="259"/>
      <c r="AR280" s="259" t="s">
        <v>875</v>
      </c>
      <c r="AS280" s="259" t="s">
        <v>4124</v>
      </c>
      <c r="AT280" s="262"/>
      <c r="AU280" s="262"/>
      <c r="AV280" s="262"/>
      <c r="AW280" s="262"/>
      <c r="AX280" s="262"/>
      <c r="AY280" s="262"/>
      <c r="AZ280" s="262"/>
      <c r="BA280" s="317">
        <v>469</v>
      </c>
      <c r="BB280" s="390"/>
    </row>
    <row r="281" spans="1:54" ht="24.95" customHeight="1">
      <c r="A281" s="322"/>
      <c r="B281" s="19" t="s">
        <v>2206</v>
      </c>
      <c r="C281" s="19">
        <v>15</v>
      </c>
      <c r="D281" s="27" t="s">
        <v>2208</v>
      </c>
      <c r="E281" s="27"/>
      <c r="F281" s="26" t="s">
        <v>6193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4125</v>
      </c>
      <c r="AB281" s="28" t="s">
        <v>4126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2285</v>
      </c>
      <c r="AK281" s="31">
        <v>39248</v>
      </c>
      <c r="AL281" s="328"/>
      <c r="AM281" s="329"/>
      <c r="AN281" s="25" t="s">
        <v>2256</v>
      </c>
      <c r="AO281" s="24">
        <v>45060</v>
      </c>
      <c r="AP281" s="258" t="s">
        <v>4127</v>
      </c>
      <c r="AQ281" s="259"/>
      <c r="AR281" s="259" t="s">
        <v>875</v>
      </c>
      <c r="AS281" s="259" t="s">
        <v>4128</v>
      </c>
      <c r="AT281" s="262"/>
      <c r="AU281" s="262"/>
      <c r="AV281" s="262"/>
      <c r="AW281" s="262"/>
      <c r="AX281" s="262"/>
      <c r="AY281" s="262"/>
      <c r="AZ281" s="262"/>
      <c r="BA281" s="317">
        <v>470</v>
      </c>
      <c r="BB281" s="390"/>
    </row>
    <row r="282" spans="1:54" ht="24.95" customHeight="1">
      <c r="A282" s="322"/>
      <c r="B282" s="19" t="s">
        <v>2206</v>
      </c>
      <c r="C282" s="26">
        <v>15</v>
      </c>
      <c r="D282" s="27" t="s">
        <v>2208</v>
      </c>
      <c r="E282" s="27"/>
      <c r="F282" s="26" t="s">
        <v>6194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4129</v>
      </c>
      <c r="AB282" s="28" t="s">
        <v>4130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2285</v>
      </c>
      <c r="AK282" s="31">
        <v>39248</v>
      </c>
      <c r="AL282" s="328"/>
      <c r="AM282" s="329"/>
      <c r="AN282" s="25" t="s">
        <v>2256</v>
      </c>
      <c r="AO282" s="24">
        <v>45060</v>
      </c>
      <c r="AP282" s="258" t="s">
        <v>4131</v>
      </c>
      <c r="AQ282" s="259"/>
      <c r="AR282" s="259" t="s">
        <v>875</v>
      </c>
      <c r="AS282" s="259" t="s">
        <v>4132</v>
      </c>
      <c r="AT282" s="262"/>
      <c r="AU282" s="262"/>
      <c r="AV282" s="262"/>
      <c r="AW282" s="262"/>
      <c r="AX282" s="262"/>
      <c r="AY282" s="262"/>
      <c r="AZ282" s="262"/>
      <c r="BA282" s="317">
        <v>471</v>
      </c>
      <c r="BB282" s="390"/>
    </row>
    <row r="283" spans="1:54" ht="24.95" customHeight="1">
      <c r="A283" s="322"/>
      <c r="B283" s="19" t="s">
        <v>2206</v>
      </c>
      <c r="C283" s="26">
        <v>15</v>
      </c>
      <c r="D283" s="27" t="s">
        <v>2208</v>
      </c>
      <c r="E283" s="27"/>
      <c r="F283" s="26" t="s">
        <v>6195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4133</v>
      </c>
      <c r="AB283" s="28" t="s">
        <v>4134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2285</v>
      </c>
      <c r="AK283" s="31">
        <v>39248</v>
      </c>
      <c r="AL283" s="328"/>
      <c r="AM283" s="329"/>
      <c r="AN283" s="25" t="s">
        <v>2256</v>
      </c>
      <c r="AO283" s="24">
        <v>45060</v>
      </c>
      <c r="AP283" s="258" t="s">
        <v>4135</v>
      </c>
      <c r="AQ283" s="259"/>
      <c r="AR283" s="259" t="s">
        <v>875</v>
      </c>
      <c r="AS283" s="259" t="s">
        <v>4136</v>
      </c>
      <c r="AT283" s="262"/>
      <c r="AU283" s="262"/>
      <c r="AV283" s="262"/>
      <c r="AW283" s="262"/>
      <c r="AX283" s="262"/>
      <c r="AY283" s="262"/>
      <c r="AZ283" s="262"/>
      <c r="BA283" s="317">
        <v>472</v>
      </c>
      <c r="BB283" s="390"/>
    </row>
    <row r="284" spans="1:54" ht="24.95" customHeight="1">
      <c r="A284" s="322"/>
      <c r="B284" s="19" t="s">
        <v>2206</v>
      </c>
      <c r="C284" s="26">
        <v>15</v>
      </c>
      <c r="D284" s="27" t="s">
        <v>2208</v>
      </c>
      <c r="E284" s="27"/>
      <c r="F284" s="26" t="s">
        <v>6196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4137</v>
      </c>
      <c r="AB284" s="28" t="s">
        <v>3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2285</v>
      </c>
      <c r="AK284" s="31">
        <v>39248</v>
      </c>
      <c r="AL284" s="328"/>
      <c r="AM284" s="329"/>
      <c r="AN284" s="25" t="s">
        <v>2256</v>
      </c>
      <c r="AO284" s="24">
        <v>45060</v>
      </c>
      <c r="AP284" s="258" t="s">
        <v>4138</v>
      </c>
      <c r="AQ284" s="259"/>
      <c r="AR284" s="259" t="s">
        <v>875</v>
      </c>
      <c r="AS284" s="259" t="s">
        <v>4139</v>
      </c>
      <c r="AT284" s="262"/>
      <c r="AU284" s="262"/>
      <c r="AV284" s="262"/>
      <c r="AW284" s="262"/>
      <c r="AX284" s="262"/>
      <c r="AY284" s="262"/>
      <c r="AZ284" s="262"/>
      <c r="BA284" s="317">
        <v>473</v>
      </c>
      <c r="BB284" s="390"/>
    </row>
    <row r="285" spans="1:54" ht="24.95" customHeight="1">
      <c r="A285" s="322"/>
      <c r="B285" s="19" t="s">
        <v>2206</v>
      </c>
      <c r="C285" s="26">
        <v>15</v>
      </c>
      <c r="D285" s="27" t="s">
        <v>2208</v>
      </c>
      <c r="E285" s="27"/>
      <c r="F285" s="26" t="s">
        <v>6197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4090</v>
      </c>
      <c r="AB285" s="28" t="s">
        <v>4140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2285</v>
      </c>
      <c r="AK285" s="31">
        <v>39248</v>
      </c>
      <c r="AL285" s="328"/>
      <c r="AM285" s="329"/>
      <c r="AN285" s="25" t="s">
        <v>2256</v>
      </c>
      <c r="AO285" s="24">
        <v>45060</v>
      </c>
      <c r="AP285" s="258" t="s">
        <v>4141</v>
      </c>
      <c r="AQ285" s="259"/>
      <c r="AR285" s="259" t="s">
        <v>875</v>
      </c>
      <c r="AS285" s="259" t="s">
        <v>4142</v>
      </c>
      <c r="AT285" s="262"/>
      <c r="AU285" s="262"/>
      <c r="AV285" s="262"/>
      <c r="AW285" s="262"/>
      <c r="AX285" s="262"/>
      <c r="AY285" s="262"/>
      <c r="AZ285" s="262"/>
      <c r="BA285" s="317">
        <v>474</v>
      </c>
      <c r="BB285" s="390"/>
    </row>
    <row r="286" spans="1:54" ht="24.95" customHeight="1">
      <c r="A286" s="322"/>
      <c r="B286" s="19" t="s">
        <v>2206</v>
      </c>
      <c r="C286" s="26">
        <v>15</v>
      </c>
      <c r="D286" s="27" t="s">
        <v>2208</v>
      </c>
      <c r="E286" s="27"/>
      <c r="F286" s="26" t="s">
        <v>6198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4143</v>
      </c>
      <c r="AB286" s="28" t="s">
        <v>4144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2285</v>
      </c>
      <c r="AK286" s="31">
        <v>39248</v>
      </c>
      <c r="AL286" s="328"/>
      <c r="AM286" s="329"/>
      <c r="AN286" s="25" t="s">
        <v>2256</v>
      </c>
      <c r="AO286" s="24">
        <v>45060</v>
      </c>
      <c r="AP286" s="258" t="s">
        <v>4145</v>
      </c>
      <c r="AQ286" s="259"/>
      <c r="AR286" s="259" t="s">
        <v>875</v>
      </c>
      <c r="AS286" s="259" t="s">
        <v>4146</v>
      </c>
      <c r="AT286" s="262"/>
      <c r="AU286" s="262"/>
      <c r="AV286" s="262"/>
      <c r="AW286" s="262"/>
      <c r="AX286" s="262"/>
      <c r="AY286" s="262"/>
      <c r="AZ286" s="262"/>
      <c r="BA286" s="317">
        <v>475</v>
      </c>
      <c r="BB286" s="390"/>
    </row>
    <row r="287" spans="1:54" ht="24.95" customHeight="1">
      <c r="A287" s="322"/>
      <c r="B287" s="19" t="s">
        <v>2206</v>
      </c>
      <c r="C287" s="26">
        <v>15</v>
      </c>
      <c r="D287" s="27" t="s">
        <v>2208</v>
      </c>
      <c r="E287" s="27"/>
      <c r="F287" s="26" t="s">
        <v>6199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4147</v>
      </c>
      <c r="AB287" s="28" t="s">
        <v>4148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2285</v>
      </c>
      <c r="AK287" s="31">
        <v>39248</v>
      </c>
      <c r="AL287" s="328"/>
      <c r="AM287" s="329"/>
      <c r="AN287" s="25" t="s">
        <v>2256</v>
      </c>
      <c r="AO287" s="24">
        <v>45060</v>
      </c>
      <c r="AP287" s="258" t="s">
        <v>4149</v>
      </c>
      <c r="AQ287" s="259"/>
      <c r="AR287" s="259" t="s">
        <v>875</v>
      </c>
      <c r="AS287" s="259" t="s">
        <v>4150</v>
      </c>
      <c r="AT287" s="262"/>
      <c r="AU287" s="262"/>
      <c r="AV287" s="262"/>
      <c r="AW287" s="262"/>
      <c r="AX287" s="262"/>
      <c r="AY287" s="262"/>
      <c r="AZ287" s="262"/>
      <c r="BA287" s="317">
        <v>476</v>
      </c>
      <c r="BB287" s="390"/>
    </row>
    <row r="288" spans="1:54" ht="24.95" customHeight="1">
      <c r="A288" s="322"/>
      <c r="B288" s="19" t="s">
        <v>2206</v>
      </c>
      <c r="C288" s="26">
        <v>15</v>
      </c>
      <c r="D288" s="27" t="s">
        <v>2208</v>
      </c>
      <c r="E288" s="27"/>
      <c r="F288" s="26" t="s">
        <v>6200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4133</v>
      </c>
      <c r="AB288" s="28" t="s">
        <v>2647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2285</v>
      </c>
      <c r="AK288" s="31">
        <v>39248</v>
      </c>
      <c r="AL288" s="328"/>
      <c r="AM288" s="329"/>
      <c r="AN288" s="25" t="s">
        <v>2256</v>
      </c>
      <c r="AO288" s="24">
        <v>45060</v>
      </c>
      <c r="AP288" s="258" t="s">
        <v>4151</v>
      </c>
      <c r="AQ288" s="259"/>
      <c r="AR288" s="259" t="s">
        <v>875</v>
      </c>
      <c r="AS288" s="259" t="s">
        <v>4152</v>
      </c>
      <c r="AT288" s="262"/>
      <c r="AU288" s="262"/>
      <c r="AV288" s="262"/>
      <c r="AW288" s="262"/>
      <c r="AX288" s="262"/>
      <c r="AY288" s="262"/>
      <c r="AZ288" s="262"/>
      <c r="BA288" s="317">
        <v>477</v>
      </c>
      <c r="BB288" s="390"/>
    </row>
    <row r="289" spans="1:54" ht="24.95" customHeight="1">
      <c r="A289" s="322"/>
      <c r="B289" s="19" t="s">
        <v>2206</v>
      </c>
      <c r="C289" s="26">
        <v>15</v>
      </c>
      <c r="D289" s="27" t="s">
        <v>2208</v>
      </c>
      <c r="E289" s="27"/>
      <c r="F289" s="26" t="s">
        <v>6201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4133</v>
      </c>
      <c r="AB289" s="28" t="s">
        <v>1760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2285</v>
      </c>
      <c r="AK289" s="31">
        <v>39248</v>
      </c>
      <c r="AL289" s="328"/>
      <c r="AM289" s="329"/>
      <c r="AN289" s="25" t="s">
        <v>2256</v>
      </c>
      <c r="AO289" s="24">
        <v>45060</v>
      </c>
      <c r="AP289" s="258" t="s">
        <v>4153</v>
      </c>
      <c r="AQ289" s="259"/>
      <c r="AR289" s="259" t="s">
        <v>875</v>
      </c>
      <c r="AS289" s="259" t="s">
        <v>4154</v>
      </c>
      <c r="AT289" s="262"/>
      <c r="AU289" s="262"/>
      <c r="AV289" s="262"/>
      <c r="AW289" s="262"/>
      <c r="AX289" s="262"/>
      <c r="AY289" s="262"/>
      <c r="AZ289" s="262"/>
      <c r="BA289" s="317">
        <v>478</v>
      </c>
      <c r="BB289" s="390"/>
    </row>
    <row r="290" spans="1:54" ht="24.95" customHeight="1">
      <c r="A290" s="322"/>
      <c r="B290" s="19" t="s">
        <v>2206</v>
      </c>
      <c r="C290" s="26">
        <v>15</v>
      </c>
      <c r="D290" s="27" t="s">
        <v>2208</v>
      </c>
      <c r="E290" s="27"/>
      <c r="F290" s="26" t="s">
        <v>6202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4155</v>
      </c>
      <c r="AB290" s="28" t="s">
        <v>4156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2285</v>
      </c>
      <c r="AK290" s="31">
        <v>39248</v>
      </c>
      <c r="AL290" s="328"/>
      <c r="AM290" s="329"/>
      <c r="AN290" s="25" t="s">
        <v>2256</v>
      </c>
      <c r="AO290" s="24">
        <v>45060</v>
      </c>
      <c r="AP290" s="258" t="s">
        <v>4157</v>
      </c>
      <c r="AQ290" s="259"/>
      <c r="AR290" s="259" t="s">
        <v>875</v>
      </c>
      <c r="AS290" s="259" t="s">
        <v>4158</v>
      </c>
      <c r="AT290" s="262"/>
      <c r="AU290" s="262"/>
      <c r="AV290" s="262"/>
      <c r="AW290" s="262"/>
      <c r="AX290" s="262"/>
      <c r="AY290" s="262"/>
      <c r="AZ290" s="262"/>
      <c r="BA290" s="317">
        <v>479</v>
      </c>
      <c r="BB290" s="390"/>
    </row>
    <row r="291" spans="1:54" ht="24.95" customHeight="1">
      <c r="A291" s="322"/>
      <c r="B291" s="19" t="s">
        <v>2206</v>
      </c>
      <c r="C291" s="26">
        <v>15</v>
      </c>
      <c r="D291" s="27" t="s">
        <v>2208</v>
      </c>
      <c r="E291" s="27"/>
      <c r="F291" s="26" t="s">
        <v>6203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4159</v>
      </c>
      <c r="AB291" s="28" t="s">
        <v>4159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2285</v>
      </c>
      <c r="AK291" s="31">
        <v>39248</v>
      </c>
      <c r="AL291" s="328"/>
      <c r="AM291" s="329"/>
      <c r="AN291" s="25" t="s">
        <v>2256</v>
      </c>
      <c r="AO291" s="24">
        <v>45060</v>
      </c>
      <c r="AP291" s="258" t="s">
        <v>4160</v>
      </c>
      <c r="AQ291" s="259"/>
      <c r="AR291" s="259" t="s">
        <v>875</v>
      </c>
      <c r="AS291" s="259" t="s">
        <v>4161</v>
      </c>
      <c r="AT291" s="262"/>
      <c r="AU291" s="262"/>
      <c r="AV291" s="262"/>
      <c r="AW291" s="262"/>
      <c r="AX291" s="262"/>
      <c r="AY291" s="262"/>
      <c r="AZ291" s="262"/>
      <c r="BA291" s="317">
        <v>480</v>
      </c>
      <c r="BB291" s="390"/>
    </row>
    <row r="292" spans="1:54" ht="24.95" customHeight="1">
      <c r="A292" s="322"/>
      <c r="B292" s="19" t="s">
        <v>2206</v>
      </c>
      <c r="C292" s="26">
        <v>15</v>
      </c>
      <c r="D292" s="27" t="s">
        <v>2208</v>
      </c>
      <c r="E292" s="27"/>
      <c r="F292" s="26" t="s">
        <v>6204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4162</v>
      </c>
      <c r="AB292" s="28" t="s">
        <v>4163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2285</v>
      </c>
      <c r="AK292" s="31">
        <v>39248</v>
      </c>
      <c r="AL292" s="328"/>
      <c r="AM292" s="329"/>
      <c r="AN292" s="25" t="s">
        <v>2256</v>
      </c>
      <c r="AO292" s="24">
        <v>45060</v>
      </c>
      <c r="AP292" s="258" t="s">
        <v>4164</v>
      </c>
      <c r="AQ292" s="259"/>
      <c r="AR292" s="259" t="s">
        <v>875</v>
      </c>
      <c r="AS292" s="259" t="s">
        <v>4165</v>
      </c>
      <c r="AT292" s="262"/>
      <c r="AU292" s="262"/>
      <c r="AV292" s="262"/>
      <c r="AW292" s="262"/>
      <c r="AX292" s="262"/>
      <c r="AY292" s="262"/>
      <c r="AZ292" s="262"/>
      <c r="BA292" s="317">
        <v>481</v>
      </c>
      <c r="BB292" s="390"/>
    </row>
    <row r="293" spans="1:54" ht="24.95" customHeight="1">
      <c r="A293" s="322"/>
      <c r="B293" s="19" t="s">
        <v>2206</v>
      </c>
      <c r="C293" s="26">
        <v>15</v>
      </c>
      <c r="D293" s="27" t="s">
        <v>2208</v>
      </c>
      <c r="E293" s="27"/>
      <c r="F293" s="26" t="s">
        <v>6205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4166</v>
      </c>
      <c r="AB293" s="28" t="s">
        <v>1052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2285</v>
      </c>
      <c r="AK293" s="31">
        <v>39248</v>
      </c>
      <c r="AL293" s="328"/>
      <c r="AM293" s="329"/>
      <c r="AN293" s="25" t="s">
        <v>2256</v>
      </c>
      <c r="AO293" s="24">
        <v>45060</v>
      </c>
      <c r="AP293" s="258" t="s">
        <v>4167</v>
      </c>
      <c r="AQ293" s="259"/>
      <c r="AR293" s="259" t="s">
        <v>875</v>
      </c>
      <c r="AS293" s="259" t="s">
        <v>4168</v>
      </c>
      <c r="AT293" s="262"/>
      <c r="AU293" s="262"/>
      <c r="AV293" s="262"/>
      <c r="AW293" s="262"/>
      <c r="AX293" s="262"/>
      <c r="AY293" s="262"/>
      <c r="AZ293" s="262"/>
      <c r="BA293" s="317">
        <v>482</v>
      </c>
      <c r="BB293" s="390"/>
    </row>
    <row r="294" spans="1:54" ht="24.95" customHeight="1">
      <c r="A294" s="322"/>
      <c r="B294" s="19" t="s">
        <v>2206</v>
      </c>
      <c r="C294" s="26">
        <v>15</v>
      </c>
      <c r="D294" s="27" t="s">
        <v>2208</v>
      </c>
      <c r="E294" s="27"/>
      <c r="F294" s="26" t="s">
        <v>6206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4169</v>
      </c>
      <c r="AB294" s="28" t="s">
        <v>4170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2285</v>
      </c>
      <c r="AK294" s="31">
        <v>39248</v>
      </c>
      <c r="AL294" s="328"/>
      <c r="AM294" s="329"/>
      <c r="AN294" s="25" t="s">
        <v>2256</v>
      </c>
      <c r="AO294" s="24">
        <v>45060</v>
      </c>
      <c r="AP294" s="258" t="s">
        <v>4171</v>
      </c>
      <c r="AQ294" s="259"/>
      <c r="AR294" s="259" t="s">
        <v>875</v>
      </c>
      <c r="AS294" s="259" t="s">
        <v>4172</v>
      </c>
      <c r="AT294" s="262"/>
      <c r="AU294" s="262"/>
      <c r="AV294" s="262"/>
      <c r="AW294" s="262"/>
      <c r="AX294" s="262"/>
      <c r="AY294" s="262"/>
      <c r="AZ294" s="262"/>
      <c r="BA294" s="317">
        <v>483</v>
      </c>
      <c r="BB294" s="390"/>
    </row>
    <row r="295" spans="1:54" ht="24.95" customHeight="1">
      <c r="A295" s="322"/>
      <c r="B295" s="19" t="s">
        <v>2206</v>
      </c>
      <c r="C295" s="26">
        <v>15</v>
      </c>
      <c r="D295" s="27" t="s">
        <v>2208</v>
      </c>
      <c r="E295" s="27"/>
      <c r="F295" s="26" t="s">
        <v>6207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4173</v>
      </c>
      <c r="AB295" s="28" t="s">
        <v>4174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2285</v>
      </c>
      <c r="AK295" s="31">
        <v>39248</v>
      </c>
      <c r="AL295" s="328"/>
      <c r="AM295" s="329"/>
      <c r="AN295" s="25" t="s">
        <v>2256</v>
      </c>
      <c r="AO295" s="24">
        <v>45060</v>
      </c>
      <c r="AP295" s="258" t="s">
        <v>4175</v>
      </c>
      <c r="AQ295" s="259"/>
      <c r="AR295" s="259" t="s">
        <v>875</v>
      </c>
      <c r="AS295" s="259" t="s">
        <v>4176</v>
      </c>
      <c r="AT295" s="262"/>
      <c r="AU295" s="262"/>
      <c r="AV295" s="262"/>
      <c r="AW295" s="262"/>
      <c r="AX295" s="262"/>
      <c r="AY295" s="262"/>
      <c r="AZ295" s="262"/>
      <c r="BA295" s="317">
        <v>484</v>
      </c>
      <c r="BB295" s="390"/>
    </row>
    <row r="296" spans="1:54" ht="24.95" customHeight="1">
      <c r="A296" s="322"/>
      <c r="B296" s="19" t="s">
        <v>2206</v>
      </c>
      <c r="C296" s="26">
        <v>15</v>
      </c>
      <c r="D296" s="27" t="s">
        <v>2208</v>
      </c>
      <c r="E296" s="27"/>
      <c r="F296" s="26" t="s">
        <v>6208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4133</v>
      </c>
      <c r="AB296" s="28" t="s">
        <v>4177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2285</v>
      </c>
      <c r="AK296" s="31">
        <v>39248</v>
      </c>
      <c r="AL296" s="328"/>
      <c r="AM296" s="329"/>
      <c r="AN296" s="25" t="s">
        <v>2256</v>
      </c>
      <c r="AO296" s="24">
        <v>45060</v>
      </c>
      <c r="AP296" s="258" t="s">
        <v>4178</v>
      </c>
      <c r="AQ296" s="259"/>
      <c r="AR296" s="259" t="s">
        <v>875</v>
      </c>
      <c r="AS296" s="259" t="s">
        <v>4179</v>
      </c>
      <c r="AT296" s="262"/>
      <c r="AU296" s="262"/>
      <c r="AV296" s="262"/>
      <c r="AW296" s="262"/>
      <c r="AX296" s="262"/>
      <c r="AY296" s="262"/>
      <c r="AZ296" s="262"/>
      <c r="BA296" s="317">
        <v>485</v>
      </c>
      <c r="BB296" s="390"/>
    </row>
    <row r="297" spans="1:54" ht="24.95" customHeight="1">
      <c r="A297" s="322"/>
      <c r="B297" s="19" t="s">
        <v>2206</v>
      </c>
      <c r="C297" s="26">
        <v>15</v>
      </c>
      <c r="D297" s="27" t="s">
        <v>2208</v>
      </c>
      <c r="E297" s="27"/>
      <c r="F297" s="26" t="s">
        <v>6209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4180</v>
      </c>
      <c r="AB297" s="28" t="s">
        <v>3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2285</v>
      </c>
      <c r="AK297" s="31">
        <v>39248</v>
      </c>
      <c r="AL297" s="328"/>
      <c r="AM297" s="329"/>
      <c r="AN297" s="25" t="s">
        <v>2256</v>
      </c>
      <c r="AO297" s="24">
        <v>45060</v>
      </c>
      <c r="AP297" s="258" t="s">
        <v>4181</v>
      </c>
      <c r="AQ297" s="259"/>
      <c r="AR297" s="259" t="s">
        <v>875</v>
      </c>
      <c r="AS297" s="259" t="s">
        <v>4182</v>
      </c>
      <c r="AT297" s="262"/>
      <c r="AU297" s="262"/>
      <c r="AV297" s="262"/>
      <c r="AW297" s="262"/>
      <c r="AX297" s="262"/>
      <c r="AY297" s="262"/>
      <c r="AZ297" s="262"/>
      <c r="BA297" s="317">
        <v>486</v>
      </c>
      <c r="BB297" s="390"/>
    </row>
    <row r="298" spans="1:54" ht="24.95" customHeight="1">
      <c r="A298" s="322"/>
      <c r="B298" s="19" t="s">
        <v>2206</v>
      </c>
      <c r="C298" s="26">
        <v>15</v>
      </c>
      <c r="D298" s="27" t="s">
        <v>2208</v>
      </c>
      <c r="E298" s="27"/>
      <c r="F298" s="26" t="s">
        <v>6210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4183</v>
      </c>
      <c r="AB298" s="28" t="s">
        <v>4184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2285</v>
      </c>
      <c r="AK298" s="31">
        <v>39248</v>
      </c>
      <c r="AL298" s="328"/>
      <c r="AM298" s="329"/>
      <c r="AN298" s="25" t="s">
        <v>2256</v>
      </c>
      <c r="AO298" s="24">
        <v>45060</v>
      </c>
      <c r="AP298" s="258" t="s">
        <v>4185</v>
      </c>
      <c r="AQ298" s="259"/>
      <c r="AR298" s="259" t="s">
        <v>875</v>
      </c>
      <c r="AS298" s="259" t="s">
        <v>4186</v>
      </c>
      <c r="AT298" s="262"/>
      <c r="AU298" s="262"/>
      <c r="AV298" s="262"/>
      <c r="AW298" s="262"/>
      <c r="AX298" s="262"/>
      <c r="AY298" s="262"/>
      <c r="AZ298" s="262"/>
      <c r="BA298" s="317">
        <v>487</v>
      </c>
      <c r="BB298" s="390"/>
    </row>
    <row r="299" spans="1:54" ht="24.95" customHeight="1">
      <c r="A299" s="322"/>
      <c r="B299" s="19" t="s">
        <v>2206</v>
      </c>
      <c r="C299" s="26">
        <v>15</v>
      </c>
      <c r="D299" s="27" t="s">
        <v>2208</v>
      </c>
      <c r="E299" s="27"/>
      <c r="F299" s="26" t="s">
        <v>6211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4187</v>
      </c>
      <c r="AB299" s="28" t="s">
        <v>3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2285</v>
      </c>
      <c r="AK299" s="31">
        <v>39248</v>
      </c>
      <c r="AL299" s="328"/>
      <c r="AM299" s="329"/>
      <c r="AN299" s="25" t="s">
        <v>2256</v>
      </c>
      <c r="AO299" s="24">
        <v>45060</v>
      </c>
      <c r="AP299" s="258" t="s">
        <v>4188</v>
      </c>
      <c r="AQ299" s="259"/>
      <c r="AR299" s="259" t="s">
        <v>875</v>
      </c>
      <c r="AS299" s="259" t="s">
        <v>4189</v>
      </c>
      <c r="AT299" s="262"/>
      <c r="AU299" s="262"/>
      <c r="AV299" s="262"/>
      <c r="AW299" s="262"/>
      <c r="AX299" s="262"/>
      <c r="AY299" s="262"/>
      <c r="AZ299" s="262"/>
      <c r="BA299" s="317">
        <v>488</v>
      </c>
      <c r="BB299" s="390"/>
    </row>
    <row r="300" spans="1:54" ht="24.95" customHeight="1">
      <c r="A300" s="322"/>
      <c r="B300" s="19" t="s">
        <v>2206</v>
      </c>
      <c r="C300" s="26">
        <v>15</v>
      </c>
      <c r="D300" s="27" t="s">
        <v>2208</v>
      </c>
      <c r="E300" s="27"/>
      <c r="F300" s="26" t="s">
        <v>6212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4190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2285</v>
      </c>
      <c r="AK300" s="31">
        <v>39248</v>
      </c>
      <c r="AL300" s="328"/>
      <c r="AM300" s="329"/>
      <c r="AN300" s="25" t="s">
        <v>2256</v>
      </c>
      <c r="AO300" s="24">
        <v>45060</v>
      </c>
      <c r="AP300" s="258" t="s">
        <v>4191</v>
      </c>
      <c r="AQ300" s="259"/>
      <c r="AR300" s="259" t="s">
        <v>875</v>
      </c>
      <c r="AS300" s="259" t="s">
        <v>4192</v>
      </c>
      <c r="AT300" s="262"/>
      <c r="AU300" s="262"/>
      <c r="AV300" s="262"/>
      <c r="AW300" s="262"/>
      <c r="AX300" s="262"/>
      <c r="AY300" s="262"/>
      <c r="AZ300" s="262"/>
      <c r="BA300" s="317">
        <v>489</v>
      </c>
      <c r="BB300" s="390"/>
    </row>
    <row r="301" spans="1:54" ht="24.95" customHeight="1">
      <c r="A301" s="322"/>
      <c r="B301" s="19" t="s">
        <v>2206</v>
      </c>
      <c r="C301" s="26">
        <v>15</v>
      </c>
      <c r="D301" s="27" t="s">
        <v>2208</v>
      </c>
      <c r="E301" s="27"/>
      <c r="F301" s="26" t="s">
        <v>6213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4193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2285</v>
      </c>
      <c r="AK301" s="31">
        <v>39248</v>
      </c>
      <c r="AL301" s="328"/>
      <c r="AM301" s="329"/>
      <c r="AN301" s="25" t="s">
        <v>2256</v>
      </c>
      <c r="AO301" s="24">
        <v>45060</v>
      </c>
      <c r="AP301" s="258" t="s">
        <v>4194</v>
      </c>
      <c r="AQ301" s="259"/>
      <c r="AR301" s="259" t="s">
        <v>875</v>
      </c>
      <c r="AS301" s="259" t="s">
        <v>4195</v>
      </c>
      <c r="AT301" s="262"/>
      <c r="AU301" s="262"/>
      <c r="AV301" s="262"/>
      <c r="AW301" s="262"/>
      <c r="AX301" s="262"/>
      <c r="AY301" s="262"/>
      <c r="AZ301" s="262"/>
      <c r="BA301" s="317">
        <v>490</v>
      </c>
      <c r="BB301" s="390"/>
    </row>
    <row r="302" spans="1:54" ht="24.95" customHeight="1">
      <c r="A302" s="322"/>
      <c r="B302" s="19" t="s">
        <v>2206</v>
      </c>
      <c r="C302" s="26">
        <v>15</v>
      </c>
      <c r="D302" s="27" t="s">
        <v>2208</v>
      </c>
      <c r="E302" s="27"/>
      <c r="F302" s="26" t="s">
        <v>6214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4196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2285</v>
      </c>
      <c r="AK302" s="31">
        <v>39248</v>
      </c>
      <c r="AL302" s="328"/>
      <c r="AM302" s="329"/>
      <c r="AN302" s="25" t="s">
        <v>2256</v>
      </c>
      <c r="AO302" s="24">
        <v>45060</v>
      </c>
      <c r="AP302" s="258" t="s">
        <v>4197</v>
      </c>
      <c r="AQ302" s="259"/>
      <c r="AR302" s="259" t="s">
        <v>875</v>
      </c>
      <c r="AS302" s="259" t="s">
        <v>4198</v>
      </c>
      <c r="AT302" s="262"/>
      <c r="AU302" s="262"/>
      <c r="AV302" s="262"/>
      <c r="AW302" s="262"/>
      <c r="AX302" s="262"/>
      <c r="AY302" s="262"/>
      <c r="AZ302" s="262"/>
      <c r="BA302" s="317">
        <v>491</v>
      </c>
      <c r="BB302" s="390"/>
    </row>
    <row r="303" spans="1:54" ht="24.95" customHeight="1">
      <c r="A303" s="322"/>
      <c r="B303" s="19" t="s">
        <v>2206</v>
      </c>
      <c r="C303" s="26">
        <v>15</v>
      </c>
      <c r="D303" s="27" t="s">
        <v>2208</v>
      </c>
      <c r="E303" s="27"/>
      <c r="F303" s="26" t="s">
        <v>6215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4199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2285</v>
      </c>
      <c r="AK303" s="31">
        <v>39248</v>
      </c>
      <c r="AL303" s="328"/>
      <c r="AM303" s="329"/>
      <c r="AN303" s="25" t="s">
        <v>2256</v>
      </c>
      <c r="AO303" s="24">
        <v>45060</v>
      </c>
      <c r="AP303" s="258" t="s">
        <v>4200</v>
      </c>
      <c r="AQ303" s="259"/>
      <c r="AR303" s="259" t="s">
        <v>875</v>
      </c>
      <c r="AS303" s="259" t="s">
        <v>4201</v>
      </c>
      <c r="AT303" s="262"/>
      <c r="AU303" s="262"/>
      <c r="AV303" s="262"/>
      <c r="AW303" s="262"/>
      <c r="AX303" s="262"/>
      <c r="AY303" s="262"/>
      <c r="AZ303" s="262"/>
      <c r="BA303" s="317">
        <v>492</v>
      </c>
      <c r="BB303" s="390"/>
    </row>
    <row r="304" spans="1:54" ht="24.95" customHeight="1">
      <c r="A304" s="322"/>
      <c r="B304" s="19" t="s">
        <v>2206</v>
      </c>
      <c r="C304" s="26">
        <v>15</v>
      </c>
      <c r="D304" s="27" t="s">
        <v>2208</v>
      </c>
      <c r="E304" s="27"/>
      <c r="F304" s="26" t="s">
        <v>6216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4202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2285</v>
      </c>
      <c r="AK304" s="31">
        <v>39248</v>
      </c>
      <c r="AL304" s="328"/>
      <c r="AM304" s="329"/>
      <c r="AN304" s="25" t="s">
        <v>2256</v>
      </c>
      <c r="AO304" s="24">
        <v>45060</v>
      </c>
      <c r="AP304" s="258" t="s">
        <v>4203</v>
      </c>
      <c r="AQ304" s="259"/>
      <c r="AR304" s="259" t="s">
        <v>875</v>
      </c>
      <c r="AS304" s="259" t="s">
        <v>4204</v>
      </c>
      <c r="AT304" s="262"/>
      <c r="AU304" s="262"/>
      <c r="AV304" s="262"/>
      <c r="AW304" s="262"/>
      <c r="AX304" s="262"/>
      <c r="AY304" s="262"/>
      <c r="AZ304" s="262"/>
      <c r="BA304" s="317">
        <v>493</v>
      </c>
      <c r="BB304" s="390"/>
    </row>
    <row r="305" spans="1:54" ht="24.95" customHeight="1">
      <c r="A305" s="322"/>
      <c r="B305" s="19" t="s">
        <v>2206</v>
      </c>
      <c r="C305" s="26">
        <v>15</v>
      </c>
      <c r="D305" s="27" t="s">
        <v>2208</v>
      </c>
      <c r="E305" s="27"/>
      <c r="F305" s="26" t="s">
        <v>6217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4205</v>
      </c>
      <c r="AB305" s="28" t="s">
        <v>1783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2285</v>
      </c>
      <c r="AK305" s="31">
        <v>39248</v>
      </c>
      <c r="AL305" s="328"/>
      <c r="AM305" s="329"/>
      <c r="AN305" s="25" t="s">
        <v>2256</v>
      </c>
      <c r="AO305" s="24">
        <v>45060</v>
      </c>
      <c r="AP305" s="258" t="s">
        <v>4206</v>
      </c>
      <c r="AQ305" s="259"/>
      <c r="AR305" s="259" t="s">
        <v>875</v>
      </c>
      <c r="AS305" s="259" t="s">
        <v>4207</v>
      </c>
      <c r="AT305" s="262"/>
      <c r="AU305" s="262"/>
      <c r="AV305" s="262"/>
      <c r="AW305" s="262"/>
      <c r="AX305" s="262"/>
      <c r="AY305" s="262"/>
      <c r="AZ305" s="262"/>
      <c r="BA305" s="317">
        <v>494</v>
      </c>
      <c r="BB305" s="390"/>
    </row>
    <row r="306" spans="1:54" ht="24.95" customHeight="1">
      <c r="A306" s="322"/>
      <c r="B306" s="19" t="s">
        <v>2206</v>
      </c>
      <c r="C306" s="26">
        <v>15</v>
      </c>
      <c r="D306" s="27" t="s">
        <v>2208</v>
      </c>
      <c r="E306" s="27"/>
      <c r="F306" s="26" t="s">
        <v>6218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4208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2285</v>
      </c>
      <c r="AK306" s="31">
        <v>39248</v>
      </c>
      <c r="AL306" s="328"/>
      <c r="AM306" s="329"/>
      <c r="AN306" s="25" t="s">
        <v>2256</v>
      </c>
      <c r="AO306" s="24">
        <v>45060</v>
      </c>
      <c r="AP306" s="258" t="s">
        <v>4209</v>
      </c>
      <c r="AQ306" s="259"/>
      <c r="AR306" s="259" t="s">
        <v>875</v>
      </c>
      <c r="AS306" s="259" t="s">
        <v>4210</v>
      </c>
      <c r="AT306" s="262"/>
      <c r="AU306" s="262"/>
      <c r="AV306" s="262"/>
      <c r="AW306" s="262"/>
      <c r="AX306" s="262"/>
      <c r="AY306" s="262"/>
      <c r="AZ306" s="262"/>
      <c r="BA306" s="317">
        <v>495</v>
      </c>
      <c r="BB306" s="390"/>
    </row>
    <row r="307" spans="1:54" ht="24.95" customHeight="1">
      <c r="A307" s="322"/>
      <c r="B307" s="19" t="s">
        <v>2206</v>
      </c>
      <c r="C307" s="26">
        <v>15</v>
      </c>
      <c r="D307" s="27" t="s">
        <v>2208</v>
      </c>
      <c r="E307" s="27"/>
      <c r="F307" s="26" t="s">
        <v>6219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4211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2285</v>
      </c>
      <c r="AK307" s="31">
        <v>39248</v>
      </c>
      <c r="AL307" s="328"/>
      <c r="AM307" s="329"/>
      <c r="AN307" s="25" t="s">
        <v>2256</v>
      </c>
      <c r="AO307" s="24">
        <v>45060</v>
      </c>
      <c r="AP307" s="258" t="s">
        <v>4212</v>
      </c>
      <c r="AQ307" s="259"/>
      <c r="AR307" s="259" t="s">
        <v>875</v>
      </c>
      <c r="AS307" s="259" t="s">
        <v>4213</v>
      </c>
      <c r="AT307" s="262"/>
      <c r="AU307" s="262"/>
      <c r="AV307" s="262"/>
      <c r="AW307" s="262"/>
      <c r="AX307" s="262"/>
      <c r="AY307" s="262"/>
      <c r="AZ307" s="262"/>
      <c r="BA307" s="317">
        <v>496</v>
      </c>
      <c r="BB307" s="390"/>
    </row>
    <row r="308" spans="1:54" ht="24.95" customHeight="1">
      <c r="A308" s="322"/>
      <c r="B308" s="19" t="s">
        <v>2206</v>
      </c>
      <c r="C308" s="26">
        <v>15</v>
      </c>
      <c r="D308" s="27" t="s">
        <v>2208</v>
      </c>
      <c r="E308" s="27"/>
      <c r="F308" s="26" t="s">
        <v>6220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4214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2285</v>
      </c>
      <c r="AK308" s="31">
        <v>39248</v>
      </c>
      <c r="AL308" s="328"/>
      <c r="AM308" s="329"/>
      <c r="AN308" s="25" t="s">
        <v>2256</v>
      </c>
      <c r="AO308" s="24">
        <v>45060</v>
      </c>
      <c r="AP308" s="258" t="s">
        <v>4215</v>
      </c>
      <c r="AQ308" s="259"/>
      <c r="AR308" s="259" t="s">
        <v>875</v>
      </c>
      <c r="AS308" s="259" t="s">
        <v>4216</v>
      </c>
      <c r="AT308" s="262"/>
      <c r="AU308" s="262"/>
      <c r="AV308" s="262"/>
      <c r="AW308" s="262"/>
      <c r="AX308" s="262"/>
      <c r="AY308" s="262"/>
      <c r="AZ308" s="262"/>
      <c r="BA308" s="317">
        <v>497</v>
      </c>
      <c r="BB308" s="390"/>
    </row>
    <row r="309" spans="1:54" ht="24.95" customHeight="1">
      <c r="A309" s="322"/>
      <c r="B309" s="19" t="s">
        <v>2206</v>
      </c>
      <c r="C309" s="26">
        <v>15</v>
      </c>
      <c r="D309" s="27" t="s">
        <v>2208</v>
      </c>
      <c r="E309" s="27"/>
      <c r="F309" s="26" t="s">
        <v>6221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4217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2285</v>
      </c>
      <c r="AK309" s="31">
        <v>39248</v>
      </c>
      <c r="AL309" s="328"/>
      <c r="AM309" s="329"/>
      <c r="AN309" s="25" t="s">
        <v>2256</v>
      </c>
      <c r="AO309" s="24">
        <v>45060</v>
      </c>
      <c r="AP309" s="258" t="s">
        <v>4218</v>
      </c>
      <c r="AQ309" s="259"/>
      <c r="AR309" s="259" t="s">
        <v>875</v>
      </c>
      <c r="AS309" s="259" t="s">
        <v>4219</v>
      </c>
      <c r="AT309" s="262"/>
      <c r="AU309" s="262"/>
      <c r="AV309" s="262"/>
      <c r="AW309" s="262"/>
      <c r="AX309" s="262"/>
      <c r="AY309" s="262"/>
      <c r="AZ309" s="262"/>
      <c r="BA309" s="317">
        <v>498</v>
      </c>
      <c r="BB309" s="390"/>
    </row>
    <row r="310" spans="1:54" ht="24.95" customHeight="1">
      <c r="A310" s="322"/>
      <c r="B310" s="19" t="s">
        <v>2206</v>
      </c>
      <c r="C310" s="26">
        <v>15</v>
      </c>
      <c r="D310" s="27" t="s">
        <v>2208</v>
      </c>
      <c r="E310" s="27"/>
      <c r="F310" s="26" t="s">
        <v>6222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4220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2285</v>
      </c>
      <c r="AK310" s="31">
        <v>39248</v>
      </c>
      <c r="AL310" s="328"/>
      <c r="AM310" s="329"/>
      <c r="AN310" s="25" t="s">
        <v>2256</v>
      </c>
      <c r="AO310" s="24">
        <v>45060</v>
      </c>
      <c r="AP310" s="258" t="s">
        <v>4221</v>
      </c>
      <c r="AQ310" s="259"/>
      <c r="AR310" s="259" t="s">
        <v>875</v>
      </c>
      <c r="AS310" s="259" t="s">
        <v>4222</v>
      </c>
      <c r="AT310" s="262"/>
      <c r="AU310" s="262"/>
      <c r="AV310" s="262"/>
      <c r="AW310" s="262"/>
      <c r="AX310" s="262"/>
      <c r="AY310" s="262"/>
      <c r="AZ310" s="262"/>
      <c r="BA310" s="317">
        <v>499</v>
      </c>
      <c r="BB310" s="390"/>
    </row>
    <row r="311" spans="1:54" ht="24.95" customHeight="1">
      <c r="A311" s="322"/>
      <c r="B311" s="19" t="s">
        <v>2206</v>
      </c>
      <c r="C311" s="26">
        <v>15</v>
      </c>
      <c r="D311" s="27" t="s">
        <v>2208</v>
      </c>
      <c r="E311" s="27"/>
      <c r="F311" s="26" t="s">
        <v>6223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4223</v>
      </c>
      <c r="AB311" s="28" t="s">
        <v>4224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2285</v>
      </c>
      <c r="AK311" s="31">
        <v>39248</v>
      </c>
      <c r="AL311" s="328"/>
      <c r="AM311" s="329"/>
      <c r="AN311" s="25" t="s">
        <v>2256</v>
      </c>
      <c r="AO311" s="24">
        <v>45060</v>
      </c>
      <c r="AP311" s="258" t="s">
        <v>4225</v>
      </c>
      <c r="AQ311" s="259"/>
      <c r="AR311" s="259" t="s">
        <v>875</v>
      </c>
      <c r="AS311" s="259" t="s">
        <v>4226</v>
      </c>
      <c r="AT311" s="262"/>
      <c r="AU311" s="262"/>
      <c r="AV311" s="262"/>
      <c r="AW311" s="262"/>
      <c r="AX311" s="262"/>
      <c r="AY311" s="262"/>
      <c r="AZ311" s="262"/>
      <c r="BA311" s="317">
        <v>500</v>
      </c>
      <c r="BB311" s="390"/>
    </row>
    <row r="312" spans="1:54" ht="24.95" customHeight="1">
      <c r="A312" s="322"/>
      <c r="B312" s="19" t="s">
        <v>2206</v>
      </c>
      <c r="C312" s="26">
        <v>15</v>
      </c>
      <c r="D312" s="27" t="s">
        <v>2208</v>
      </c>
      <c r="E312" s="27"/>
      <c r="F312" s="26" t="s">
        <v>6224</v>
      </c>
      <c r="G312" s="26" t="s">
        <v>3</v>
      </c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 t="s">
        <v>4227</v>
      </c>
      <c r="T312" s="26"/>
      <c r="U312" s="26" t="s">
        <v>4228</v>
      </c>
      <c r="V312" s="26"/>
      <c r="W312" s="26"/>
      <c r="X312" s="26"/>
      <c r="Y312" s="26" t="s">
        <v>4229</v>
      </c>
      <c r="Z312" s="26" t="s">
        <v>4230</v>
      </c>
      <c r="AA312" s="28" t="s">
        <v>4231</v>
      </c>
      <c r="AB312" s="28" t="s">
        <v>2173</v>
      </c>
      <c r="AC312" s="28"/>
      <c r="AD312" s="28"/>
      <c r="AE312" s="28"/>
      <c r="AF312" s="28"/>
      <c r="AG312" s="28"/>
      <c r="AH312" s="28"/>
      <c r="AI312" s="29"/>
      <c r="AJ312" s="30" t="s">
        <v>2423</v>
      </c>
      <c r="AK312" s="31">
        <v>39248</v>
      </c>
      <c r="AL312" s="328"/>
      <c r="AM312" s="329"/>
      <c r="AN312" s="25" t="s">
        <v>2256</v>
      </c>
      <c r="AO312" s="24">
        <v>45060</v>
      </c>
      <c r="AP312" s="258" t="s">
        <v>4232</v>
      </c>
      <c r="AQ312" s="259"/>
      <c r="AR312" s="259" t="s">
        <v>2200</v>
      </c>
      <c r="AS312" s="259" t="s">
        <v>665</v>
      </c>
      <c r="AT312" s="262"/>
      <c r="AU312" s="262"/>
      <c r="AV312" s="262"/>
      <c r="AW312" s="262"/>
      <c r="AX312" s="262"/>
      <c r="AY312" s="262"/>
      <c r="AZ312" s="262"/>
      <c r="BA312" s="317">
        <v>502</v>
      </c>
      <c r="BB312" s="390"/>
    </row>
    <row r="313" spans="1:54" ht="24.95" customHeight="1">
      <c r="A313" s="322"/>
      <c r="B313" s="19" t="s">
        <v>2206</v>
      </c>
      <c r="C313" s="26">
        <v>15</v>
      </c>
      <c r="D313" s="27" t="s">
        <v>2208</v>
      </c>
      <c r="E313" s="27"/>
      <c r="F313" s="26" t="s">
        <v>6225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740</v>
      </c>
      <c r="T313" s="26"/>
      <c r="U313" s="26" t="s">
        <v>4233</v>
      </c>
      <c r="V313" s="26"/>
      <c r="W313" s="26"/>
      <c r="X313" s="26"/>
      <c r="Y313" s="26" t="s">
        <v>4234</v>
      </c>
      <c r="Z313" s="26" t="s">
        <v>4230</v>
      </c>
      <c r="AA313" s="28" t="s">
        <v>4231</v>
      </c>
      <c r="AB313" s="28" t="s">
        <v>4235</v>
      </c>
      <c r="AC313" s="28"/>
      <c r="AD313" s="28"/>
      <c r="AE313" s="28"/>
      <c r="AF313" s="28"/>
      <c r="AG313" s="28"/>
      <c r="AH313" s="28"/>
      <c r="AI313" s="29"/>
      <c r="AJ313" s="30" t="s">
        <v>2423</v>
      </c>
      <c r="AK313" s="31">
        <v>39248</v>
      </c>
      <c r="AL313" s="328"/>
      <c r="AM313" s="329"/>
      <c r="AN313" s="25" t="s">
        <v>2256</v>
      </c>
      <c r="AO313" s="24">
        <v>45060</v>
      </c>
      <c r="AP313" s="258" t="s">
        <v>4236</v>
      </c>
      <c r="AQ313" s="259"/>
      <c r="AR313" s="259" t="s">
        <v>2200</v>
      </c>
      <c r="AS313" s="259" t="s">
        <v>665</v>
      </c>
      <c r="AT313" s="262"/>
      <c r="AU313" s="262"/>
      <c r="AV313" s="262"/>
      <c r="AW313" s="262"/>
      <c r="AX313" s="262"/>
      <c r="AY313" s="262"/>
      <c r="AZ313" s="262"/>
      <c r="BA313" s="317">
        <v>503</v>
      </c>
      <c r="BB313" s="390"/>
    </row>
    <row r="314" spans="1:54" ht="24.95" customHeight="1">
      <c r="A314" s="322"/>
      <c r="B314" s="19" t="s">
        <v>2206</v>
      </c>
      <c r="C314" s="26">
        <v>15</v>
      </c>
      <c r="D314" s="27" t="s">
        <v>2208</v>
      </c>
      <c r="E314" s="27"/>
      <c r="F314" s="26" t="s">
        <v>6226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 t="s">
        <v>4237</v>
      </c>
      <c r="R314" s="26"/>
      <c r="S314" s="26" t="s">
        <v>4238</v>
      </c>
      <c r="T314" s="26"/>
      <c r="U314" s="26" t="s">
        <v>4239</v>
      </c>
      <c r="V314" s="26"/>
      <c r="W314" s="26"/>
      <c r="X314" s="26"/>
      <c r="Y314" s="26" t="s">
        <v>4240</v>
      </c>
      <c r="Z314" s="26" t="s">
        <v>4230</v>
      </c>
      <c r="AA314" s="28" t="s">
        <v>4241</v>
      </c>
      <c r="AB314" s="28" t="s">
        <v>4242</v>
      </c>
      <c r="AC314" s="28"/>
      <c r="AD314" s="28"/>
      <c r="AE314" s="28"/>
      <c r="AF314" s="28"/>
      <c r="AG314" s="28"/>
      <c r="AH314" s="28"/>
      <c r="AI314" s="29"/>
      <c r="AJ314" s="30" t="s">
        <v>2423</v>
      </c>
      <c r="AK314" s="31">
        <v>39248</v>
      </c>
      <c r="AL314" s="328"/>
      <c r="AM314" s="329"/>
      <c r="AN314" s="25" t="s">
        <v>2256</v>
      </c>
      <c r="AO314" s="24">
        <v>45060</v>
      </c>
      <c r="AP314" s="258" t="s">
        <v>4243</v>
      </c>
      <c r="AQ314" s="259"/>
      <c r="AR314" s="259" t="s">
        <v>2200</v>
      </c>
      <c r="AS314" s="259" t="s">
        <v>665</v>
      </c>
      <c r="AT314" s="262"/>
      <c r="AU314" s="262"/>
      <c r="AV314" s="262"/>
      <c r="AW314" s="262"/>
      <c r="AX314" s="262"/>
      <c r="AY314" s="262"/>
      <c r="AZ314" s="262"/>
      <c r="BA314" s="317">
        <v>504</v>
      </c>
      <c r="BB314" s="390"/>
    </row>
    <row r="315" spans="1:54" ht="24.95" customHeight="1">
      <c r="A315" s="322"/>
      <c r="B315" s="19" t="s">
        <v>2206</v>
      </c>
      <c r="C315" s="26">
        <v>15</v>
      </c>
      <c r="D315" s="27" t="s">
        <v>2208</v>
      </c>
      <c r="E315" s="27"/>
      <c r="F315" s="26" t="s">
        <v>6227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4244</v>
      </c>
      <c r="T315" s="26"/>
      <c r="U315" s="26" t="s">
        <v>4245</v>
      </c>
      <c r="V315" s="26"/>
      <c r="W315" s="26"/>
      <c r="X315" s="26"/>
      <c r="Y315" s="26" t="s">
        <v>4246</v>
      </c>
      <c r="Z315" s="26" t="s">
        <v>4230</v>
      </c>
      <c r="AA315" s="28" t="s">
        <v>4247</v>
      </c>
      <c r="AB315" s="28" t="s">
        <v>4248</v>
      </c>
      <c r="AC315" s="28"/>
      <c r="AD315" s="28"/>
      <c r="AE315" s="28"/>
      <c r="AF315" s="28"/>
      <c r="AG315" s="28"/>
      <c r="AH315" s="28"/>
      <c r="AI315" s="29"/>
      <c r="AJ315" s="30" t="s">
        <v>2423</v>
      </c>
      <c r="AK315" s="31">
        <v>39248</v>
      </c>
      <c r="AL315" s="328"/>
      <c r="AM315" s="329"/>
      <c r="AN315" s="25" t="s">
        <v>2256</v>
      </c>
      <c r="AO315" s="24">
        <v>45060</v>
      </c>
      <c r="AP315" s="258" t="s">
        <v>4249</v>
      </c>
      <c r="AQ315" s="259"/>
      <c r="AR315" s="259" t="s">
        <v>2200</v>
      </c>
      <c r="AS315" s="259" t="s">
        <v>665</v>
      </c>
      <c r="AT315" s="262"/>
      <c r="AU315" s="262"/>
      <c r="AV315" s="262"/>
      <c r="AW315" s="262"/>
      <c r="AX315" s="262"/>
      <c r="AY315" s="262"/>
      <c r="AZ315" s="262"/>
      <c r="BA315" s="317">
        <v>505</v>
      </c>
      <c r="BB315" s="390"/>
    </row>
    <row r="316" spans="1:54" ht="24.95" customHeight="1">
      <c r="A316" s="322"/>
      <c r="B316" s="19" t="s">
        <v>2206</v>
      </c>
      <c r="C316" s="26">
        <v>15</v>
      </c>
      <c r="D316" s="27" t="s">
        <v>2208</v>
      </c>
      <c r="E316" s="27"/>
      <c r="F316" s="26" t="s">
        <v>6228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4250</v>
      </c>
      <c r="T316" s="26"/>
      <c r="U316" s="26" t="s">
        <v>4251</v>
      </c>
      <c r="V316" s="26"/>
      <c r="W316" s="26"/>
      <c r="X316" s="26"/>
      <c r="Y316" s="26" t="s">
        <v>4252</v>
      </c>
      <c r="Z316" s="26" t="s">
        <v>4230</v>
      </c>
      <c r="AA316" s="28" t="s">
        <v>4155</v>
      </c>
      <c r="AB316" s="28" t="s">
        <v>4253</v>
      </c>
      <c r="AC316" s="28"/>
      <c r="AD316" s="28"/>
      <c r="AE316" s="28"/>
      <c r="AF316" s="28"/>
      <c r="AG316" s="28"/>
      <c r="AH316" s="28"/>
      <c r="AI316" s="29"/>
      <c r="AJ316" s="30" t="s">
        <v>2423</v>
      </c>
      <c r="AK316" s="31">
        <v>39248</v>
      </c>
      <c r="AL316" s="328"/>
      <c r="AM316" s="329"/>
      <c r="AN316" s="25" t="s">
        <v>2256</v>
      </c>
      <c r="AO316" s="24">
        <v>45060</v>
      </c>
      <c r="AP316" s="258" t="s">
        <v>4254</v>
      </c>
      <c r="AQ316" s="259"/>
      <c r="AR316" s="259" t="s">
        <v>2200</v>
      </c>
      <c r="AS316" s="259" t="s">
        <v>665</v>
      </c>
      <c r="AT316" s="262"/>
      <c r="AU316" s="262"/>
      <c r="AV316" s="262"/>
      <c r="AW316" s="262"/>
      <c r="AX316" s="262"/>
      <c r="AY316" s="262"/>
      <c r="AZ316" s="262"/>
      <c r="BA316" s="317">
        <v>506</v>
      </c>
      <c r="BB316" s="390"/>
    </row>
    <row r="317" spans="1:54" ht="24.95" customHeight="1">
      <c r="A317" s="322"/>
      <c r="B317" s="19" t="s">
        <v>2206</v>
      </c>
      <c r="C317" s="26">
        <v>15</v>
      </c>
      <c r="D317" s="27" t="s">
        <v>2208</v>
      </c>
      <c r="E317" s="27"/>
      <c r="F317" s="26" t="s">
        <v>6229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4255</v>
      </c>
      <c r="T317" s="26"/>
      <c r="U317" s="26" t="s">
        <v>4256</v>
      </c>
      <c r="V317" s="26"/>
      <c r="W317" s="26"/>
      <c r="X317" s="26"/>
      <c r="Y317" s="26" t="s">
        <v>4257</v>
      </c>
      <c r="Z317" s="26" t="s">
        <v>4230</v>
      </c>
      <c r="AA317" s="28" t="s">
        <v>4169</v>
      </c>
      <c r="AB317" s="28" t="s">
        <v>4258</v>
      </c>
      <c r="AC317" s="28"/>
      <c r="AD317" s="28"/>
      <c r="AE317" s="28"/>
      <c r="AF317" s="28"/>
      <c r="AG317" s="28"/>
      <c r="AH317" s="28"/>
      <c r="AI317" s="29"/>
      <c r="AJ317" s="30" t="s">
        <v>2423</v>
      </c>
      <c r="AK317" s="31">
        <v>39248</v>
      </c>
      <c r="AL317" s="328"/>
      <c r="AM317" s="329"/>
      <c r="AN317" s="25" t="s">
        <v>2256</v>
      </c>
      <c r="AO317" s="24">
        <v>45060</v>
      </c>
      <c r="AP317" s="258" t="s">
        <v>4259</v>
      </c>
      <c r="AQ317" s="259"/>
      <c r="AR317" s="259" t="s">
        <v>2200</v>
      </c>
      <c r="AS317" s="259" t="s">
        <v>665</v>
      </c>
      <c r="AT317" s="262"/>
      <c r="AU317" s="262"/>
      <c r="AV317" s="262"/>
      <c r="AW317" s="262"/>
      <c r="AX317" s="262"/>
      <c r="AY317" s="262"/>
      <c r="AZ317" s="262"/>
      <c r="BA317" s="317">
        <v>507</v>
      </c>
      <c r="BB317" s="390"/>
    </row>
    <row r="318" spans="1:54" ht="24.95" customHeight="1">
      <c r="A318" s="322"/>
      <c r="B318" s="19" t="s">
        <v>2206</v>
      </c>
      <c r="C318" s="26">
        <v>15</v>
      </c>
      <c r="D318" s="27" t="s">
        <v>2208</v>
      </c>
      <c r="E318" s="27"/>
      <c r="F318" s="26" t="s">
        <v>6230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 t="s">
        <v>4260</v>
      </c>
      <c r="Q318" s="26"/>
      <c r="R318" s="26"/>
      <c r="S318" s="26" t="s">
        <v>4261</v>
      </c>
      <c r="T318" s="26"/>
      <c r="U318" s="26" t="s">
        <v>4262</v>
      </c>
      <c r="V318" s="26"/>
      <c r="W318" s="26"/>
      <c r="X318" s="26"/>
      <c r="Y318" s="26" t="s">
        <v>4263</v>
      </c>
      <c r="Z318" s="26" t="s">
        <v>4230</v>
      </c>
      <c r="AA318" s="28" t="s">
        <v>4264</v>
      </c>
      <c r="AB318" s="28" t="s">
        <v>4265</v>
      </c>
      <c r="AC318" s="28"/>
      <c r="AD318" s="28"/>
      <c r="AE318" s="28"/>
      <c r="AF318" s="28"/>
      <c r="AG318" s="28"/>
      <c r="AH318" s="28"/>
      <c r="AI318" s="29"/>
      <c r="AJ318" s="30" t="s">
        <v>2423</v>
      </c>
      <c r="AK318" s="31">
        <v>39248</v>
      </c>
      <c r="AL318" s="328"/>
      <c r="AM318" s="329"/>
      <c r="AN318" s="25" t="s">
        <v>2256</v>
      </c>
      <c r="AO318" s="24">
        <v>45060</v>
      </c>
      <c r="AP318" s="258" t="s">
        <v>4266</v>
      </c>
      <c r="AQ318" s="259"/>
      <c r="AR318" s="259" t="s">
        <v>2200</v>
      </c>
      <c r="AS318" s="259" t="s">
        <v>665</v>
      </c>
      <c r="AT318" s="262"/>
      <c r="AU318" s="262"/>
      <c r="AV318" s="262"/>
      <c r="AW318" s="262"/>
      <c r="AX318" s="262"/>
      <c r="AY318" s="262"/>
      <c r="AZ318" s="262"/>
      <c r="BA318" s="317">
        <v>508</v>
      </c>
      <c r="BB318" s="390"/>
    </row>
    <row r="319" spans="1:54" ht="24.95" customHeight="1">
      <c r="A319" s="322"/>
      <c r="B319" s="19" t="s">
        <v>2206</v>
      </c>
      <c r="C319" s="26">
        <v>15</v>
      </c>
      <c r="D319" s="27" t="s">
        <v>2208</v>
      </c>
      <c r="E319" s="27"/>
      <c r="F319" s="26" t="s">
        <v>6231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4267</v>
      </c>
      <c r="Q319" s="26"/>
      <c r="R319" s="26"/>
      <c r="S319" s="26" t="s">
        <v>4268</v>
      </c>
      <c r="T319" s="26"/>
      <c r="U319" s="26" t="s">
        <v>4269</v>
      </c>
      <c r="V319" s="26" t="s">
        <v>4269</v>
      </c>
      <c r="W319" s="26"/>
      <c r="X319" s="26"/>
      <c r="Y319" s="26" t="s">
        <v>4270</v>
      </c>
      <c r="Z319" s="26" t="s">
        <v>4230</v>
      </c>
      <c r="AA319" s="28" t="s">
        <v>4271</v>
      </c>
      <c r="AB319" s="28" t="s">
        <v>4272</v>
      </c>
      <c r="AC319" s="28"/>
      <c r="AD319" s="28"/>
      <c r="AE319" s="28"/>
      <c r="AF319" s="28"/>
      <c r="AG319" s="28"/>
      <c r="AH319" s="28"/>
      <c r="AI319" s="29"/>
      <c r="AJ319" s="30" t="s">
        <v>2423</v>
      </c>
      <c r="AK319" s="31">
        <v>39248</v>
      </c>
      <c r="AL319" s="328"/>
      <c r="AM319" s="329"/>
      <c r="AN319" s="25" t="s">
        <v>2256</v>
      </c>
      <c r="AO319" s="24">
        <v>45060</v>
      </c>
      <c r="AP319" s="258" t="s">
        <v>4273</v>
      </c>
      <c r="AQ319" s="259"/>
      <c r="AR319" s="259" t="s">
        <v>2200</v>
      </c>
      <c r="AS319" s="259" t="s">
        <v>665</v>
      </c>
      <c r="AT319" s="262"/>
      <c r="AU319" s="262"/>
      <c r="AV319" s="262"/>
      <c r="AW319" s="262"/>
      <c r="AX319" s="262"/>
      <c r="AY319" s="262"/>
      <c r="AZ319" s="262"/>
      <c r="BA319" s="317">
        <v>509</v>
      </c>
      <c r="BB319" s="390"/>
    </row>
    <row r="320" spans="1:54" ht="24.95" customHeight="1">
      <c r="A320" s="322"/>
      <c r="B320" s="19" t="s">
        <v>2206</v>
      </c>
      <c r="C320" s="26">
        <v>15</v>
      </c>
      <c r="D320" s="27" t="s">
        <v>2208</v>
      </c>
      <c r="E320" s="27"/>
      <c r="F320" s="26" t="s">
        <v>6232</v>
      </c>
      <c r="G320" s="26" t="s">
        <v>4274</v>
      </c>
      <c r="H320" s="26"/>
      <c r="I320" s="26"/>
      <c r="J320" s="26"/>
      <c r="K320" s="26"/>
      <c r="L320" s="26"/>
      <c r="M320" s="26"/>
      <c r="N320" s="26"/>
      <c r="O320" s="26"/>
      <c r="P320" s="26" t="s">
        <v>4275</v>
      </c>
      <c r="Q320" s="26"/>
      <c r="R320" s="26"/>
      <c r="S320" s="26" t="s">
        <v>4276</v>
      </c>
      <c r="T320" s="26"/>
      <c r="U320" s="26" t="s">
        <v>4277</v>
      </c>
      <c r="V320" s="26"/>
      <c r="W320" s="26"/>
      <c r="X320" s="26"/>
      <c r="Y320" s="26" t="s">
        <v>4278</v>
      </c>
      <c r="Z320" s="26" t="s">
        <v>4230</v>
      </c>
      <c r="AA320" s="28" t="s">
        <v>4183</v>
      </c>
      <c r="AB320" s="28" t="s">
        <v>4279</v>
      </c>
      <c r="AC320" s="28"/>
      <c r="AD320" s="28"/>
      <c r="AE320" s="28"/>
      <c r="AF320" s="28"/>
      <c r="AG320" s="28"/>
      <c r="AH320" s="28"/>
      <c r="AI320" s="29"/>
      <c r="AJ320" s="30" t="s">
        <v>2423</v>
      </c>
      <c r="AK320" s="31">
        <v>39248</v>
      </c>
      <c r="AL320" s="328"/>
      <c r="AM320" s="329"/>
      <c r="AN320" s="25" t="s">
        <v>2256</v>
      </c>
      <c r="AO320" s="24">
        <v>45060</v>
      </c>
      <c r="AP320" s="258" t="s">
        <v>4280</v>
      </c>
      <c r="AQ320" s="259"/>
      <c r="AR320" s="259" t="s">
        <v>2200</v>
      </c>
      <c r="AS320" s="259" t="s">
        <v>665</v>
      </c>
      <c r="AT320" s="262"/>
      <c r="AU320" s="262"/>
      <c r="AV320" s="262"/>
      <c r="AW320" s="262"/>
      <c r="AX320" s="262"/>
      <c r="AY320" s="262"/>
      <c r="AZ320" s="262"/>
      <c r="BA320" s="317">
        <v>510</v>
      </c>
      <c r="BB320" s="390"/>
    </row>
    <row r="321" spans="1:54" ht="24.95" customHeight="1">
      <c r="A321" s="322"/>
      <c r="B321" s="19" t="s">
        <v>2206</v>
      </c>
      <c r="C321" s="26">
        <v>15</v>
      </c>
      <c r="D321" s="27" t="s">
        <v>2208</v>
      </c>
      <c r="E321" s="27"/>
      <c r="F321" s="26" t="s">
        <v>6233</v>
      </c>
      <c r="G321" s="26" t="s">
        <v>3</v>
      </c>
      <c r="H321" s="26"/>
      <c r="I321" s="26"/>
      <c r="J321" s="26"/>
      <c r="K321" s="26"/>
      <c r="L321" s="26"/>
      <c r="M321" s="26"/>
      <c r="N321" s="26"/>
      <c r="O321" s="26"/>
      <c r="P321" s="26" t="s">
        <v>4281</v>
      </c>
      <c r="Q321" s="26"/>
      <c r="R321" s="26"/>
      <c r="S321" s="26" t="s">
        <v>4282</v>
      </c>
      <c r="T321" s="26"/>
      <c r="U321" s="26" t="s">
        <v>4283</v>
      </c>
      <c r="V321" s="26"/>
      <c r="W321" s="26"/>
      <c r="X321" s="26"/>
      <c r="Y321" s="26" t="s">
        <v>4284</v>
      </c>
      <c r="Z321" s="26" t="s">
        <v>4230</v>
      </c>
      <c r="AA321" s="28" t="s">
        <v>4285</v>
      </c>
      <c r="AB321" s="28" t="s">
        <v>4286</v>
      </c>
      <c r="AC321" s="28"/>
      <c r="AD321" s="28"/>
      <c r="AE321" s="28"/>
      <c r="AF321" s="28"/>
      <c r="AG321" s="28"/>
      <c r="AH321" s="28"/>
      <c r="AI321" s="29"/>
      <c r="AJ321" s="30" t="s">
        <v>2423</v>
      </c>
      <c r="AK321" s="31">
        <v>39248</v>
      </c>
      <c r="AL321" s="328"/>
      <c r="AM321" s="329"/>
      <c r="AN321" s="25" t="s">
        <v>2256</v>
      </c>
      <c r="AO321" s="24">
        <v>45060</v>
      </c>
      <c r="AP321" s="258" t="s">
        <v>4287</v>
      </c>
      <c r="AQ321" s="259"/>
      <c r="AR321" s="259" t="s">
        <v>2200</v>
      </c>
      <c r="AS321" s="259" t="s">
        <v>665</v>
      </c>
      <c r="AT321" s="262"/>
      <c r="AU321" s="262"/>
      <c r="AV321" s="262"/>
      <c r="AW321" s="262"/>
      <c r="AX321" s="262"/>
      <c r="AY321" s="262"/>
      <c r="AZ321" s="262"/>
      <c r="BA321" s="317">
        <v>511</v>
      </c>
      <c r="BB321" s="390"/>
    </row>
    <row r="322" spans="1:54" ht="24.95" customHeight="1">
      <c r="A322" s="322"/>
      <c r="B322" s="19" t="s">
        <v>2206</v>
      </c>
      <c r="C322" s="26">
        <v>15</v>
      </c>
      <c r="D322" s="27" t="s">
        <v>2208</v>
      </c>
      <c r="E322" s="27"/>
      <c r="F322" s="26" t="s">
        <v>6234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4288</v>
      </c>
      <c r="Q322" s="26" t="s">
        <v>4289</v>
      </c>
      <c r="R322" s="26"/>
      <c r="S322" s="26" t="s">
        <v>4290</v>
      </c>
      <c r="T322" s="26"/>
      <c r="U322" s="26" t="s">
        <v>4291</v>
      </c>
      <c r="V322" s="26"/>
      <c r="W322" s="26" t="s">
        <v>4292</v>
      </c>
      <c r="X322" s="26"/>
      <c r="Y322" s="26" t="s">
        <v>4293</v>
      </c>
      <c r="Z322" s="26" t="s">
        <v>4230</v>
      </c>
      <c r="AA322" s="28" t="s">
        <v>4294</v>
      </c>
      <c r="AB322" s="28" t="s">
        <v>4295</v>
      </c>
      <c r="AC322" s="28"/>
      <c r="AD322" s="28"/>
      <c r="AE322" s="28"/>
      <c r="AF322" s="28"/>
      <c r="AG322" s="28"/>
      <c r="AH322" s="28"/>
      <c r="AI322" s="29"/>
      <c r="AJ322" s="30" t="s">
        <v>2423</v>
      </c>
      <c r="AK322" s="31">
        <v>39248</v>
      </c>
      <c r="AL322" s="328"/>
      <c r="AM322" s="329"/>
      <c r="AN322" s="25" t="s">
        <v>2256</v>
      </c>
      <c r="AO322" s="24">
        <v>45060</v>
      </c>
      <c r="AP322" s="258" t="s">
        <v>4296</v>
      </c>
      <c r="AQ322" s="259"/>
      <c r="AR322" s="259" t="s">
        <v>2200</v>
      </c>
      <c r="AS322" s="259" t="s">
        <v>665</v>
      </c>
      <c r="AT322" s="262"/>
      <c r="AU322" s="262"/>
      <c r="AV322" s="262"/>
      <c r="AW322" s="262"/>
      <c r="AX322" s="262"/>
      <c r="AY322" s="262"/>
      <c r="AZ322" s="262"/>
      <c r="BA322" s="317">
        <v>512</v>
      </c>
      <c r="BB322" s="390"/>
    </row>
    <row r="323" spans="1:54" ht="24.95" customHeight="1">
      <c r="A323" s="322"/>
      <c r="B323" s="19" t="s">
        <v>742</v>
      </c>
      <c r="C323" s="26">
        <v>17</v>
      </c>
      <c r="D323" s="27" t="s">
        <v>742</v>
      </c>
      <c r="E323" s="27"/>
      <c r="F323" s="26" t="s">
        <v>6235</v>
      </c>
      <c r="G323" s="26" t="s">
        <v>3</v>
      </c>
      <c r="H323" s="26"/>
      <c r="I323" s="26"/>
      <c r="J323" s="26"/>
      <c r="K323" s="26"/>
      <c r="L323" s="26"/>
      <c r="M323" s="26" t="s">
        <v>4297</v>
      </c>
      <c r="N323" s="26" t="s">
        <v>4298</v>
      </c>
      <c r="O323" s="26"/>
      <c r="P323" s="26"/>
      <c r="Q323" s="26" t="s">
        <v>4299</v>
      </c>
      <c r="R323" s="26"/>
      <c r="S323" s="26"/>
      <c r="T323" s="26"/>
      <c r="U323" s="26"/>
      <c r="V323" s="26"/>
      <c r="W323" s="26"/>
      <c r="X323" s="26"/>
      <c r="Y323" s="26"/>
      <c r="Z323" s="26"/>
      <c r="AA323" s="28" t="s">
        <v>4300</v>
      </c>
      <c r="AB323" s="28" t="s">
        <v>4301</v>
      </c>
      <c r="AC323" s="28"/>
      <c r="AD323" s="28"/>
      <c r="AE323" s="28" t="s">
        <v>4</v>
      </c>
      <c r="AF323" s="28" t="s">
        <v>4302</v>
      </c>
      <c r="AG323" s="28" t="s">
        <v>4303</v>
      </c>
      <c r="AH323" s="28" t="s">
        <v>4304</v>
      </c>
      <c r="AI323" s="29"/>
      <c r="AJ323" s="30"/>
      <c r="AK323" s="31"/>
      <c r="AL323" s="328"/>
      <c r="AM323" s="329"/>
      <c r="AN323" s="25" t="s">
        <v>2256</v>
      </c>
      <c r="AO323" s="24">
        <v>45060</v>
      </c>
      <c r="AP323" s="258" t="s">
        <v>4305</v>
      </c>
      <c r="AQ323" s="259"/>
      <c r="AR323" s="259" t="s">
        <v>664</v>
      </c>
      <c r="AS323" s="259" t="s">
        <v>4306</v>
      </c>
      <c r="AT323" s="262"/>
      <c r="AU323" s="262"/>
      <c r="AV323" s="262"/>
      <c r="AW323" s="262"/>
      <c r="AX323" s="262"/>
      <c r="AY323" s="262"/>
      <c r="AZ323" s="262"/>
      <c r="BA323" s="317">
        <v>513</v>
      </c>
      <c r="BB323" s="390"/>
    </row>
    <row r="324" spans="1:54" ht="24.95" customHeight="1">
      <c r="A324" s="322"/>
      <c r="B324" s="19" t="s">
        <v>742</v>
      </c>
      <c r="C324" s="26">
        <v>17</v>
      </c>
      <c r="D324" s="27" t="s">
        <v>742</v>
      </c>
      <c r="E324" s="27"/>
      <c r="F324" s="26" t="s">
        <v>6236</v>
      </c>
      <c r="G324" s="26" t="s">
        <v>3</v>
      </c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 t="s">
        <v>4307</v>
      </c>
      <c r="W324" s="26"/>
      <c r="X324" s="26"/>
      <c r="Y324" s="26" t="s">
        <v>4308</v>
      </c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 t="s">
        <v>2256</v>
      </c>
      <c r="AO324" s="24">
        <v>45060</v>
      </c>
      <c r="AP324" s="258" t="s">
        <v>4309</v>
      </c>
      <c r="AQ324" s="259"/>
      <c r="AR324" s="259" t="s">
        <v>671</v>
      </c>
      <c r="AS324" s="259" t="s">
        <v>665</v>
      </c>
      <c r="AT324" s="262"/>
      <c r="AU324" s="262"/>
      <c r="AV324" s="262"/>
      <c r="AW324" s="262"/>
      <c r="AX324" s="262"/>
      <c r="AY324" s="262"/>
      <c r="AZ324" s="262"/>
      <c r="BA324" s="317">
        <v>515</v>
      </c>
      <c r="BB324" s="390"/>
    </row>
    <row r="325" spans="1:54" ht="24.95" customHeight="1">
      <c r="A325" s="322"/>
      <c r="B325" s="19" t="s">
        <v>742</v>
      </c>
      <c r="C325" s="26">
        <v>17</v>
      </c>
      <c r="D325" s="27" t="s">
        <v>742</v>
      </c>
      <c r="E325" s="27"/>
      <c r="F325" s="26" t="s">
        <v>6237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4310</v>
      </c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 t="s">
        <v>2430</v>
      </c>
      <c r="AK325" s="31">
        <v>39910</v>
      </c>
      <c r="AL325" s="328"/>
      <c r="AM325" s="329"/>
      <c r="AN325" s="25" t="s">
        <v>2256</v>
      </c>
      <c r="AO325" s="24">
        <v>45060</v>
      </c>
      <c r="AP325" s="258" t="s">
        <v>4311</v>
      </c>
      <c r="AQ325" s="259"/>
      <c r="AR325" s="259" t="s">
        <v>2431</v>
      </c>
      <c r="AS325" s="259" t="s">
        <v>4312</v>
      </c>
      <c r="AT325" s="262"/>
      <c r="AU325" s="262"/>
      <c r="AV325" s="262"/>
      <c r="AW325" s="262"/>
      <c r="AX325" s="262"/>
      <c r="AY325" s="262"/>
      <c r="AZ325" s="262"/>
      <c r="BA325" s="317">
        <v>516</v>
      </c>
      <c r="BB325" s="390"/>
    </row>
    <row r="326" spans="1:54" ht="24.95" customHeight="1">
      <c r="A326" s="322"/>
      <c r="B326" s="19" t="s">
        <v>742</v>
      </c>
      <c r="C326" s="26">
        <v>17</v>
      </c>
      <c r="D326" s="27" t="s">
        <v>742</v>
      </c>
      <c r="E326" s="27"/>
      <c r="F326" s="26" t="s">
        <v>6238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4313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2430</v>
      </c>
      <c r="AK326" s="31">
        <v>39910</v>
      </c>
      <c r="AL326" s="328"/>
      <c r="AM326" s="329"/>
      <c r="AN326" s="25" t="s">
        <v>2256</v>
      </c>
      <c r="AO326" s="24">
        <v>45060</v>
      </c>
      <c r="AP326" s="258" t="s">
        <v>4314</v>
      </c>
      <c r="AQ326" s="259"/>
      <c r="AR326" s="259" t="s">
        <v>2431</v>
      </c>
      <c r="AS326" s="259" t="s">
        <v>4315</v>
      </c>
      <c r="AT326" s="262"/>
      <c r="AU326" s="262"/>
      <c r="AV326" s="262"/>
      <c r="AW326" s="262"/>
      <c r="AX326" s="262"/>
      <c r="AY326" s="262"/>
      <c r="AZ326" s="262"/>
      <c r="BA326" s="317">
        <v>517</v>
      </c>
      <c r="BB326" s="390"/>
    </row>
    <row r="327" spans="1:54" ht="24.95" customHeight="1">
      <c r="A327" s="322"/>
      <c r="B327" s="19" t="s">
        <v>4316</v>
      </c>
      <c r="C327" s="26">
        <v>18</v>
      </c>
      <c r="D327" s="27" t="s">
        <v>4317</v>
      </c>
      <c r="E327" s="27"/>
      <c r="F327" s="26" t="s">
        <v>6239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 t="s">
        <v>4318</v>
      </c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 t="s">
        <v>2256</v>
      </c>
      <c r="AO327" s="24">
        <v>45060</v>
      </c>
      <c r="AP327" s="258" t="s">
        <v>4319</v>
      </c>
      <c r="AQ327" s="259"/>
      <c r="AR327" s="259" t="s">
        <v>671</v>
      </c>
      <c r="AS327" s="259" t="s">
        <v>4320</v>
      </c>
      <c r="AT327" s="262"/>
      <c r="AU327" s="262"/>
      <c r="AV327" s="262"/>
      <c r="AW327" s="262"/>
      <c r="AX327" s="262"/>
      <c r="AY327" s="262"/>
      <c r="AZ327" s="262"/>
      <c r="BA327" s="317">
        <v>518</v>
      </c>
      <c r="BB327" s="390"/>
    </row>
    <row r="328" spans="1:54" ht="24.95" customHeight="1">
      <c r="A328" s="322"/>
      <c r="B328" s="19" t="s">
        <v>4316</v>
      </c>
      <c r="C328" s="26">
        <v>18</v>
      </c>
      <c r="D328" s="27" t="s">
        <v>4317</v>
      </c>
      <c r="E328" s="27"/>
      <c r="F328" s="26" t="s">
        <v>6240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4321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 t="s">
        <v>2256</v>
      </c>
      <c r="AO328" s="24">
        <v>45060</v>
      </c>
      <c r="AP328" s="258" t="s">
        <v>4322</v>
      </c>
      <c r="AQ328" s="259"/>
      <c r="AR328" s="259" t="s">
        <v>671</v>
      </c>
      <c r="AS328" s="259" t="s">
        <v>4323</v>
      </c>
      <c r="AT328" s="262"/>
      <c r="AU328" s="262"/>
      <c r="AV328" s="262"/>
      <c r="AW328" s="262"/>
      <c r="AX328" s="262"/>
      <c r="AY328" s="262"/>
      <c r="AZ328" s="262"/>
      <c r="BA328" s="317">
        <v>519</v>
      </c>
      <c r="BB328" s="390"/>
    </row>
    <row r="329" spans="1:54" ht="24.95" customHeight="1">
      <c r="A329" s="322"/>
      <c r="B329" s="19" t="s">
        <v>4316</v>
      </c>
      <c r="C329" s="26">
        <v>18</v>
      </c>
      <c r="D329" s="27" t="s">
        <v>4317</v>
      </c>
      <c r="E329" s="27"/>
      <c r="F329" s="26" t="s">
        <v>6241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4324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 t="s">
        <v>2256</v>
      </c>
      <c r="AO329" s="24">
        <v>45060</v>
      </c>
      <c r="AP329" s="258" t="s">
        <v>4325</v>
      </c>
      <c r="AQ329" s="259"/>
      <c r="AR329" s="259" t="s">
        <v>671</v>
      </c>
      <c r="AS329" s="259" t="s">
        <v>4326</v>
      </c>
      <c r="AT329" s="262"/>
      <c r="AU329" s="262"/>
      <c r="AV329" s="262"/>
      <c r="AW329" s="262"/>
      <c r="AX329" s="262"/>
      <c r="AY329" s="262"/>
      <c r="AZ329" s="262"/>
      <c r="BA329" s="317">
        <v>520</v>
      </c>
      <c r="BB329" s="390"/>
    </row>
    <row r="330" spans="1:54" ht="24.95" customHeight="1">
      <c r="A330" s="322"/>
      <c r="B330" s="19" t="s">
        <v>4316</v>
      </c>
      <c r="C330" s="26">
        <v>18</v>
      </c>
      <c r="D330" s="27" t="s">
        <v>4317</v>
      </c>
      <c r="E330" s="27"/>
      <c r="F330" s="26" t="s">
        <v>6242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4327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 t="s">
        <v>2256</v>
      </c>
      <c r="AO330" s="24">
        <v>45060</v>
      </c>
      <c r="AP330" s="258" t="s">
        <v>4328</v>
      </c>
      <c r="AQ330" s="259"/>
      <c r="AR330" s="259" t="s">
        <v>671</v>
      </c>
      <c r="AS330" s="259" t="s">
        <v>4329</v>
      </c>
      <c r="AT330" s="262"/>
      <c r="AU330" s="262"/>
      <c r="AV330" s="262"/>
      <c r="AW330" s="262"/>
      <c r="AX330" s="262"/>
      <c r="AY330" s="262"/>
      <c r="AZ330" s="262"/>
      <c r="BA330" s="317">
        <v>521</v>
      </c>
      <c r="BB330" s="390"/>
    </row>
    <row r="331" spans="1:54" ht="24.95" customHeight="1">
      <c r="A331" s="322"/>
      <c r="B331" s="19" t="s">
        <v>4316</v>
      </c>
      <c r="C331" s="26">
        <v>18</v>
      </c>
      <c r="D331" s="27" t="s">
        <v>4330</v>
      </c>
      <c r="E331" s="27"/>
      <c r="F331" s="26" t="s">
        <v>6243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 t="s">
        <v>4331</v>
      </c>
      <c r="U331" s="26"/>
      <c r="V331" s="26" t="s">
        <v>4332</v>
      </c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 t="s">
        <v>2256</v>
      </c>
      <c r="AO331" s="24">
        <v>45060</v>
      </c>
      <c r="AP331" s="258" t="s">
        <v>4333</v>
      </c>
      <c r="AQ331" s="259"/>
      <c r="AR331" s="259" t="s">
        <v>671</v>
      </c>
      <c r="AS331" s="259" t="s">
        <v>4334</v>
      </c>
      <c r="AT331" s="262"/>
      <c r="AU331" s="262"/>
      <c r="AV331" s="262"/>
      <c r="AW331" s="262"/>
      <c r="AX331" s="262"/>
      <c r="AY331" s="262"/>
      <c r="AZ331" s="262"/>
      <c r="BA331" s="317">
        <v>522</v>
      </c>
      <c r="BB331" s="390"/>
    </row>
    <row r="332" spans="1:54" ht="24.95" customHeight="1">
      <c r="A332" s="322"/>
      <c r="B332" s="19" t="s">
        <v>2209</v>
      </c>
      <c r="C332" s="26">
        <v>19</v>
      </c>
      <c r="D332" s="27" t="s">
        <v>4335</v>
      </c>
      <c r="E332" s="27"/>
      <c r="F332" s="26" t="s">
        <v>6244</v>
      </c>
      <c r="G332" s="26" t="s">
        <v>4336</v>
      </c>
      <c r="H332" s="26"/>
      <c r="I332" s="26"/>
      <c r="J332" s="26"/>
      <c r="K332" s="26"/>
      <c r="L332" s="26"/>
      <c r="M332" s="26" t="s">
        <v>4337</v>
      </c>
      <c r="N332" s="26" t="s">
        <v>4338</v>
      </c>
      <c r="O332" s="26"/>
      <c r="P332" s="26"/>
      <c r="Q332" s="26" t="s">
        <v>4339</v>
      </c>
      <c r="R332" s="26"/>
      <c r="S332" s="26" t="s">
        <v>4339</v>
      </c>
      <c r="T332" s="26"/>
      <c r="U332" s="26" t="s">
        <v>4340</v>
      </c>
      <c r="V332" s="26"/>
      <c r="W332" s="26"/>
      <c r="X332" s="26"/>
      <c r="Y332" s="26" t="s">
        <v>4341</v>
      </c>
      <c r="Z332" s="26" t="s">
        <v>4342</v>
      </c>
      <c r="AA332" s="28" t="s">
        <v>3194</v>
      </c>
      <c r="AB332" s="28" t="s">
        <v>4343</v>
      </c>
      <c r="AC332" s="28"/>
      <c r="AD332" s="28"/>
      <c r="AE332" s="28" t="s">
        <v>4</v>
      </c>
      <c r="AF332" s="28" t="s">
        <v>787</v>
      </c>
      <c r="AG332" s="28" t="s">
        <v>1776</v>
      </c>
      <c r="AH332" s="28" t="s">
        <v>4344</v>
      </c>
      <c r="AI332" s="29"/>
      <c r="AJ332" s="30"/>
      <c r="AK332" s="31"/>
      <c r="AL332" s="328"/>
      <c r="AM332" s="329"/>
      <c r="AN332" s="25" t="s">
        <v>2256</v>
      </c>
      <c r="AO332" s="24">
        <v>45060</v>
      </c>
      <c r="AP332" s="258" t="s">
        <v>4345</v>
      </c>
      <c r="AQ332" s="259"/>
      <c r="AR332" s="259" t="s">
        <v>664</v>
      </c>
      <c r="AS332" s="259" t="s">
        <v>665</v>
      </c>
      <c r="AT332" s="262"/>
      <c r="AU332" s="262"/>
      <c r="AV332" s="262"/>
      <c r="AW332" s="262"/>
      <c r="AX332" s="262"/>
      <c r="AY332" s="262"/>
      <c r="AZ332" s="262"/>
      <c r="BA332" s="317">
        <v>524</v>
      </c>
      <c r="BB332" s="390"/>
    </row>
    <row r="333" spans="1:54" ht="24.95" customHeight="1">
      <c r="A333" s="322"/>
      <c r="B333" s="19" t="s">
        <v>2209</v>
      </c>
      <c r="C333" s="26">
        <v>19</v>
      </c>
      <c r="D333" s="27" t="s">
        <v>4346</v>
      </c>
      <c r="E333" s="27"/>
      <c r="F333" s="26" t="s">
        <v>6245</v>
      </c>
      <c r="G333" s="26" t="s">
        <v>4347</v>
      </c>
      <c r="H333" s="26"/>
      <c r="I333" s="26"/>
      <c r="J333" s="26"/>
      <c r="K333" s="26"/>
      <c r="L333" s="26"/>
      <c r="M333" s="26"/>
      <c r="N333" s="26"/>
      <c r="O333" s="26"/>
      <c r="P333" s="26" t="s">
        <v>4348</v>
      </c>
      <c r="Q333" s="26"/>
      <c r="R333" s="26"/>
      <c r="S333" s="26"/>
      <c r="T333" s="26"/>
      <c r="U333" s="26" t="s">
        <v>4349</v>
      </c>
      <c r="V333" s="26"/>
      <c r="W333" s="26"/>
      <c r="X333" s="26"/>
      <c r="Y333" s="26" t="s">
        <v>4350</v>
      </c>
      <c r="Z333" s="26" t="s">
        <v>4346</v>
      </c>
      <c r="AA333" s="28" t="s">
        <v>1306</v>
      </c>
      <c r="AB333" s="28" t="s">
        <v>4351</v>
      </c>
      <c r="AC333" s="28"/>
      <c r="AD333" s="28"/>
      <c r="AE333" s="28"/>
      <c r="AF333" s="28"/>
      <c r="AG333" s="28"/>
      <c r="AH333" s="28"/>
      <c r="AI333" s="29"/>
      <c r="AJ333" s="30" t="s">
        <v>2423</v>
      </c>
      <c r="AK333" s="31">
        <v>39248</v>
      </c>
      <c r="AL333" s="328"/>
      <c r="AM333" s="329"/>
      <c r="AN333" s="25" t="s">
        <v>2256</v>
      </c>
      <c r="AO333" s="24">
        <v>45060</v>
      </c>
      <c r="AP333" s="258" t="s">
        <v>4352</v>
      </c>
      <c r="AQ333" s="259"/>
      <c r="AR333" s="259" t="s">
        <v>2200</v>
      </c>
      <c r="AS333" s="259" t="s">
        <v>665</v>
      </c>
      <c r="AT333" s="262"/>
      <c r="AU333" s="262"/>
      <c r="AV333" s="262"/>
      <c r="AW333" s="262"/>
      <c r="AX333" s="262"/>
      <c r="AY333" s="262"/>
      <c r="AZ333" s="262"/>
      <c r="BA333" s="317">
        <v>525</v>
      </c>
      <c r="BB333" s="390"/>
    </row>
    <row r="334" spans="1:54" ht="24.95" customHeight="1">
      <c r="A334" s="322"/>
      <c r="B334" s="19" t="s">
        <v>4353</v>
      </c>
      <c r="C334" s="26">
        <v>21</v>
      </c>
      <c r="D334" s="27" t="s">
        <v>4354</v>
      </c>
      <c r="E334" s="27"/>
      <c r="F334" s="26" t="s">
        <v>6246</v>
      </c>
      <c r="G334" s="26" t="s">
        <v>3</v>
      </c>
      <c r="H334" s="26"/>
      <c r="I334" s="26"/>
      <c r="J334" s="26"/>
      <c r="K334" s="26"/>
      <c r="L334" s="26"/>
      <c r="M334" s="26" t="s">
        <v>4355</v>
      </c>
      <c r="N334" s="26" t="s">
        <v>4356</v>
      </c>
      <c r="O334" s="26"/>
      <c r="P334" s="26"/>
      <c r="Q334" s="26" t="s">
        <v>4357</v>
      </c>
      <c r="R334" s="26"/>
      <c r="S334" s="26"/>
      <c r="T334" s="26"/>
      <c r="U334" s="26"/>
      <c r="V334" s="26"/>
      <c r="W334" s="26"/>
      <c r="X334" s="26"/>
      <c r="Y334" s="26"/>
      <c r="Z334" s="26" t="s">
        <v>4358</v>
      </c>
      <c r="AA334" s="28" t="s">
        <v>724</v>
      </c>
      <c r="AB334" s="28" t="s">
        <v>4359</v>
      </c>
      <c r="AC334" s="28"/>
      <c r="AD334" s="28"/>
      <c r="AE334" s="28" t="s">
        <v>4</v>
      </c>
      <c r="AF334" s="28" t="s">
        <v>1927</v>
      </c>
      <c r="AG334" s="28" t="s">
        <v>4360</v>
      </c>
      <c r="AH334" s="28" t="s">
        <v>4361</v>
      </c>
      <c r="AI334" s="29"/>
      <c r="AJ334" s="30"/>
      <c r="AK334" s="31"/>
      <c r="AL334" s="328"/>
      <c r="AM334" s="329"/>
      <c r="AN334" s="25" t="s">
        <v>2256</v>
      </c>
      <c r="AO334" s="24">
        <v>45060</v>
      </c>
      <c r="AP334" s="258" t="s">
        <v>4362</v>
      </c>
      <c r="AQ334" s="259"/>
      <c r="AR334" s="259" t="s">
        <v>664</v>
      </c>
      <c r="AS334" s="259" t="s">
        <v>4363</v>
      </c>
      <c r="AT334" s="262"/>
      <c r="AU334" s="262"/>
      <c r="AV334" s="262"/>
      <c r="AW334" s="262"/>
      <c r="AX334" s="262"/>
      <c r="AY334" s="262"/>
      <c r="AZ334" s="262"/>
      <c r="BA334" s="317">
        <v>526</v>
      </c>
      <c r="BB334" s="390"/>
    </row>
    <row r="335" spans="1:54" ht="24.95" customHeight="1">
      <c r="A335" s="322"/>
      <c r="B335" s="19" t="s">
        <v>2210</v>
      </c>
      <c r="C335" s="26">
        <v>30</v>
      </c>
      <c r="D335" s="27" t="s">
        <v>4364</v>
      </c>
      <c r="E335" s="27"/>
      <c r="F335" s="26" t="s">
        <v>6247</v>
      </c>
      <c r="G335" s="26" t="s">
        <v>3</v>
      </c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 t="s">
        <v>4366</v>
      </c>
      <c r="U335" s="26" t="s">
        <v>4367</v>
      </c>
      <c r="V335" s="26"/>
      <c r="W335" s="26"/>
      <c r="X335" s="26"/>
      <c r="Y335" s="26"/>
      <c r="Z335" s="26" t="s">
        <v>4368</v>
      </c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 t="s">
        <v>2256</v>
      </c>
      <c r="AO335" s="24">
        <v>45060</v>
      </c>
      <c r="AP335" s="258" t="s">
        <v>4369</v>
      </c>
      <c r="AQ335" s="259"/>
      <c r="AR335" s="259" t="s">
        <v>671</v>
      </c>
      <c r="AS335" s="259" t="s">
        <v>4370</v>
      </c>
      <c r="AT335" s="262"/>
      <c r="AU335" s="262"/>
      <c r="AV335" s="262"/>
      <c r="AW335" s="262"/>
      <c r="AX335" s="262"/>
      <c r="AY335" s="262"/>
      <c r="AZ335" s="262"/>
      <c r="BA335" s="317">
        <v>528</v>
      </c>
      <c r="BB335" s="390"/>
    </row>
    <row r="336" spans="1:54" ht="24.95" customHeight="1">
      <c r="A336" s="322"/>
      <c r="B336" s="19" t="s">
        <v>2210</v>
      </c>
      <c r="C336" s="26">
        <v>30</v>
      </c>
      <c r="D336" s="27" t="s">
        <v>4364</v>
      </c>
      <c r="E336" s="27"/>
      <c r="F336" s="26" t="s">
        <v>6248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4371</v>
      </c>
      <c r="V336" s="26"/>
      <c r="W336" s="26"/>
      <c r="X336" s="26"/>
      <c r="Y336" s="26"/>
      <c r="Z336" s="26" t="s">
        <v>4372</v>
      </c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 t="s">
        <v>2256</v>
      </c>
      <c r="AO336" s="24">
        <v>45060</v>
      </c>
      <c r="AP336" s="258" t="s">
        <v>4373</v>
      </c>
      <c r="AQ336" s="259"/>
      <c r="AR336" s="259" t="s">
        <v>671</v>
      </c>
      <c r="AS336" s="259" t="s">
        <v>4374</v>
      </c>
      <c r="AT336" s="262"/>
      <c r="AU336" s="262"/>
      <c r="AV336" s="262"/>
      <c r="AW336" s="262"/>
      <c r="AX336" s="262"/>
      <c r="AY336" s="262"/>
      <c r="AZ336" s="262"/>
      <c r="BA336" s="317">
        <v>529</v>
      </c>
      <c r="BB336" s="390"/>
    </row>
    <row r="337" spans="1:54" ht="24.95" customHeight="1">
      <c r="A337" s="322"/>
      <c r="B337" s="19" t="s">
        <v>2210</v>
      </c>
      <c r="C337" s="26">
        <v>30</v>
      </c>
      <c r="D337" s="27" t="s">
        <v>4364</v>
      </c>
      <c r="E337" s="27"/>
      <c r="F337" s="26" t="s">
        <v>6249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4375</v>
      </c>
      <c r="U337" s="26" t="s">
        <v>4376</v>
      </c>
      <c r="V337" s="26"/>
      <c r="W337" s="26"/>
      <c r="X337" s="26"/>
      <c r="Y337" s="26"/>
      <c r="Z337" s="26" t="s">
        <v>4377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 t="s">
        <v>2256</v>
      </c>
      <c r="AO337" s="24">
        <v>45060</v>
      </c>
      <c r="AP337" s="258" t="s">
        <v>4378</v>
      </c>
      <c r="AQ337" s="259"/>
      <c r="AR337" s="259" t="s">
        <v>671</v>
      </c>
      <c r="AS337" s="259" t="s">
        <v>4379</v>
      </c>
      <c r="AT337" s="262"/>
      <c r="AU337" s="262"/>
      <c r="AV337" s="262"/>
      <c r="AW337" s="262"/>
      <c r="AX337" s="262"/>
      <c r="AY337" s="262"/>
      <c r="AZ337" s="262"/>
      <c r="BA337" s="317">
        <v>530</v>
      </c>
      <c r="BB337" s="390"/>
    </row>
    <row r="338" spans="1:54" ht="24.95" customHeight="1">
      <c r="A338" s="322"/>
      <c r="B338" s="19" t="s">
        <v>2210</v>
      </c>
      <c r="C338" s="26">
        <v>30</v>
      </c>
      <c r="D338" s="27" t="s">
        <v>4364</v>
      </c>
      <c r="E338" s="27"/>
      <c r="F338" s="26" t="s">
        <v>6250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 t="s">
        <v>4380</v>
      </c>
      <c r="U338" s="26" t="s">
        <v>4381</v>
      </c>
      <c r="V338" s="26"/>
      <c r="W338" s="26"/>
      <c r="X338" s="26"/>
      <c r="Y338" s="26"/>
      <c r="Z338" s="26" t="s">
        <v>4382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 t="s">
        <v>2256</v>
      </c>
      <c r="AO338" s="24">
        <v>45060</v>
      </c>
      <c r="AP338" s="258" t="s">
        <v>4383</v>
      </c>
      <c r="AQ338" s="259"/>
      <c r="AR338" s="259" t="s">
        <v>671</v>
      </c>
      <c r="AS338" s="259" t="s">
        <v>4384</v>
      </c>
      <c r="AT338" s="262"/>
      <c r="AU338" s="262"/>
      <c r="AV338" s="262"/>
      <c r="AW338" s="262"/>
      <c r="AX338" s="262"/>
      <c r="AY338" s="262"/>
      <c r="AZ338" s="262"/>
      <c r="BA338" s="317">
        <v>531</v>
      </c>
      <c r="BB338" s="390"/>
    </row>
    <row r="339" spans="1:54" ht="24.95" customHeight="1">
      <c r="A339" s="322"/>
      <c r="B339" s="19" t="s">
        <v>2210</v>
      </c>
      <c r="C339" s="26">
        <v>30</v>
      </c>
      <c r="D339" s="27" t="s">
        <v>4364</v>
      </c>
      <c r="E339" s="27"/>
      <c r="F339" s="26" t="s">
        <v>6251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 t="s">
        <v>4365</v>
      </c>
      <c r="V339" s="26"/>
      <c r="W339" s="26"/>
      <c r="X339" s="26"/>
      <c r="Y339" s="26"/>
      <c r="Z339" s="26" t="s">
        <v>4385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 t="s">
        <v>2256</v>
      </c>
      <c r="AO339" s="24">
        <v>45060</v>
      </c>
      <c r="AP339" s="258" t="s">
        <v>4386</v>
      </c>
      <c r="AQ339" s="259"/>
      <c r="AR339" s="259" t="s">
        <v>671</v>
      </c>
      <c r="AS339" s="259" t="s">
        <v>4387</v>
      </c>
      <c r="AT339" s="262"/>
      <c r="AU339" s="262"/>
      <c r="AV339" s="262"/>
      <c r="AW339" s="262"/>
      <c r="AX339" s="262"/>
      <c r="AY339" s="262"/>
      <c r="AZ339" s="262"/>
      <c r="BA339" s="317">
        <v>532</v>
      </c>
      <c r="BB339" s="390"/>
    </row>
    <row r="340" spans="1:54" ht="24.95" customHeight="1">
      <c r="A340" s="322"/>
      <c r="B340" s="19" t="s">
        <v>2210</v>
      </c>
      <c r="C340" s="26">
        <v>30</v>
      </c>
      <c r="D340" s="27" t="s">
        <v>4364</v>
      </c>
      <c r="E340" s="27"/>
      <c r="F340" s="26" t="s">
        <v>6252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4388</v>
      </c>
      <c r="U340" s="26" t="s">
        <v>4389</v>
      </c>
      <c r="V340" s="26"/>
      <c r="W340" s="26"/>
      <c r="X340" s="26"/>
      <c r="Y340" s="26"/>
      <c r="Z340" s="26" t="s">
        <v>4390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 t="s">
        <v>2256</v>
      </c>
      <c r="AO340" s="24">
        <v>45060</v>
      </c>
      <c r="AP340" s="258" t="s">
        <v>4391</v>
      </c>
      <c r="AQ340" s="259"/>
      <c r="AR340" s="259" t="s">
        <v>671</v>
      </c>
      <c r="AS340" s="259" t="s">
        <v>4392</v>
      </c>
      <c r="AT340" s="262"/>
      <c r="AU340" s="262"/>
      <c r="AV340" s="262"/>
      <c r="AW340" s="262"/>
      <c r="AX340" s="262"/>
      <c r="AY340" s="262"/>
      <c r="AZ340" s="262"/>
      <c r="BA340" s="317">
        <v>533</v>
      </c>
      <c r="BB340" s="390"/>
    </row>
    <row r="341" spans="1:54" ht="24.95" customHeight="1">
      <c r="A341" s="322"/>
      <c r="B341" s="19" t="s">
        <v>2210</v>
      </c>
      <c r="C341" s="26">
        <v>30</v>
      </c>
      <c r="D341" s="27" t="s">
        <v>4364</v>
      </c>
      <c r="E341" s="27"/>
      <c r="F341" s="26" t="s">
        <v>6253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 t="s">
        <v>4393</v>
      </c>
      <c r="U341" s="26" t="s">
        <v>4394</v>
      </c>
      <c r="V341" s="26"/>
      <c r="W341" s="26"/>
      <c r="X341" s="26"/>
      <c r="Y341" s="26"/>
      <c r="Z341" s="26" t="s">
        <v>4377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 t="s">
        <v>2256</v>
      </c>
      <c r="AO341" s="24">
        <v>45060</v>
      </c>
      <c r="AP341" s="258" t="s">
        <v>4395</v>
      </c>
      <c r="AQ341" s="259"/>
      <c r="AR341" s="259" t="s">
        <v>671</v>
      </c>
      <c r="AS341" s="259" t="s">
        <v>4396</v>
      </c>
      <c r="AT341" s="262"/>
      <c r="AU341" s="262"/>
      <c r="AV341" s="262"/>
      <c r="AW341" s="262"/>
      <c r="AX341" s="262"/>
      <c r="AY341" s="262"/>
      <c r="AZ341" s="262"/>
      <c r="BA341" s="317">
        <v>534</v>
      </c>
      <c r="BB341" s="390"/>
    </row>
    <row r="342" spans="1:54" ht="24.95" customHeight="1">
      <c r="A342" s="322"/>
      <c r="B342" s="19" t="s">
        <v>2210</v>
      </c>
      <c r="C342" s="26">
        <v>30</v>
      </c>
      <c r="D342" s="27"/>
      <c r="E342" s="27"/>
      <c r="F342" s="26" t="s">
        <v>6254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 t="s">
        <v>4397</v>
      </c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 t="s">
        <v>2256</v>
      </c>
      <c r="AO342" s="24">
        <v>45060</v>
      </c>
      <c r="AP342" s="258" t="s">
        <v>4398</v>
      </c>
      <c r="AQ342" s="259"/>
      <c r="AR342" s="259" t="s">
        <v>671</v>
      </c>
      <c r="AS342" s="259" t="s">
        <v>4399</v>
      </c>
      <c r="AT342" s="262"/>
      <c r="AU342" s="262"/>
      <c r="AV342" s="262"/>
      <c r="AW342" s="262"/>
      <c r="AX342" s="262"/>
      <c r="AY342" s="262"/>
      <c r="AZ342" s="262"/>
      <c r="BA342" s="317">
        <v>535</v>
      </c>
      <c r="BB342" s="390"/>
    </row>
    <row r="343" spans="1:54" ht="24.95" customHeight="1">
      <c r="A343" s="322"/>
      <c r="B343" s="19" t="s">
        <v>4400</v>
      </c>
      <c r="C343" s="26">
        <v>32</v>
      </c>
      <c r="D343" s="27"/>
      <c r="E343" s="27"/>
      <c r="F343" s="26" t="s">
        <v>6255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4401</v>
      </c>
      <c r="AB343" s="28" t="s">
        <v>4402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2285</v>
      </c>
      <c r="AK343" s="31">
        <v>39248</v>
      </c>
      <c r="AL343" s="328"/>
      <c r="AM343" s="329"/>
      <c r="AN343" s="25" t="s">
        <v>2256</v>
      </c>
      <c r="AO343" s="24">
        <v>45060</v>
      </c>
      <c r="AP343" s="258" t="s">
        <v>4403</v>
      </c>
      <c r="AQ343" s="259"/>
      <c r="AR343" s="259" t="s">
        <v>875</v>
      </c>
      <c r="AS343" s="259" t="s">
        <v>4404</v>
      </c>
      <c r="AT343" s="262"/>
      <c r="AU343" s="262"/>
      <c r="AV343" s="262"/>
      <c r="AW343" s="262"/>
      <c r="AX343" s="262"/>
      <c r="AY343" s="262"/>
      <c r="AZ343" s="262"/>
      <c r="BA343" s="317">
        <v>537</v>
      </c>
      <c r="BB343" s="390"/>
    </row>
    <row r="344" spans="1:54" ht="24.95" customHeight="1">
      <c r="A344" s="322"/>
      <c r="B344" s="19" t="s">
        <v>4400</v>
      </c>
      <c r="C344" s="26">
        <v>32</v>
      </c>
      <c r="D344" s="27"/>
      <c r="E344" s="27"/>
      <c r="F344" s="26" t="s">
        <v>6256</v>
      </c>
      <c r="G344" s="26" t="s">
        <v>4405</v>
      </c>
      <c r="H344" s="26" t="s">
        <v>3</v>
      </c>
      <c r="I344" s="26"/>
      <c r="J344" s="26"/>
      <c r="K344" s="26"/>
      <c r="L344" s="26"/>
      <c r="M344" s="26" t="s">
        <v>3</v>
      </c>
      <c r="N344" s="26" t="s">
        <v>3</v>
      </c>
      <c r="O344" s="26"/>
      <c r="P344" s="26" t="s">
        <v>3</v>
      </c>
      <c r="Q344" s="26" t="s">
        <v>3</v>
      </c>
      <c r="R344" s="26" t="s">
        <v>3</v>
      </c>
      <c r="S344" s="26"/>
      <c r="T344" s="26" t="s">
        <v>3</v>
      </c>
      <c r="U344" s="26" t="s">
        <v>3</v>
      </c>
      <c r="V344" s="26"/>
      <c r="W344" s="26"/>
      <c r="X344" s="26"/>
      <c r="Y344" s="26"/>
      <c r="Z344" s="26" t="s">
        <v>3</v>
      </c>
      <c r="AA344" s="28" t="s">
        <v>4406</v>
      </c>
      <c r="AB344" s="28" t="s">
        <v>4407</v>
      </c>
      <c r="AC344" s="28"/>
      <c r="AD344" s="28"/>
      <c r="AE344" s="28" t="s">
        <v>3</v>
      </c>
      <c r="AF344" s="28" t="s">
        <v>3</v>
      </c>
      <c r="AG344" s="28"/>
      <c r="AH344" s="28" t="s">
        <v>3</v>
      </c>
      <c r="AI344" s="29"/>
      <c r="AJ344" s="30" t="s">
        <v>2285</v>
      </c>
      <c r="AK344" s="31">
        <v>39248</v>
      </c>
      <c r="AL344" s="328"/>
      <c r="AM344" s="329"/>
      <c r="AN344" s="25" t="s">
        <v>2256</v>
      </c>
      <c r="AO344" s="24">
        <v>45060</v>
      </c>
      <c r="AP344" s="258" t="s">
        <v>4408</v>
      </c>
      <c r="AQ344" s="259"/>
      <c r="AR344" s="259" t="s">
        <v>875</v>
      </c>
      <c r="AS344" s="259" t="s">
        <v>4409</v>
      </c>
      <c r="AT344" s="262"/>
      <c r="AU344" s="262"/>
      <c r="AV344" s="262"/>
      <c r="AW344" s="262"/>
      <c r="AX344" s="262"/>
      <c r="AY344" s="262"/>
      <c r="AZ344" s="262"/>
      <c r="BA344" s="317">
        <v>538</v>
      </c>
      <c r="BB344" s="390"/>
    </row>
    <row r="345" spans="1:54" ht="24.95" customHeight="1">
      <c r="A345" s="322"/>
      <c r="B345" s="19" t="s">
        <v>4410</v>
      </c>
      <c r="C345" s="26">
        <v>40</v>
      </c>
      <c r="D345" s="27"/>
      <c r="E345" s="27"/>
      <c r="F345" s="26" t="s">
        <v>6257</v>
      </c>
      <c r="G345" s="26" t="s">
        <v>4411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4412</v>
      </c>
      <c r="AB345" s="28" t="s">
        <v>3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2285</v>
      </c>
      <c r="AK345" s="31">
        <v>39248</v>
      </c>
      <c r="AL345" s="328"/>
      <c r="AM345" s="329"/>
      <c r="AN345" s="25" t="s">
        <v>2256</v>
      </c>
      <c r="AO345" s="24">
        <v>45060</v>
      </c>
      <c r="AP345" s="258" t="s">
        <v>4412</v>
      </c>
      <c r="AQ345" s="259"/>
      <c r="AR345" s="259" t="s">
        <v>875</v>
      </c>
      <c r="AS345" s="259" t="s">
        <v>4413</v>
      </c>
      <c r="AT345" s="262"/>
      <c r="AU345" s="262"/>
      <c r="AV345" s="262"/>
      <c r="AW345" s="262"/>
      <c r="AX345" s="262"/>
      <c r="AY345" s="262"/>
      <c r="AZ345" s="262"/>
      <c r="BA345" s="317">
        <v>541</v>
      </c>
      <c r="BB345" s="390"/>
    </row>
    <row r="346" spans="1:54" ht="24.95" customHeight="1">
      <c r="A346" s="322"/>
      <c r="B346" s="19" t="s">
        <v>4410</v>
      </c>
      <c r="C346" s="26">
        <v>40</v>
      </c>
      <c r="D346" s="27"/>
      <c r="E346" s="27"/>
      <c r="F346" s="26" t="s">
        <v>6258</v>
      </c>
      <c r="G346" s="26" t="s">
        <v>4414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4415</v>
      </c>
      <c r="AB346" s="28" t="s">
        <v>4416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2285</v>
      </c>
      <c r="AK346" s="31">
        <v>39248</v>
      </c>
      <c r="AL346" s="328"/>
      <c r="AM346" s="329"/>
      <c r="AN346" s="25" t="s">
        <v>2256</v>
      </c>
      <c r="AO346" s="24">
        <v>45060</v>
      </c>
      <c r="AP346" s="258" t="s">
        <v>4417</v>
      </c>
      <c r="AQ346" s="259"/>
      <c r="AR346" s="259" t="s">
        <v>875</v>
      </c>
      <c r="AS346" s="259" t="s">
        <v>4418</v>
      </c>
      <c r="AT346" s="262"/>
      <c r="AU346" s="262"/>
      <c r="AV346" s="262"/>
      <c r="AW346" s="262"/>
      <c r="AX346" s="262"/>
      <c r="AY346" s="262"/>
      <c r="AZ346" s="262"/>
      <c r="BA346" s="317">
        <v>542</v>
      </c>
      <c r="BB346" s="390"/>
    </row>
    <row r="347" spans="1:54" ht="24.95" customHeight="1">
      <c r="A347" s="322"/>
      <c r="B347" s="19" t="s">
        <v>2211</v>
      </c>
      <c r="C347" s="26">
        <v>81</v>
      </c>
      <c r="D347" s="27">
        <v>3</v>
      </c>
      <c r="E347" s="27">
        <v>1</v>
      </c>
      <c r="F347" s="26" t="s">
        <v>6259</v>
      </c>
      <c r="G347" s="26" t="s">
        <v>3</v>
      </c>
      <c r="H347" s="26"/>
      <c r="I347" s="26"/>
      <c r="J347" s="26"/>
      <c r="K347" s="26"/>
      <c r="L347" s="26"/>
      <c r="M347" s="26" t="s">
        <v>752</v>
      </c>
      <c r="N347" s="26" t="s">
        <v>756</v>
      </c>
      <c r="O347" s="26"/>
      <c r="P347" s="26"/>
      <c r="Q347" s="26" t="s">
        <v>757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8</v>
      </c>
      <c r="AB347" s="28" t="s">
        <v>4419</v>
      </c>
      <c r="AC347" s="28"/>
      <c r="AD347" s="28"/>
      <c r="AE347" s="28" t="s">
        <v>723</v>
      </c>
      <c r="AF347" s="28" t="s">
        <v>748</v>
      </c>
      <c r="AG347" s="28" t="s">
        <v>753</v>
      </c>
      <c r="AH347" s="28" t="s">
        <v>758</v>
      </c>
      <c r="AI347" s="29"/>
      <c r="AJ347" s="30"/>
      <c r="AK347" s="31"/>
      <c r="AL347" s="328"/>
      <c r="AM347" s="329"/>
      <c r="AN347" s="25" t="s">
        <v>2256</v>
      </c>
      <c r="AO347" s="24">
        <v>45060</v>
      </c>
      <c r="AP347" s="258" t="s">
        <v>4420</v>
      </c>
      <c r="AQ347" s="259"/>
      <c r="AR347" s="259" t="s">
        <v>664</v>
      </c>
      <c r="AS347" s="259" t="s">
        <v>4421</v>
      </c>
      <c r="AT347" s="262"/>
      <c r="AU347" s="262"/>
      <c r="AV347" s="262"/>
      <c r="AW347" s="262"/>
      <c r="AX347" s="262"/>
      <c r="AY347" s="262"/>
      <c r="AZ347" s="262"/>
      <c r="BA347" s="317">
        <v>550</v>
      </c>
      <c r="BB347" s="390"/>
    </row>
    <row r="348" spans="1:54" ht="24.95" customHeight="1">
      <c r="A348" s="322"/>
      <c r="B348" s="19" t="s">
        <v>2212</v>
      </c>
      <c r="C348" s="26">
        <v>82</v>
      </c>
      <c r="D348" s="27">
        <v>1</v>
      </c>
      <c r="E348" s="27">
        <v>1</v>
      </c>
      <c r="F348" s="26" t="s">
        <v>6260</v>
      </c>
      <c r="G348" s="26" t="s">
        <v>4422</v>
      </c>
      <c r="H348" s="26"/>
      <c r="I348" s="26"/>
      <c r="J348" s="26"/>
      <c r="K348" s="26"/>
      <c r="L348" s="26"/>
      <c r="M348" s="26" t="s">
        <v>4423</v>
      </c>
      <c r="N348" s="26" t="s">
        <v>4424</v>
      </c>
      <c r="O348" s="26"/>
      <c r="P348" s="26"/>
      <c r="Q348" s="26" t="s">
        <v>4425</v>
      </c>
      <c r="R348" s="26"/>
      <c r="S348" s="26"/>
      <c r="T348" s="26"/>
      <c r="U348" s="26"/>
      <c r="V348" s="26"/>
      <c r="W348" s="26" t="s">
        <v>4426</v>
      </c>
      <c r="X348" s="26"/>
      <c r="Y348" s="26" t="s">
        <v>4427</v>
      </c>
      <c r="Z348" s="26"/>
      <c r="AA348" s="28" t="s">
        <v>788</v>
      </c>
      <c r="AB348" s="28" t="s">
        <v>4428</v>
      </c>
      <c r="AC348" s="28"/>
      <c r="AD348" s="28"/>
      <c r="AE348" s="28" t="s">
        <v>791</v>
      </c>
      <c r="AF348" s="28" t="s">
        <v>4429</v>
      </c>
      <c r="AG348" s="28"/>
      <c r="AH348" s="28" t="s">
        <v>4430</v>
      </c>
      <c r="AI348" s="29"/>
      <c r="AJ348" s="30"/>
      <c r="AK348" s="31"/>
      <c r="AL348" s="328"/>
      <c r="AM348" s="329"/>
      <c r="AN348" s="25" t="s">
        <v>2256</v>
      </c>
      <c r="AO348" s="24">
        <v>45060</v>
      </c>
      <c r="AP348" s="258" t="s">
        <v>4431</v>
      </c>
      <c r="AQ348" s="259"/>
      <c r="AR348" s="259" t="s">
        <v>664</v>
      </c>
      <c r="AS348" s="259" t="s">
        <v>665</v>
      </c>
      <c r="AT348" s="262"/>
      <c r="AU348" s="262"/>
      <c r="AV348" s="262"/>
      <c r="AW348" s="262"/>
      <c r="AX348" s="262"/>
      <c r="AY348" s="262"/>
      <c r="AZ348" s="262"/>
      <c r="BA348" s="317">
        <v>555</v>
      </c>
      <c r="BB348" s="390"/>
    </row>
    <row r="349" spans="1:54" ht="24.95" customHeight="1">
      <c r="A349" s="322"/>
      <c r="B349" s="19" t="s">
        <v>2212</v>
      </c>
      <c r="C349" s="26">
        <v>82</v>
      </c>
      <c r="D349" s="27">
        <v>2</v>
      </c>
      <c r="E349" s="27">
        <v>1</v>
      </c>
      <c r="F349" s="26" t="s">
        <v>6261</v>
      </c>
      <c r="G349" s="26" t="s">
        <v>4432</v>
      </c>
      <c r="H349" s="26"/>
      <c r="I349" s="26"/>
      <c r="J349" s="26"/>
      <c r="K349" s="26"/>
      <c r="L349" s="26"/>
      <c r="M349" s="26" t="s">
        <v>770</v>
      </c>
      <c r="N349" s="26" t="s">
        <v>771</v>
      </c>
      <c r="O349" s="26"/>
      <c r="P349" s="26"/>
      <c r="Q349" s="26" t="s">
        <v>772</v>
      </c>
      <c r="R349" s="26"/>
      <c r="S349" s="26"/>
      <c r="T349" s="26"/>
      <c r="U349" s="26"/>
      <c r="V349" s="26"/>
      <c r="W349" s="26"/>
      <c r="X349" s="26"/>
      <c r="Y349" s="26" t="s">
        <v>4433</v>
      </c>
      <c r="Z349" s="26"/>
      <c r="AA349" s="28" t="s">
        <v>773</v>
      </c>
      <c r="AB349" s="28" t="s">
        <v>4434</v>
      </c>
      <c r="AC349" s="28"/>
      <c r="AD349" s="28"/>
      <c r="AE349" s="28" t="s">
        <v>687</v>
      </c>
      <c r="AF349" s="28" t="s">
        <v>688</v>
      </c>
      <c r="AG349" s="28" t="s">
        <v>774</v>
      </c>
      <c r="AH349" s="28" t="s">
        <v>775</v>
      </c>
      <c r="AI349" s="29"/>
      <c r="AJ349" s="30"/>
      <c r="AK349" s="31"/>
      <c r="AL349" s="328"/>
      <c r="AM349" s="329"/>
      <c r="AN349" s="25" t="s">
        <v>2256</v>
      </c>
      <c r="AO349" s="24">
        <v>45060</v>
      </c>
      <c r="AP349" s="258" t="s">
        <v>4435</v>
      </c>
      <c r="AQ349" s="259"/>
      <c r="AR349" s="259" t="s">
        <v>664</v>
      </c>
      <c r="AS349" s="259" t="s">
        <v>665</v>
      </c>
      <c r="AT349" s="262"/>
      <c r="AU349" s="262"/>
      <c r="AV349" s="262"/>
      <c r="AW349" s="262"/>
      <c r="AX349" s="262"/>
      <c r="AY349" s="262"/>
      <c r="AZ349" s="262"/>
      <c r="BA349" s="317">
        <v>556</v>
      </c>
      <c r="BB349" s="390"/>
    </row>
    <row r="350" spans="1:54" ht="24.95" customHeight="1">
      <c r="A350" s="322"/>
      <c r="B350" s="19" t="s">
        <v>2212</v>
      </c>
      <c r="C350" s="26">
        <v>82</v>
      </c>
      <c r="D350" s="27">
        <v>4</v>
      </c>
      <c r="E350" s="27">
        <v>9</v>
      </c>
      <c r="F350" s="26" t="s">
        <v>6262</v>
      </c>
      <c r="G350" s="26" t="s">
        <v>4436</v>
      </c>
      <c r="H350" s="26"/>
      <c r="I350" s="26"/>
      <c r="J350" s="26"/>
      <c r="K350" s="26"/>
      <c r="L350" s="26"/>
      <c r="M350" s="26" t="s">
        <v>4437</v>
      </c>
      <c r="N350" s="26" t="s">
        <v>4438</v>
      </c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 t="s">
        <v>4439</v>
      </c>
      <c r="Z350" s="26"/>
      <c r="AA350" s="28" t="s">
        <v>783</v>
      </c>
      <c r="AB350" s="28" t="s">
        <v>819</v>
      </c>
      <c r="AC350" s="28"/>
      <c r="AD350" s="28"/>
      <c r="AE350" s="28" t="s">
        <v>701</v>
      </c>
      <c r="AF350" s="28" t="s">
        <v>1974</v>
      </c>
      <c r="AG350" s="28" t="s">
        <v>4440</v>
      </c>
      <c r="AH350" s="28" t="s">
        <v>4441</v>
      </c>
      <c r="AI350" s="29"/>
      <c r="AJ350" s="30"/>
      <c r="AK350" s="31"/>
      <c r="AL350" s="328"/>
      <c r="AM350" s="329"/>
      <c r="AN350" s="25" t="s">
        <v>2256</v>
      </c>
      <c r="AO350" s="24">
        <v>45060</v>
      </c>
      <c r="AP350" s="258" t="s">
        <v>4442</v>
      </c>
      <c r="AQ350" s="259"/>
      <c r="AR350" s="259" t="s">
        <v>664</v>
      </c>
      <c r="AS350" s="259" t="s">
        <v>665</v>
      </c>
      <c r="AT350" s="262"/>
      <c r="AU350" s="262"/>
      <c r="AV350" s="262"/>
      <c r="AW350" s="262"/>
      <c r="AX350" s="262"/>
      <c r="AY350" s="262"/>
      <c r="AZ350" s="262"/>
      <c r="BA350" s="317">
        <v>566</v>
      </c>
      <c r="BB350" s="390"/>
    </row>
    <row r="351" spans="1:54" ht="24.95" customHeight="1">
      <c r="A351" s="322"/>
      <c r="B351" s="19" t="s">
        <v>2212</v>
      </c>
      <c r="C351" s="26">
        <v>82</v>
      </c>
      <c r="D351" s="27"/>
      <c r="E351" s="27"/>
      <c r="F351" s="26" t="s">
        <v>6263</v>
      </c>
      <c r="G351" s="26" t="s">
        <v>4443</v>
      </c>
      <c r="H351" s="26"/>
      <c r="I351" s="26"/>
      <c r="J351" s="26"/>
      <c r="K351" s="26"/>
      <c r="L351" s="26"/>
      <c r="M351" s="26" t="s">
        <v>4444</v>
      </c>
      <c r="N351" s="26" t="s">
        <v>4445</v>
      </c>
      <c r="O351" s="26"/>
      <c r="P351" s="26"/>
      <c r="Q351" s="26" t="s">
        <v>4446</v>
      </c>
      <c r="R351" s="26"/>
      <c r="S351" s="26"/>
      <c r="T351" s="26"/>
      <c r="U351" s="26"/>
      <c r="V351" s="26"/>
      <c r="W351" s="26"/>
      <c r="X351" s="26"/>
      <c r="Y351" s="26" t="s">
        <v>4447</v>
      </c>
      <c r="Z351" s="26" t="s">
        <v>4448</v>
      </c>
      <c r="AA351" s="28" t="s">
        <v>790</v>
      </c>
      <c r="AB351" s="28" t="s">
        <v>4449</v>
      </c>
      <c r="AC351" s="28"/>
      <c r="AD351" s="28"/>
      <c r="AE351" s="28" t="s">
        <v>725</v>
      </c>
      <c r="AF351" s="28" t="s">
        <v>4450</v>
      </c>
      <c r="AG351" s="28"/>
      <c r="AH351" s="28" t="s">
        <v>4451</v>
      </c>
      <c r="AI351" s="29"/>
      <c r="AJ351" s="30"/>
      <c r="AK351" s="31"/>
      <c r="AL351" s="328"/>
      <c r="AM351" s="329"/>
      <c r="AN351" s="25" t="s">
        <v>2256</v>
      </c>
      <c r="AO351" s="24">
        <v>45060</v>
      </c>
      <c r="AP351" s="258" t="s">
        <v>4452</v>
      </c>
      <c r="AQ351" s="259"/>
      <c r="AR351" s="259" t="s">
        <v>664</v>
      </c>
      <c r="AS351" s="259" t="s">
        <v>665</v>
      </c>
      <c r="AT351" s="262">
        <v>35513</v>
      </c>
      <c r="AU351" s="262"/>
      <c r="AV351" s="262"/>
      <c r="AW351" s="262"/>
      <c r="AX351" s="262"/>
      <c r="AY351" s="262"/>
      <c r="AZ351" s="262"/>
      <c r="BA351" s="317">
        <v>568</v>
      </c>
      <c r="BB351" s="390"/>
    </row>
    <row r="352" spans="1:54" ht="24.95" customHeight="1">
      <c r="A352" s="322"/>
      <c r="B352" s="19" t="s">
        <v>2212</v>
      </c>
      <c r="C352" s="26">
        <v>82</v>
      </c>
      <c r="D352" s="27"/>
      <c r="E352" s="27"/>
      <c r="F352" s="26" t="s">
        <v>6264</v>
      </c>
      <c r="G352" s="26" t="s">
        <v>4453</v>
      </c>
      <c r="H352" s="26"/>
      <c r="I352" s="26"/>
      <c r="J352" s="26"/>
      <c r="K352" s="26"/>
      <c r="L352" s="26"/>
      <c r="M352" s="26" t="s">
        <v>4454</v>
      </c>
      <c r="N352" s="26" t="s">
        <v>4455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4456</v>
      </c>
      <c r="Z352" s="26" t="s">
        <v>4457</v>
      </c>
      <c r="AA352" s="28" t="s">
        <v>3281</v>
      </c>
      <c r="AB352" s="28" t="s">
        <v>4458</v>
      </c>
      <c r="AC352" s="28"/>
      <c r="AD352" s="28"/>
      <c r="AE352" s="28" t="s">
        <v>791</v>
      </c>
      <c r="AF352" s="28" t="s">
        <v>4459</v>
      </c>
      <c r="AG352" s="28"/>
      <c r="AH352" s="28" t="s">
        <v>4460</v>
      </c>
      <c r="AI352" s="29"/>
      <c r="AJ352" s="30"/>
      <c r="AK352" s="31"/>
      <c r="AL352" s="328"/>
      <c r="AM352" s="329"/>
      <c r="AN352" s="25" t="s">
        <v>2256</v>
      </c>
      <c r="AO352" s="24">
        <v>45060</v>
      </c>
      <c r="AP352" s="258" t="s">
        <v>4461</v>
      </c>
      <c r="AQ352" s="259"/>
      <c r="AR352" s="259" t="s">
        <v>664</v>
      </c>
      <c r="AS352" s="259" t="s">
        <v>665</v>
      </c>
      <c r="AT352" s="262">
        <v>35966</v>
      </c>
      <c r="AU352" s="262"/>
      <c r="AV352" s="262"/>
      <c r="AW352" s="262"/>
      <c r="AX352" s="262"/>
      <c r="AY352" s="262"/>
      <c r="AZ352" s="262"/>
      <c r="BA352" s="317">
        <v>569</v>
      </c>
      <c r="BB352" s="390"/>
    </row>
    <row r="353" spans="1:54" ht="24.95" customHeight="1">
      <c r="A353" s="322"/>
      <c r="B353" s="19" t="s">
        <v>2212</v>
      </c>
      <c r="C353" s="26">
        <v>82</v>
      </c>
      <c r="D353" s="27"/>
      <c r="E353" s="27"/>
      <c r="F353" s="26" t="s">
        <v>6265</v>
      </c>
      <c r="G353" s="26" t="s">
        <v>4462</v>
      </c>
      <c r="H353" s="26"/>
      <c r="I353" s="26"/>
      <c r="J353" s="26"/>
      <c r="K353" s="26"/>
      <c r="L353" s="26"/>
      <c r="M353" s="26" t="s">
        <v>4463</v>
      </c>
      <c r="N353" s="26" t="s">
        <v>4464</v>
      </c>
      <c r="O353" s="26"/>
      <c r="P353" s="26"/>
      <c r="Q353" s="26" t="s">
        <v>4465</v>
      </c>
      <c r="R353" s="26"/>
      <c r="S353" s="26"/>
      <c r="T353" s="26"/>
      <c r="U353" s="26"/>
      <c r="V353" s="26"/>
      <c r="W353" s="26"/>
      <c r="X353" s="26"/>
      <c r="Y353" s="26" t="s">
        <v>4466</v>
      </c>
      <c r="Z353" s="26" t="s">
        <v>4467</v>
      </c>
      <c r="AA353" s="28" t="s">
        <v>788</v>
      </c>
      <c r="AB353" s="28" t="s">
        <v>4468</v>
      </c>
      <c r="AC353" s="28"/>
      <c r="AD353" s="28"/>
      <c r="AE353" s="28" t="s">
        <v>795</v>
      </c>
      <c r="AF353" s="28" t="s">
        <v>4469</v>
      </c>
      <c r="AG353" s="28" t="s">
        <v>4470</v>
      </c>
      <c r="AH353" s="28" t="s">
        <v>4471</v>
      </c>
      <c r="AI353" s="29"/>
      <c r="AJ353" s="30"/>
      <c r="AK353" s="31"/>
      <c r="AL353" s="328"/>
      <c r="AM353" s="329"/>
      <c r="AN353" s="25" t="s">
        <v>2256</v>
      </c>
      <c r="AO353" s="24">
        <v>45060</v>
      </c>
      <c r="AP353" s="258" t="s">
        <v>4472</v>
      </c>
      <c r="AQ353" s="259"/>
      <c r="AR353" s="259" t="s">
        <v>664</v>
      </c>
      <c r="AS353" s="259" t="s">
        <v>665</v>
      </c>
      <c r="AT353" s="262">
        <v>37547</v>
      </c>
      <c r="AU353" s="262"/>
      <c r="AV353" s="262"/>
      <c r="AW353" s="262"/>
      <c r="AX353" s="262"/>
      <c r="AY353" s="262"/>
      <c r="AZ353" s="262"/>
      <c r="BA353" s="317">
        <v>573</v>
      </c>
      <c r="BB353" s="390"/>
    </row>
    <row r="354" spans="1:54" ht="24.95" customHeight="1">
      <c r="A354" s="322"/>
      <c r="B354" s="19" t="s">
        <v>2212</v>
      </c>
      <c r="C354" s="26">
        <v>82</v>
      </c>
      <c r="D354" s="27"/>
      <c r="E354" s="27"/>
      <c r="F354" s="26" t="s">
        <v>6266</v>
      </c>
      <c r="G354" s="26" t="s">
        <v>4473</v>
      </c>
      <c r="H354" s="26"/>
      <c r="I354" s="26"/>
      <c r="J354" s="26"/>
      <c r="K354" s="26"/>
      <c r="L354" s="26"/>
      <c r="M354" s="26" t="s">
        <v>4474</v>
      </c>
      <c r="N354" s="26" t="s">
        <v>4475</v>
      </c>
      <c r="O354" s="26"/>
      <c r="P354" s="26"/>
      <c r="Q354" s="26" t="s">
        <v>4476</v>
      </c>
      <c r="R354" s="26"/>
      <c r="S354" s="26"/>
      <c r="T354" s="26"/>
      <c r="U354" s="26"/>
      <c r="V354" s="26"/>
      <c r="W354" s="26"/>
      <c r="X354" s="26"/>
      <c r="Y354" s="26" t="s">
        <v>4477</v>
      </c>
      <c r="Z354" s="26" t="s">
        <v>4478</v>
      </c>
      <c r="AA354" s="28" t="s">
        <v>4479</v>
      </c>
      <c r="AB354" s="28" t="s">
        <v>4480</v>
      </c>
      <c r="AC354" s="28"/>
      <c r="AD354" s="28"/>
      <c r="AE354" s="28" t="s">
        <v>791</v>
      </c>
      <c r="AF354" s="28" t="s">
        <v>4481</v>
      </c>
      <c r="AG354" s="28" t="s">
        <v>4482</v>
      </c>
      <c r="AH354" s="28" t="s">
        <v>4483</v>
      </c>
      <c r="AI354" s="29"/>
      <c r="AJ354" s="30"/>
      <c r="AK354" s="31"/>
      <c r="AL354" s="328"/>
      <c r="AM354" s="329"/>
      <c r="AN354" s="25" t="s">
        <v>2256</v>
      </c>
      <c r="AO354" s="24">
        <v>45060</v>
      </c>
      <c r="AP354" s="258" t="s">
        <v>4484</v>
      </c>
      <c r="AQ354" s="259"/>
      <c r="AR354" s="259" t="s">
        <v>664</v>
      </c>
      <c r="AS354" s="259" t="s">
        <v>665</v>
      </c>
      <c r="AT354" s="262"/>
      <c r="AU354" s="262"/>
      <c r="AV354" s="262"/>
      <c r="AW354" s="262"/>
      <c r="AX354" s="262"/>
      <c r="AY354" s="262"/>
      <c r="AZ354" s="262"/>
      <c r="BA354" s="317">
        <v>574</v>
      </c>
      <c r="BB354" s="390"/>
    </row>
    <row r="355" spans="1:54" ht="24.95" customHeight="1">
      <c r="A355" s="322"/>
      <c r="B355" s="19" t="s">
        <v>2212</v>
      </c>
      <c r="C355" s="26">
        <v>82</v>
      </c>
      <c r="D355" s="27"/>
      <c r="E355" s="27"/>
      <c r="F355" s="26" t="s">
        <v>6267</v>
      </c>
      <c r="G355" s="26" t="s">
        <v>4485</v>
      </c>
      <c r="H355" s="26"/>
      <c r="I355" s="26"/>
      <c r="J355" s="26"/>
      <c r="K355" s="26"/>
      <c r="L355" s="26"/>
      <c r="M355" s="26" t="s">
        <v>4486</v>
      </c>
      <c r="N355" s="26" t="s">
        <v>4487</v>
      </c>
      <c r="O355" s="26"/>
      <c r="P355" s="26"/>
      <c r="Q355" s="26" t="s">
        <v>4488</v>
      </c>
      <c r="R355" s="26"/>
      <c r="S355" s="26"/>
      <c r="T355" s="26"/>
      <c r="U355" s="26"/>
      <c r="V355" s="26"/>
      <c r="W355" s="26"/>
      <c r="X355" s="26"/>
      <c r="Y355" s="26" t="s">
        <v>4489</v>
      </c>
      <c r="Z355" s="26"/>
      <c r="AA355" s="28" t="s">
        <v>4490</v>
      </c>
      <c r="AB355" s="28" t="s">
        <v>4491</v>
      </c>
      <c r="AC355" s="28"/>
      <c r="AD355" s="28"/>
      <c r="AE355" s="28" t="s">
        <v>791</v>
      </c>
      <c r="AF355" s="28" t="s">
        <v>792</v>
      </c>
      <c r="AG355" s="28" t="s">
        <v>793</v>
      </c>
      <c r="AH355" s="28" t="s">
        <v>4492</v>
      </c>
      <c r="AI355" s="29"/>
      <c r="AJ355" s="30"/>
      <c r="AK355" s="31"/>
      <c r="AL355" s="328"/>
      <c r="AM355" s="329"/>
      <c r="AN355" s="25" t="s">
        <v>2256</v>
      </c>
      <c r="AO355" s="24">
        <v>45060</v>
      </c>
      <c r="AP355" s="258" t="s">
        <v>4493</v>
      </c>
      <c r="AQ355" s="259"/>
      <c r="AR355" s="259" t="s">
        <v>664</v>
      </c>
      <c r="AS355" s="259" t="s">
        <v>665</v>
      </c>
      <c r="AT355" s="262"/>
      <c r="AU355" s="262"/>
      <c r="AV355" s="262"/>
      <c r="AW355" s="262"/>
      <c r="AX355" s="262"/>
      <c r="AY355" s="262"/>
      <c r="AZ355" s="262"/>
      <c r="BA355" s="317">
        <v>575</v>
      </c>
      <c r="BB355" s="390"/>
    </row>
    <row r="356" spans="1:54" ht="24.95" customHeight="1">
      <c r="A356" s="322"/>
      <c r="B356" s="19" t="s">
        <v>2212</v>
      </c>
      <c r="C356" s="26">
        <v>82</v>
      </c>
      <c r="D356" s="27"/>
      <c r="E356" s="27"/>
      <c r="F356" s="26" t="s">
        <v>6268</v>
      </c>
      <c r="G356" s="26" t="s">
        <v>4494</v>
      </c>
      <c r="H356" s="26"/>
      <c r="I356" s="26"/>
      <c r="J356" s="26"/>
      <c r="K356" s="26"/>
      <c r="L356" s="26"/>
      <c r="M356" s="26" t="s">
        <v>4463</v>
      </c>
      <c r="N356" s="26" t="s">
        <v>4495</v>
      </c>
      <c r="O356" s="26"/>
      <c r="P356" s="26"/>
      <c r="Q356" s="26" t="s">
        <v>4465</v>
      </c>
      <c r="R356" s="26"/>
      <c r="S356" s="26"/>
      <c r="T356" s="26"/>
      <c r="U356" s="26"/>
      <c r="V356" s="26"/>
      <c r="W356" s="26"/>
      <c r="X356" s="26"/>
      <c r="Y356" s="26" t="s">
        <v>4496</v>
      </c>
      <c r="Z356" s="26" t="s">
        <v>4467</v>
      </c>
      <c r="AA356" s="28" t="s">
        <v>788</v>
      </c>
      <c r="AB356" s="28" t="s">
        <v>4497</v>
      </c>
      <c r="AC356" s="28"/>
      <c r="AD356" s="28"/>
      <c r="AE356" s="28" t="s">
        <v>795</v>
      </c>
      <c r="AF356" s="28" t="s">
        <v>4498</v>
      </c>
      <c r="AG356" s="28"/>
      <c r="AH356" s="28" t="s">
        <v>4499</v>
      </c>
      <c r="AI356" s="29"/>
      <c r="AJ356" s="30"/>
      <c r="AK356" s="31"/>
      <c r="AL356" s="328"/>
      <c r="AM356" s="329"/>
      <c r="AN356" s="25" t="s">
        <v>2256</v>
      </c>
      <c r="AO356" s="24">
        <v>45060</v>
      </c>
      <c r="AP356" s="258" t="s">
        <v>4500</v>
      </c>
      <c r="AQ356" s="259"/>
      <c r="AR356" s="259" t="s">
        <v>664</v>
      </c>
      <c r="AS356" s="259" t="s">
        <v>665</v>
      </c>
      <c r="AT356" s="262">
        <v>37547</v>
      </c>
      <c r="AU356" s="262"/>
      <c r="AV356" s="262"/>
      <c r="AW356" s="262"/>
      <c r="AX356" s="262"/>
      <c r="AY356" s="262"/>
      <c r="AZ356" s="262"/>
      <c r="BA356" s="317">
        <v>576</v>
      </c>
      <c r="BB356" s="390"/>
    </row>
    <row r="357" spans="1:54" ht="24.95" customHeight="1">
      <c r="A357" s="322"/>
      <c r="B357" s="19" t="s">
        <v>2212</v>
      </c>
      <c r="C357" s="26">
        <v>82</v>
      </c>
      <c r="D357" s="27"/>
      <c r="E357" s="27"/>
      <c r="F357" s="26" t="s">
        <v>6269</v>
      </c>
      <c r="G357" s="26" t="s">
        <v>4501</v>
      </c>
      <c r="H357" s="26"/>
      <c r="I357" s="26"/>
      <c r="J357" s="26"/>
      <c r="K357" s="26"/>
      <c r="L357" s="26"/>
      <c r="M357" s="26" t="s">
        <v>4502</v>
      </c>
      <c r="N357" s="26" t="s">
        <v>4503</v>
      </c>
      <c r="O357" s="26"/>
      <c r="P357" s="26"/>
      <c r="Q357" s="26" t="s">
        <v>4504</v>
      </c>
      <c r="R357" s="26"/>
      <c r="S357" s="26"/>
      <c r="T357" s="26"/>
      <c r="U357" s="26"/>
      <c r="V357" s="26"/>
      <c r="W357" s="26"/>
      <c r="X357" s="26"/>
      <c r="Y357" s="26" t="s">
        <v>4505</v>
      </c>
      <c r="Z357" s="26"/>
      <c r="AA357" s="28" t="s">
        <v>4506</v>
      </c>
      <c r="AB357" s="28" t="s">
        <v>4507</v>
      </c>
      <c r="AC357" s="28"/>
      <c r="AD357" s="28"/>
      <c r="AE357" s="28" t="s">
        <v>791</v>
      </c>
      <c r="AF357" s="28" t="s">
        <v>4508</v>
      </c>
      <c r="AG357" s="28"/>
      <c r="AH357" s="28" t="s">
        <v>4509</v>
      </c>
      <c r="AI357" s="29"/>
      <c r="AJ357" s="30"/>
      <c r="AK357" s="31"/>
      <c r="AL357" s="328"/>
      <c r="AM357" s="329"/>
      <c r="AN357" s="25" t="s">
        <v>2256</v>
      </c>
      <c r="AO357" s="24">
        <v>45060</v>
      </c>
      <c r="AP357" s="258" t="s">
        <v>4510</v>
      </c>
      <c r="AQ357" s="259"/>
      <c r="AR357" s="259" t="s">
        <v>664</v>
      </c>
      <c r="AS357" s="259" t="s">
        <v>665</v>
      </c>
      <c r="AT357" s="262"/>
      <c r="AU357" s="262"/>
      <c r="AV357" s="262"/>
      <c r="AW357" s="262"/>
      <c r="AX357" s="262"/>
      <c r="AY357" s="262"/>
      <c r="AZ357" s="262"/>
      <c r="BA357" s="317">
        <v>577</v>
      </c>
      <c r="BB357" s="390"/>
    </row>
    <row r="358" spans="1:54" ht="24.95" customHeight="1">
      <c r="A358" s="322"/>
      <c r="B358" s="19" t="s">
        <v>2212</v>
      </c>
      <c r="C358" s="26">
        <v>82</v>
      </c>
      <c r="D358" s="27"/>
      <c r="E358" s="27"/>
      <c r="F358" s="26" t="s">
        <v>6270</v>
      </c>
      <c r="G358" s="26" t="s">
        <v>4511</v>
      </c>
      <c r="H358" s="26"/>
      <c r="I358" s="26"/>
      <c r="J358" s="26"/>
      <c r="K358" s="26"/>
      <c r="L358" s="26"/>
      <c r="M358" s="26" t="s">
        <v>4512</v>
      </c>
      <c r="N358" s="26" t="s">
        <v>4513</v>
      </c>
      <c r="O358" s="26"/>
      <c r="P358" s="26"/>
      <c r="Q358" s="26" t="s">
        <v>4514</v>
      </c>
      <c r="R358" s="26"/>
      <c r="S358" s="26"/>
      <c r="T358" s="26"/>
      <c r="U358" s="26"/>
      <c r="V358" s="26"/>
      <c r="W358" s="26"/>
      <c r="X358" s="26"/>
      <c r="Y358" s="26" t="s">
        <v>4515</v>
      </c>
      <c r="Z358" s="26"/>
      <c r="AA358" s="28" t="s">
        <v>3265</v>
      </c>
      <c r="AB358" s="28" t="s">
        <v>4516</v>
      </c>
      <c r="AC358" s="28"/>
      <c r="AD358" s="28"/>
      <c r="AE358" s="28" t="s">
        <v>791</v>
      </c>
      <c r="AF358" s="28" t="s">
        <v>4517</v>
      </c>
      <c r="AG358" s="28" t="s">
        <v>4518</v>
      </c>
      <c r="AH358" s="28" t="s">
        <v>4519</v>
      </c>
      <c r="AI358" s="29"/>
      <c r="AJ358" s="30"/>
      <c r="AK358" s="31"/>
      <c r="AL358" s="328"/>
      <c r="AM358" s="329"/>
      <c r="AN358" s="25" t="s">
        <v>2256</v>
      </c>
      <c r="AO358" s="24">
        <v>45060</v>
      </c>
      <c r="AP358" s="258" t="s">
        <v>4520</v>
      </c>
      <c r="AQ358" s="259"/>
      <c r="AR358" s="259" t="s">
        <v>664</v>
      </c>
      <c r="AS358" s="259" t="s">
        <v>665</v>
      </c>
      <c r="AT358" s="262"/>
      <c r="AU358" s="262"/>
      <c r="AV358" s="262"/>
      <c r="AW358" s="262"/>
      <c r="AX358" s="262"/>
      <c r="AY358" s="262"/>
      <c r="AZ358" s="262"/>
      <c r="BA358" s="317">
        <v>578</v>
      </c>
      <c r="BB358" s="390"/>
    </row>
    <row r="359" spans="1:54" ht="24.95" customHeight="1">
      <c r="A359" s="322"/>
      <c r="B359" s="19" t="s">
        <v>2212</v>
      </c>
      <c r="C359" s="26">
        <v>82</v>
      </c>
      <c r="D359" s="27"/>
      <c r="E359" s="27"/>
      <c r="F359" s="26" t="s">
        <v>6271</v>
      </c>
      <c r="G359" s="26" t="s">
        <v>3</v>
      </c>
      <c r="H359" s="26"/>
      <c r="I359" s="26"/>
      <c r="J359" s="26"/>
      <c r="K359" s="26"/>
      <c r="L359" s="26"/>
      <c r="M359" s="26" t="s">
        <v>4521</v>
      </c>
      <c r="N359" s="26" t="s">
        <v>4522</v>
      </c>
      <c r="O359" s="26"/>
      <c r="P359" s="26"/>
      <c r="Q359" s="26" t="s">
        <v>4504</v>
      </c>
      <c r="R359" s="26"/>
      <c r="S359" s="26"/>
      <c r="T359" s="26"/>
      <c r="U359" s="26"/>
      <c r="V359" s="26"/>
      <c r="W359" s="26"/>
      <c r="X359" s="26"/>
      <c r="Y359" s="26"/>
      <c r="Z359" s="26"/>
      <c r="AA359" s="28" t="s">
        <v>4506</v>
      </c>
      <c r="AB359" s="28" t="s">
        <v>4523</v>
      </c>
      <c r="AC359" s="28"/>
      <c r="AD359" s="28"/>
      <c r="AE359" s="28" t="s">
        <v>791</v>
      </c>
      <c r="AF359" s="28" t="s">
        <v>4481</v>
      </c>
      <c r="AG359" s="28" t="s">
        <v>4524</v>
      </c>
      <c r="AH359" s="28" t="s">
        <v>4525</v>
      </c>
      <c r="AI359" s="29"/>
      <c r="AJ359" s="30"/>
      <c r="AK359" s="31"/>
      <c r="AL359" s="328"/>
      <c r="AM359" s="329"/>
      <c r="AN359" s="25" t="s">
        <v>2256</v>
      </c>
      <c r="AO359" s="24">
        <v>45060</v>
      </c>
      <c r="AP359" s="258" t="s">
        <v>4526</v>
      </c>
      <c r="AQ359" s="259"/>
      <c r="AR359" s="259" t="s">
        <v>664</v>
      </c>
      <c r="AS359" s="259" t="s">
        <v>4527</v>
      </c>
      <c r="AT359" s="262"/>
      <c r="AU359" s="262"/>
      <c r="AV359" s="262"/>
      <c r="AW359" s="262"/>
      <c r="AX359" s="262"/>
      <c r="AY359" s="262"/>
      <c r="AZ359" s="262"/>
      <c r="BA359" s="317">
        <v>580</v>
      </c>
      <c r="BB359" s="390"/>
    </row>
    <row r="360" spans="1:54" ht="24.95" customHeight="1">
      <c r="A360" s="322"/>
      <c r="B360" s="19" t="s">
        <v>2212</v>
      </c>
      <c r="C360" s="26">
        <v>82</v>
      </c>
      <c r="D360" s="27"/>
      <c r="E360" s="27"/>
      <c r="F360" s="26" t="s">
        <v>6272</v>
      </c>
      <c r="G360" s="26" t="s">
        <v>4528</v>
      </c>
      <c r="H360" s="26"/>
      <c r="I360" s="26"/>
      <c r="J360" s="26"/>
      <c r="K360" s="26"/>
      <c r="L360" s="26"/>
      <c r="M360" s="26" t="s">
        <v>797</v>
      </c>
      <c r="N360" s="26" t="s">
        <v>4529</v>
      </c>
      <c r="O360" s="26"/>
      <c r="P360" s="26"/>
      <c r="Q360" s="26" t="s">
        <v>4530</v>
      </c>
      <c r="R360" s="26"/>
      <c r="S360" s="26"/>
      <c r="T360" s="26"/>
      <c r="U360" s="26"/>
      <c r="V360" s="26"/>
      <c r="W360" s="26"/>
      <c r="X360" s="26"/>
      <c r="Y360" s="26" t="s">
        <v>4531</v>
      </c>
      <c r="Z360" s="26" t="s">
        <v>4532</v>
      </c>
      <c r="AA360" s="28" t="s">
        <v>798</v>
      </c>
      <c r="AB360" s="28" t="s">
        <v>4533</v>
      </c>
      <c r="AC360" s="28"/>
      <c r="AD360" s="28"/>
      <c r="AE360" s="28" t="s">
        <v>791</v>
      </c>
      <c r="AF360" s="28" t="s">
        <v>792</v>
      </c>
      <c r="AG360" s="28" t="s">
        <v>799</v>
      </c>
      <c r="AH360" s="28" t="s">
        <v>4534</v>
      </c>
      <c r="AI360" s="29"/>
      <c r="AJ360" s="30"/>
      <c r="AK360" s="31"/>
      <c r="AL360" s="328"/>
      <c r="AM360" s="329"/>
      <c r="AN360" s="25" t="s">
        <v>2256</v>
      </c>
      <c r="AO360" s="24">
        <v>45060</v>
      </c>
      <c r="AP360" s="258" t="s">
        <v>4535</v>
      </c>
      <c r="AQ360" s="259"/>
      <c r="AR360" s="259" t="s">
        <v>664</v>
      </c>
      <c r="AS360" s="259" t="s">
        <v>665</v>
      </c>
      <c r="AT360" s="262"/>
      <c r="AU360" s="262"/>
      <c r="AV360" s="262"/>
      <c r="AW360" s="262"/>
      <c r="AX360" s="262"/>
      <c r="AY360" s="262"/>
      <c r="AZ360" s="262"/>
      <c r="BA360" s="317">
        <v>581</v>
      </c>
      <c r="BB360" s="390"/>
    </row>
    <row r="361" spans="1:54" ht="24.95" customHeight="1">
      <c r="A361" s="322"/>
      <c r="B361" s="19" t="s">
        <v>2213</v>
      </c>
      <c r="C361" s="26">
        <v>83</v>
      </c>
      <c r="D361" s="27"/>
      <c r="E361" s="27"/>
      <c r="F361" s="26" t="s">
        <v>6273</v>
      </c>
      <c r="G361" s="26" t="s">
        <v>3</v>
      </c>
      <c r="H361" s="26"/>
      <c r="I361" s="26"/>
      <c r="J361" s="26"/>
      <c r="K361" s="26"/>
      <c r="L361" s="26"/>
      <c r="M361" s="26" t="s">
        <v>4536</v>
      </c>
      <c r="N361" s="26" t="s">
        <v>4537</v>
      </c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800</v>
      </c>
      <c r="AB361" s="28" t="s">
        <v>4538</v>
      </c>
      <c r="AC361" s="28"/>
      <c r="AD361" s="28"/>
      <c r="AE361" s="28" t="s">
        <v>695</v>
      </c>
      <c r="AF361" s="28" t="s">
        <v>2886</v>
      </c>
      <c r="AG361" s="28" t="s">
        <v>4539</v>
      </c>
      <c r="AH361" s="28" t="s">
        <v>4540</v>
      </c>
      <c r="AI361" s="29"/>
      <c r="AJ361" s="30"/>
      <c r="AK361" s="31"/>
      <c r="AL361" s="328"/>
      <c r="AM361" s="329"/>
      <c r="AN361" s="25" t="s">
        <v>2256</v>
      </c>
      <c r="AO361" s="24">
        <v>45060</v>
      </c>
      <c r="AP361" s="258" t="s">
        <v>4541</v>
      </c>
      <c r="AQ361" s="259"/>
      <c r="AR361" s="259" t="s">
        <v>664</v>
      </c>
      <c r="AS361" s="259" t="s">
        <v>4542</v>
      </c>
      <c r="AT361" s="262"/>
      <c r="AU361" s="262"/>
      <c r="AV361" s="262"/>
      <c r="AW361" s="262"/>
      <c r="AX361" s="262"/>
      <c r="AY361" s="262"/>
      <c r="AZ361" s="262"/>
      <c r="BA361" s="317">
        <v>584</v>
      </c>
      <c r="BB361" s="390"/>
    </row>
    <row r="362" spans="1:54" ht="24.95" customHeight="1">
      <c r="A362" s="322"/>
      <c r="B362" s="19" t="s">
        <v>4543</v>
      </c>
      <c r="C362" s="26">
        <v>84</v>
      </c>
      <c r="D362" s="27"/>
      <c r="E362" s="27"/>
      <c r="F362" s="26" t="s">
        <v>6274</v>
      </c>
      <c r="G362" s="26" t="s">
        <v>3</v>
      </c>
      <c r="H362" s="26"/>
      <c r="I362" s="26"/>
      <c r="J362" s="26"/>
      <c r="K362" s="26"/>
      <c r="L362" s="26"/>
      <c r="M362" s="26" t="s">
        <v>4544</v>
      </c>
      <c r="N362" s="26" t="s">
        <v>4545</v>
      </c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4546</v>
      </c>
      <c r="AB362" s="28" t="s">
        <v>4547</v>
      </c>
      <c r="AC362" s="28"/>
      <c r="AD362" s="28"/>
      <c r="AE362" s="28" t="s">
        <v>687</v>
      </c>
      <c r="AF362" s="28" t="s">
        <v>4548</v>
      </c>
      <c r="AG362" s="28" t="s">
        <v>4549</v>
      </c>
      <c r="AH362" s="28" t="s">
        <v>4550</v>
      </c>
      <c r="AI362" s="29"/>
      <c r="AJ362" s="30"/>
      <c r="AK362" s="31"/>
      <c r="AL362" s="328"/>
      <c r="AM362" s="329"/>
      <c r="AN362" s="25" t="s">
        <v>2256</v>
      </c>
      <c r="AO362" s="24">
        <v>45060</v>
      </c>
      <c r="AP362" s="258" t="s">
        <v>4551</v>
      </c>
      <c r="AQ362" s="259"/>
      <c r="AR362" s="259" t="s">
        <v>664</v>
      </c>
      <c r="AS362" s="259" t="s">
        <v>4552</v>
      </c>
      <c r="AT362" s="262"/>
      <c r="AU362" s="262"/>
      <c r="AV362" s="262"/>
      <c r="AW362" s="262"/>
      <c r="AX362" s="262"/>
      <c r="AY362" s="262"/>
      <c r="AZ362" s="262"/>
      <c r="BA362" s="317">
        <v>585</v>
      </c>
      <c r="BB362" s="390"/>
    </row>
    <row r="363" spans="1:54" ht="24.95" customHeight="1">
      <c r="A363" s="322"/>
      <c r="B363" s="19" t="s">
        <v>4543</v>
      </c>
      <c r="C363" s="26">
        <v>84</v>
      </c>
      <c r="D363" s="27"/>
      <c r="E363" s="27"/>
      <c r="F363" s="26" t="s">
        <v>6275</v>
      </c>
      <c r="G363" s="26" t="s">
        <v>3</v>
      </c>
      <c r="H363" s="26"/>
      <c r="I363" s="26"/>
      <c r="J363" s="26"/>
      <c r="K363" s="26"/>
      <c r="L363" s="26"/>
      <c r="M363" s="26" t="s">
        <v>4553</v>
      </c>
      <c r="N363" s="26" t="s">
        <v>4554</v>
      </c>
      <c r="O363" s="26"/>
      <c r="P363" s="26"/>
      <c r="Q363" s="26" t="s">
        <v>4555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4546</v>
      </c>
      <c r="AB363" s="28" t="s">
        <v>4556</v>
      </c>
      <c r="AC363" s="28"/>
      <c r="AD363" s="28"/>
      <c r="AE363" s="28" t="s">
        <v>695</v>
      </c>
      <c r="AF363" s="28" t="s">
        <v>4557</v>
      </c>
      <c r="AG363" s="28" t="s">
        <v>4558</v>
      </c>
      <c r="AH363" s="28" t="s">
        <v>4559</v>
      </c>
      <c r="AI363" s="29"/>
      <c r="AJ363" s="30"/>
      <c r="AK363" s="31"/>
      <c r="AL363" s="328"/>
      <c r="AM363" s="329"/>
      <c r="AN363" s="25" t="s">
        <v>2256</v>
      </c>
      <c r="AO363" s="24">
        <v>45060</v>
      </c>
      <c r="AP363" s="258" t="s">
        <v>4560</v>
      </c>
      <c r="AQ363" s="259"/>
      <c r="AR363" s="259" t="s">
        <v>664</v>
      </c>
      <c r="AS363" s="259" t="s">
        <v>4561</v>
      </c>
      <c r="AT363" s="262"/>
      <c r="AU363" s="262"/>
      <c r="AV363" s="262"/>
      <c r="AW363" s="262"/>
      <c r="AX363" s="262"/>
      <c r="AY363" s="262"/>
      <c r="AZ363" s="262"/>
      <c r="BA363" s="317">
        <v>586</v>
      </c>
      <c r="BB363" s="390"/>
    </row>
    <row r="364" spans="1:54" ht="24.95" customHeight="1">
      <c r="A364" s="322"/>
      <c r="B364" s="19" t="s">
        <v>2214</v>
      </c>
      <c r="C364" s="26">
        <v>87</v>
      </c>
      <c r="D364" s="27"/>
      <c r="E364" s="27"/>
      <c r="F364" s="26" t="s">
        <v>6276</v>
      </c>
      <c r="G364" s="26" t="s">
        <v>4562</v>
      </c>
      <c r="H364" s="26"/>
      <c r="I364" s="26"/>
      <c r="J364" s="26"/>
      <c r="K364" s="26"/>
      <c r="L364" s="26"/>
      <c r="M364" s="26" t="s">
        <v>4563</v>
      </c>
      <c r="N364" s="26" t="s">
        <v>4564</v>
      </c>
      <c r="O364" s="26"/>
      <c r="P364" s="26"/>
      <c r="Q364" s="26" t="s">
        <v>4565</v>
      </c>
      <c r="R364" s="26"/>
      <c r="S364" s="26"/>
      <c r="T364" s="26"/>
      <c r="U364" s="26"/>
      <c r="V364" s="26"/>
      <c r="W364" s="26"/>
      <c r="X364" s="26"/>
      <c r="Y364" s="26" t="s">
        <v>4566</v>
      </c>
      <c r="Z364" s="26"/>
      <c r="AA364" s="28" t="s">
        <v>3281</v>
      </c>
      <c r="AB364" s="28" t="s">
        <v>4567</v>
      </c>
      <c r="AC364" s="28"/>
      <c r="AD364" s="28"/>
      <c r="AE364" s="28" t="s">
        <v>4568</v>
      </c>
      <c r="AF364" s="28" t="s">
        <v>4569</v>
      </c>
      <c r="AG364" s="28" t="s">
        <v>4570</v>
      </c>
      <c r="AH364" s="28" t="s">
        <v>4571</v>
      </c>
      <c r="AI364" s="29"/>
      <c r="AJ364" s="30"/>
      <c r="AK364" s="31"/>
      <c r="AL364" s="328"/>
      <c r="AM364" s="329"/>
      <c r="AN364" s="25" t="s">
        <v>2256</v>
      </c>
      <c r="AO364" s="24">
        <v>45060</v>
      </c>
      <c r="AP364" s="258" t="s">
        <v>4572</v>
      </c>
      <c r="AQ364" s="259"/>
      <c r="AR364" s="259" t="s">
        <v>664</v>
      </c>
      <c r="AS364" s="259" t="s">
        <v>665</v>
      </c>
      <c r="AT364" s="262"/>
      <c r="AU364" s="262"/>
      <c r="AV364" s="262"/>
      <c r="AW364" s="262"/>
      <c r="AX364" s="262"/>
      <c r="AY364" s="262"/>
      <c r="AZ364" s="262"/>
      <c r="BA364" s="317">
        <v>588</v>
      </c>
      <c r="BB364" s="390"/>
    </row>
    <row r="365" spans="1:54" ht="24.95" customHeight="1">
      <c r="A365" s="322"/>
      <c r="B365" s="19" t="s">
        <v>2214</v>
      </c>
      <c r="C365" s="26">
        <v>87</v>
      </c>
      <c r="D365" s="27"/>
      <c r="E365" s="27"/>
      <c r="F365" s="26" t="s">
        <v>6277</v>
      </c>
      <c r="G365" s="26" t="s">
        <v>4573</v>
      </c>
      <c r="H365" s="26" t="s">
        <v>4574</v>
      </c>
      <c r="I365" s="26"/>
      <c r="J365" s="26"/>
      <c r="K365" s="26"/>
      <c r="L365" s="26"/>
      <c r="M365" s="26" t="s">
        <v>4575</v>
      </c>
      <c r="N365" s="26" t="s">
        <v>4576</v>
      </c>
      <c r="O365" s="26"/>
      <c r="P365" s="26"/>
      <c r="Q365" s="26" t="s">
        <v>4577</v>
      </c>
      <c r="R365" s="26"/>
      <c r="S365" s="26"/>
      <c r="T365" s="26"/>
      <c r="U365" s="26"/>
      <c r="V365" s="26"/>
      <c r="W365" s="26"/>
      <c r="X365" s="26"/>
      <c r="Y365" s="26" t="s">
        <v>4578</v>
      </c>
      <c r="Z365" s="26"/>
      <c r="AA365" s="28" t="s">
        <v>1941</v>
      </c>
      <c r="AB365" s="28" t="s">
        <v>815</v>
      </c>
      <c r="AC365" s="28"/>
      <c r="AD365" s="28"/>
      <c r="AE365" s="28" t="s">
        <v>687</v>
      </c>
      <c r="AF365" s="28" t="s">
        <v>4579</v>
      </c>
      <c r="AG365" s="28" t="s">
        <v>4360</v>
      </c>
      <c r="AH365" s="28" t="s">
        <v>4580</v>
      </c>
      <c r="AI365" s="29" t="s">
        <v>4581</v>
      </c>
      <c r="AJ365" s="30"/>
      <c r="AK365" s="31"/>
      <c r="AL365" s="328"/>
      <c r="AM365" s="329"/>
      <c r="AN365" s="25" t="s">
        <v>2256</v>
      </c>
      <c r="AO365" s="24">
        <v>45060</v>
      </c>
      <c r="AP365" s="258" t="s">
        <v>4582</v>
      </c>
      <c r="AQ365" s="259"/>
      <c r="AR365" s="259" t="s">
        <v>664</v>
      </c>
      <c r="AS365" s="259" t="s">
        <v>665</v>
      </c>
      <c r="AT365" s="262"/>
      <c r="AU365" s="262"/>
      <c r="AV365" s="262"/>
      <c r="AW365" s="262"/>
      <c r="AX365" s="262"/>
      <c r="AY365" s="262"/>
      <c r="AZ365" s="262"/>
      <c r="BA365" s="317">
        <v>589</v>
      </c>
      <c r="BB365" s="390"/>
    </row>
    <row r="366" spans="1:54" ht="24.95" customHeight="1">
      <c r="A366" s="322"/>
      <c r="B366" s="19" t="s">
        <v>2214</v>
      </c>
      <c r="C366" s="26">
        <v>87</v>
      </c>
      <c r="D366" s="27"/>
      <c r="E366" s="27"/>
      <c r="F366" s="26" t="s">
        <v>6278</v>
      </c>
      <c r="G366" s="26" t="s">
        <v>3</v>
      </c>
      <c r="H366" s="26"/>
      <c r="I366" s="26"/>
      <c r="J366" s="26"/>
      <c r="K366" s="26"/>
      <c r="L366" s="26"/>
      <c r="M366" s="26" t="s">
        <v>805</v>
      </c>
      <c r="N366" s="26" t="s">
        <v>4583</v>
      </c>
      <c r="O366" s="26"/>
      <c r="P366" s="26" t="s">
        <v>4584</v>
      </c>
      <c r="Q366" s="26" t="s">
        <v>4584</v>
      </c>
      <c r="R366" s="26"/>
      <c r="S366" s="26"/>
      <c r="T366" s="26"/>
      <c r="U366" s="26"/>
      <c r="V366" s="26"/>
      <c r="W366" s="26"/>
      <c r="X366" s="26"/>
      <c r="Y366" s="26" t="s">
        <v>4585</v>
      </c>
      <c r="Z366" s="26"/>
      <c r="AA366" s="28" t="s">
        <v>4586</v>
      </c>
      <c r="AB366" s="28" t="s">
        <v>4587</v>
      </c>
      <c r="AC366" s="28"/>
      <c r="AD366" s="28"/>
      <c r="AE366" s="28" t="s">
        <v>4</v>
      </c>
      <c r="AF366" s="28" t="s">
        <v>675</v>
      </c>
      <c r="AG366" s="28" t="s">
        <v>806</v>
      </c>
      <c r="AH366" s="28" t="s">
        <v>4588</v>
      </c>
      <c r="AI366" s="29"/>
      <c r="AJ366" s="30"/>
      <c r="AK366" s="31"/>
      <c r="AL366" s="328"/>
      <c r="AM366" s="329"/>
      <c r="AN366" s="25" t="s">
        <v>2256</v>
      </c>
      <c r="AO366" s="24">
        <v>45060</v>
      </c>
      <c r="AP366" s="258" t="s">
        <v>4589</v>
      </c>
      <c r="AQ366" s="259"/>
      <c r="AR366" s="259" t="s">
        <v>664</v>
      </c>
      <c r="AS366" s="259" t="s">
        <v>665</v>
      </c>
      <c r="AT366" s="262"/>
      <c r="AU366" s="262"/>
      <c r="AV366" s="262"/>
      <c r="AW366" s="262"/>
      <c r="AX366" s="262"/>
      <c r="AY366" s="262"/>
      <c r="AZ366" s="262"/>
      <c r="BA366" s="317">
        <v>592</v>
      </c>
      <c r="BB366" s="390"/>
    </row>
    <row r="367" spans="1:54" ht="24.95" customHeight="1">
      <c r="A367" s="322"/>
      <c r="B367" s="19" t="s">
        <v>2214</v>
      </c>
      <c r="C367" s="26">
        <v>87</v>
      </c>
      <c r="D367" s="27"/>
      <c r="E367" s="27"/>
      <c r="F367" s="26" t="s">
        <v>6279</v>
      </c>
      <c r="G367" s="26" t="s">
        <v>3</v>
      </c>
      <c r="H367" s="26"/>
      <c r="I367" s="26"/>
      <c r="J367" s="26"/>
      <c r="K367" s="26"/>
      <c r="L367" s="26"/>
      <c r="M367" s="26" t="s">
        <v>673</v>
      </c>
      <c r="N367" s="26" t="s">
        <v>4590</v>
      </c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 t="s">
        <v>4591</v>
      </c>
      <c r="AB367" s="28" t="s">
        <v>4592</v>
      </c>
      <c r="AC367" s="28"/>
      <c r="AD367" s="28"/>
      <c r="AE367" s="28" t="s">
        <v>4</v>
      </c>
      <c r="AF367" s="28" t="s">
        <v>675</v>
      </c>
      <c r="AG367" s="28" t="s">
        <v>676</v>
      </c>
      <c r="AH367" s="28" t="s">
        <v>4593</v>
      </c>
      <c r="AI367" s="29"/>
      <c r="AJ367" s="30"/>
      <c r="AK367" s="31">
        <v>42742</v>
      </c>
      <c r="AL367" s="328"/>
      <c r="AM367" s="329"/>
      <c r="AN367" s="25" t="s">
        <v>2256</v>
      </c>
      <c r="AO367" s="24">
        <v>45060</v>
      </c>
      <c r="AP367" s="258" t="s">
        <v>4594</v>
      </c>
      <c r="AQ367" s="259"/>
      <c r="AR367" s="259" t="s">
        <v>664</v>
      </c>
      <c r="AS367" s="259" t="s">
        <v>4595</v>
      </c>
      <c r="AT367" s="262"/>
      <c r="AU367" s="262"/>
      <c r="AV367" s="262"/>
      <c r="AW367" s="262"/>
      <c r="AX367" s="262"/>
      <c r="AY367" s="262"/>
      <c r="AZ367" s="262"/>
      <c r="BA367" s="317">
        <v>597</v>
      </c>
      <c r="BB367" s="390"/>
    </row>
    <row r="368" spans="1:54" ht="24.95" customHeight="1">
      <c r="A368" s="322"/>
      <c r="B368" s="19" t="s">
        <v>2214</v>
      </c>
      <c r="C368" s="26">
        <v>87</v>
      </c>
      <c r="D368" s="27"/>
      <c r="E368" s="27"/>
      <c r="F368" s="26" t="s">
        <v>6280</v>
      </c>
      <c r="G368" s="26" t="s">
        <v>3</v>
      </c>
      <c r="H368" s="26"/>
      <c r="I368" s="26"/>
      <c r="J368" s="26"/>
      <c r="K368" s="26"/>
      <c r="L368" s="26"/>
      <c r="M368" s="26" t="s">
        <v>673</v>
      </c>
      <c r="N368" s="26" t="s">
        <v>4596</v>
      </c>
      <c r="O368" s="26"/>
      <c r="P368" s="26"/>
      <c r="Q368" s="26" t="s">
        <v>4597</v>
      </c>
      <c r="R368" s="26"/>
      <c r="S368" s="26"/>
      <c r="T368" s="26"/>
      <c r="U368" s="26"/>
      <c r="V368" s="26"/>
      <c r="W368" s="26"/>
      <c r="X368" s="26"/>
      <c r="Y368" s="26"/>
      <c r="Z368" s="26"/>
      <c r="AA368" s="28" t="s">
        <v>4598</v>
      </c>
      <c r="AB368" s="28" t="s">
        <v>4599</v>
      </c>
      <c r="AC368" s="28"/>
      <c r="AD368" s="28"/>
      <c r="AE368" s="28" t="s">
        <v>4</v>
      </c>
      <c r="AF368" s="28" t="s">
        <v>675</v>
      </c>
      <c r="AG368" s="28" t="s">
        <v>676</v>
      </c>
      <c r="AH368" s="28" t="s">
        <v>4600</v>
      </c>
      <c r="AI368" s="29"/>
      <c r="AJ368" s="30"/>
      <c r="AK368" s="31"/>
      <c r="AL368" s="328"/>
      <c r="AM368" s="329"/>
      <c r="AN368" s="25" t="s">
        <v>2256</v>
      </c>
      <c r="AO368" s="24">
        <v>45060</v>
      </c>
      <c r="AP368" s="258" t="s">
        <v>4601</v>
      </c>
      <c r="AQ368" s="259"/>
      <c r="AR368" s="259" t="s">
        <v>664</v>
      </c>
      <c r="AS368" s="259" t="s">
        <v>4602</v>
      </c>
      <c r="AT368" s="262"/>
      <c r="AU368" s="262"/>
      <c r="AV368" s="262"/>
      <c r="AW368" s="262"/>
      <c r="AX368" s="262"/>
      <c r="AY368" s="262"/>
      <c r="AZ368" s="262"/>
      <c r="BA368" s="317">
        <v>598</v>
      </c>
      <c r="BB368" s="390"/>
    </row>
    <row r="369" spans="1:54" ht="24.95" customHeight="1">
      <c r="A369" s="322"/>
      <c r="B369" s="19" t="s">
        <v>2214</v>
      </c>
      <c r="C369" s="26">
        <v>87</v>
      </c>
      <c r="D369" s="27"/>
      <c r="E369" s="27"/>
      <c r="F369" s="26" t="s">
        <v>6281</v>
      </c>
      <c r="G369" s="26" t="s">
        <v>3</v>
      </c>
      <c r="H369" s="26"/>
      <c r="I369" s="26"/>
      <c r="J369" s="26"/>
      <c r="K369" s="26"/>
      <c r="L369" s="26"/>
      <c r="M369" s="26" t="s">
        <v>673</v>
      </c>
      <c r="N369" s="26" t="s">
        <v>4603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2676</v>
      </c>
      <c r="AB369" s="28" t="s">
        <v>4604</v>
      </c>
      <c r="AC369" s="28"/>
      <c r="AD369" s="28"/>
      <c r="AE369" s="28" t="s">
        <v>4</v>
      </c>
      <c r="AF369" s="28" t="s">
        <v>675</v>
      </c>
      <c r="AG369" s="28" t="s">
        <v>676</v>
      </c>
      <c r="AH369" s="28" t="s">
        <v>4605</v>
      </c>
      <c r="AI369" s="29"/>
      <c r="AJ369" s="30"/>
      <c r="AK369" s="31"/>
      <c r="AL369" s="328"/>
      <c r="AM369" s="329"/>
      <c r="AN369" s="25" t="s">
        <v>2256</v>
      </c>
      <c r="AO369" s="24">
        <v>45060</v>
      </c>
      <c r="AP369" s="258" t="s">
        <v>4606</v>
      </c>
      <c r="AQ369" s="259"/>
      <c r="AR369" s="259" t="s">
        <v>664</v>
      </c>
      <c r="AS369" s="259" t="s">
        <v>4607</v>
      </c>
      <c r="AT369" s="262"/>
      <c r="AU369" s="262"/>
      <c r="AV369" s="262"/>
      <c r="AW369" s="262"/>
      <c r="AX369" s="262"/>
      <c r="AY369" s="262"/>
      <c r="AZ369" s="262"/>
      <c r="BA369" s="317">
        <v>599</v>
      </c>
      <c r="BB369" s="390"/>
    </row>
    <row r="370" spans="1:54" ht="24.95" customHeight="1">
      <c r="A370" s="322"/>
      <c r="B370" s="19" t="s">
        <v>2214</v>
      </c>
      <c r="C370" s="26">
        <v>87</v>
      </c>
      <c r="D370" s="27"/>
      <c r="E370" s="27"/>
      <c r="F370" s="26" t="s">
        <v>6282</v>
      </c>
      <c r="G370" s="26" t="s">
        <v>3</v>
      </c>
      <c r="H370" s="26"/>
      <c r="I370" s="26"/>
      <c r="J370" s="26"/>
      <c r="K370" s="26"/>
      <c r="L370" s="26"/>
      <c r="M370" s="26" t="s">
        <v>673</v>
      </c>
      <c r="N370" s="26" t="s">
        <v>4608</v>
      </c>
      <c r="O370" s="26"/>
      <c r="P370" s="26"/>
      <c r="Q370" s="26" t="s">
        <v>4609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4610</v>
      </c>
      <c r="AB370" s="28" t="s">
        <v>4604</v>
      </c>
      <c r="AC370" s="28"/>
      <c r="AD370" s="28"/>
      <c r="AE370" s="28" t="s">
        <v>4</v>
      </c>
      <c r="AF370" s="28" t="s">
        <v>675</v>
      </c>
      <c r="AG370" s="28" t="s">
        <v>676</v>
      </c>
      <c r="AH370" s="28" t="s">
        <v>4611</v>
      </c>
      <c r="AI370" s="29"/>
      <c r="AJ370" s="30"/>
      <c r="AK370" s="31"/>
      <c r="AL370" s="328"/>
      <c r="AM370" s="329"/>
      <c r="AN370" s="25" t="s">
        <v>2256</v>
      </c>
      <c r="AO370" s="24">
        <v>45060</v>
      </c>
      <c r="AP370" s="258" t="s">
        <v>4612</v>
      </c>
      <c r="AQ370" s="259"/>
      <c r="AR370" s="259" t="s">
        <v>664</v>
      </c>
      <c r="AS370" s="259" t="s">
        <v>4613</v>
      </c>
      <c r="AT370" s="262"/>
      <c r="AU370" s="262"/>
      <c r="AV370" s="262"/>
      <c r="AW370" s="262"/>
      <c r="AX370" s="262"/>
      <c r="AY370" s="262"/>
      <c r="AZ370" s="262"/>
      <c r="BA370" s="317">
        <v>601</v>
      </c>
      <c r="BB370" s="390"/>
    </row>
    <row r="371" spans="1:54" ht="24.95" customHeight="1">
      <c r="A371" s="322"/>
      <c r="B371" s="19" t="s">
        <v>2214</v>
      </c>
      <c r="C371" s="26">
        <v>87</v>
      </c>
      <c r="D371" s="27"/>
      <c r="E371" s="27"/>
      <c r="F371" s="26" t="s">
        <v>6283</v>
      </c>
      <c r="G371" s="26" t="s">
        <v>3</v>
      </c>
      <c r="H371" s="26"/>
      <c r="I371" s="26"/>
      <c r="J371" s="26"/>
      <c r="K371" s="26"/>
      <c r="L371" s="26"/>
      <c r="M371" s="26" t="s">
        <v>4614</v>
      </c>
      <c r="N371" s="26" t="s">
        <v>4615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4616</v>
      </c>
      <c r="AB371" s="28" t="s">
        <v>3858</v>
      </c>
      <c r="AC371" s="28"/>
      <c r="AD371" s="28"/>
      <c r="AE371" s="28" t="s">
        <v>4</v>
      </c>
      <c r="AF371" s="28" t="s">
        <v>5</v>
      </c>
      <c r="AG371" s="28" t="s">
        <v>4617</v>
      </c>
      <c r="AH371" s="28" t="s">
        <v>4618</v>
      </c>
      <c r="AI371" s="29"/>
      <c r="AJ371" s="30"/>
      <c r="AK371" s="31"/>
      <c r="AL371" s="328"/>
      <c r="AM371" s="329"/>
      <c r="AN371" s="25" t="s">
        <v>2256</v>
      </c>
      <c r="AO371" s="24">
        <v>45060</v>
      </c>
      <c r="AP371" s="258" t="s">
        <v>4619</v>
      </c>
      <c r="AQ371" s="259"/>
      <c r="AR371" s="259" t="s">
        <v>664</v>
      </c>
      <c r="AS371" s="259" t="s">
        <v>4620</v>
      </c>
      <c r="AT371" s="262"/>
      <c r="AU371" s="262"/>
      <c r="AV371" s="262"/>
      <c r="AW371" s="262"/>
      <c r="AX371" s="262"/>
      <c r="AY371" s="262"/>
      <c r="AZ371" s="262"/>
      <c r="BA371" s="317">
        <v>602</v>
      </c>
      <c r="BB371" s="390"/>
    </row>
    <row r="372" spans="1:54" ht="24.95" customHeight="1">
      <c r="A372" s="322"/>
      <c r="B372" s="19" t="s">
        <v>2214</v>
      </c>
      <c r="C372" s="26">
        <v>87</v>
      </c>
      <c r="D372" s="27"/>
      <c r="E372" s="27"/>
      <c r="F372" s="26" t="s">
        <v>6284</v>
      </c>
      <c r="G372" s="26" t="s">
        <v>3</v>
      </c>
      <c r="H372" s="26"/>
      <c r="I372" s="26"/>
      <c r="J372" s="26"/>
      <c r="K372" s="26"/>
      <c r="L372" s="26"/>
      <c r="M372" s="26" t="s">
        <v>824</v>
      </c>
      <c r="N372" s="26" t="s">
        <v>4621</v>
      </c>
      <c r="O372" s="26"/>
      <c r="P372" s="26"/>
      <c r="Q372" s="26" t="s">
        <v>4622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902</v>
      </c>
      <c r="AB372" s="28" t="s">
        <v>4623</v>
      </c>
      <c r="AC372" s="28"/>
      <c r="AD372" s="28"/>
      <c r="AE372" s="28" t="s">
        <v>4</v>
      </c>
      <c r="AF372" s="28" t="s">
        <v>5</v>
      </c>
      <c r="AG372" s="28" t="s">
        <v>826</v>
      </c>
      <c r="AH372" s="28" t="s">
        <v>4624</v>
      </c>
      <c r="AI372" s="29"/>
      <c r="AJ372" s="30"/>
      <c r="AK372" s="31">
        <v>42742</v>
      </c>
      <c r="AL372" s="328"/>
      <c r="AM372" s="329"/>
      <c r="AN372" s="25" t="s">
        <v>2256</v>
      </c>
      <c r="AO372" s="24">
        <v>45060</v>
      </c>
      <c r="AP372" s="258" t="s">
        <v>4625</v>
      </c>
      <c r="AQ372" s="259"/>
      <c r="AR372" s="259" t="s">
        <v>664</v>
      </c>
      <c r="AS372" s="259" t="s">
        <v>4626</v>
      </c>
      <c r="AT372" s="262"/>
      <c r="AU372" s="262"/>
      <c r="AV372" s="262"/>
      <c r="AW372" s="262"/>
      <c r="AX372" s="262"/>
      <c r="AY372" s="262"/>
      <c r="AZ372" s="262"/>
      <c r="BA372" s="317">
        <v>603</v>
      </c>
      <c r="BB372" s="390"/>
    </row>
    <row r="373" spans="1:54" ht="24.95" customHeight="1">
      <c r="A373" s="322"/>
      <c r="B373" s="19" t="s">
        <v>2214</v>
      </c>
      <c r="C373" s="26">
        <v>87</v>
      </c>
      <c r="D373" s="27"/>
      <c r="E373" s="27"/>
      <c r="F373" s="26" t="s">
        <v>6285</v>
      </c>
      <c r="G373" s="26" t="s">
        <v>3</v>
      </c>
      <c r="H373" s="26"/>
      <c r="I373" s="26"/>
      <c r="J373" s="26"/>
      <c r="K373" s="26"/>
      <c r="L373" s="26"/>
      <c r="M373" s="26" t="s">
        <v>4627</v>
      </c>
      <c r="N373" s="26" t="s">
        <v>4628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4629</v>
      </c>
      <c r="AB373" s="28" t="s">
        <v>2090</v>
      </c>
      <c r="AC373" s="28"/>
      <c r="AD373" s="28"/>
      <c r="AE373" s="28" t="s">
        <v>4</v>
      </c>
      <c r="AF373" s="28" t="s">
        <v>3815</v>
      </c>
      <c r="AG373" s="28" t="s">
        <v>4630</v>
      </c>
      <c r="AH373" s="28" t="s">
        <v>4631</v>
      </c>
      <c r="AI373" s="29"/>
      <c r="AJ373" s="30"/>
      <c r="AK373" s="31"/>
      <c r="AL373" s="328"/>
      <c r="AM373" s="329"/>
      <c r="AN373" s="25" t="s">
        <v>2256</v>
      </c>
      <c r="AO373" s="24">
        <v>45060</v>
      </c>
      <c r="AP373" s="258" t="s">
        <v>4632</v>
      </c>
      <c r="AQ373" s="259"/>
      <c r="AR373" s="259" t="s">
        <v>664</v>
      </c>
      <c r="AS373" s="259" t="s">
        <v>4633</v>
      </c>
      <c r="AT373" s="262"/>
      <c r="AU373" s="262"/>
      <c r="AV373" s="262"/>
      <c r="AW373" s="262"/>
      <c r="AX373" s="262"/>
      <c r="AY373" s="262"/>
      <c r="AZ373" s="262"/>
      <c r="BA373" s="317">
        <v>604</v>
      </c>
      <c r="BB373" s="390"/>
    </row>
    <row r="374" spans="1:54" ht="24.95" customHeight="1">
      <c r="A374" s="322"/>
      <c r="B374" s="19" t="s">
        <v>2214</v>
      </c>
      <c r="C374" s="26">
        <v>87</v>
      </c>
      <c r="D374" s="27"/>
      <c r="E374" s="27"/>
      <c r="F374" s="26" t="s">
        <v>6286</v>
      </c>
      <c r="G374" s="26" t="s">
        <v>3</v>
      </c>
      <c r="H374" s="26"/>
      <c r="I374" s="26"/>
      <c r="J374" s="26"/>
      <c r="K374" s="26"/>
      <c r="L374" s="26"/>
      <c r="M374" s="26" t="s">
        <v>4634</v>
      </c>
      <c r="N374" s="26" t="s">
        <v>4635</v>
      </c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4636</v>
      </c>
      <c r="AB374" s="28" t="s">
        <v>4637</v>
      </c>
      <c r="AC374" s="28"/>
      <c r="AD374" s="28"/>
      <c r="AE374" s="28" t="s">
        <v>4</v>
      </c>
      <c r="AF374" s="28" t="s">
        <v>5</v>
      </c>
      <c r="AG374" s="28" t="s">
        <v>4638</v>
      </c>
      <c r="AH374" s="28" t="s">
        <v>4639</v>
      </c>
      <c r="AI374" s="29"/>
      <c r="AJ374" s="30"/>
      <c r="AK374" s="31"/>
      <c r="AL374" s="328"/>
      <c r="AM374" s="329"/>
      <c r="AN374" s="25" t="s">
        <v>2256</v>
      </c>
      <c r="AO374" s="24">
        <v>45060</v>
      </c>
      <c r="AP374" s="258" t="s">
        <v>4640</v>
      </c>
      <c r="AQ374" s="259"/>
      <c r="AR374" s="259" t="s">
        <v>664</v>
      </c>
      <c r="AS374" s="259" t="s">
        <v>4641</v>
      </c>
      <c r="AT374" s="262"/>
      <c r="AU374" s="262"/>
      <c r="AV374" s="262"/>
      <c r="AW374" s="262"/>
      <c r="AX374" s="262"/>
      <c r="AY374" s="262"/>
      <c r="AZ374" s="262"/>
      <c r="BA374" s="317">
        <v>605</v>
      </c>
      <c r="BB374" s="390"/>
    </row>
    <row r="375" spans="1:54" ht="24.95" customHeight="1">
      <c r="A375" s="322"/>
      <c r="B375" s="19" t="s">
        <v>2214</v>
      </c>
      <c r="C375" s="26">
        <v>87</v>
      </c>
      <c r="D375" s="27"/>
      <c r="E375" s="27"/>
      <c r="F375" s="26" t="s">
        <v>6287</v>
      </c>
      <c r="G375" s="26" t="s">
        <v>3</v>
      </c>
      <c r="H375" s="26" t="s">
        <v>3</v>
      </c>
      <c r="I375" s="26"/>
      <c r="J375" s="26"/>
      <c r="K375" s="26"/>
      <c r="L375" s="26"/>
      <c r="M375" s="26" t="s">
        <v>4642</v>
      </c>
      <c r="N375" s="26" t="s">
        <v>4643</v>
      </c>
      <c r="O375" s="26"/>
      <c r="P375" s="26" t="s">
        <v>3</v>
      </c>
      <c r="Q375" s="26" t="s">
        <v>4644</v>
      </c>
      <c r="R375" s="26" t="s">
        <v>3</v>
      </c>
      <c r="S375" s="26"/>
      <c r="T375" s="26" t="s">
        <v>3</v>
      </c>
      <c r="U375" s="26" t="s">
        <v>3</v>
      </c>
      <c r="V375" s="26"/>
      <c r="W375" s="26"/>
      <c r="X375" s="26"/>
      <c r="Y375" s="26"/>
      <c r="Z375" s="26" t="s">
        <v>3</v>
      </c>
      <c r="AA375" s="28" t="s">
        <v>4645</v>
      </c>
      <c r="AB375" s="28" t="s">
        <v>4646</v>
      </c>
      <c r="AC375" s="28"/>
      <c r="AD375" s="28"/>
      <c r="AE375" s="28" t="s">
        <v>701</v>
      </c>
      <c r="AF375" s="28" t="s">
        <v>720</v>
      </c>
      <c r="AG375" s="28"/>
      <c r="AH375" s="28" t="s">
        <v>4647</v>
      </c>
      <c r="AI375" s="29"/>
      <c r="AJ375" s="30" t="s">
        <v>2285</v>
      </c>
      <c r="AK375" s="31">
        <v>39248</v>
      </c>
      <c r="AL375" s="328"/>
      <c r="AM375" s="329"/>
      <c r="AN375" s="25" t="s">
        <v>2256</v>
      </c>
      <c r="AO375" s="24">
        <v>45060</v>
      </c>
      <c r="AP375" s="258" t="s">
        <v>4648</v>
      </c>
      <c r="AQ375" s="259"/>
      <c r="AR375" s="259" t="s">
        <v>875</v>
      </c>
      <c r="AS375" s="259" t="s">
        <v>4649</v>
      </c>
      <c r="AT375" s="262"/>
      <c r="AU375" s="262"/>
      <c r="AV375" s="262"/>
      <c r="AW375" s="262"/>
      <c r="AX375" s="262"/>
      <c r="AY375" s="262"/>
      <c r="AZ375" s="262"/>
      <c r="BA375" s="317">
        <v>606</v>
      </c>
      <c r="BB375" s="390"/>
    </row>
    <row r="376" spans="1:54" ht="24.95" customHeight="1">
      <c r="A376" s="322"/>
      <c r="B376" s="19" t="s">
        <v>2214</v>
      </c>
      <c r="C376" s="26">
        <v>87</v>
      </c>
      <c r="D376" s="27"/>
      <c r="E376" s="27"/>
      <c r="F376" s="26" t="s">
        <v>6288</v>
      </c>
      <c r="G376" s="26" t="s">
        <v>3</v>
      </c>
      <c r="H376" s="26" t="s">
        <v>3</v>
      </c>
      <c r="I376" s="26"/>
      <c r="J376" s="26"/>
      <c r="K376" s="26"/>
      <c r="L376" s="26"/>
      <c r="M376" s="26" t="s">
        <v>918</v>
      </c>
      <c r="N376" s="26" t="s">
        <v>919</v>
      </c>
      <c r="O376" s="26"/>
      <c r="P376" s="26" t="s">
        <v>3</v>
      </c>
      <c r="Q376" s="26" t="s">
        <v>4650</v>
      </c>
      <c r="R376" s="26" t="s">
        <v>3</v>
      </c>
      <c r="S376" s="26"/>
      <c r="T376" s="26" t="s">
        <v>3</v>
      </c>
      <c r="U376" s="26" t="s">
        <v>3</v>
      </c>
      <c r="V376" s="26"/>
      <c r="W376" s="26"/>
      <c r="X376" s="26"/>
      <c r="Y376" s="26"/>
      <c r="Z376" s="26" t="s">
        <v>3</v>
      </c>
      <c r="AA376" s="28" t="s">
        <v>2199</v>
      </c>
      <c r="AB376" s="28" t="s">
        <v>4651</v>
      </c>
      <c r="AC376" s="28"/>
      <c r="AD376" s="28"/>
      <c r="AE376" s="28" t="s">
        <v>4</v>
      </c>
      <c r="AF376" s="28" t="s">
        <v>893</v>
      </c>
      <c r="AG376" s="28"/>
      <c r="AH376" s="28" t="s">
        <v>4652</v>
      </c>
      <c r="AI376" s="29"/>
      <c r="AJ376" s="30" t="s">
        <v>2285</v>
      </c>
      <c r="AK376" s="31">
        <v>39248</v>
      </c>
      <c r="AL376" s="328"/>
      <c r="AM376" s="329"/>
      <c r="AN376" s="25" t="s">
        <v>2256</v>
      </c>
      <c r="AO376" s="24">
        <v>45060</v>
      </c>
      <c r="AP376" s="258" t="s">
        <v>4653</v>
      </c>
      <c r="AQ376" s="259"/>
      <c r="AR376" s="259" t="s">
        <v>875</v>
      </c>
      <c r="AS376" s="259" t="s">
        <v>4654</v>
      </c>
      <c r="AT376" s="262"/>
      <c r="AU376" s="262"/>
      <c r="AV376" s="262"/>
      <c r="AW376" s="262"/>
      <c r="AX376" s="262"/>
      <c r="AY376" s="262"/>
      <c r="AZ376" s="262"/>
      <c r="BA376" s="317">
        <v>607</v>
      </c>
      <c r="BB376" s="390"/>
    </row>
    <row r="377" spans="1:54" ht="24.95" customHeight="1">
      <c r="A377" s="322"/>
      <c r="B377" s="19" t="s">
        <v>2214</v>
      </c>
      <c r="C377" s="26">
        <v>87</v>
      </c>
      <c r="D377" s="27"/>
      <c r="E377" s="27"/>
      <c r="F377" s="26" t="s">
        <v>6289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7</v>
      </c>
      <c r="N377" s="26" t="s">
        <v>965</v>
      </c>
      <c r="O377" s="26"/>
      <c r="P377" s="26" t="s">
        <v>3</v>
      </c>
      <c r="Q377" s="26" t="s">
        <v>4655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4656</v>
      </c>
      <c r="AB377" s="28" t="s">
        <v>4657</v>
      </c>
      <c r="AC377" s="28"/>
      <c r="AD377" s="28"/>
      <c r="AE377" s="28" t="s">
        <v>4</v>
      </c>
      <c r="AF377" s="28" t="s">
        <v>5</v>
      </c>
      <c r="AG377" s="28"/>
      <c r="AH377" s="28" t="s">
        <v>4658</v>
      </c>
      <c r="AI377" s="29"/>
      <c r="AJ377" s="30" t="s">
        <v>2285</v>
      </c>
      <c r="AK377" s="31">
        <v>39248</v>
      </c>
      <c r="AL377" s="328"/>
      <c r="AM377" s="329"/>
      <c r="AN377" s="25" t="s">
        <v>2256</v>
      </c>
      <c r="AO377" s="24">
        <v>45060</v>
      </c>
      <c r="AP377" s="258" t="s">
        <v>4659</v>
      </c>
      <c r="AQ377" s="259"/>
      <c r="AR377" s="259" t="s">
        <v>875</v>
      </c>
      <c r="AS377" s="259" t="s">
        <v>4660</v>
      </c>
      <c r="AT377" s="262"/>
      <c r="AU377" s="262"/>
      <c r="AV377" s="262"/>
      <c r="AW377" s="262"/>
      <c r="AX377" s="262"/>
      <c r="AY377" s="262"/>
      <c r="AZ377" s="262"/>
      <c r="BA377" s="317">
        <v>608</v>
      </c>
      <c r="BB377" s="390"/>
    </row>
    <row r="378" spans="1:54" ht="24.95" customHeight="1">
      <c r="A378" s="322"/>
      <c r="B378" s="19" t="s">
        <v>2214</v>
      </c>
      <c r="C378" s="26">
        <v>87</v>
      </c>
      <c r="D378" s="27"/>
      <c r="E378" s="27"/>
      <c r="F378" s="26" t="s">
        <v>6290</v>
      </c>
      <c r="G378" s="26" t="s">
        <v>3</v>
      </c>
      <c r="H378" s="26" t="s">
        <v>2660</v>
      </c>
      <c r="I378" s="26"/>
      <c r="J378" s="26"/>
      <c r="K378" s="26"/>
      <c r="L378" s="26"/>
      <c r="M378" s="26" t="s">
        <v>3</v>
      </c>
      <c r="N378" s="26" t="s">
        <v>4661</v>
      </c>
      <c r="O378" s="26"/>
      <c r="P378" s="26" t="s">
        <v>3</v>
      </c>
      <c r="Q378" s="26" t="s">
        <v>3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4662</v>
      </c>
      <c r="AB378" s="28" t="s">
        <v>4663</v>
      </c>
      <c r="AC378" s="28"/>
      <c r="AD378" s="28"/>
      <c r="AE378" s="28" t="s">
        <v>3</v>
      </c>
      <c r="AF378" s="28" t="s">
        <v>3</v>
      </c>
      <c r="AG378" s="28"/>
      <c r="AH378" s="28" t="s">
        <v>4661</v>
      </c>
      <c r="AI378" s="29"/>
      <c r="AJ378" s="30" t="s">
        <v>2285</v>
      </c>
      <c r="AK378" s="31">
        <v>39248</v>
      </c>
      <c r="AL378" s="328"/>
      <c r="AM378" s="329"/>
      <c r="AN378" s="25" t="s">
        <v>2256</v>
      </c>
      <c r="AO378" s="24">
        <v>45060</v>
      </c>
      <c r="AP378" s="258" t="s">
        <v>4664</v>
      </c>
      <c r="AQ378" s="259"/>
      <c r="AR378" s="259" t="s">
        <v>875</v>
      </c>
      <c r="AS378" s="259" t="s">
        <v>4665</v>
      </c>
      <c r="AT378" s="262"/>
      <c r="AU378" s="262"/>
      <c r="AV378" s="262"/>
      <c r="AW378" s="262"/>
      <c r="AX378" s="262"/>
      <c r="AY378" s="262"/>
      <c r="AZ378" s="262"/>
      <c r="BA378" s="317">
        <v>609</v>
      </c>
      <c r="BB378" s="390"/>
    </row>
    <row r="379" spans="1:54" ht="24.95" customHeight="1">
      <c r="A379" s="322"/>
      <c r="B379" s="19" t="s">
        <v>2214</v>
      </c>
      <c r="C379" s="26">
        <v>87</v>
      </c>
      <c r="D379" s="27"/>
      <c r="E379" s="27"/>
      <c r="F379" s="26" t="s">
        <v>6291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4666</v>
      </c>
      <c r="N379" s="26" t="s">
        <v>4667</v>
      </c>
      <c r="O379" s="26"/>
      <c r="P379" s="26" t="s">
        <v>3</v>
      </c>
      <c r="Q379" s="26" t="s">
        <v>4668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4669</v>
      </c>
      <c r="AB379" s="28" t="s">
        <v>4670</v>
      </c>
      <c r="AC379" s="28"/>
      <c r="AD379" s="28"/>
      <c r="AE379" s="28" t="s">
        <v>4671</v>
      </c>
      <c r="AF379" s="28" t="s">
        <v>4672</v>
      </c>
      <c r="AG379" s="28"/>
      <c r="AH379" s="28" t="s">
        <v>4673</v>
      </c>
      <c r="AI379" s="29"/>
      <c r="AJ379" s="30" t="s">
        <v>2285</v>
      </c>
      <c r="AK379" s="31">
        <v>39248</v>
      </c>
      <c r="AL379" s="328"/>
      <c r="AM379" s="329"/>
      <c r="AN379" s="25" t="s">
        <v>2256</v>
      </c>
      <c r="AO379" s="24">
        <v>45060</v>
      </c>
      <c r="AP379" s="258" t="s">
        <v>4674</v>
      </c>
      <c r="AQ379" s="259"/>
      <c r="AR379" s="259" t="s">
        <v>875</v>
      </c>
      <c r="AS379" s="259" t="s">
        <v>4675</v>
      </c>
      <c r="AT379" s="262"/>
      <c r="AU379" s="262"/>
      <c r="AV379" s="262"/>
      <c r="AW379" s="262"/>
      <c r="AX379" s="262"/>
      <c r="AY379" s="262"/>
      <c r="AZ379" s="262"/>
      <c r="BA379" s="317">
        <v>610</v>
      </c>
      <c r="BB379" s="390"/>
    </row>
    <row r="380" spans="1:54" ht="24.95" customHeight="1">
      <c r="A380" s="322"/>
      <c r="B380" s="19" t="s">
        <v>2214</v>
      </c>
      <c r="C380" s="26">
        <v>87</v>
      </c>
      <c r="D380" s="27"/>
      <c r="E380" s="27"/>
      <c r="F380" s="26" t="s">
        <v>6292</v>
      </c>
      <c r="G380" s="26" t="s">
        <v>3</v>
      </c>
      <c r="H380" s="26" t="s">
        <v>1092</v>
      </c>
      <c r="I380" s="26"/>
      <c r="J380" s="26"/>
      <c r="K380" s="26"/>
      <c r="L380" s="26"/>
      <c r="M380" s="26" t="s">
        <v>1093</v>
      </c>
      <c r="N380" s="26" t="s">
        <v>1094</v>
      </c>
      <c r="O380" s="26"/>
      <c r="P380" s="26" t="s">
        <v>3</v>
      </c>
      <c r="Q380" s="26" t="s">
        <v>4676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3285</v>
      </c>
      <c r="AB380" s="28" t="s">
        <v>4677</v>
      </c>
      <c r="AC380" s="28"/>
      <c r="AD380" s="28"/>
      <c r="AE380" s="28" t="s">
        <v>4</v>
      </c>
      <c r="AF380" s="28" t="s">
        <v>4678</v>
      </c>
      <c r="AG380" s="28"/>
      <c r="AH380" s="28" t="s">
        <v>4679</v>
      </c>
      <c r="AI380" s="29"/>
      <c r="AJ380" s="30" t="s">
        <v>2285</v>
      </c>
      <c r="AK380" s="31">
        <v>39248</v>
      </c>
      <c r="AL380" s="328"/>
      <c r="AM380" s="329"/>
      <c r="AN380" s="25" t="s">
        <v>2256</v>
      </c>
      <c r="AO380" s="24">
        <v>45060</v>
      </c>
      <c r="AP380" s="258" t="s">
        <v>4680</v>
      </c>
      <c r="AQ380" s="259"/>
      <c r="AR380" s="259" t="s">
        <v>875</v>
      </c>
      <c r="AS380" s="259" t="s">
        <v>4681</v>
      </c>
      <c r="AT380" s="262"/>
      <c r="AU380" s="262"/>
      <c r="AV380" s="262"/>
      <c r="AW380" s="262"/>
      <c r="AX380" s="262"/>
      <c r="AY380" s="262"/>
      <c r="AZ380" s="262"/>
      <c r="BA380" s="317">
        <v>611</v>
      </c>
      <c r="BB380" s="390"/>
    </row>
    <row r="381" spans="1:54" ht="24.95" customHeight="1">
      <c r="A381" s="322"/>
      <c r="B381" s="19" t="s">
        <v>2214</v>
      </c>
      <c r="C381" s="26">
        <v>87</v>
      </c>
      <c r="D381" s="27"/>
      <c r="E381" s="27"/>
      <c r="F381" s="26" t="s">
        <v>6293</v>
      </c>
      <c r="G381" s="26" t="s">
        <v>3</v>
      </c>
      <c r="H381" s="26" t="s">
        <v>1345</v>
      </c>
      <c r="I381" s="26"/>
      <c r="J381" s="26"/>
      <c r="K381" s="26"/>
      <c r="L381" s="26"/>
      <c r="M381" s="26" t="s">
        <v>4682</v>
      </c>
      <c r="N381" s="26" t="s">
        <v>4683</v>
      </c>
      <c r="O381" s="26"/>
      <c r="P381" s="26" t="s">
        <v>3</v>
      </c>
      <c r="Q381" s="26" t="s">
        <v>4684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811</v>
      </c>
      <c r="AB381" s="28" t="s">
        <v>4685</v>
      </c>
      <c r="AC381" s="28"/>
      <c r="AD381" s="28"/>
      <c r="AE381" s="28" t="s">
        <v>1070</v>
      </c>
      <c r="AF381" s="28" t="s">
        <v>2639</v>
      </c>
      <c r="AG381" s="28"/>
      <c r="AH381" s="28" t="s">
        <v>4686</v>
      </c>
      <c r="AI381" s="29"/>
      <c r="AJ381" s="30" t="s">
        <v>2285</v>
      </c>
      <c r="AK381" s="31">
        <v>39248</v>
      </c>
      <c r="AL381" s="328"/>
      <c r="AM381" s="329"/>
      <c r="AN381" s="25" t="s">
        <v>2256</v>
      </c>
      <c r="AO381" s="24">
        <v>45060</v>
      </c>
      <c r="AP381" s="258" t="s">
        <v>4687</v>
      </c>
      <c r="AQ381" s="259"/>
      <c r="AR381" s="259" t="s">
        <v>875</v>
      </c>
      <c r="AS381" s="259" t="s">
        <v>4688</v>
      </c>
      <c r="AT381" s="262"/>
      <c r="AU381" s="262"/>
      <c r="AV381" s="262"/>
      <c r="AW381" s="262"/>
      <c r="AX381" s="262"/>
      <c r="AY381" s="262"/>
      <c r="AZ381" s="262"/>
      <c r="BA381" s="317">
        <v>612</v>
      </c>
      <c r="BB381" s="390"/>
    </row>
    <row r="382" spans="1:54" ht="24.95" customHeight="1">
      <c r="A382" s="322"/>
      <c r="B382" s="19" t="s">
        <v>2214</v>
      </c>
      <c r="C382" s="26">
        <v>87</v>
      </c>
      <c r="D382" s="27"/>
      <c r="E382" s="27"/>
      <c r="F382" s="26" t="s">
        <v>6294</v>
      </c>
      <c r="G382" s="26" t="s">
        <v>3</v>
      </c>
      <c r="H382" s="26" t="s">
        <v>1640</v>
      </c>
      <c r="I382" s="26"/>
      <c r="J382" s="26"/>
      <c r="K382" s="26"/>
      <c r="L382" s="26"/>
      <c r="M382" s="26" t="s">
        <v>1641</v>
      </c>
      <c r="N382" s="26" t="s">
        <v>1642</v>
      </c>
      <c r="O382" s="26"/>
      <c r="P382" s="26" t="s">
        <v>3</v>
      </c>
      <c r="Q382" s="26" t="s">
        <v>4689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4690</v>
      </c>
      <c r="AB382" s="28" t="s">
        <v>4691</v>
      </c>
      <c r="AC382" s="28"/>
      <c r="AD382" s="28"/>
      <c r="AE382" s="28" t="s">
        <v>4</v>
      </c>
      <c r="AF382" s="28" t="s">
        <v>1254</v>
      </c>
      <c r="AG382" s="28"/>
      <c r="AH382" s="28" t="s">
        <v>4692</v>
      </c>
      <c r="AI382" s="29"/>
      <c r="AJ382" s="30" t="s">
        <v>2285</v>
      </c>
      <c r="AK382" s="31">
        <v>39248</v>
      </c>
      <c r="AL382" s="328"/>
      <c r="AM382" s="329"/>
      <c r="AN382" s="25" t="s">
        <v>2256</v>
      </c>
      <c r="AO382" s="24">
        <v>45060</v>
      </c>
      <c r="AP382" s="258" t="s">
        <v>4693</v>
      </c>
      <c r="AQ382" s="259"/>
      <c r="AR382" s="259" t="s">
        <v>875</v>
      </c>
      <c r="AS382" s="259" t="s">
        <v>4694</v>
      </c>
      <c r="AT382" s="262"/>
      <c r="AU382" s="262"/>
      <c r="AV382" s="262"/>
      <c r="AW382" s="262"/>
      <c r="AX382" s="262"/>
      <c r="AY382" s="262"/>
      <c r="AZ382" s="262"/>
      <c r="BA382" s="317">
        <v>613</v>
      </c>
      <c r="BB382" s="390"/>
    </row>
    <row r="383" spans="1:54" ht="24.95" customHeight="1">
      <c r="A383" s="322"/>
      <c r="B383" s="19" t="s">
        <v>2214</v>
      </c>
      <c r="C383" s="26">
        <v>87</v>
      </c>
      <c r="D383" s="27"/>
      <c r="E383" s="27"/>
      <c r="F383" s="26" t="s">
        <v>6295</v>
      </c>
      <c r="G383" s="26" t="s">
        <v>4695</v>
      </c>
      <c r="H383" s="26" t="s">
        <v>3</v>
      </c>
      <c r="I383" s="26"/>
      <c r="J383" s="26"/>
      <c r="K383" s="26"/>
      <c r="L383" s="26"/>
      <c r="M383" s="26" t="s">
        <v>2530</v>
      </c>
      <c r="N383" s="26" t="s">
        <v>4696</v>
      </c>
      <c r="O383" s="26"/>
      <c r="P383" s="26" t="s">
        <v>3</v>
      </c>
      <c r="Q383" s="26" t="s">
        <v>3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4697</v>
      </c>
      <c r="AA383" s="28" t="s">
        <v>764</v>
      </c>
      <c r="AB383" s="28" t="s">
        <v>4698</v>
      </c>
      <c r="AC383" s="28"/>
      <c r="AD383" s="28"/>
      <c r="AE383" s="28" t="s">
        <v>701</v>
      </c>
      <c r="AF383" s="28" t="s">
        <v>738</v>
      </c>
      <c r="AG383" s="28"/>
      <c r="AH383" s="28" t="s">
        <v>4699</v>
      </c>
      <c r="AI383" s="29"/>
      <c r="AJ383" s="30" t="s">
        <v>2285</v>
      </c>
      <c r="AK383" s="31">
        <v>39248</v>
      </c>
      <c r="AL383" s="328"/>
      <c r="AM383" s="329"/>
      <c r="AN383" s="25" t="s">
        <v>2256</v>
      </c>
      <c r="AO383" s="24">
        <v>45060</v>
      </c>
      <c r="AP383" s="258" t="s">
        <v>4700</v>
      </c>
      <c r="AQ383" s="259"/>
      <c r="AR383" s="259" t="s">
        <v>875</v>
      </c>
      <c r="AS383" s="259" t="s">
        <v>4701</v>
      </c>
      <c r="AT383" s="262"/>
      <c r="AU383" s="262"/>
      <c r="AV383" s="262"/>
      <c r="AW383" s="262"/>
      <c r="AX383" s="262"/>
      <c r="AY383" s="262"/>
      <c r="AZ383" s="262"/>
      <c r="BA383" s="317">
        <v>614</v>
      </c>
      <c r="BB383" s="390"/>
    </row>
    <row r="384" spans="1:54" ht="24.95" customHeight="1">
      <c r="A384" s="322"/>
      <c r="B384" s="19" t="s">
        <v>2214</v>
      </c>
      <c r="C384" s="26">
        <v>87</v>
      </c>
      <c r="D384" s="27"/>
      <c r="E384" s="27"/>
      <c r="F384" s="26" t="s">
        <v>6296</v>
      </c>
      <c r="G384" s="26" t="s">
        <v>3</v>
      </c>
      <c r="H384" s="26" t="s">
        <v>1654</v>
      </c>
      <c r="I384" s="26"/>
      <c r="J384" s="26"/>
      <c r="K384" s="26"/>
      <c r="L384" s="26"/>
      <c r="M384" s="26" t="s">
        <v>1655</v>
      </c>
      <c r="N384" s="26" t="s">
        <v>4702</v>
      </c>
      <c r="O384" s="26"/>
      <c r="P384" s="26" t="s">
        <v>3</v>
      </c>
      <c r="Q384" s="26" t="s">
        <v>4703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4704</v>
      </c>
      <c r="AB384" s="28" t="s">
        <v>4705</v>
      </c>
      <c r="AC384" s="28"/>
      <c r="AD384" s="28"/>
      <c r="AE384" s="28" t="s">
        <v>687</v>
      </c>
      <c r="AF384" s="28" t="s">
        <v>4579</v>
      </c>
      <c r="AG384" s="28"/>
      <c r="AH384" s="28" t="s">
        <v>4706</v>
      </c>
      <c r="AI384" s="29"/>
      <c r="AJ384" s="30" t="s">
        <v>2285</v>
      </c>
      <c r="AK384" s="31">
        <v>39248</v>
      </c>
      <c r="AL384" s="328"/>
      <c r="AM384" s="329"/>
      <c r="AN384" s="25" t="s">
        <v>2256</v>
      </c>
      <c r="AO384" s="24">
        <v>45060</v>
      </c>
      <c r="AP384" s="258" t="s">
        <v>4707</v>
      </c>
      <c r="AQ384" s="259"/>
      <c r="AR384" s="259" t="s">
        <v>875</v>
      </c>
      <c r="AS384" s="259" t="s">
        <v>4708</v>
      </c>
      <c r="AT384" s="262"/>
      <c r="AU384" s="262"/>
      <c r="AV384" s="262"/>
      <c r="AW384" s="262"/>
      <c r="AX384" s="262"/>
      <c r="AY384" s="262"/>
      <c r="AZ384" s="262"/>
      <c r="BA384" s="317">
        <v>615</v>
      </c>
      <c r="BB384" s="390"/>
    </row>
    <row r="385" spans="1:54" ht="24.95" customHeight="1">
      <c r="A385" s="322"/>
      <c r="B385" s="19" t="s">
        <v>2214</v>
      </c>
      <c r="C385" s="26">
        <v>87</v>
      </c>
      <c r="D385" s="27"/>
      <c r="E385" s="27"/>
      <c r="F385" s="26" t="s">
        <v>6297</v>
      </c>
      <c r="G385" s="26" t="s">
        <v>3</v>
      </c>
      <c r="H385" s="26" t="s">
        <v>1647</v>
      </c>
      <c r="I385" s="26"/>
      <c r="J385" s="26"/>
      <c r="K385" s="26"/>
      <c r="L385" s="26"/>
      <c r="M385" s="26" t="s">
        <v>1648</v>
      </c>
      <c r="N385" s="26" t="s">
        <v>1649</v>
      </c>
      <c r="O385" s="26"/>
      <c r="P385" s="26" t="s">
        <v>3</v>
      </c>
      <c r="Q385" s="26" t="s">
        <v>4709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3</v>
      </c>
      <c r="AA385" s="28" t="s">
        <v>4710</v>
      </c>
      <c r="AB385" s="28" t="s">
        <v>4711</v>
      </c>
      <c r="AC385" s="28"/>
      <c r="AD385" s="28"/>
      <c r="AE385" s="28" t="s">
        <v>701</v>
      </c>
      <c r="AF385" s="28" t="s">
        <v>1149</v>
      </c>
      <c r="AG385" s="28"/>
      <c r="AH385" s="28" t="s">
        <v>4712</v>
      </c>
      <c r="AI385" s="29"/>
      <c r="AJ385" s="30" t="s">
        <v>2285</v>
      </c>
      <c r="AK385" s="31">
        <v>39248</v>
      </c>
      <c r="AL385" s="328"/>
      <c r="AM385" s="329"/>
      <c r="AN385" s="25" t="s">
        <v>2256</v>
      </c>
      <c r="AO385" s="24">
        <v>45060</v>
      </c>
      <c r="AP385" s="258" t="s">
        <v>4713</v>
      </c>
      <c r="AQ385" s="259"/>
      <c r="AR385" s="259" t="s">
        <v>875</v>
      </c>
      <c r="AS385" s="259" t="s">
        <v>4714</v>
      </c>
      <c r="AT385" s="262"/>
      <c r="AU385" s="262"/>
      <c r="AV385" s="262"/>
      <c r="AW385" s="262"/>
      <c r="AX385" s="262"/>
      <c r="AY385" s="262"/>
      <c r="AZ385" s="262"/>
      <c r="BA385" s="317">
        <v>616</v>
      </c>
      <c r="BB385" s="390"/>
    </row>
    <row r="386" spans="1:54" ht="24.95" customHeight="1">
      <c r="A386" s="322"/>
      <c r="B386" s="19" t="s">
        <v>2214</v>
      </c>
      <c r="C386" s="26">
        <v>87</v>
      </c>
      <c r="D386" s="27"/>
      <c r="E386" s="27"/>
      <c r="F386" s="26" t="s">
        <v>6298</v>
      </c>
      <c r="G386" s="26" t="s">
        <v>4715</v>
      </c>
      <c r="H386" s="26" t="s">
        <v>3</v>
      </c>
      <c r="I386" s="26"/>
      <c r="J386" s="26"/>
      <c r="K386" s="26"/>
      <c r="L386" s="26"/>
      <c r="M386" s="26" t="s">
        <v>4716</v>
      </c>
      <c r="N386" s="26" t="s">
        <v>4717</v>
      </c>
      <c r="O386" s="26"/>
      <c r="P386" s="26" t="s">
        <v>3</v>
      </c>
      <c r="Q386" s="26" t="s">
        <v>4718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4719</v>
      </c>
      <c r="AB386" s="28" t="s">
        <v>4720</v>
      </c>
      <c r="AC386" s="28"/>
      <c r="AD386" s="28"/>
      <c r="AE386" s="28" t="s">
        <v>4</v>
      </c>
      <c r="AF386" s="28" t="s">
        <v>3025</v>
      </c>
      <c r="AG386" s="28"/>
      <c r="AH386" s="28" t="s">
        <v>4721</v>
      </c>
      <c r="AI386" s="29"/>
      <c r="AJ386" s="30" t="s">
        <v>2285</v>
      </c>
      <c r="AK386" s="31">
        <v>39248</v>
      </c>
      <c r="AL386" s="328"/>
      <c r="AM386" s="329"/>
      <c r="AN386" s="25" t="s">
        <v>2256</v>
      </c>
      <c r="AO386" s="24">
        <v>45060</v>
      </c>
      <c r="AP386" s="258" t="s">
        <v>4722</v>
      </c>
      <c r="AQ386" s="259"/>
      <c r="AR386" s="259" t="s">
        <v>875</v>
      </c>
      <c r="AS386" s="259" t="s">
        <v>4723</v>
      </c>
      <c r="AT386" s="262"/>
      <c r="AU386" s="262"/>
      <c r="AV386" s="262"/>
      <c r="AW386" s="262"/>
      <c r="AX386" s="262"/>
      <c r="AY386" s="262"/>
      <c r="AZ386" s="262"/>
      <c r="BA386" s="317">
        <v>617</v>
      </c>
      <c r="BB386" s="390"/>
    </row>
    <row r="387" spans="1:54" ht="24.95" customHeight="1">
      <c r="A387" s="322"/>
      <c r="B387" s="19" t="s">
        <v>2214</v>
      </c>
      <c r="C387" s="26">
        <v>87</v>
      </c>
      <c r="D387" s="27"/>
      <c r="E387" s="27"/>
      <c r="F387" s="26" t="s">
        <v>6299</v>
      </c>
      <c r="G387" s="26" t="s">
        <v>3</v>
      </c>
      <c r="H387" s="26" t="s">
        <v>3</v>
      </c>
      <c r="I387" s="26"/>
      <c r="J387" s="26"/>
      <c r="K387" s="26"/>
      <c r="L387" s="26"/>
      <c r="M387" s="26" t="s">
        <v>4724</v>
      </c>
      <c r="N387" s="26" t="s">
        <v>4725</v>
      </c>
      <c r="O387" s="26"/>
      <c r="P387" s="26" t="s">
        <v>3</v>
      </c>
      <c r="Q387" s="26" t="s">
        <v>4726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4727</v>
      </c>
      <c r="AB387" s="28" t="s">
        <v>4728</v>
      </c>
      <c r="AC387" s="28"/>
      <c r="AD387" s="28"/>
      <c r="AE387" s="28" t="s">
        <v>4</v>
      </c>
      <c r="AF387" s="28" t="s">
        <v>706</v>
      </c>
      <c r="AG387" s="28"/>
      <c r="AH387" s="28" t="s">
        <v>4729</v>
      </c>
      <c r="AI387" s="29"/>
      <c r="AJ387" s="30" t="s">
        <v>2285</v>
      </c>
      <c r="AK387" s="31">
        <v>39248</v>
      </c>
      <c r="AL387" s="328"/>
      <c r="AM387" s="329"/>
      <c r="AN387" s="25" t="s">
        <v>2256</v>
      </c>
      <c r="AO387" s="24">
        <v>45060</v>
      </c>
      <c r="AP387" s="258" t="s">
        <v>4730</v>
      </c>
      <c r="AQ387" s="259"/>
      <c r="AR387" s="259" t="s">
        <v>875</v>
      </c>
      <c r="AS387" s="259" t="s">
        <v>4731</v>
      </c>
      <c r="AT387" s="262"/>
      <c r="AU387" s="262"/>
      <c r="AV387" s="262"/>
      <c r="AW387" s="262"/>
      <c r="AX387" s="262"/>
      <c r="AY387" s="262"/>
      <c r="AZ387" s="262"/>
      <c r="BA387" s="317">
        <v>618</v>
      </c>
      <c r="BB387" s="390"/>
    </row>
    <row r="388" spans="1:54" ht="24.95" customHeight="1">
      <c r="A388" s="322"/>
      <c r="B388" s="19" t="s">
        <v>2214</v>
      </c>
      <c r="C388" s="26">
        <v>87</v>
      </c>
      <c r="D388" s="27"/>
      <c r="E388" s="27"/>
      <c r="F388" s="26" t="s">
        <v>6300</v>
      </c>
      <c r="G388" s="26" t="s">
        <v>3</v>
      </c>
      <c r="H388" s="26" t="s">
        <v>3</v>
      </c>
      <c r="I388" s="26"/>
      <c r="J388" s="26"/>
      <c r="K388" s="26"/>
      <c r="L388" s="26"/>
      <c r="M388" s="26" t="s">
        <v>3</v>
      </c>
      <c r="N388" s="26" t="s">
        <v>3</v>
      </c>
      <c r="O388" s="26"/>
      <c r="P388" s="26" t="s">
        <v>3</v>
      </c>
      <c r="Q388" s="26" t="s">
        <v>3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4732</v>
      </c>
      <c r="AB388" s="28" t="s">
        <v>4733</v>
      </c>
      <c r="AC388" s="28"/>
      <c r="AD388" s="28"/>
      <c r="AE388" s="28" t="s">
        <v>3</v>
      </c>
      <c r="AF388" s="28" t="s">
        <v>3</v>
      </c>
      <c r="AG388" s="28"/>
      <c r="AH388" s="28" t="s">
        <v>3</v>
      </c>
      <c r="AI388" s="29"/>
      <c r="AJ388" s="30" t="s">
        <v>2285</v>
      </c>
      <c r="AK388" s="31">
        <v>39248</v>
      </c>
      <c r="AL388" s="328"/>
      <c r="AM388" s="329"/>
      <c r="AN388" s="25" t="s">
        <v>2256</v>
      </c>
      <c r="AO388" s="24">
        <v>45060</v>
      </c>
      <c r="AP388" s="258" t="s">
        <v>4734</v>
      </c>
      <c r="AQ388" s="259"/>
      <c r="AR388" s="259" t="s">
        <v>875</v>
      </c>
      <c r="AS388" s="259" t="s">
        <v>4735</v>
      </c>
      <c r="AT388" s="262"/>
      <c r="AU388" s="262"/>
      <c r="AV388" s="262"/>
      <c r="AW388" s="262"/>
      <c r="AX388" s="262"/>
      <c r="AY388" s="262"/>
      <c r="AZ388" s="262"/>
      <c r="BA388" s="317">
        <v>619</v>
      </c>
      <c r="BB388" s="390"/>
    </row>
    <row r="389" spans="1:54" ht="24.95" customHeight="1">
      <c r="A389" s="322"/>
      <c r="B389" s="19" t="s">
        <v>2214</v>
      </c>
      <c r="C389" s="26">
        <v>87</v>
      </c>
      <c r="D389" s="27"/>
      <c r="E389" s="27"/>
      <c r="F389" s="26" t="s">
        <v>6301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4736</v>
      </c>
      <c r="N389" s="26" t="s">
        <v>4737</v>
      </c>
      <c r="O389" s="26"/>
      <c r="P389" s="26" t="s">
        <v>3</v>
      </c>
      <c r="Q389" s="26" t="s">
        <v>4738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3597</v>
      </c>
      <c r="AB389" s="28" t="s">
        <v>4739</v>
      </c>
      <c r="AC389" s="28"/>
      <c r="AD389" s="28"/>
      <c r="AE389" s="28" t="s">
        <v>701</v>
      </c>
      <c r="AF389" s="28" t="s">
        <v>738</v>
      </c>
      <c r="AG389" s="28"/>
      <c r="AH389" s="28" t="s">
        <v>4740</v>
      </c>
      <c r="AI389" s="29"/>
      <c r="AJ389" s="30" t="s">
        <v>2285</v>
      </c>
      <c r="AK389" s="31">
        <v>39248</v>
      </c>
      <c r="AL389" s="328"/>
      <c r="AM389" s="329"/>
      <c r="AN389" s="25" t="s">
        <v>2256</v>
      </c>
      <c r="AO389" s="24">
        <v>45060</v>
      </c>
      <c r="AP389" s="258" t="s">
        <v>4741</v>
      </c>
      <c r="AQ389" s="259"/>
      <c r="AR389" s="259" t="s">
        <v>875</v>
      </c>
      <c r="AS389" s="259" t="s">
        <v>4742</v>
      </c>
      <c r="AT389" s="262"/>
      <c r="AU389" s="262"/>
      <c r="AV389" s="262"/>
      <c r="AW389" s="262"/>
      <c r="AX389" s="262"/>
      <c r="AY389" s="262"/>
      <c r="AZ389" s="262"/>
      <c r="BA389" s="317">
        <v>620</v>
      </c>
      <c r="BB389" s="390"/>
    </row>
    <row r="390" spans="1:54" ht="24.95" customHeight="1">
      <c r="A390" s="322"/>
      <c r="B390" s="19" t="s">
        <v>2214</v>
      </c>
      <c r="C390" s="26">
        <v>87</v>
      </c>
      <c r="D390" s="27"/>
      <c r="E390" s="27"/>
      <c r="F390" s="26" t="s">
        <v>6302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4743</v>
      </c>
      <c r="N390" s="26" t="s">
        <v>4744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4745</v>
      </c>
      <c r="AB390" s="28" t="s">
        <v>4746</v>
      </c>
      <c r="AC390" s="28"/>
      <c r="AD390" s="28"/>
      <c r="AE390" s="28" t="s">
        <v>701</v>
      </c>
      <c r="AF390" s="28" t="s">
        <v>2198</v>
      </c>
      <c r="AG390" s="28"/>
      <c r="AH390" s="28" t="s">
        <v>4747</v>
      </c>
      <c r="AI390" s="29"/>
      <c r="AJ390" s="30" t="s">
        <v>2285</v>
      </c>
      <c r="AK390" s="31">
        <v>39248</v>
      </c>
      <c r="AL390" s="328"/>
      <c r="AM390" s="329"/>
      <c r="AN390" s="25" t="s">
        <v>2256</v>
      </c>
      <c r="AO390" s="24">
        <v>45060</v>
      </c>
      <c r="AP390" s="258" t="s">
        <v>4748</v>
      </c>
      <c r="AQ390" s="259"/>
      <c r="AR390" s="259" t="s">
        <v>875</v>
      </c>
      <c r="AS390" s="259" t="s">
        <v>4749</v>
      </c>
      <c r="AT390" s="262"/>
      <c r="AU390" s="262"/>
      <c r="AV390" s="262"/>
      <c r="AW390" s="262"/>
      <c r="AX390" s="262"/>
      <c r="AY390" s="262"/>
      <c r="AZ390" s="262"/>
      <c r="BA390" s="317">
        <v>621</v>
      </c>
      <c r="BB390" s="390"/>
    </row>
    <row r="391" spans="1:54" ht="24.95" customHeight="1">
      <c r="A391" s="322"/>
      <c r="B391" s="19" t="s">
        <v>2214</v>
      </c>
      <c r="C391" s="26">
        <v>87</v>
      </c>
      <c r="D391" s="27"/>
      <c r="E391" s="27"/>
      <c r="F391" s="26" t="s">
        <v>6303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4750</v>
      </c>
      <c r="N391" s="26" t="s">
        <v>4751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4752</v>
      </c>
      <c r="AB391" s="28" t="s">
        <v>3183</v>
      </c>
      <c r="AC391" s="28"/>
      <c r="AD391" s="28"/>
      <c r="AE391" s="28" t="s">
        <v>695</v>
      </c>
      <c r="AF391" s="28" t="s">
        <v>1573</v>
      </c>
      <c r="AG391" s="28"/>
      <c r="AH391" s="28" t="s">
        <v>4753</v>
      </c>
      <c r="AI391" s="29"/>
      <c r="AJ391" s="30" t="s">
        <v>2285</v>
      </c>
      <c r="AK391" s="31">
        <v>39248</v>
      </c>
      <c r="AL391" s="328"/>
      <c r="AM391" s="329"/>
      <c r="AN391" s="25" t="s">
        <v>2256</v>
      </c>
      <c r="AO391" s="24">
        <v>45060</v>
      </c>
      <c r="AP391" s="258" t="s">
        <v>4754</v>
      </c>
      <c r="AQ391" s="259"/>
      <c r="AR391" s="259" t="s">
        <v>875</v>
      </c>
      <c r="AS391" s="259" t="s">
        <v>4755</v>
      </c>
      <c r="AT391" s="262"/>
      <c r="AU391" s="262"/>
      <c r="AV391" s="262"/>
      <c r="AW391" s="262"/>
      <c r="AX391" s="262"/>
      <c r="AY391" s="262"/>
      <c r="AZ391" s="262"/>
      <c r="BA391" s="317">
        <v>622</v>
      </c>
      <c r="BB391" s="390"/>
    </row>
    <row r="392" spans="1:54" ht="24.95" customHeight="1">
      <c r="A392" s="322"/>
      <c r="B392" s="19" t="s">
        <v>2214</v>
      </c>
      <c r="C392" s="26">
        <v>87</v>
      </c>
      <c r="D392" s="27"/>
      <c r="E392" s="27"/>
      <c r="F392" s="26" t="s">
        <v>6304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4756</v>
      </c>
      <c r="N392" s="26" t="s">
        <v>4757</v>
      </c>
      <c r="O392" s="26"/>
      <c r="P392" s="26" t="s">
        <v>3</v>
      </c>
      <c r="Q392" s="26" t="s">
        <v>4758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777</v>
      </c>
      <c r="AB392" s="28" t="s">
        <v>4759</v>
      </c>
      <c r="AC392" s="28"/>
      <c r="AD392" s="28"/>
      <c r="AE392" s="28" t="s">
        <v>3</v>
      </c>
      <c r="AF392" s="28" t="s">
        <v>738</v>
      </c>
      <c r="AG392" s="28"/>
      <c r="AH392" s="28" t="s">
        <v>4760</v>
      </c>
      <c r="AI392" s="29"/>
      <c r="AJ392" s="30" t="s">
        <v>2285</v>
      </c>
      <c r="AK392" s="31">
        <v>39248</v>
      </c>
      <c r="AL392" s="328"/>
      <c r="AM392" s="329"/>
      <c r="AN392" s="25" t="s">
        <v>2256</v>
      </c>
      <c r="AO392" s="24">
        <v>45060</v>
      </c>
      <c r="AP392" s="258" t="s">
        <v>4761</v>
      </c>
      <c r="AQ392" s="259"/>
      <c r="AR392" s="259" t="s">
        <v>875</v>
      </c>
      <c r="AS392" s="259" t="s">
        <v>4762</v>
      </c>
      <c r="AT392" s="262"/>
      <c r="AU392" s="262"/>
      <c r="AV392" s="262"/>
      <c r="AW392" s="262"/>
      <c r="AX392" s="262"/>
      <c r="AY392" s="262"/>
      <c r="AZ392" s="262"/>
      <c r="BA392" s="317">
        <v>623</v>
      </c>
      <c r="BB392" s="390"/>
    </row>
    <row r="393" spans="1:54" ht="24.95" customHeight="1">
      <c r="A393" s="322"/>
      <c r="B393" s="19" t="s">
        <v>2214</v>
      </c>
      <c r="C393" s="26">
        <v>87</v>
      </c>
      <c r="D393" s="27"/>
      <c r="E393" s="27"/>
      <c r="F393" s="26" t="s">
        <v>6305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3</v>
      </c>
      <c r="N393" s="26" t="s">
        <v>3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1473</v>
      </c>
      <c r="AB393" s="28" t="s">
        <v>4763</v>
      </c>
      <c r="AC393" s="28"/>
      <c r="AD393" s="28"/>
      <c r="AE393" s="28" t="s">
        <v>3</v>
      </c>
      <c r="AF393" s="28" t="s">
        <v>3</v>
      </c>
      <c r="AG393" s="28"/>
      <c r="AH393" s="28" t="s">
        <v>3</v>
      </c>
      <c r="AI393" s="29"/>
      <c r="AJ393" s="30" t="s">
        <v>2285</v>
      </c>
      <c r="AK393" s="31">
        <v>39248</v>
      </c>
      <c r="AL393" s="328"/>
      <c r="AM393" s="329"/>
      <c r="AN393" s="25" t="s">
        <v>2256</v>
      </c>
      <c r="AO393" s="24">
        <v>45060</v>
      </c>
      <c r="AP393" s="258" t="s">
        <v>4764</v>
      </c>
      <c r="AQ393" s="259"/>
      <c r="AR393" s="259" t="s">
        <v>875</v>
      </c>
      <c r="AS393" s="259" t="s">
        <v>4765</v>
      </c>
      <c r="AT393" s="262"/>
      <c r="AU393" s="262"/>
      <c r="AV393" s="262"/>
      <c r="AW393" s="262"/>
      <c r="AX393" s="262"/>
      <c r="AY393" s="262"/>
      <c r="AZ393" s="262"/>
      <c r="BA393" s="317">
        <v>624</v>
      </c>
      <c r="BB393" s="390"/>
    </row>
    <row r="394" spans="1:54" ht="24.95" customHeight="1">
      <c r="A394" s="322"/>
      <c r="B394" s="19" t="s">
        <v>2214</v>
      </c>
      <c r="C394" s="26">
        <v>87</v>
      </c>
      <c r="D394" s="27"/>
      <c r="E394" s="27"/>
      <c r="F394" s="26" t="s">
        <v>6306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1914</v>
      </c>
      <c r="AB394" s="28" t="s">
        <v>4766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2285</v>
      </c>
      <c r="AK394" s="31">
        <v>39248</v>
      </c>
      <c r="AL394" s="328"/>
      <c r="AM394" s="329"/>
      <c r="AN394" s="25" t="s">
        <v>2256</v>
      </c>
      <c r="AO394" s="24">
        <v>45060</v>
      </c>
      <c r="AP394" s="258" t="s">
        <v>4767</v>
      </c>
      <c r="AQ394" s="259"/>
      <c r="AR394" s="259" t="s">
        <v>875</v>
      </c>
      <c r="AS394" s="259" t="s">
        <v>4768</v>
      </c>
      <c r="AT394" s="262"/>
      <c r="AU394" s="262"/>
      <c r="AV394" s="262"/>
      <c r="AW394" s="262"/>
      <c r="AX394" s="262"/>
      <c r="AY394" s="262"/>
      <c r="AZ394" s="262"/>
      <c r="BA394" s="317">
        <v>625</v>
      </c>
      <c r="BB394" s="390"/>
    </row>
    <row r="395" spans="1:54" ht="24.95" customHeight="1">
      <c r="A395" s="322"/>
      <c r="B395" s="19" t="s">
        <v>2214</v>
      </c>
      <c r="C395" s="26">
        <v>87</v>
      </c>
      <c r="D395" s="27"/>
      <c r="E395" s="27"/>
      <c r="F395" s="26" t="s">
        <v>6307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3580</v>
      </c>
      <c r="AB395" s="28" t="s">
        <v>4769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2285</v>
      </c>
      <c r="AK395" s="31">
        <v>39248</v>
      </c>
      <c r="AL395" s="328"/>
      <c r="AM395" s="329"/>
      <c r="AN395" s="25" t="s">
        <v>2256</v>
      </c>
      <c r="AO395" s="24">
        <v>45060</v>
      </c>
      <c r="AP395" s="258" t="s">
        <v>4770</v>
      </c>
      <c r="AQ395" s="259"/>
      <c r="AR395" s="259" t="s">
        <v>875</v>
      </c>
      <c r="AS395" s="259" t="s">
        <v>4771</v>
      </c>
      <c r="AT395" s="262"/>
      <c r="AU395" s="262"/>
      <c r="AV395" s="262"/>
      <c r="AW395" s="262"/>
      <c r="AX395" s="262"/>
      <c r="AY395" s="262"/>
      <c r="AZ395" s="262"/>
      <c r="BA395" s="317">
        <v>626</v>
      </c>
      <c r="BB395" s="390"/>
    </row>
    <row r="396" spans="1:54" ht="24.95" customHeight="1">
      <c r="A396" s="322"/>
      <c r="B396" s="19" t="s">
        <v>2214</v>
      </c>
      <c r="C396" s="26">
        <v>87</v>
      </c>
      <c r="D396" s="27"/>
      <c r="E396" s="27"/>
      <c r="F396" s="26" t="s">
        <v>5804</v>
      </c>
      <c r="G396" s="26" t="s">
        <v>3</v>
      </c>
      <c r="H396" s="26" t="s">
        <v>2184</v>
      </c>
      <c r="I396" s="26"/>
      <c r="J396" s="26"/>
      <c r="K396" s="26"/>
      <c r="L396" s="26"/>
      <c r="M396" s="26" t="s">
        <v>2239</v>
      </c>
      <c r="N396" s="26" t="s">
        <v>4772</v>
      </c>
      <c r="O396" s="26"/>
      <c r="P396" s="26" t="s">
        <v>3</v>
      </c>
      <c r="Q396" s="26" t="s">
        <v>4773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4774</v>
      </c>
      <c r="AB396" s="28" t="s">
        <v>4775</v>
      </c>
      <c r="AC396" s="28"/>
      <c r="AD396" s="28"/>
      <c r="AE396" s="28" t="s">
        <v>701</v>
      </c>
      <c r="AF396" s="28" t="s">
        <v>720</v>
      </c>
      <c r="AG396" s="28"/>
      <c r="AH396" s="28" t="s">
        <v>4776</v>
      </c>
      <c r="AI396" s="29"/>
      <c r="AJ396" s="30" t="s">
        <v>2285</v>
      </c>
      <c r="AK396" s="31">
        <v>39248</v>
      </c>
      <c r="AL396" s="328"/>
      <c r="AM396" s="329"/>
      <c r="AN396" s="25" t="s">
        <v>2256</v>
      </c>
      <c r="AO396" s="24">
        <v>45060</v>
      </c>
      <c r="AP396" s="258" t="s">
        <v>4777</v>
      </c>
      <c r="AQ396" s="259"/>
      <c r="AR396" s="259" t="s">
        <v>875</v>
      </c>
      <c r="AS396" s="259" t="s">
        <v>4778</v>
      </c>
      <c r="AT396" s="262"/>
      <c r="AU396" s="262"/>
      <c r="AV396" s="262"/>
      <c r="AW396" s="262"/>
      <c r="AX396" s="262"/>
      <c r="AY396" s="262"/>
      <c r="AZ396" s="262"/>
      <c r="BA396" s="317">
        <v>627</v>
      </c>
      <c r="BB396" s="390"/>
    </row>
    <row r="397" spans="1:54" ht="24.95" customHeight="1">
      <c r="A397" s="322"/>
      <c r="B397" s="19" t="s">
        <v>2214</v>
      </c>
      <c r="C397" s="26">
        <v>87</v>
      </c>
      <c r="D397" s="27"/>
      <c r="E397" s="27"/>
      <c r="F397" s="26" t="s">
        <v>6308</v>
      </c>
      <c r="G397" s="26" t="s">
        <v>4779</v>
      </c>
      <c r="H397" s="26"/>
      <c r="I397" s="26"/>
      <c r="J397" s="26"/>
      <c r="K397" s="26"/>
      <c r="L397" s="26"/>
      <c r="M397" s="26" t="s">
        <v>673</v>
      </c>
      <c r="N397" s="26" t="s">
        <v>4780</v>
      </c>
      <c r="O397" s="26"/>
      <c r="P397" s="26"/>
      <c r="Q397" s="26" t="s">
        <v>4781</v>
      </c>
      <c r="R397" s="26"/>
      <c r="S397" s="26"/>
      <c r="T397" s="26"/>
      <c r="U397" s="26"/>
      <c r="V397" s="26"/>
      <c r="W397" s="26"/>
      <c r="X397" s="26"/>
      <c r="Y397" s="26" t="s">
        <v>4782</v>
      </c>
      <c r="Z397" s="26"/>
      <c r="AA397" s="28" t="s">
        <v>4783</v>
      </c>
      <c r="AB397" s="28" t="s">
        <v>4784</v>
      </c>
      <c r="AC397" s="28"/>
      <c r="AD397" s="28"/>
      <c r="AE397" s="28" t="s">
        <v>4</v>
      </c>
      <c r="AF397" s="28" t="s">
        <v>675</v>
      </c>
      <c r="AG397" s="28" t="s">
        <v>676</v>
      </c>
      <c r="AH397" s="28" t="s">
        <v>4785</v>
      </c>
      <c r="AI397" s="29"/>
      <c r="AJ397" s="30"/>
      <c r="AK397" s="31"/>
      <c r="AL397" s="328"/>
      <c r="AM397" s="329"/>
      <c r="AN397" s="25" t="s">
        <v>2256</v>
      </c>
      <c r="AO397" s="24">
        <v>45060</v>
      </c>
      <c r="AP397" s="258" t="s">
        <v>4786</v>
      </c>
      <c r="AQ397" s="259"/>
      <c r="AR397" s="259" t="s">
        <v>664</v>
      </c>
      <c r="AS397" s="259" t="s">
        <v>665</v>
      </c>
      <c r="AT397" s="262"/>
      <c r="AU397" s="262"/>
      <c r="AV397" s="262"/>
      <c r="AW397" s="262"/>
      <c r="AX397" s="262"/>
      <c r="AY397" s="262"/>
      <c r="AZ397" s="262"/>
      <c r="BA397" s="317">
        <v>641</v>
      </c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B2000"/>
  <sheetViews>
    <sheetView zoomScaleNormal="100"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8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291</v>
      </c>
      <c r="D1" s="395" t="s">
        <v>654</v>
      </c>
      <c r="E1" s="394">
        <v>999</v>
      </c>
      <c r="F1" s="525" t="s">
        <v>590</v>
      </c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6"/>
      <c r="AA1" s="527" t="s">
        <v>591</v>
      </c>
      <c r="AB1" s="527"/>
      <c r="AC1" s="527"/>
      <c r="AD1" s="527"/>
      <c r="AE1" s="527"/>
      <c r="AF1" s="527"/>
      <c r="AG1" s="527"/>
      <c r="AH1" s="527"/>
      <c r="AI1" s="527"/>
      <c r="AJ1" s="528" t="s">
        <v>592</v>
      </c>
      <c r="AK1" s="528"/>
      <c r="AL1" s="528"/>
      <c r="AM1" s="528"/>
      <c r="AN1" s="528"/>
      <c r="AO1" s="529"/>
      <c r="AP1" s="530" t="str">
        <f>" ( "&amp;COUNTA(F:F)-3&amp;"名 )"</f>
        <v xml:space="preserve"> ( 288名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291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32">
        <v>3</v>
      </c>
      <c r="AM2" s="533"/>
      <c r="AN2" s="10"/>
      <c r="AO2" s="9"/>
      <c r="AP2" s="531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/>
    </row>
    <row r="3" spans="1:54" s="18" customFormat="1" ht="36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</row>
    <row r="4" spans="1:54" ht="24.95" customHeight="1">
      <c r="A4" s="321"/>
      <c r="B4" s="19"/>
      <c r="C4" s="19"/>
      <c r="D4" s="20"/>
      <c r="E4" s="20"/>
      <c r="F4" s="19" t="s">
        <v>6309</v>
      </c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 t="s">
        <v>6310</v>
      </c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4787</v>
      </c>
      <c r="AK4" s="24">
        <v>45075</v>
      </c>
      <c r="AL4" s="326"/>
      <c r="AM4" s="327"/>
      <c r="AN4" s="25"/>
      <c r="AO4" s="24"/>
      <c r="AP4" s="256" t="s">
        <v>6311</v>
      </c>
      <c r="AQ4" s="257">
        <v>1</v>
      </c>
      <c r="AR4" s="257"/>
      <c r="AS4" s="257"/>
      <c r="AT4" s="261"/>
      <c r="AU4" s="261"/>
      <c r="AV4" s="261"/>
      <c r="AW4" s="261"/>
      <c r="AX4" s="261"/>
      <c r="AY4" s="261"/>
      <c r="AZ4" s="261"/>
      <c r="BA4" s="316"/>
      <c r="BB4" s="390"/>
    </row>
    <row r="5" spans="1:54" ht="24.95" customHeight="1">
      <c r="A5" s="322"/>
      <c r="B5" s="19"/>
      <c r="C5" s="19"/>
      <c r="D5" s="20"/>
      <c r="E5" s="27"/>
      <c r="F5" s="26" t="s">
        <v>5766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953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4787</v>
      </c>
      <c r="AK5" s="31">
        <v>45075</v>
      </c>
      <c r="AL5" s="328"/>
      <c r="AM5" s="329"/>
      <c r="AN5" s="25"/>
      <c r="AO5" s="24"/>
      <c r="AP5" s="258" t="s">
        <v>963</v>
      </c>
      <c r="AQ5" s="259">
        <v>2</v>
      </c>
      <c r="AR5" s="259"/>
      <c r="AS5" s="259"/>
      <c r="AT5" s="262"/>
      <c r="AU5" s="262"/>
      <c r="AV5" s="262"/>
      <c r="AW5" s="262"/>
      <c r="AX5" s="262"/>
      <c r="AY5" s="262"/>
      <c r="AZ5" s="262"/>
      <c r="BA5" s="317"/>
      <c r="BB5" s="390"/>
    </row>
    <row r="6" spans="1:54" ht="24.95" customHeight="1">
      <c r="A6" s="322"/>
      <c r="B6" s="19"/>
      <c r="C6" s="19"/>
      <c r="D6" s="20"/>
      <c r="E6" s="27"/>
      <c r="F6" s="26" t="s">
        <v>6312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4788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4787</v>
      </c>
      <c r="AK6" s="31">
        <v>45075</v>
      </c>
      <c r="AL6" s="328"/>
      <c r="AM6" s="329"/>
      <c r="AN6" s="25"/>
      <c r="AO6" s="24"/>
      <c r="AP6" s="258" t="s">
        <v>6312</v>
      </c>
      <c r="AQ6" s="259">
        <v>3</v>
      </c>
      <c r="AR6" s="259"/>
      <c r="AS6" s="259"/>
      <c r="AT6" s="262"/>
      <c r="AU6" s="262"/>
      <c r="AV6" s="262"/>
      <c r="AW6" s="262"/>
      <c r="AX6" s="262"/>
      <c r="AY6" s="262"/>
      <c r="AZ6" s="262"/>
      <c r="BA6" s="317"/>
      <c r="BB6" s="390"/>
    </row>
    <row r="7" spans="1:54" ht="24.95" customHeight="1">
      <c r="A7" s="322"/>
      <c r="B7" s="19"/>
      <c r="C7" s="19"/>
      <c r="D7" s="20"/>
      <c r="E7" s="27"/>
      <c r="F7" s="26" t="s">
        <v>5805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 t="s">
        <v>854</v>
      </c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 t="s">
        <v>4787</v>
      </c>
      <c r="AK7" s="31">
        <v>45075</v>
      </c>
      <c r="AL7" s="328"/>
      <c r="AM7" s="329"/>
      <c r="AN7" s="25"/>
      <c r="AO7" s="24"/>
      <c r="AP7" s="258" t="s">
        <v>866</v>
      </c>
      <c r="AQ7" s="259">
        <v>4</v>
      </c>
      <c r="AR7" s="259"/>
      <c r="AS7" s="259"/>
      <c r="AT7" s="262"/>
      <c r="AU7" s="262"/>
      <c r="AV7" s="262"/>
      <c r="AW7" s="262"/>
      <c r="AX7" s="262"/>
      <c r="AY7" s="262"/>
      <c r="AZ7" s="262"/>
      <c r="BA7" s="317"/>
      <c r="BB7" s="390"/>
    </row>
    <row r="8" spans="1:54" ht="24.95" customHeight="1">
      <c r="A8" s="322"/>
      <c r="B8" s="19"/>
      <c r="C8" s="19"/>
      <c r="D8" s="20"/>
      <c r="E8" s="27"/>
      <c r="F8" s="26" t="s">
        <v>6313</v>
      </c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>
        <v>177</v>
      </c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 t="s">
        <v>4787</v>
      </c>
      <c r="AK8" s="31">
        <v>45075</v>
      </c>
      <c r="AL8" s="328"/>
      <c r="AM8" s="329"/>
      <c r="AN8" s="25"/>
      <c r="AO8" s="24"/>
      <c r="AP8" s="258" t="s">
        <v>6314</v>
      </c>
      <c r="AQ8" s="259">
        <v>5</v>
      </c>
      <c r="AR8" s="259"/>
      <c r="AS8" s="259"/>
      <c r="AT8" s="262"/>
      <c r="AU8" s="262"/>
      <c r="AV8" s="262"/>
      <c r="AW8" s="262"/>
      <c r="AX8" s="262"/>
      <c r="AY8" s="262"/>
      <c r="AZ8" s="262"/>
      <c r="BA8" s="317"/>
      <c r="BB8" s="390"/>
    </row>
    <row r="9" spans="1:54" ht="24.95" customHeight="1">
      <c r="A9" s="322"/>
      <c r="B9" s="19"/>
      <c r="C9" s="19"/>
      <c r="D9" s="27"/>
      <c r="E9" s="27"/>
      <c r="F9" s="26" t="s">
        <v>6315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4789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4787</v>
      </c>
      <c r="AK9" s="31">
        <v>45075</v>
      </c>
      <c r="AL9" s="328"/>
      <c r="AM9" s="329"/>
      <c r="AN9" s="25"/>
      <c r="AO9" s="24"/>
      <c r="AP9" s="258" t="s">
        <v>6316</v>
      </c>
      <c r="AQ9" s="259">
        <v>6</v>
      </c>
      <c r="AR9" s="259"/>
      <c r="AS9" s="259"/>
      <c r="AT9" s="262"/>
      <c r="AU9" s="262"/>
      <c r="AV9" s="262"/>
      <c r="AW9" s="262"/>
      <c r="AX9" s="262"/>
      <c r="AY9" s="262"/>
      <c r="AZ9" s="262"/>
      <c r="BA9" s="317"/>
      <c r="BB9" s="390"/>
    </row>
    <row r="10" spans="1:54" ht="24.95" customHeight="1">
      <c r="A10" s="322"/>
      <c r="B10" s="19"/>
      <c r="C10" s="19"/>
      <c r="D10" s="27"/>
      <c r="E10" s="27"/>
      <c r="F10" s="26" t="s">
        <v>4790</v>
      </c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 t="s">
        <v>4791</v>
      </c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4787</v>
      </c>
      <c r="AK10" s="31">
        <v>45075</v>
      </c>
      <c r="AL10" s="328"/>
      <c r="AM10" s="329"/>
      <c r="AN10" s="25"/>
      <c r="AO10" s="24"/>
      <c r="AP10" s="258" t="s">
        <v>4790</v>
      </c>
      <c r="AQ10" s="259">
        <v>7</v>
      </c>
      <c r="AR10" s="259"/>
      <c r="AS10" s="259"/>
      <c r="AT10" s="262"/>
      <c r="AU10" s="262"/>
      <c r="AV10" s="262"/>
      <c r="AW10" s="262"/>
      <c r="AX10" s="262"/>
      <c r="AY10" s="262"/>
      <c r="AZ10" s="262"/>
      <c r="BA10" s="317"/>
      <c r="BB10" s="390"/>
    </row>
    <row r="11" spans="1:54" ht="24.95" customHeight="1">
      <c r="A11" s="322"/>
      <c r="B11" s="19"/>
      <c r="C11" s="19"/>
      <c r="D11" s="27"/>
      <c r="E11" s="27"/>
      <c r="F11" s="26" t="s">
        <v>5823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4792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4787</v>
      </c>
      <c r="AK11" s="31">
        <v>45075</v>
      </c>
      <c r="AL11" s="328"/>
      <c r="AM11" s="329"/>
      <c r="AN11" s="25"/>
      <c r="AO11" s="24"/>
      <c r="AP11" s="258" t="s">
        <v>717</v>
      </c>
      <c r="AQ11" s="259">
        <v>8</v>
      </c>
      <c r="AR11" s="259"/>
      <c r="AS11" s="259"/>
      <c r="AT11" s="262"/>
      <c r="AU11" s="262"/>
      <c r="AV11" s="262"/>
      <c r="AW11" s="262"/>
      <c r="AX11" s="262"/>
      <c r="AY11" s="262"/>
      <c r="AZ11" s="262"/>
      <c r="BA11" s="317"/>
      <c r="BB11" s="390"/>
    </row>
    <row r="12" spans="1:54" ht="24.95" customHeight="1">
      <c r="A12" s="322"/>
      <c r="B12" s="19"/>
      <c r="C12" s="19"/>
      <c r="D12" s="27"/>
      <c r="E12" s="27"/>
      <c r="F12" s="26" t="s">
        <v>5742</v>
      </c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 t="s">
        <v>743</v>
      </c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 t="s">
        <v>4787</v>
      </c>
      <c r="AK12" s="31">
        <v>45075</v>
      </c>
      <c r="AL12" s="328"/>
      <c r="AM12" s="329"/>
      <c r="AN12" s="25"/>
      <c r="AO12" s="24"/>
      <c r="AP12" s="258" t="s">
        <v>744</v>
      </c>
      <c r="AQ12" s="259">
        <v>9</v>
      </c>
      <c r="AR12" s="259"/>
      <c r="AS12" s="259"/>
      <c r="AT12" s="262"/>
      <c r="AU12" s="262"/>
      <c r="AV12" s="262"/>
      <c r="AW12" s="262"/>
      <c r="AX12" s="262"/>
      <c r="AY12" s="262"/>
      <c r="AZ12" s="262"/>
      <c r="BA12" s="317"/>
      <c r="BB12" s="390"/>
    </row>
    <row r="13" spans="1:54" ht="24.95" customHeight="1">
      <c r="A13" s="322"/>
      <c r="B13" s="19"/>
      <c r="C13" s="19"/>
      <c r="D13" s="27"/>
      <c r="E13" s="27"/>
      <c r="F13" s="26" t="s">
        <v>6317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6318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4787</v>
      </c>
      <c r="AK13" s="31">
        <v>45075</v>
      </c>
      <c r="AL13" s="328"/>
      <c r="AM13" s="329"/>
      <c r="AN13" s="25"/>
      <c r="AO13" s="24"/>
      <c r="AP13" s="258" t="s">
        <v>6319</v>
      </c>
      <c r="AQ13" s="259">
        <v>10</v>
      </c>
      <c r="AR13" s="259"/>
      <c r="AS13" s="259"/>
      <c r="AT13" s="262"/>
      <c r="AU13" s="262"/>
      <c r="AV13" s="262"/>
      <c r="AW13" s="262"/>
      <c r="AX13" s="262"/>
      <c r="AY13" s="262"/>
      <c r="AZ13" s="262"/>
      <c r="BA13" s="317"/>
      <c r="BB13" s="390"/>
    </row>
    <row r="14" spans="1:54" ht="24.95" customHeight="1">
      <c r="A14" s="322"/>
      <c r="B14" s="19"/>
      <c r="C14" s="19"/>
      <c r="D14" s="27"/>
      <c r="E14" s="27"/>
      <c r="F14" s="26" t="s">
        <v>6320</v>
      </c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6321</v>
      </c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 t="s">
        <v>4787</v>
      </c>
      <c r="AK14" s="31">
        <v>45075</v>
      </c>
      <c r="AL14" s="328"/>
      <c r="AM14" s="329"/>
      <c r="AN14" s="25"/>
      <c r="AO14" s="24"/>
      <c r="AP14" s="258" t="s">
        <v>6322</v>
      </c>
      <c r="AQ14" s="259">
        <v>11</v>
      </c>
      <c r="AR14" s="259"/>
      <c r="AS14" s="259"/>
      <c r="AT14" s="262"/>
      <c r="AU14" s="262"/>
      <c r="AV14" s="262"/>
      <c r="AW14" s="262"/>
      <c r="AX14" s="262"/>
      <c r="AY14" s="262"/>
      <c r="AZ14" s="262"/>
      <c r="BA14" s="317"/>
      <c r="BB14" s="390"/>
    </row>
    <row r="15" spans="1:54" ht="24.95" customHeight="1">
      <c r="A15" s="322"/>
      <c r="B15" s="19"/>
      <c r="C15" s="19"/>
      <c r="D15" s="27"/>
      <c r="E15" s="27"/>
      <c r="F15" s="26" t="s">
        <v>6323</v>
      </c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 t="s">
        <v>6324</v>
      </c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4787</v>
      </c>
      <c r="AK15" s="31">
        <v>45075</v>
      </c>
      <c r="AL15" s="328"/>
      <c r="AM15" s="329"/>
      <c r="AN15" s="25"/>
      <c r="AO15" s="24"/>
      <c r="AP15" s="258" t="s">
        <v>6325</v>
      </c>
      <c r="AQ15" s="259">
        <v>12</v>
      </c>
      <c r="AR15" s="259"/>
      <c r="AS15" s="259"/>
      <c r="AT15" s="262"/>
      <c r="AU15" s="262"/>
      <c r="AV15" s="262"/>
      <c r="AW15" s="262"/>
      <c r="AX15" s="262"/>
      <c r="AY15" s="262"/>
      <c r="AZ15" s="262"/>
      <c r="BA15" s="317"/>
      <c r="BB15" s="390"/>
    </row>
    <row r="16" spans="1:54" ht="24.95" customHeight="1">
      <c r="A16" s="322"/>
      <c r="B16" s="19"/>
      <c r="C16" s="19"/>
      <c r="D16" s="27"/>
      <c r="E16" s="27"/>
      <c r="F16" s="26" t="s">
        <v>6326</v>
      </c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>
        <v>77781056</v>
      </c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 t="s">
        <v>4787</v>
      </c>
      <c r="AK16" s="31">
        <v>45075</v>
      </c>
      <c r="AL16" s="328"/>
      <c r="AM16" s="329"/>
      <c r="AN16" s="25"/>
      <c r="AO16" s="24"/>
      <c r="AP16" s="258" t="s">
        <v>6327</v>
      </c>
      <c r="AQ16" s="259">
        <v>13</v>
      </c>
      <c r="AR16" s="259"/>
      <c r="AS16" s="259"/>
      <c r="AT16" s="262"/>
      <c r="AU16" s="262"/>
      <c r="AV16" s="262"/>
      <c r="AW16" s="262"/>
      <c r="AX16" s="262"/>
      <c r="AY16" s="262"/>
      <c r="AZ16" s="262"/>
      <c r="BA16" s="317"/>
      <c r="BB16" s="390"/>
    </row>
    <row r="17" spans="1:54" ht="24.95" customHeight="1">
      <c r="A17" s="322"/>
      <c r="B17" s="19"/>
      <c r="C17" s="19"/>
      <c r="D17" s="27"/>
      <c r="E17" s="27"/>
      <c r="F17" s="26" t="s">
        <v>6328</v>
      </c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6329</v>
      </c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4787</v>
      </c>
      <c r="AK17" s="31">
        <v>45075</v>
      </c>
      <c r="AL17" s="328"/>
      <c r="AM17" s="329"/>
      <c r="AN17" s="25"/>
      <c r="AO17" s="24"/>
      <c r="AP17" s="258" t="s">
        <v>6330</v>
      </c>
      <c r="AQ17" s="259">
        <v>14</v>
      </c>
      <c r="AR17" s="259"/>
      <c r="AS17" s="259"/>
      <c r="AT17" s="262"/>
      <c r="AU17" s="262"/>
      <c r="AV17" s="262"/>
      <c r="AW17" s="262"/>
      <c r="AX17" s="262"/>
      <c r="AY17" s="262"/>
      <c r="AZ17" s="262"/>
      <c r="BA17" s="317"/>
      <c r="BB17" s="390"/>
    </row>
    <row r="18" spans="1:54" ht="24.95" customHeight="1">
      <c r="A18" s="322"/>
      <c r="B18" s="19"/>
      <c r="C18" s="19"/>
      <c r="D18" s="27"/>
      <c r="E18" s="27"/>
      <c r="F18" s="26" t="s">
        <v>6331</v>
      </c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6332</v>
      </c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 t="s">
        <v>4787</v>
      </c>
      <c r="AK18" s="31">
        <v>45075</v>
      </c>
      <c r="AL18" s="328"/>
      <c r="AM18" s="329"/>
      <c r="AN18" s="25"/>
      <c r="AO18" s="24"/>
      <c r="AP18" s="258" t="s">
        <v>6331</v>
      </c>
      <c r="AQ18" s="259">
        <v>15</v>
      </c>
      <c r="AR18" s="259"/>
      <c r="AS18" s="259"/>
      <c r="AT18" s="262"/>
      <c r="AU18" s="262"/>
      <c r="AV18" s="262"/>
      <c r="AW18" s="262"/>
      <c r="AX18" s="262"/>
      <c r="AY18" s="262"/>
      <c r="AZ18" s="262"/>
      <c r="BA18" s="317"/>
      <c r="BB18" s="390"/>
    </row>
    <row r="19" spans="1:54" ht="24.95" customHeight="1">
      <c r="A19" s="322"/>
      <c r="B19" s="19"/>
      <c r="C19" s="19"/>
      <c r="D19" s="27"/>
      <c r="E19" s="27"/>
      <c r="F19" s="26" t="s">
        <v>6333</v>
      </c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 t="s">
        <v>6334</v>
      </c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 t="s">
        <v>4787</v>
      </c>
      <c r="AK19" s="31">
        <v>45075</v>
      </c>
      <c r="AL19" s="328"/>
      <c r="AM19" s="329"/>
      <c r="AN19" s="25"/>
      <c r="AO19" s="24"/>
      <c r="AP19" s="258" t="s">
        <v>6335</v>
      </c>
      <c r="AQ19" s="259">
        <v>16</v>
      </c>
      <c r="AR19" s="259"/>
      <c r="AS19" s="259"/>
      <c r="AT19" s="262"/>
      <c r="AU19" s="262"/>
      <c r="AV19" s="262"/>
      <c r="AW19" s="262"/>
      <c r="AX19" s="262"/>
      <c r="AY19" s="262"/>
      <c r="AZ19" s="262"/>
      <c r="BA19" s="317"/>
      <c r="BB19" s="390"/>
    </row>
    <row r="20" spans="1:54" ht="24.95" customHeight="1">
      <c r="A20" s="322"/>
      <c r="B20" s="19"/>
      <c r="C20" s="19"/>
      <c r="D20" s="27"/>
      <c r="E20" s="27"/>
      <c r="F20" s="26" t="s">
        <v>5773</v>
      </c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760</v>
      </c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 t="s">
        <v>4787</v>
      </c>
      <c r="AK20" s="31">
        <v>45075</v>
      </c>
      <c r="AL20" s="328"/>
      <c r="AM20" s="329"/>
      <c r="AN20" s="25"/>
      <c r="AO20" s="24"/>
      <c r="AP20" s="258" t="s">
        <v>762</v>
      </c>
      <c r="AQ20" s="259">
        <v>17</v>
      </c>
      <c r="AR20" s="259"/>
      <c r="AS20" s="259"/>
      <c r="AT20" s="262"/>
      <c r="AU20" s="262"/>
      <c r="AV20" s="262"/>
      <c r="AW20" s="262"/>
      <c r="AX20" s="262"/>
      <c r="AY20" s="262"/>
      <c r="AZ20" s="262"/>
      <c r="BA20" s="317"/>
      <c r="BB20" s="390"/>
    </row>
    <row r="21" spans="1:54" ht="24.95" customHeight="1">
      <c r="A21" s="322"/>
      <c r="B21" s="19"/>
      <c r="C21" s="19"/>
      <c r="D21" s="27"/>
      <c r="E21" s="27"/>
      <c r="F21" s="26" t="s">
        <v>6336</v>
      </c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 t="s">
        <v>6337</v>
      </c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 t="s">
        <v>4787</v>
      </c>
      <c r="AK21" s="31">
        <v>45075</v>
      </c>
      <c r="AL21" s="328"/>
      <c r="AM21" s="329"/>
      <c r="AN21" s="25"/>
      <c r="AO21" s="24"/>
      <c r="AP21" s="258" t="s">
        <v>6338</v>
      </c>
      <c r="AQ21" s="259">
        <v>18</v>
      </c>
      <c r="AR21" s="259"/>
      <c r="AS21" s="259"/>
      <c r="AT21" s="262"/>
      <c r="AU21" s="262"/>
      <c r="AV21" s="262"/>
      <c r="AW21" s="262"/>
      <c r="AX21" s="262"/>
      <c r="AY21" s="262"/>
      <c r="AZ21" s="262"/>
      <c r="BA21" s="317"/>
      <c r="BB21" s="390"/>
    </row>
    <row r="22" spans="1:54" ht="24.95" customHeight="1">
      <c r="A22" s="322"/>
      <c r="B22" s="19"/>
      <c r="C22" s="19"/>
      <c r="D22" s="27"/>
      <c r="E22" s="27"/>
      <c r="F22" s="26" t="s">
        <v>6339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6340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4787</v>
      </c>
      <c r="AK22" s="31">
        <v>45075</v>
      </c>
      <c r="AL22" s="328"/>
      <c r="AM22" s="329"/>
      <c r="AN22" s="25"/>
      <c r="AO22" s="24"/>
      <c r="AP22" s="258" t="s">
        <v>6341</v>
      </c>
      <c r="AQ22" s="259">
        <v>19</v>
      </c>
      <c r="AR22" s="259"/>
      <c r="AS22" s="259"/>
      <c r="AT22" s="262"/>
      <c r="AU22" s="262"/>
      <c r="AV22" s="262"/>
      <c r="AW22" s="262"/>
      <c r="AX22" s="262"/>
      <c r="AY22" s="262"/>
      <c r="AZ22" s="262"/>
      <c r="BA22" s="317"/>
      <c r="BB22" s="390"/>
    </row>
    <row r="23" spans="1:54" ht="24.95" customHeight="1">
      <c r="A23" s="322"/>
      <c r="B23" s="19"/>
      <c r="C23" s="19"/>
      <c r="D23" s="27"/>
      <c r="E23" s="27"/>
      <c r="F23" s="26" t="s">
        <v>5821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708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4787</v>
      </c>
      <c r="AK23" s="31">
        <v>45075</v>
      </c>
      <c r="AL23" s="328"/>
      <c r="AM23" s="329"/>
      <c r="AN23" s="25"/>
      <c r="AO23" s="24"/>
      <c r="AP23" s="258" t="s">
        <v>711</v>
      </c>
      <c r="AQ23" s="259">
        <v>20</v>
      </c>
      <c r="AR23" s="259"/>
      <c r="AS23" s="259"/>
      <c r="AT23" s="262"/>
      <c r="AU23" s="262"/>
      <c r="AV23" s="262"/>
      <c r="AW23" s="262"/>
      <c r="AX23" s="262"/>
      <c r="AY23" s="262"/>
      <c r="AZ23" s="262"/>
      <c r="BA23" s="317"/>
      <c r="BB23" s="390"/>
    </row>
    <row r="24" spans="1:54" ht="24.95" customHeight="1">
      <c r="A24" s="322"/>
      <c r="B24" s="19"/>
      <c r="C24" s="19"/>
      <c r="D24" s="27"/>
      <c r="E24" s="27"/>
      <c r="F24" s="26" t="s">
        <v>6342</v>
      </c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 t="s">
        <v>6343</v>
      </c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 t="s">
        <v>4787</v>
      </c>
      <c r="AK24" s="31">
        <v>45075</v>
      </c>
      <c r="AL24" s="328"/>
      <c r="AM24" s="329"/>
      <c r="AN24" s="25"/>
      <c r="AO24" s="24"/>
      <c r="AP24" s="258" t="s">
        <v>6344</v>
      </c>
      <c r="AQ24" s="259">
        <v>21</v>
      </c>
      <c r="AR24" s="259"/>
      <c r="AS24" s="259"/>
      <c r="AT24" s="262"/>
      <c r="AU24" s="262"/>
      <c r="AV24" s="262"/>
      <c r="AW24" s="262"/>
      <c r="AX24" s="262"/>
      <c r="AY24" s="262"/>
      <c r="AZ24" s="262"/>
      <c r="BA24" s="317"/>
      <c r="BB24" s="390"/>
    </row>
    <row r="25" spans="1:54" ht="24.95" customHeight="1">
      <c r="A25" s="322"/>
      <c r="B25" s="19"/>
      <c r="C25" s="19"/>
      <c r="D25" s="27"/>
      <c r="E25" s="27"/>
      <c r="F25" s="26" t="s">
        <v>6345</v>
      </c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 t="s">
        <v>6346</v>
      </c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 t="s">
        <v>4787</v>
      </c>
      <c r="AK25" s="31">
        <v>45075</v>
      </c>
      <c r="AL25" s="328"/>
      <c r="AM25" s="329"/>
      <c r="AN25" s="25"/>
      <c r="AO25" s="24"/>
      <c r="AP25" s="258" t="s">
        <v>6347</v>
      </c>
      <c r="AQ25" s="259">
        <v>22</v>
      </c>
      <c r="AR25" s="259"/>
      <c r="AS25" s="259"/>
      <c r="AT25" s="262"/>
      <c r="AU25" s="262"/>
      <c r="AV25" s="262"/>
      <c r="AW25" s="262"/>
      <c r="AX25" s="262"/>
      <c r="AY25" s="262"/>
      <c r="AZ25" s="262"/>
      <c r="BA25" s="317"/>
      <c r="BB25" s="390"/>
    </row>
    <row r="26" spans="1:54" ht="24.95" customHeight="1">
      <c r="A26" s="322"/>
      <c r="B26" s="19"/>
      <c r="C26" s="19"/>
      <c r="D26" s="27"/>
      <c r="E26" s="27"/>
      <c r="F26" s="26" t="s">
        <v>6348</v>
      </c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 t="s">
        <v>6349</v>
      </c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 t="s">
        <v>4787</v>
      </c>
      <c r="AK26" s="31">
        <v>45075</v>
      </c>
      <c r="AL26" s="328"/>
      <c r="AM26" s="329"/>
      <c r="AN26" s="25"/>
      <c r="AO26" s="24"/>
      <c r="AP26" s="258" t="s">
        <v>6350</v>
      </c>
      <c r="AQ26" s="259">
        <v>23</v>
      </c>
      <c r="AR26" s="259"/>
      <c r="AS26" s="259"/>
      <c r="AT26" s="262"/>
      <c r="AU26" s="262"/>
      <c r="AV26" s="262"/>
      <c r="AW26" s="262"/>
      <c r="AX26" s="262"/>
      <c r="AY26" s="262"/>
      <c r="AZ26" s="262"/>
      <c r="BA26" s="317"/>
      <c r="BB26" s="390"/>
    </row>
    <row r="27" spans="1:54" ht="24.95" customHeight="1">
      <c r="A27" s="322"/>
      <c r="B27" s="19"/>
      <c r="C27" s="19"/>
      <c r="D27" s="27"/>
      <c r="E27" s="27"/>
      <c r="F27" s="26" t="s">
        <v>5798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1021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8"/>
      <c r="AM27" s="329"/>
      <c r="AN27" s="25"/>
      <c r="AO27" s="24"/>
      <c r="AP27" s="258" t="s">
        <v>1028</v>
      </c>
      <c r="AQ27" s="259">
        <v>24</v>
      </c>
      <c r="AR27" s="259"/>
      <c r="AS27" s="259"/>
      <c r="AT27" s="262"/>
      <c r="AU27" s="262"/>
      <c r="AV27" s="262"/>
      <c r="AW27" s="262"/>
      <c r="AX27" s="262"/>
      <c r="AY27" s="262"/>
      <c r="AZ27" s="262"/>
      <c r="BA27" s="317"/>
      <c r="BB27" s="390"/>
    </row>
    <row r="28" spans="1:54" ht="24.95" customHeight="1">
      <c r="A28" s="322"/>
      <c r="B28" s="19"/>
      <c r="C28" s="19"/>
      <c r="D28" s="27"/>
      <c r="E28" s="27"/>
      <c r="F28" s="26" t="s">
        <v>6351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 t="s">
        <v>6352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4787</v>
      </c>
      <c r="AK28" s="31">
        <v>45075</v>
      </c>
      <c r="AL28" s="328"/>
      <c r="AM28" s="329"/>
      <c r="AN28" s="25"/>
      <c r="AO28" s="24"/>
      <c r="AP28" s="258" t="s">
        <v>6353</v>
      </c>
      <c r="AQ28" s="259">
        <v>25</v>
      </c>
      <c r="AR28" s="259"/>
      <c r="AS28" s="259"/>
      <c r="AT28" s="262"/>
      <c r="AU28" s="262"/>
      <c r="AV28" s="262"/>
      <c r="AW28" s="262"/>
      <c r="AX28" s="262"/>
      <c r="AY28" s="262"/>
      <c r="AZ28" s="262"/>
      <c r="BA28" s="317"/>
      <c r="BB28" s="390"/>
    </row>
    <row r="29" spans="1:54" ht="24.95" customHeight="1">
      <c r="A29" s="322"/>
      <c r="B29" s="19"/>
      <c r="C29" s="19"/>
      <c r="D29" s="27"/>
      <c r="E29" s="27"/>
      <c r="F29" s="26" t="s">
        <v>5698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1142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4787</v>
      </c>
      <c r="AK29" s="31">
        <v>45075</v>
      </c>
      <c r="AL29" s="328"/>
      <c r="AM29" s="329"/>
      <c r="AN29" s="25"/>
      <c r="AO29" s="24"/>
      <c r="AP29" s="258" t="s">
        <v>1151</v>
      </c>
      <c r="AQ29" s="259">
        <v>26</v>
      </c>
      <c r="AR29" s="259"/>
      <c r="AS29" s="259"/>
      <c r="AT29" s="262"/>
      <c r="AU29" s="262"/>
      <c r="AV29" s="262"/>
      <c r="AW29" s="262"/>
      <c r="AX29" s="262"/>
      <c r="AY29" s="262"/>
      <c r="AZ29" s="262"/>
      <c r="BA29" s="317"/>
      <c r="BB29" s="390"/>
    </row>
    <row r="30" spans="1:54" ht="24.95" customHeight="1">
      <c r="A30" s="322"/>
      <c r="B30" s="19"/>
      <c r="C30" s="19"/>
      <c r="D30" s="27"/>
      <c r="E30" s="27"/>
      <c r="F30" s="26" t="s">
        <v>5725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782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4787</v>
      </c>
      <c r="AK30" s="31">
        <v>45075</v>
      </c>
      <c r="AL30" s="328"/>
      <c r="AM30" s="329"/>
      <c r="AN30" s="25"/>
      <c r="AO30" s="24"/>
      <c r="AP30" s="258" t="s">
        <v>785</v>
      </c>
      <c r="AQ30" s="259">
        <v>27</v>
      </c>
      <c r="AR30" s="259"/>
      <c r="AS30" s="259"/>
      <c r="AT30" s="262"/>
      <c r="AU30" s="262"/>
      <c r="AV30" s="262"/>
      <c r="AW30" s="262"/>
      <c r="AX30" s="262"/>
      <c r="AY30" s="262"/>
      <c r="AZ30" s="262"/>
      <c r="BA30" s="317"/>
      <c r="BB30" s="390"/>
    </row>
    <row r="31" spans="1:54" ht="24.95" customHeight="1">
      <c r="A31" s="322"/>
      <c r="B31" s="19"/>
      <c r="C31" s="19"/>
      <c r="D31" s="27"/>
      <c r="E31" s="27"/>
      <c r="F31" s="26" t="s">
        <v>6354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6355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4787</v>
      </c>
      <c r="AK31" s="31">
        <v>45075</v>
      </c>
      <c r="AL31" s="328"/>
      <c r="AM31" s="329"/>
      <c r="AN31" s="25"/>
      <c r="AO31" s="24"/>
      <c r="AP31" s="258" t="s">
        <v>6356</v>
      </c>
      <c r="AQ31" s="259">
        <v>28</v>
      </c>
      <c r="AR31" s="259"/>
      <c r="AS31" s="259"/>
      <c r="AT31" s="262"/>
      <c r="AU31" s="262"/>
      <c r="AV31" s="262"/>
      <c r="AW31" s="262"/>
      <c r="AX31" s="262"/>
      <c r="AY31" s="262"/>
      <c r="AZ31" s="262"/>
      <c r="BA31" s="317"/>
      <c r="BB31" s="390"/>
    </row>
    <row r="32" spans="1:54" ht="24.95" customHeight="1">
      <c r="A32" s="322"/>
      <c r="B32" s="19"/>
      <c r="C32" s="19"/>
      <c r="D32" s="27"/>
      <c r="E32" s="27"/>
      <c r="F32" s="26" t="s">
        <v>6357</v>
      </c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 t="s">
        <v>6358</v>
      </c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 t="s">
        <v>4787</v>
      </c>
      <c r="AK32" s="31">
        <v>45075</v>
      </c>
      <c r="AL32" s="328"/>
      <c r="AM32" s="329"/>
      <c r="AN32" s="25"/>
      <c r="AO32" s="24"/>
      <c r="AP32" s="258" t="s">
        <v>6359</v>
      </c>
      <c r="AQ32" s="259">
        <v>29</v>
      </c>
      <c r="AR32" s="259"/>
      <c r="AS32" s="259"/>
      <c r="AT32" s="262"/>
      <c r="AU32" s="262"/>
      <c r="AV32" s="262"/>
      <c r="AW32" s="262"/>
      <c r="AX32" s="262"/>
      <c r="AY32" s="262"/>
      <c r="AZ32" s="262"/>
      <c r="BA32" s="317"/>
      <c r="BB32" s="390"/>
    </row>
    <row r="33" spans="1:54" ht="24.95" customHeight="1">
      <c r="A33" s="322"/>
      <c r="B33" s="19"/>
      <c r="C33" s="19"/>
      <c r="D33" s="27"/>
      <c r="E33" s="27"/>
      <c r="F33" s="26" t="s">
        <v>6360</v>
      </c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 t="s">
        <v>6361</v>
      </c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 t="s">
        <v>4787</v>
      </c>
      <c r="AK33" s="31">
        <v>45075</v>
      </c>
      <c r="AL33" s="328"/>
      <c r="AM33" s="329"/>
      <c r="AN33" s="25"/>
      <c r="AO33" s="24"/>
      <c r="AP33" s="258" t="s">
        <v>6360</v>
      </c>
      <c r="AQ33" s="259">
        <v>30</v>
      </c>
      <c r="AR33" s="259"/>
      <c r="AS33" s="259"/>
      <c r="AT33" s="262"/>
      <c r="AU33" s="262"/>
      <c r="AV33" s="262"/>
      <c r="AW33" s="262"/>
      <c r="AX33" s="262"/>
      <c r="AY33" s="262"/>
      <c r="AZ33" s="262"/>
      <c r="BA33" s="317"/>
      <c r="BB33" s="390"/>
    </row>
    <row r="34" spans="1:54" ht="24.95" customHeight="1">
      <c r="A34" s="322"/>
      <c r="B34" s="19"/>
      <c r="C34" s="19"/>
      <c r="D34" s="27"/>
      <c r="E34" s="27"/>
      <c r="F34" s="26" t="s">
        <v>6362</v>
      </c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 t="s">
        <v>6363</v>
      </c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 t="s">
        <v>4787</v>
      </c>
      <c r="AK34" s="31">
        <v>45075</v>
      </c>
      <c r="AL34" s="328"/>
      <c r="AM34" s="329"/>
      <c r="AN34" s="25"/>
      <c r="AO34" s="24"/>
      <c r="AP34" s="258" t="s">
        <v>6364</v>
      </c>
      <c r="AQ34" s="259">
        <v>31</v>
      </c>
      <c r="AR34" s="259"/>
      <c r="AS34" s="259"/>
      <c r="AT34" s="262"/>
      <c r="AU34" s="262"/>
      <c r="AV34" s="262"/>
      <c r="AW34" s="262"/>
      <c r="AX34" s="262"/>
      <c r="AY34" s="262"/>
      <c r="AZ34" s="262"/>
      <c r="BA34" s="317"/>
      <c r="BB34" s="390"/>
    </row>
    <row r="35" spans="1:54" ht="24.95" customHeight="1">
      <c r="A35" s="322"/>
      <c r="B35" s="19"/>
      <c r="C35" s="19"/>
      <c r="D35" s="27"/>
      <c r="E35" s="27"/>
      <c r="F35" s="26" t="s">
        <v>6365</v>
      </c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 t="s">
        <v>6366</v>
      </c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 t="s">
        <v>4787</v>
      </c>
      <c r="AK35" s="31">
        <v>45075</v>
      </c>
      <c r="AL35" s="328"/>
      <c r="AM35" s="329"/>
      <c r="AN35" s="25"/>
      <c r="AO35" s="24"/>
      <c r="AP35" s="258" t="s">
        <v>6367</v>
      </c>
      <c r="AQ35" s="259">
        <v>32</v>
      </c>
      <c r="AR35" s="259"/>
      <c r="AS35" s="259"/>
      <c r="AT35" s="262"/>
      <c r="AU35" s="262"/>
      <c r="AV35" s="262"/>
      <c r="AW35" s="262"/>
      <c r="AX35" s="262"/>
      <c r="AY35" s="262"/>
      <c r="AZ35" s="262"/>
      <c r="BA35" s="317"/>
      <c r="BB35" s="390"/>
    </row>
    <row r="36" spans="1:54" ht="24.95" customHeight="1">
      <c r="A36" s="322"/>
      <c r="B36" s="19"/>
      <c r="C36" s="19"/>
      <c r="D36" s="27"/>
      <c r="E36" s="27"/>
      <c r="F36" s="26" t="s">
        <v>6368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 t="s">
        <v>6369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8"/>
      <c r="AM36" s="329"/>
      <c r="AN36" s="25"/>
      <c r="AO36" s="24"/>
      <c r="AP36" s="258" t="s">
        <v>6368</v>
      </c>
      <c r="AQ36" s="259">
        <v>33</v>
      </c>
      <c r="AR36" s="259"/>
      <c r="AS36" s="259"/>
      <c r="AT36" s="262"/>
      <c r="AU36" s="262"/>
      <c r="AV36" s="262"/>
      <c r="AW36" s="262"/>
      <c r="AX36" s="262"/>
      <c r="AY36" s="262"/>
      <c r="AZ36" s="262"/>
      <c r="BA36" s="317"/>
      <c r="BB36" s="390"/>
    </row>
    <row r="37" spans="1:54" ht="24.95" customHeight="1">
      <c r="A37" s="322"/>
      <c r="B37" s="19"/>
      <c r="C37" s="19"/>
      <c r="D37" s="27"/>
      <c r="E37" s="27"/>
      <c r="F37" s="26" t="s">
        <v>6370</v>
      </c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6371</v>
      </c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4787</v>
      </c>
      <c r="AK37" s="31">
        <v>45075</v>
      </c>
      <c r="AL37" s="328"/>
      <c r="AM37" s="329"/>
      <c r="AN37" s="25"/>
      <c r="AO37" s="24"/>
      <c r="AP37" s="258" t="s">
        <v>6372</v>
      </c>
      <c r="AQ37" s="259">
        <v>34</v>
      </c>
      <c r="AR37" s="259"/>
      <c r="AS37" s="259"/>
      <c r="AT37" s="262"/>
      <c r="AU37" s="262"/>
      <c r="AV37" s="262"/>
      <c r="AW37" s="262"/>
      <c r="AX37" s="262"/>
      <c r="AY37" s="262"/>
      <c r="AZ37" s="262"/>
      <c r="BA37" s="317"/>
      <c r="BB37" s="390"/>
    </row>
    <row r="38" spans="1:54" ht="24.95" customHeight="1">
      <c r="A38" s="322"/>
      <c r="B38" s="19"/>
      <c r="C38" s="19"/>
      <c r="D38" s="27"/>
      <c r="E38" s="27"/>
      <c r="F38" s="26" t="s">
        <v>6373</v>
      </c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 t="s">
        <v>6374</v>
      </c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 t="s">
        <v>4787</v>
      </c>
      <c r="AK38" s="31">
        <v>45075</v>
      </c>
      <c r="AL38" s="328"/>
      <c r="AM38" s="329"/>
      <c r="AN38" s="25"/>
      <c r="AO38" s="24"/>
      <c r="AP38" s="258" t="s">
        <v>6375</v>
      </c>
      <c r="AQ38" s="259">
        <v>35</v>
      </c>
      <c r="AR38" s="259"/>
      <c r="AS38" s="259"/>
      <c r="AT38" s="262"/>
      <c r="AU38" s="262"/>
      <c r="AV38" s="262"/>
      <c r="AW38" s="262"/>
      <c r="AX38" s="262"/>
      <c r="AY38" s="262"/>
      <c r="AZ38" s="262"/>
      <c r="BA38" s="317"/>
      <c r="BB38" s="390"/>
    </row>
    <row r="39" spans="1:54" ht="24.95" customHeight="1">
      <c r="A39" s="322"/>
      <c r="B39" s="19"/>
      <c r="C39" s="19"/>
      <c r="D39" s="27"/>
      <c r="E39" s="27"/>
      <c r="F39" s="26" t="s">
        <v>6376</v>
      </c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6377</v>
      </c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 t="s">
        <v>4787</v>
      </c>
      <c r="AK39" s="31">
        <v>45075</v>
      </c>
      <c r="AL39" s="328"/>
      <c r="AM39" s="329"/>
      <c r="AN39" s="25"/>
      <c r="AO39" s="24"/>
      <c r="AP39" s="258" t="s">
        <v>6378</v>
      </c>
      <c r="AQ39" s="259">
        <v>36</v>
      </c>
      <c r="AR39" s="259"/>
      <c r="AS39" s="259"/>
      <c r="AT39" s="262"/>
      <c r="AU39" s="262"/>
      <c r="AV39" s="262"/>
      <c r="AW39" s="262"/>
      <c r="AX39" s="262"/>
      <c r="AY39" s="262"/>
      <c r="AZ39" s="262"/>
      <c r="BA39" s="317"/>
      <c r="BB39" s="390"/>
    </row>
    <row r="40" spans="1:54" ht="24.95" customHeight="1">
      <c r="A40" s="322"/>
      <c r="B40" s="19"/>
      <c r="C40" s="19"/>
      <c r="D40" s="27"/>
      <c r="E40" s="27"/>
      <c r="F40" s="26" t="s">
        <v>6379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6380</v>
      </c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 t="s">
        <v>4787</v>
      </c>
      <c r="AK40" s="31">
        <v>45075</v>
      </c>
      <c r="AL40" s="328"/>
      <c r="AM40" s="329"/>
      <c r="AN40" s="25"/>
      <c r="AO40" s="24"/>
      <c r="AP40" s="258" t="s">
        <v>6379</v>
      </c>
      <c r="AQ40" s="259">
        <v>37</v>
      </c>
      <c r="AR40" s="259"/>
      <c r="AS40" s="259"/>
      <c r="AT40" s="262"/>
      <c r="AU40" s="262"/>
      <c r="AV40" s="262"/>
      <c r="AW40" s="262"/>
      <c r="AX40" s="262"/>
      <c r="AY40" s="262"/>
      <c r="AZ40" s="262"/>
      <c r="BA40" s="317"/>
      <c r="BB40" s="390"/>
    </row>
    <row r="41" spans="1:54" ht="24.95" customHeight="1">
      <c r="A41" s="322"/>
      <c r="B41" s="19"/>
      <c r="C41" s="19"/>
      <c r="D41" s="27"/>
      <c r="E41" s="27"/>
      <c r="F41" s="26" t="s">
        <v>6381</v>
      </c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 t="s">
        <v>6382</v>
      </c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 t="s">
        <v>4787</v>
      </c>
      <c r="AK41" s="31">
        <v>45075</v>
      </c>
      <c r="AL41" s="328"/>
      <c r="AM41" s="329"/>
      <c r="AN41" s="25"/>
      <c r="AO41" s="24"/>
      <c r="AP41" s="258" t="s">
        <v>6381</v>
      </c>
      <c r="AQ41" s="259">
        <v>38</v>
      </c>
      <c r="AR41" s="259"/>
      <c r="AS41" s="259"/>
      <c r="AT41" s="262"/>
      <c r="AU41" s="262"/>
      <c r="AV41" s="262"/>
      <c r="AW41" s="262"/>
      <c r="AX41" s="262"/>
      <c r="AY41" s="262"/>
      <c r="AZ41" s="262"/>
      <c r="BA41" s="317"/>
      <c r="BB41" s="390"/>
    </row>
    <row r="42" spans="1:54" ht="24.95" customHeight="1">
      <c r="A42" s="322"/>
      <c r="B42" s="19"/>
      <c r="C42" s="19"/>
      <c r="D42" s="27"/>
      <c r="E42" s="27"/>
      <c r="F42" s="26" t="s">
        <v>5784</v>
      </c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 t="s">
        <v>6383</v>
      </c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4787</v>
      </c>
      <c r="AK42" s="31">
        <v>45075</v>
      </c>
      <c r="AL42" s="328"/>
      <c r="AM42" s="329"/>
      <c r="AN42" s="25"/>
      <c r="AO42" s="24"/>
      <c r="AP42" s="258" t="s">
        <v>5785</v>
      </c>
      <c r="AQ42" s="259">
        <v>39</v>
      </c>
      <c r="AR42" s="259"/>
      <c r="AS42" s="259"/>
      <c r="AT42" s="262"/>
      <c r="AU42" s="262"/>
      <c r="AV42" s="262"/>
      <c r="AW42" s="262"/>
      <c r="AX42" s="262"/>
      <c r="AY42" s="262"/>
      <c r="AZ42" s="262"/>
      <c r="BA42" s="317"/>
      <c r="BB42" s="390"/>
    </row>
    <row r="43" spans="1:54" ht="24.95" customHeight="1">
      <c r="A43" s="322"/>
      <c r="B43" s="19"/>
      <c r="C43" s="19"/>
      <c r="D43" s="27"/>
      <c r="E43" s="27"/>
      <c r="F43" s="26" t="s">
        <v>6083</v>
      </c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 t="s">
        <v>6384</v>
      </c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4787</v>
      </c>
      <c r="AK43" s="31">
        <v>45075</v>
      </c>
      <c r="AL43" s="328"/>
      <c r="AM43" s="329"/>
      <c r="AN43" s="25"/>
      <c r="AO43" s="24"/>
      <c r="AP43" s="258" t="s">
        <v>3379</v>
      </c>
      <c r="AQ43" s="259">
        <v>40</v>
      </c>
      <c r="AR43" s="259"/>
      <c r="AS43" s="259"/>
      <c r="AT43" s="262"/>
      <c r="AU43" s="262"/>
      <c r="AV43" s="262"/>
      <c r="AW43" s="262"/>
      <c r="AX43" s="262"/>
      <c r="AY43" s="262"/>
      <c r="AZ43" s="262"/>
      <c r="BA43" s="317"/>
      <c r="BB43" s="390"/>
    </row>
    <row r="44" spans="1:54" ht="24.95" customHeight="1">
      <c r="A44" s="322"/>
      <c r="B44" s="19"/>
      <c r="C44" s="19"/>
      <c r="D44" s="27"/>
      <c r="E44" s="27"/>
      <c r="F44" s="26" t="s">
        <v>5716</v>
      </c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 t="s">
        <v>6385</v>
      </c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 t="s">
        <v>4787</v>
      </c>
      <c r="AK44" s="31">
        <v>45075</v>
      </c>
      <c r="AL44" s="328"/>
      <c r="AM44" s="329"/>
      <c r="AN44" s="25"/>
      <c r="AO44" s="24"/>
      <c r="AP44" s="258" t="s">
        <v>789</v>
      </c>
      <c r="AQ44" s="259">
        <v>41</v>
      </c>
      <c r="AR44" s="259"/>
      <c r="AS44" s="259"/>
      <c r="AT44" s="262"/>
      <c r="AU44" s="262"/>
      <c r="AV44" s="262"/>
      <c r="AW44" s="262"/>
      <c r="AX44" s="262"/>
      <c r="AY44" s="262"/>
      <c r="AZ44" s="262"/>
      <c r="BA44" s="317"/>
      <c r="BB44" s="390"/>
    </row>
    <row r="45" spans="1:54" ht="24.95" customHeight="1">
      <c r="A45" s="322"/>
      <c r="B45" s="19"/>
      <c r="C45" s="19"/>
      <c r="D45" s="27"/>
      <c r="E45" s="27"/>
      <c r="F45" s="26" t="s">
        <v>6386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6387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4787</v>
      </c>
      <c r="AK45" s="31">
        <v>45075</v>
      </c>
      <c r="AL45" s="328"/>
      <c r="AM45" s="329"/>
      <c r="AN45" s="25"/>
      <c r="AO45" s="24"/>
      <c r="AP45" s="258" t="s">
        <v>6386</v>
      </c>
      <c r="AQ45" s="259">
        <v>42</v>
      </c>
      <c r="AR45" s="259"/>
      <c r="AS45" s="259"/>
      <c r="AT45" s="262"/>
      <c r="AU45" s="262"/>
      <c r="AV45" s="262"/>
      <c r="AW45" s="262"/>
      <c r="AX45" s="262"/>
      <c r="AY45" s="262"/>
      <c r="AZ45" s="262"/>
      <c r="BA45" s="317"/>
      <c r="BB45" s="390"/>
    </row>
    <row r="46" spans="1:54" ht="24.95" customHeight="1">
      <c r="A46" s="322"/>
      <c r="B46" s="19"/>
      <c r="C46" s="19"/>
      <c r="D46" s="27"/>
      <c r="E46" s="27"/>
      <c r="F46" s="26" t="s">
        <v>6388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6389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4787</v>
      </c>
      <c r="AK46" s="31">
        <v>45075</v>
      </c>
      <c r="AL46" s="328"/>
      <c r="AM46" s="329"/>
      <c r="AN46" s="25"/>
      <c r="AO46" s="24"/>
      <c r="AP46" s="258" t="s">
        <v>6390</v>
      </c>
      <c r="AQ46" s="259">
        <v>43</v>
      </c>
      <c r="AR46" s="259"/>
      <c r="AS46" s="259"/>
      <c r="AT46" s="262"/>
      <c r="AU46" s="262"/>
      <c r="AV46" s="262"/>
      <c r="AW46" s="262"/>
      <c r="AX46" s="262"/>
      <c r="AY46" s="262"/>
      <c r="AZ46" s="262"/>
      <c r="BA46" s="317"/>
      <c r="BB46" s="390"/>
    </row>
    <row r="47" spans="1:54" ht="24.95" customHeight="1">
      <c r="A47" s="322"/>
      <c r="B47" s="19"/>
      <c r="C47" s="19"/>
      <c r="D47" s="27"/>
      <c r="E47" s="27"/>
      <c r="F47" s="26" t="s">
        <v>5876</v>
      </c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 t="s">
        <v>1565</v>
      </c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 t="s">
        <v>4787</v>
      </c>
      <c r="AK47" s="31">
        <v>45075</v>
      </c>
      <c r="AL47" s="328"/>
      <c r="AM47" s="329"/>
      <c r="AN47" s="25"/>
      <c r="AO47" s="24"/>
      <c r="AP47" s="258" t="s">
        <v>1576</v>
      </c>
      <c r="AQ47" s="259">
        <v>44</v>
      </c>
      <c r="AR47" s="259"/>
      <c r="AS47" s="259"/>
      <c r="AT47" s="262"/>
      <c r="AU47" s="262"/>
      <c r="AV47" s="262"/>
      <c r="AW47" s="262"/>
      <c r="AX47" s="262"/>
      <c r="AY47" s="262"/>
      <c r="AZ47" s="262"/>
      <c r="BA47" s="317"/>
      <c r="BB47" s="390"/>
    </row>
    <row r="48" spans="1:54" ht="24.95" customHeight="1">
      <c r="A48" s="322"/>
      <c r="B48" s="19"/>
      <c r="C48" s="19"/>
      <c r="D48" s="27"/>
      <c r="E48" s="27"/>
      <c r="F48" s="26" t="s">
        <v>6391</v>
      </c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 t="s">
        <v>6392</v>
      </c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4787</v>
      </c>
      <c r="AK48" s="31">
        <v>45075</v>
      </c>
      <c r="AL48" s="328"/>
      <c r="AM48" s="329"/>
      <c r="AN48" s="25"/>
      <c r="AO48" s="24"/>
      <c r="AP48" s="258" t="s">
        <v>6391</v>
      </c>
      <c r="AQ48" s="259">
        <v>45</v>
      </c>
      <c r="AR48" s="259"/>
      <c r="AS48" s="259"/>
      <c r="AT48" s="262"/>
      <c r="AU48" s="262"/>
      <c r="AV48" s="262"/>
      <c r="AW48" s="262"/>
      <c r="AX48" s="262"/>
      <c r="AY48" s="262"/>
      <c r="AZ48" s="262"/>
      <c r="BA48" s="317"/>
      <c r="BB48" s="390"/>
    </row>
    <row r="49" spans="1:54" ht="24.95" customHeight="1">
      <c r="A49" s="322"/>
      <c r="B49" s="19"/>
      <c r="C49" s="19"/>
      <c r="D49" s="27"/>
      <c r="E49" s="27"/>
      <c r="F49" s="26" t="s">
        <v>6393</v>
      </c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 t="s">
        <v>6394</v>
      </c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 t="s">
        <v>4787</v>
      </c>
      <c r="AK49" s="31">
        <v>45075</v>
      </c>
      <c r="AL49" s="328"/>
      <c r="AM49" s="329"/>
      <c r="AN49" s="25"/>
      <c r="AO49" s="24"/>
      <c r="AP49" s="258" t="s">
        <v>6393</v>
      </c>
      <c r="AQ49" s="259">
        <v>46</v>
      </c>
      <c r="AR49" s="259"/>
      <c r="AS49" s="259"/>
      <c r="AT49" s="262"/>
      <c r="AU49" s="262"/>
      <c r="AV49" s="262"/>
      <c r="AW49" s="262"/>
      <c r="AX49" s="262"/>
      <c r="AY49" s="262"/>
      <c r="AZ49" s="262"/>
      <c r="BA49" s="317"/>
      <c r="BB49" s="390"/>
    </row>
    <row r="50" spans="1:54" ht="24.95" customHeight="1">
      <c r="A50" s="322"/>
      <c r="B50" s="19"/>
      <c r="C50" s="19"/>
      <c r="D50" s="27"/>
      <c r="E50" s="27"/>
      <c r="F50" s="26" t="s">
        <v>6395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6396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4787</v>
      </c>
      <c r="AK50" s="31">
        <v>45075</v>
      </c>
      <c r="AL50" s="328"/>
      <c r="AM50" s="329"/>
      <c r="AN50" s="25"/>
      <c r="AO50" s="24"/>
      <c r="AP50" s="258" t="s">
        <v>6395</v>
      </c>
      <c r="AQ50" s="259">
        <v>47</v>
      </c>
      <c r="AR50" s="259"/>
      <c r="AS50" s="259"/>
      <c r="AT50" s="262"/>
      <c r="AU50" s="262"/>
      <c r="AV50" s="262"/>
      <c r="AW50" s="262"/>
      <c r="AX50" s="262"/>
      <c r="AY50" s="262"/>
      <c r="AZ50" s="262"/>
      <c r="BA50" s="317"/>
      <c r="BB50" s="390"/>
    </row>
    <row r="51" spans="1:54" ht="24.95" customHeight="1">
      <c r="A51" s="322"/>
      <c r="B51" s="19"/>
      <c r="C51" s="19"/>
      <c r="D51" s="27"/>
      <c r="E51" s="27"/>
      <c r="F51" s="26" t="s">
        <v>6397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6398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4787</v>
      </c>
      <c r="AK51" s="31">
        <v>45075</v>
      </c>
      <c r="AL51" s="328"/>
      <c r="AM51" s="329"/>
      <c r="AN51" s="25"/>
      <c r="AO51" s="24"/>
      <c r="AP51" s="258" t="s">
        <v>6399</v>
      </c>
      <c r="AQ51" s="259">
        <v>48</v>
      </c>
      <c r="AR51" s="259"/>
      <c r="AS51" s="259"/>
      <c r="AT51" s="262"/>
      <c r="AU51" s="262"/>
      <c r="AV51" s="262"/>
      <c r="AW51" s="262"/>
      <c r="AX51" s="262"/>
      <c r="AY51" s="262"/>
      <c r="AZ51" s="262"/>
      <c r="BA51" s="317"/>
      <c r="BB51" s="390"/>
    </row>
    <row r="52" spans="1:54" ht="24.95" customHeight="1">
      <c r="A52" s="322"/>
      <c r="B52" s="19"/>
      <c r="C52" s="19"/>
      <c r="D52" s="27"/>
      <c r="E52" s="27"/>
      <c r="F52" s="26" t="s">
        <v>6400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6401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4787</v>
      </c>
      <c r="AK52" s="31">
        <v>45075</v>
      </c>
      <c r="AL52" s="328"/>
      <c r="AM52" s="329"/>
      <c r="AN52" s="25"/>
      <c r="AO52" s="24"/>
      <c r="AP52" s="258" t="s">
        <v>6402</v>
      </c>
      <c r="AQ52" s="259">
        <v>49</v>
      </c>
      <c r="AR52" s="259"/>
      <c r="AS52" s="259"/>
      <c r="AT52" s="262"/>
      <c r="AU52" s="262"/>
      <c r="AV52" s="262"/>
      <c r="AW52" s="262"/>
      <c r="AX52" s="262"/>
      <c r="AY52" s="262"/>
      <c r="AZ52" s="262"/>
      <c r="BA52" s="317"/>
      <c r="BB52" s="390"/>
    </row>
    <row r="53" spans="1:54" ht="24.95" customHeight="1">
      <c r="A53" s="322"/>
      <c r="B53" s="19"/>
      <c r="C53" s="19"/>
      <c r="D53" s="27"/>
      <c r="E53" s="27"/>
      <c r="F53" s="26" t="s">
        <v>6403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6404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4787</v>
      </c>
      <c r="AK53" s="31">
        <v>45075</v>
      </c>
      <c r="AL53" s="328"/>
      <c r="AM53" s="329"/>
      <c r="AN53" s="25"/>
      <c r="AO53" s="24"/>
      <c r="AP53" s="258" t="s">
        <v>6403</v>
      </c>
      <c r="AQ53" s="259">
        <v>50</v>
      </c>
      <c r="AR53" s="259"/>
      <c r="AS53" s="259"/>
      <c r="AT53" s="262"/>
      <c r="AU53" s="262"/>
      <c r="AV53" s="262"/>
      <c r="AW53" s="262"/>
      <c r="AX53" s="262"/>
      <c r="AY53" s="262"/>
      <c r="AZ53" s="262"/>
      <c r="BA53" s="317"/>
      <c r="BB53" s="390"/>
    </row>
    <row r="54" spans="1:54" ht="24.95" customHeight="1">
      <c r="A54" s="322"/>
      <c r="B54" s="19"/>
      <c r="C54" s="19"/>
      <c r="D54" s="27"/>
      <c r="E54" s="27"/>
      <c r="F54" s="26" t="s">
        <v>6405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6406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8"/>
      <c r="AM54" s="329"/>
      <c r="AN54" s="25"/>
      <c r="AO54" s="24"/>
      <c r="AP54" s="258" t="s">
        <v>6407</v>
      </c>
      <c r="AQ54" s="259">
        <v>51</v>
      </c>
      <c r="AR54" s="259"/>
      <c r="AS54" s="259"/>
      <c r="AT54" s="262"/>
      <c r="AU54" s="262"/>
      <c r="AV54" s="262"/>
      <c r="AW54" s="262"/>
      <c r="AX54" s="262"/>
      <c r="AY54" s="262"/>
      <c r="AZ54" s="262"/>
      <c r="BA54" s="317"/>
      <c r="BB54" s="390"/>
    </row>
    <row r="55" spans="1:54" ht="24.95" customHeight="1">
      <c r="A55" s="322"/>
      <c r="B55" s="19"/>
      <c r="C55" s="19"/>
      <c r="D55" s="27"/>
      <c r="E55" s="27"/>
      <c r="F55" s="26" t="s">
        <v>6408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6409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4787</v>
      </c>
      <c r="AK55" s="31">
        <v>45075</v>
      </c>
      <c r="AL55" s="328"/>
      <c r="AM55" s="329"/>
      <c r="AN55" s="25"/>
      <c r="AO55" s="24"/>
      <c r="AP55" s="258" t="s">
        <v>6410</v>
      </c>
      <c r="AQ55" s="259">
        <v>52</v>
      </c>
      <c r="AR55" s="259"/>
      <c r="AS55" s="259"/>
      <c r="AT55" s="262"/>
      <c r="AU55" s="262"/>
      <c r="AV55" s="262"/>
      <c r="AW55" s="262"/>
      <c r="AX55" s="262"/>
      <c r="AY55" s="262"/>
      <c r="AZ55" s="262"/>
      <c r="BA55" s="317"/>
      <c r="BB55" s="390"/>
    </row>
    <row r="56" spans="1:54" ht="24.95" customHeight="1">
      <c r="A56" s="322"/>
      <c r="B56" s="19"/>
      <c r="C56" s="19"/>
      <c r="D56" s="27"/>
      <c r="E56" s="27"/>
      <c r="F56" s="26" t="s">
        <v>6411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6412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4787</v>
      </c>
      <c r="AK56" s="31">
        <v>45075</v>
      </c>
      <c r="AL56" s="328"/>
      <c r="AM56" s="329"/>
      <c r="AN56" s="25"/>
      <c r="AO56" s="24"/>
      <c r="AP56" s="258" t="s">
        <v>6413</v>
      </c>
      <c r="AQ56" s="259">
        <v>53</v>
      </c>
      <c r="AR56" s="259"/>
      <c r="AS56" s="259"/>
      <c r="AT56" s="262"/>
      <c r="AU56" s="262"/>
      <c r="AV56" s="262"/>
      <c r="AW56" s="262"/>
      <c r="AX56" s="262"/>
      <c r="AY56" s="262"/>
      <c r="AZ56" s="262"/>
      <c r="BA56" s="317"/>
      <c r="BB56" s="390"/>
    </row>
    <row r="57" spans="1:54" ht="24.95" customHeight="1">
      <c r="A57" s="322"/>
      <c r="B57" s="19"/>
      <c r="C57" s="19"/>
      <c r="D57" s="27"/>
      <c r="E57" s="27"/>
      <c r="F57" s="26" t="s">
        <v>6414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6415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4787</v>
      </c>
      <c r="AK57" s="31">
        <v>45075</v>
      </c>
      <c r="AL57" s="328"/>
      <c r="AM57" s="329"/>
      <c r="AN57" s="25"/>
      <c r="AO57" s="24"/>
      <c r="AP57" s="258" t="s">
        <v>6414</v>
      </c>
      <c r="AQ57" s="259">
        <v>54</v>
      </c>
      <c r="AR57" s="259"/>
      <c r="AS57" s="259"/>
      <c r="AT57" s="262"/>
      <c r="AU57" s="262"/>
      <c r="AV57" s="262"/>
      <c r="AW57" s="262"/>
      <c r="AX57" s="262"/>
      <c r="AY57" s="262"/>
      <c r="AZ57" s="262"/>
      <c r="BA57" s="317"/>
      <c r="BB57" s="390"/>
    </row>
    <row r="58" spans="1:54" ht="24.95" customHeight="1">
      <c r="A58" s="322"/>
      <c r="B58" s="19"/>
      <c r="C58" s="19"/>
      <c r="D58" s="27"/>
      <c r="E58" s="27"/>
      <c r="F58" s="26" t="s">
        <v>5819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6416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4787</v>
      </c>
      <c r="AK58" s="31">
        <v>45075</v>
      </c>
      <c r="AL58" s="328"/>
      <c r="AM58" s="329"/>
      <c r="AN58" s="25"/>
      <c r="AO58" s="24"/>
      <c r="AP58" s="258" t="s">
        <v>1530</v>
      </c>
      <c r="AQ58" s="259">
        <v>55</v>
      </c>
      <c r="AR58" s="259"/>
      <c r="AS58" s="259"/>
      <c r="AT58" s="262"/>
      <c r="AU58" s="262"/>
      <c r="AV58" s="262"/>
      <c r="AW58" s="262"/>
      <c r="AX58" s="262"/>
      <c r="AY58" s="262"/>
      <c r="AZ58" s="262"/>
      <c r="BA58" s="317"/>
      <c r="BB58" s="390"/>
    </row>
    <row r="59" spans="1:54" ht="24.95" customHeight="1">
      <c r="A59" s="322"/>
      <c r="B59" s="19"/>
      <c r="C59" s="19"/>
      <c r="D59" s="27"/>
      <c r="E59" s="27"/>
      <c r="F59" s="26" t="s">
        <v>6417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699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4787</v>
      </c>
      <c r="AK59" s="31">
        <v>45075</v>
      </c>
      <c r="AL59" s="328"/>
      <c r="AM59" s="329"/>
      <c r="AN59" s="25"/>
      <c r="AO59" s="24"/>
      <c r="AP59" s="258" t="s">
        <v>6418</v>
      </c>
      <c r="AQ59" s="259">
        <v>56</v>
      </c>
      <c r="AR59" s="259"/>
      <c r="AS59" s="259"/>
      <c r="AT59" s="262"/>
      <c r="AU59" s="262"/>
      <c r="AV59" s="262"/>
      <c r="AW59" s="262"/>
      <c r="AX59" s="262"/>
      <c r="AY59" s="262"/>
      <c r="AZ59" s="262"/>
      <c r="BA59" s="317"/>
      <c r="BB59" s="390"/>
    </row>
    <row r="60" spans="1:54" ht="24.95" customHeight="1">
      <c r="A60" s="322"/>
      <c r="B60" s="19"/>
      <c r="C60" s="19"/>
      <c r="D60" s="27"/>
      <c r="E60" s="27"/>
      <c r="F60" s="26" t="s">
        <v>6419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6420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4787</v>
      </c>
      <c r="AK60" s="31">
        <v>45075</v>
      </c>
      <c r="AL60" s="328"/>
      <c r="AM60" s="329"/>
      <c r="AN60" s="25"/>
      <c r="AO60" s="24"/>
      <c r="AP60" s="258" t="s">
        <v>6419</v>
      </c>
      <c r="AQ60" s="259">
        <v>57</v>
      </c>
      <c r="AR60" s="259"/>
      <c r="AS60" s="259"/>
      <c r="AT60" s="262"/>
      <c r="AU60" s="262"/>
      <c r="AV60" s="262"/>
      <c r="AW60" s="262"/>
      <c r="AX60" s="262"/>
      <c r="AY60" s="262"/>
      <c r="AZ60" s="262"/>
      <c r="BA60" s="317"/>
      <c r="BB60" s="390"/>
    </row>
    <row r="61" spans="1:54" ht="24.95" customHeight="1">
      <c r="A61" s="322"/>
      <c r="B61" s="19"/>
      <c r="C61" s="19"/>
      <c r="D61" s="27"/>
      <c r="E61" s="27"/>
      <c r="F61" s="26" t="s">
        <v>5889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754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4787</v>
      </c>
      <c r="AK61" s="31">
        <v>45075</v>
      </c>
      <c r="AL61" s="328"/>
      <c r="AM61" s="329"/>
      <c r="AN61" s="25"/>
      <c r="AO61" s="24"/>
      <c r="AP61" s="258" t="s">
        <v>755</v>
      </c>
      <c r="AQ61" s="259">
        <v>58</v>
      </c>
      <c r="AR61" s="259"/>
      <c r="AS61" s="259"/>
      <c r="AT61" s="262"/>
      <c r="AU61" s="262"/>
      <c r="AV61" s="262"/>
      <c r="AW61" s="262"/>
      <c r="AX61" s="262"/>
      <c r="AY61" s="262"/>
      <c r="AZ61" s="262"/>
      <c r="BA61" s="317"/>
      <c r="BB61" s="390"/>
    </row>
    <row r="62" spans="1:54" ht="24.95" customHeight="1">
      <c r="A62" s="322"/>
      <c r="B62" s="19"/>
      <c r="C62" s="19"/>
      <c r="D62" s="27"/>
      <c r="E62" s="27"/>
      <c r="F62" s="26" t="s">
        <v>5840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6421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4787</v>
      </c>
      <c r="AK62" s="31">
        <v>45075</v>
      </c>
      <c r="AL62" s="328"/>
      <c r="AM62" s="329"/>
      <c r="AN62" s="25"/>
      <c r="AO62" s="24"/>
      <c r="AP62" s="258" t="s">
        <v>759</v>
      </c>
      <c r="AQ62" s="259">
        <v>59</v>
      </c>
      <c r="AR62" s="259"/>
      <c r="AS62" s="259"/>
      <c r="AT62" s="262"/>
      <c r="AU62" s="262"/>
      <c r="AV62" s="262"/>
      <c r="AW62" s="262"/>
      <c r="AX62" s="262"/>
      <c r="AY62" s="262"/>
      <c r="AZ62" s="262"/>
      <c r="BA62" s="317"/>
      <c r="BB62" s="390"/>
    </row>
    <row r="63" spans="1:54" ht="24.95" customHeight="1">
      <c r="A63" s="322"/>
      <c r="B63" s="19"/>
      <c r="C63" s="19"/>
      <c r="D63" s="27"/>
      <c r="E63" s="27"/>
      <c r="F63" s="26" t="s">
        <v>6422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6423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4787</v>
      </c>
      <c r="AK63" s="31">
        <v>45075</v>
      </c>
      <c r="AL63" s="328"/>
      <c r="AM63" s="329"/>
      <c r="AN63" s="25"/>
      <c r="AO63" s="24"/>
      <c r="AP63" s="258" t="s">
        <v>6424</v>
      </c>
      <c r="AQ63" s="259">
        <v>60</v>
      </c>
      <c r="AR63" s="259"/>
      <c r="AS63" s="259"/>
      <c r="AT63" s="262"/>
      <c r="AU63" s="262"/>
      <c r="AV63" s="262"/>
      <c r="AW63" s="262"/>
      <c r="AX63" s="262"/>
      <c r="AY63" s="262"/>
      <c r="AZ63" s="262"/>
      <c r="BA63" s="317"/>
      <c r="BB63" s="390"/>
    </row>
    <row r="64" spans="1:54" ht="24.95" customHeight="1">
      <c r="A64" s="322"/>
      <c r="B64" s="19"/>
      <c r="C64" s="19"/>
      <c r="D64" s="27"/>
      <c r="E64" s="27"/>
      <c r="F64" s="26" t="s">
        <v>6425</v>
      </c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 t="s">
        <v>6426</v>
      </c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 t="s">
        <v>4787</v>
      </c>
      <c r="AK64" s="31">
        <v>45075</v>
      </c>
      <c r="AL64" s="328"/>
      <c r="AM64" s="329"/>
      <c r="AN64" s="25"/>
      <c r="AO64" s="24"/>
      <c r="AP64" s="258" t="s">
        <v>6427</v>
      </c>
      <c r="AQ64" s="259">
        <v>61</v>
      </c>
      <c r="AR64" s="259"/>
      <c r="AS64" s="259"/>
      <c r="AT64" s="262"/>
      <c r="AU64" s="262"/>
      <c r="AV64" s="262"/>
      <c r="AW64" s="262"/>
      <c r="AX64" s="262"/>
      <c r="AY64" s="262"/>
      <c r="AZ64" s="262"/>
      <c r="BA64" s="317"/>
      <c r="BB64" s="390"/>
    </row>
    <row r="65" spans="1:54" ht="24.95" customHeight="1">
      <c r="A65" s="322"/>
      <c r="B65" s="19"/>
      <c r="C65" s="19"/>
      <c r="D65" s="27"/>
      <c r="E65" s="27"/>
      <c r="F65" s="26" t="s">
        <v>6428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6429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4787</v>
      </c>
      <c r="AK65" s="31">
        <v>45075</v>
      </c>
      <c r="AL65" s="328"/>
      <c r="AM65" s="329"/>
      <c r="AN65" s="25"/>
      <c r="AO65" s="24"/>
      <c r="AP65" s="258" t="s">
        <v>6430</v>
      </c>
      <c r="AQ65" s="259">
        <v>62</v>
      </c>
      <c r="AR65" s="259"/>
      <c r="AS65" s="259"/>
      <c r="AT65" s="262"/>
      <c r="AU65" s="262"/>
      <c r="AV65" s="262"/>
      <c r="AW65" s="262"/>
      <c r="AX65" s="262"/>
      <c r="AY65" s="262"/>
      <c r="AZ65" s="262"/>
      <c r="BA65" s="317"/>
      <c r="BB65" s="390"/>
    </row>
    <row r="66" spans="1:54" ht="24.95" customHeight="1">
      <c r="A66" s="322"/>
      <c r="B66" s="19"/>
      <c r="C66" s="19"/>
      <c r="D66" s="27"/>
      <c r="E66" s="27"/>
      <c r="F66" s="26" t="s">
        <v>5791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6431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4787</v>
      </c>
      <c r="AK66" s="31">
        <v>45075</v>
      </c>
      <c r="AL66" s="328"/>
      <c r="AM66" s="329"/>
      <c r="AN66" s="25"/>
      <c r="AO66" s="24"/>
      <c r="AP66" s="258" t="s">
        <v>1560</v>
      </c>
      <c r="AQ66" s="259">
        <v>63</v>
      </c>
      <c r="AR66" s="259"/>
      <c r="AS66" s="259"/>
      <c r="AT66" s="262"/>
      <c r="AU66" s="262"/>
      <c r="AV66" s="262"/>
      <c r="AW66" s="262"/>
      <c r="AX66" s="262"/>
      <c r="AY66" s="262"/>
      <c r="AZ66" s="262"/>
      <c r="BA66" s="317"/>
      <c r="BB66" s="390"/>
    </row>
    <row r="67" spans="1:54" ht="24.95" customHeight="1">
      <c r="A67" s="322"/>
      <c r="B67" s="19"/>
      <c r="C67" s="19"/>
      <c r="D67" s="27"/>
      <c r="E67" s="27"/>
      <c r="F67" s="26" t="s">
        <v>6432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6433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4787</v>
      </c>
      <c r="AK67" s="31">
        <v>45075</v>
      </c>
      <c r="AL67" s="328"/>
      <c r="AM67" s="329"/>
      <c r="AN67" s="25"/>
      <c r="AO67" s="24"/>
      <c r="AP67" s="258" t="s">
        <v>6434</v>
      </c>
      <c r="AQ67" s="259">
        <v>64</v>
      </c>
      <c r="AR67" s="259"/>
      <c r="AS67" s="259"/>
      <c r="AT67" s="262"/>
      <c r="AU67" s="262"/>
      <c r="AV67" s="262"/>
      <c r="AW67" s="262"/>
      <c r="AX67" s="262"/>
      <c r="AY67" s="262"/>
      <c r="AZ67" s="262"/>
      <c r="BA67" s="317"/>
      <c r="BB67" s="390"/>
    </row>
    <row r="68" spans="1:54" ht="24.95" customHeight="1">
      <c r="A68" s="322"/>
      <c r="B68" s="19"/>
      <c r="C68" s="19"/>
      <c r="D68" s="27"/>
      <c r="E68" s="27"/>
      <c r="F68" s="26" t="s">
        <v>6435</v>
      </c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6436</v>
      </c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 t="s">
        <v>4787</v>
      </c>
      <c r="AK68" s="31">
        <v>45075</v>
      </c>
      <c r="AL68" s="328"/>
      <c r="AM68" s="329"/>
      <c r="AN68" s="25"/>
      <c r="AO68" s="24"/>
      <c r="AP68" s="258" t="s">
        <v>6435</v>
      </c>
      <c r="AQ68" s="259">
        <v>65</v>
      </c>
      <c r="AR68" s="259"/>
      <c r="AS68" s="259"/>
      <c r="AT68" s="262"/>
      <c r="AU68" s="262"/>
      <c r="AV68" s="262"/>
      <c r="AW68" s="262"/>
      <c r="AX68" s="262"/>
      <c r="AY68" s="262"/>
      <c r="AZ68" s="262"/>
      <c r="BA68" s="317"/>
      <c r="BB68" s="390"/>
    </row>
    <row r="69" spans="1:54" ht="24.95" customHeight="1">
      <c r="A69" s="322"/>
      <c r="B69" s="19"/>
      <c r="C69" s="19"/>
      <c r="D69" s="27"/>
      <c r="E69" s="27"/>
      <c r="F69" s="26" t="s">
        <v>5851</v>
      </c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 t="s">
        <v>1463</v>
      </c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4787</v>
      </c>
      <c r="AK69" s="31">
        <v>45075</v>
      </c>
      <c r="AL69" s="328"/>
      <c r="AM69" s="329"/>
      <c r="AN69" s="25"/>
      <c r="AO69" s="24"/>
      <c r="AP69" s="258" t="s">
        <v>1465</v>
      </c>
      <c r="AQ69" s="259">
        <v>66</v>
      </c>
      <c r="AR69" s="259"/>
      <c r="AS69" s="259"/>
      <c r="AT69" s="262"/>
      <c r="AU69" s="262"/>
      <c r="AV69" s="262"/>
      <c r="AW69" s="262"/>
      <c r="AX69" s="262"/>
      <c r="AY69" s="262"/>
      <c r="AZ69" s="262"/>
      <c r="BA69" s="317"/>
      <c r="BB69" s="390"/>
    </row>
    <row r="70" spans="1:54" ht="24.95" customHeight="1">
      <c r="A70" s="322"/>
      <c r="B70" s="19"/>
      <c r="C70" s="19"/>
      <c r="D70" s="27"/>
      <c r="E70" s="27"/>
      <c r="F70" s="26" t="s">
        <v>6437</v>
      </c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>
        <v>117</v>
      </c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 t="s">
        <v>4787</v>
      </c>
      <c r="AK70" s="31">
        <v>45075</v>
      </c>
      <c r="AL70" s="328"/>
      <c r="AM70" s="329"/>
      <c r="AN70" s="25"/>
      <c r="AO70" s="24"/>
      <c r="AP70" s="258" t="s">
        <v>6438</v>
      </c>
      <c r="AQ70" s="259">
        <v>67</v>
      </c>
      <c r="AR70" s="259"/>
      <c r="AS70" s="259"/>
      <c r="AT70" s="262"/>
      <c r="AU70" s="262"/>
      <c r="AV70" s="262"/>
      <c r="AW70" s="262"/>
      <c r="AX70" s="262"/>
      <c r="AY70" s="262"/>
      <c r="AZ70" s="262"/>
      <c r="BA70" s="317"/>
      <c r="BB70" s="390"/>
    </row>
    <row r="71" spans="1:54" ht="24.95" customHeight="1">
      <c r="A71" s="322"/>
      <c r="B71" s="19"/>
      <c r="C71" s="19"/>
      <c r="D71" s="27"/>
      <c r="E71" s="27"/>
      <c r="F71" s="26" t="s">
        <v>5764</v>
      </c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 t="s">
        <v>6439</v>
      </c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 t="s">
        <v>4787</v>
      </c>
      <c r="AK71" s="31">
        <v>45075</v>
      </c>
      <c r="AL71" s="328"/>
      <c r="AM71" s="329"/>
      <c r="AN71" s="25"/>
      <c r="AO71" s="24"/>
      <c r="AP71" s="258" t="s">
        <v>751</v>
      </c>
      <c r="AQ71" s="259">
        <v>68</v>
      </c>
      <c r="AR71" s="259"/>
      <c r="AS71" s="259"/>
      <c r="AT71" s="262"/>
      <c r="AU71" s="262"/>
      <c r="AV71" s="262"/>
      <c r="AW71" s="262"/>
      <c r="AX71" s="262"/>
      <c r="AY71" s="262"/>
      <c r="AZ71" s="262"/>
      <c r="BA71" s="317"/>
      <c r="BB71" s="390"/>
    </row>
    <row r="72" spans="1:54" ht="24.95" customHeight="1">
      <c r="A72" s="322"/>
      <c r="B72" s="19"/>
      <c r="C72" s="19"/>
      <c r="D72" s="27"/>
      <c r="E72" s="27"/>
      <c r="F72" s="26" t="s">
        <v>5860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747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4787</v>
      </c>
      <c r="AK72" s="31">
        <v>45075</v>
      </c>
      <c r="AL72" s="328"/>
      <c r="AM72" s="329"/>
      <c r="AN72" s="25"/>
      <c r="AO72" s="24"/>
      <c r="AP72" s="258" t="s">
        <v>749</v>
      </c>
      <c r="AQ72" s="259">
        <v>69</v>
      </c>
      <c r="AR72" s="259"/>
      <c r="AS72" s="259"/>
      <c r="AT72" s="262"/>
      <c r="AU72" s="262"/>
      <c r="AV72" s="262"/>
      <c r="AW72" s="262"/>
      <c r="AX72" s="262"/>
      <c r="AY72" s="262"/>
      <c r="AZ72" s="262"/>
      <c r="BA72" s="317"/>
      <c r="BB72" s="390"/>
    </row>
    <row r="73" spans="1:54" ht="24.95" customHeight="1">
      <c r="A73" s="322"/>
      <c r="B73" s="19"/>
      <c r="C73" s="19"/>
      <c r="D73" s="27"/>
      <c r="E73" s="27"/>
      <c r="F73" s="26" t="s">
        <v>6250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4787</v>
      </c>
      <c r="AK73" s="31">
        <v>45075</v>
      </c>
      <c r="AL73" s="328"/>
      <c r="AM73" s="329"/>
      <c r="AN73" s="25"/>
      <c r="AO73" s="24"/>
      <c r="AP73" s="258" t="s">
        <v>4383</v>
      </c>
      <c r="AQ73" s="259">
        <v>70</v>
      </c>
      <c r="AR73" s="259"/>
      <c r="AS73" s="259"/>
      <c r="AT73" s="262"/>
      <c r="AU73" s="262"/>
      <c r="AV73" s="262"/>
      <c r="AW73" s="262"/>
      <c r="AX73" s="262"/>
      <c r="AY73" s="262"/>
      <c r="AZ73" s="262"/>
      <c r="BA73" s="317"/>
      <c r="BB73" s="390"/>
    </row>
    <row r="74" spans="1:54" ht="24.95" customHeight="1">
      <c r="A74" s="322"/>
      <c r="B74" s="19"/>
      <c r="C74" s="19"/>
      <c r="D74" s="27"/>
      <c r="E74" s="27"/>
      <c r="F74" s="26" t="s">
        <v>5891</v>
      </c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 t="s">
        <v>6440</v>
      </c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 t="s">
        <v>4787</v>
      </c>
      <c r="AK74" s="31">
        <v>45075</v>
      </c>
      <c r="AL74" s="328"/>
      <c r="AM74" s="329"/>
      <c r="AN74" s="25"/>
      <c r="AO74" s="24"/>
      <c r="AP74" s="258" t="s">
        <v>1549</v>
      </c>
      <c r="AQ74" s="259">
        <v>71</v>
      </c>
      <c r="AR74" s="259"/>
      <c r="AS74" s="259"/>
      <c r="AT74" s="262"/>
      <c r="AU74" s="262"/>
      <c r="AV74" s="262"/>
      <c r="AW74" s="262"/>
      <c r="AX74" s="262"/>
      <c r="AY74" s="262"/>
      <c r="AZ74" s="262"/>
      <c r="BA74" s="317"/>
      <c r="BB74" s="390"/>
    </row>
    <row r="75" spans="1:54" ht="24.95" customHeight="1">
      <c r="A75" s="322"/>
      <c r="B75" s="19"/>
      <c r="C75" s="19"/>
      <c r="D75" s="27"/>
      <c r="E75" s="27"/>
      <c r="F75" s="26" t="s">
        <v>6441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6442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4787</v>
      </c>
      <c r="AK75" s="31">
        <v>45075</v>
      </c>
      <c r="AL75" s="328"/>
      <c r="AM75" s="329"/>
      <c r="AN75" s="25"/>
      <c r="AO75" s="24"/>
      <c r="AP75" s="258" t="s">
        <v>6443</v>
      </c>
      <c r="AQ75" s="259">
        <v>72</v>
      </c>
      <c r="AR75" s="259"/>
      <c r="AS75" s="259"/>
      <c r="AT75" s="262"/>
      <c r="AU75" s="262"/>
      <c r="AV75" s="262"/>
      <c r="AW75" s="262"/>
      <c r="AX75" s="262"/>
      <c r="AY75" s="262"/>
      <c r="AZ75" s="262"/>
      <c r="BA75" s="317"/>
      <c r="BB75" s="390"/>
    </row>
    <row r="76" spans="1:54" ht="24.95" customHeight="1">
      <c r="A76" s="322"/>
      <c r="B76" s="19"/>
      <c r="C76" s="19"/>
      <c r="D76" s="27"/>
      <c r="E76" s="27"/>
      <c r="F76" s="26" t="s">
        <v>6444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6445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4787</v>
      </c>
      <c r="AK76" s="31">
        <v>45075</v>
      </c>
      <c r="AL76" s="328"/>
      <c r="AM76" s="329"/>
      <c r="AN76" s="25"/>
      <c r="AO76" s="24"/>
      <c r="AP76" s="258" t="s">
        <v>6446</v>
      </c>
      <c r="AQ76" s="259">
        <v>73</v>
      </c>
      <c r="AR76" s="259"/>
      <c r="AS76" s="259"/>
      <c r="AT76" s="262"/>
      <c r="AU76" s="262"/>
      <c r="AV76" s="262"/>
      <c r="AW76" s="262"/>
      <c r="AX76" s="262"/>
      <c r="AY76" s="262"/>
      <c r="AZ76" s="262"/>
      <c r="BA76" s="317"/>
      <c r="BB76" s="390"/>
    </row>
    <row r="77" spans="1:54" ht="24.95" customHeight="1">
      <c r="A77" s="322"/>
      <c r="B77" s="19"/>
      <c r="C77" s="19"/>
      <c r="D77" s="27"/>
      <c r="E77" s="27"/>
      <c r="F77" s="26" t="s">
        <v>6447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6448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4787</v>
      </c>
      <c r="AK77" s="31">
        <v>45075</v>
      </c>
      <c r="AL77" s="328"/>
      <c r="AM77" s="329"/>
      <c r="AN77" s="25"/>
      <c r="AO77" s="24"/>
      <c r="AP77" s="258" t="s">
        <v>6449</v>
      </c>
      <c r="AQ77" s="259">
        <v>74</v>
      </c>
      <c r="AR77" s="259"/>
      <c r="AS77" s="259"/>
      <c r="AT77" s="262"/>
      <c r="AU77" s="262"/>
      <c r="AV77" s="262"/>
      <c r="AW77" s="262"/>
      <c r="AX77" s="262"/>
      <c r="AY77" s="262"/>
      <c r="AZ77" s="262"/>
      <c r="BA77" s="317"/>
      <c r="BB77" s="390"/>
    </row>
    <row r="78" spans="1:54" ht="24.95" customHeight="1">
      <c r="A78" s="322"/>
      <c r="B78" s="19"/>
      <c r="C78" s="19"/>
      <c r="D78" s="27"/>
      <c r="E78" s="27"/>
      <c r="F78" s="26" t="s">
        <v>6450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6451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4787</v>
      </c>
      <c r="AK78" s="31">
        <v>45075</v>
      </c>
      <c r="AL78" s="328"/>
      <c r="AM78" s="329"/>
      <c r="AN78" s="25"/>
      <c r="AO78" s="24"/>
      <c r="AP78" s="258" t="s">
        <v>6452</v>
      </c>
      <c r="AQ78" s="259">
        <v>75</v>
      </c>
      <c r="AR78" s="259"/>
      <c r="AS78" s="259"/>
      <c r="AT78" s="262"/>
      <c r="AU78" s="262"/>
      <c r="AV78" s="262"/>
      <c r="AW78" s="262"/>
      <c r="AX78" s="262"/>
      <c r="AY78" s="262"/>
      <c r="AZ78" s="262"/>
      <c r="BA78" s="317"/>
      <c r="BB78" s="390"/>
    </row>
    <row r="79" spans="1:54" ht="24.95" customHeight="1">
      <c r="A79" s="322"/>
      <c r="B79" s="19"/>
      <c r="C79" s="19"/>
      <c r="D79" s="27"/>
      <c r="E79" s="27"/>
      <c r="F79" s="26" t="s">
        <v>6088</v>
      </c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 t="s">
        <v>4787</v>
      </c>
      <c r="AK79" s="31">
        <v>45075</v>
      </c>
      <c r="AL79" s="328"/>
      <c r="AM79" s="329"/>
      <c r="AN79" s="25"/>
      <c r="AO79" s="24"/>
      <c r="AP79" s="258" t="s">
        <v>3434</v>
      </c>
      <c r="AQ79" s="259">
        <v>76</v>
      </c>
      <c r="AR79" s="259"/>
      <c r="AS79" s="259"/>
      <c r="AT79" s="262"/>
      <c r="AU79" s="262"/>
      <c r="AV79" s="262"/>
      <c r="AW79" s="262"/>
      <c r="AX79" s="262"/>
      <c r="AY79" s="262"/>
      <c r="AZ79" s="262"/>
      <c r="BA79" s="317"/>
      <c r="BB79" s="390"/>
    </row>
    <row r="80" spans="1:54" ht="24.95" customHeight="1">
      <c r="A80" s="322"/>
      <c r="B80" s="19"/>
      <c r="C80" s="19"/>
      <c r="D80" s="27"/>
      <c r="E80" s="27"/>
      <c r="F80" s="26" t="s">
        <v>6453</v>
      </c>
      <c r="G80" s="26"/>
      <c r="H80" s="26"/>
      <c r="I80" s="26"/>
      <c r="J80" s="26"/>
      <c r="K80" s="26"/>
      <c r="L80" s="26"/>
      <c r="M80" s="26"/>
      <c r="N80" s="26"/>
      <c r="O80" s="26"/>
      <c r="P80" s="26" t="s">
        <v>6454</v>
      </c>
      <c r="Q80" s="26"/>
      <c r="R80" s="26"/>
      <c r="S80" s="26" t="s">
        <v>6455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4787</v>
      </c>
      <c r="AK80" s="31">
        <v>45075</v>
      </c>
      <c r="AL80" s="328"/>
      <c r="AM80" s="329"/>
      <c r="AN80" s="25"/>
      <c r="AO80" s="24"/>
      <c r="AP80" s="258" t="s">
        <v>6456</v>
      </c>
      <c r="AQ80" s="259">
        <v>77</v>
      </c>
      <c r="AR80" s="259"/>
      <c r="AS80" s="259"/>
      <c r="AT80" s="262"/>
      <c r="AU80" s="262"/>
      <c r="AV80" s="262"/>
      <c r="AW80" s="262"/>
      <c r="AX80" s="262"/>
      <c r="AY80" s="262"/>
      <c r="AZ80" s="262"/>
      <c r="BA80" s="317"/>
      <c r="BB80" s="390"/>
    </row>
    <row r="81" spans="1:54" ht="24.95" customHeight="1">
      <c r="A81" s="322"/>
      <c r="B81" s="19"/>
      <c r="C81" s="19"/>
      <c r="D81" s="27"/>
      <c r="E81" s="27"/>
      <c r="F81" s="26" t="s">
        <v>6457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6458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4787</v>
      </c>
      <c r="AK81" s="31">
        <v>45075</v>
      </c>
      <c r="AL81" s="328"/>
      <c r="AM81" s="329"/>
      <c r="AN81" s="25"/>
      <c r="AO81" s="24"/>
      <c r="AP81" s="258" t="s">
        <v>6459</v>
      </c>
      <c r="AQ81" s="259">
        <v>78</v>
      </c>
      <c r="AR81" s="259"/>
      <c r="AS81" s="259"/>
      <c r="AT81" s="262"/>
      <c r="AU81" s="262"/>
      <c r="AV81" s="262"/>
      <c r="AW81" s="262"/>
      <c r="AX81" s="262"/>
      <c r="AY81" s="262"/>
      <c r="AZ81" s="262"/>
      <c r="BA81" s="317"/>
      <c r="BB81" s="390"/>
    </row>
    <row r="82" spans="1:54" ht="24.95" customHeight="1">
      <c r="A82" s="322"/>
      <c r="B82" s="19"/>
      <c r="C82" s="19"/>
      <c r="D82" s="27"/>
      <c r="E82" s="27"/>
      <c r="F82" s="26" t="s">
        <v>6460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6461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4787</v>
      </c>
      <c r="AK82" s="31">
        <v>45075</v>
      </c>
      <c r="AL82" s="328"/>
      <c r="AM82" s="329"/>
      <c r="AN82" s="25"/>
      <c r="AO82" s="24"/>
      <c r="AP82" s="258" t="s">
        <v>6462</v>
      </c>
      <c r="AQ82" s="259">
        <v>79</v>
      </c>
      <c r="AR82" s="259"/>
      <c r="AS82" s="259"/>
      <c r="AT82" s="262"/>
      <c r="AU82" s="262"/>
      <c r="AV82" s="262"/>
      <c r="AW82" s="262"/>
      <c r="AX82" s="262"/>
      <c r="AY82" s="262"/>
      <c r="AZ82" s="262"/>
      <c r="BA82" s="317"/>
      <c r="BB82" s="390"/>
    </row>
    <row r="83" spans="1:54" ht="24.95" customHeight="1">
      <c r="A83" s="322"/>
      <c r="B83" s="19"/>
      <c r="C83" s="19"/>
      <c r="D83" s="27"/>
      <c r="E83" s="27"/>
      <c r="F83" s="26" t="s">
        <v>6463</v>
      </c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 t="s">
        <v>6464</v>
      </c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4787</v>
      </c>
      <c r="AK83" s="31">
        <v>45075</v>
      </c>
      <c r="AL83" s="328"/>
      <c r="AM83" s="329"/>
      <c r="AN83" s="25"/>
      <c r="AO83" s="24"/>
      <c r="AP83" s="258" t="s">
        <v>6463</v>
      </c>
      <c r="AQ83" s="259">
        <v>80</v>
      </c>
      <c r="AR83" s="259"/>
      <c r="AS83" s="259"/>
      <c r="AT83" s="262"/>
      <c r="AU83" s="262"/>
      <c r="AV83" s="262"/>
      <c r="AW83" s="262"/>
      <c r="AX83" s="262"/>
      <c r="AY83" s="262"/>
      <c r="AZ83" s="262"/>
      <c r="BA83" s="317"/>
      <c r="BB83" s="390"/>
    </row>
    <row r="84" spans="1:54" ht="24.95" customHeight="1">
      <c r="A84" s="322"/>
      <c r="B84" s="19"/>
      <c r="C84" s="19"/>
      <c r="D84" s="27"/>
      <c r="E84" s="27"/>
      <c r="F84" s="26" t="s">
        <v>5855</v>
      </c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 t="s">
        <v>6465</v>
      </c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 t="s">
        <v>4787</v>
      </c>
      <c r="AK84" s="31">
        <v>45075</v>
      </c>
      <c r="AL84" s="328"/>
      <c r="AM84" s="329"/>
      <c r="AN84" s="25"/>
      <c r="AO84" s="24"/>
      <c r="AP84" s="258" t="s">
        <v>682</v>
      </c>
      <c r="AQ84" s="259">
        <v>81</v>
      </c>
      <c r="AR84" s="259"/>
      <c r="AS84" s="259"/>
      <c r="AT84" s="262"/>
      <c r="AU84" s="262"/>
      <c r="AV84" s="262"/>
      <c r="AW84" s="262"/>
      <c r="AX84" s="262"/>
      <c r="AY84" s="262"/>
      <c r="AZ84" s="262"/>
      <c r="BA84" s="317"/>
      <c r="BB84" s="390"/>
    </row>
    <row r="85" spans="1:54" ht="24.95" customHeight="1">
      <c r="A85" s="322"/>
      <c r="B85" s="19"/>
      <c r="C85" s="19"/>
      <c r="D85" s="27"/>
      <c r="E85" s="27"/>
      <c r="F85" s="26" t="s">
        <v>5847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1102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4787</v>
      </c>
      <c r="AK85" s="31">
        <v>45075</v>
      </c>
      <c r="AL85" s="328"/>
      <c r="AM85" s="329"/>
      <c r="AN85" s="25"/>
      <c r="AO85" s="24"/>
      <c r="AP85" s="258" t="s">
        <v>6466</v>
      </c>
      <c r="AQ85" s="259">
        <v>82</v>
      </c>
      <c r="AR85" s="259"/>
      <c r="AS85" s="259"/>
      <c r="AT85" s="262"/>
      <c r="AU85" s="262"/>
      <c r="AV85" s="262"/>
      <c r="AW85" s="262"/>
      <c r="AX85" s="262"/>
      <c r="AY85" s="262"/>
      <c r="AZ85" s="262"/>
      <c r="BA85" s="317"/>
      <c r="BB85" s="390"/>
    </row>
    <row r="86" spans="1:54" ht="24.95" customHeight="1">
      <c r="A86" s="322"/>
      <c r="B86" s="19"/>
      <c r="C86" s="19"/>
      <c r="D86" s="27"/>
      <c r="E86" s="27"/>
      <c r="F86" s="26" t="s">
        <v>5723</v>
      </c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 t="s">
        <v>6467</v>
      </c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 t="s">
        <v>4787</v>
      </c>
      <c r="AK86" s="31">
        <v>45075</v>
      </c>
      <c r="AL86" s="328"/>
      <c r="AM86" s="329"/>
      <c r="AN86" s="25"/>
      <c r="AO86" s="24"/>
      <c r="AP86" s="258" t="s">
        <v>733</v>
      </c>
      <c r="AQ86" s="259">
        <v>83</v>
      </c>
      <c r="AR86" s="259"/>
      <c r="AS86" s="259"/>
      <c r="AT86" s="262"/>
      <c r="AU86" s="262"/>
      <c r="AV86" s="262"/>
      <c r="AW86" s="262"/>
      <c r="AX86" s="262"/>
      <c r="AY86" s="262"/>
      <c r="AZ86" s="262"/>
      <c r="BA86" s="317"/>
      <c r="BB86" s="390"/>
    </row>
    <row r="87" spans="1:54" ht="24.95" customHeight="1">
      <c r="A87" s="322"/>
      <c r="B87" s="19"/>
      <c r="C87" s="19"/>
      <c r="D87" s="27"/>
      <c r="E87" s="27"/>
      <c r="F87" s="26" t="s">
        <v>6468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6469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4787</v>
      </c>
      <c r="AK87" s="31">
        <v>45075</v>
      </c>
      <c r="AL87" s="328"/>
      <c r="AM87" s="329"/>
      <c r="AN87" s="25"/>
      <c r="AO87" s="24"/>
      <c r="AP87" s="258" t="s">
        <v>6470</v>
      </c>
      <c r="AQ87" s="259">
        <v>84</v>
      </c>
      <c r="AR87" s="259"/>
      <c r="AS87" s="259"/>
      <c r="AT87" s="262"/>
      <c r="AU87" s="262"/>
      <c r="AV87" s="262"/>
      <c r="AW87" s="262"/>
      <c r="AX87" s="262"/>
      <c r="AY87" s="262"/>
      <c r="AZ87" s="262"/>
      <c r="BA87" s="317"/>
      <c r="BB87" s="390"/>
    </row>
    <row r="88" spans="1:54" ht="24.95" customHeight="1">
      <c r="A88" s="322"/>
      <c r="B88" s="19"/>
      <c r="C88" s="19"/>
      <c r="D88" s="27"/>
      <c r="E88" s="27"/>
      <c r="F88" s="26" t="s">
        <v>6471</v>
      </c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 t="s">
        <v>4787</v>
      </c>
      <c r="AK88" s="31">
        <v>45075</v>
      </c>
      <c r="AL88" s="328"/>
      <c r="AM88" s="329"/>
      <c r="AN88" s="25"/>
      <c r="AO88" s="24"/>
      <c r="AP88" s="258" t="s">
        <v>6472</v>
      </c>
      <c r="AQ88" s="259">
        <v>85</v>
      </c>
      <c r="AR88" s="259"/>
      <c r="AS88" s="259"/>
      <c r="AT88" s="262"/>
      <c r="AU88" s="262"/>
      <c r="AV88" s="262"/>
      <c r="AW88" s="262"/>
      <c r="AX88" s="262"/>
      <c r="AY88" s="262"/>
      <c r="AZ88" s="262"/>
      <c r="BA88" s="317"/>
      <c r="BB88" s="390"/>
    </row>
    <row r="89" spans="1:54" ht="24.95" customHeight="1">
      <c r="A89" s="322"/>
      <c r="B89" s="19"/>
      <c r="C89" s="19"/>
      <c r="D89" s="27"/>
      <c r="E89" s="27"/>
      <c r="F89" s="26" t="s">
        <v>6473</v>
      </c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 t="s">
        <v>6474</v>
      </c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 t="s">
        <v>4787</v>
      </c>
      <c r="AK89" s="31">
        <v>45075</v>
      </c>
      <c r="AL89" s="328"/>
      <c r="AM89" s="329"/>
      <c r="AN89" s="25"/>
      <c r="AO89" s="24"/>
      <c r="AP89" s="258" t="s">
        <v>6475</v>
      </c>
      <c r="AQ89" s="259">
        <v>86</v>
      </c>
      <c r="AR89" s="259"/>
      <c r="AS89" s="259"/>
      <c r="AT89" s="262"/>
      <c r="AU89" s="262"/>
      <c r="AV89" s="262"/>
      <c r="AW89" s="262"/>
      <c r="AX89" s="262"/>
      <c r="AY89" s="262"/>
      <c r="AZ89" s="262"/>
      <c r="BA89" s="317"/>
      <c r="BB89" s="390"/>
    </row>
    <row r="90" spans="1:54" ht="24.95" customHeight="1">
      <c r="A90" s="322"/>
      <c r="B90" s="19"/>
      <c r="C90" s="19"/>
      <c r="D90" s="27"/>
      <c r="E90" s="27"/>
      <c r="F90" s="26" t="s">
        <v>6476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597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4787</v>
      </c>
      <c r="AK90" s="31">
        <v>45075</v>
      </c>
      <c r="AL90" s="328"/>
      <c r="AM90" s="329"/>
      <c r="AN90" s="25"/>
      <c r="AO90" s="24"/>
      <c r="AP90" s="258" t="s">
        <v>6477</v>
      </c>
      <c r="AQ90" s="259">
        <v>87</v>
      </c>
      <c r="AR90" s="259"/>
      <c r="AS90" s="259"/>
      <c r="AT90" s="262"/>
      <c r="AU90" s="262"/>
      <c r="AV90" s="262"/>
      <c r="AW90" s="262"/>
      <c r="AX90" s="262"/>
      <c r="AY90" s="262"/>
      <c r="AZ90" s="262"/>
      <c r="BA90" s="317"/>
      <c r="BB90" s="390"/>
    </row>
    <row r="91" spans="1:54" ht="24.95" customHeight="1">
      <c r="A91" s="322"/>
      <c r="B91" s="19"/>
      <c r="C91" s="19"/>
      <c r="D91" s="27"/>
      <c r="E91" s="27"/>
      <c r="F91" s="26" t="s">
        <v>6478</v>
      </c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 t="s">
        <v>6479</v>
      </c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 t="s">
        <v>4787</v>
      </c>
      <c r="AK91" s="31">
        <v>45075</v>
      </c>
      <c r="AL91" s="328"/>
      <c r="AM91" s="329"/>
      <c r="AN91" s="25"/>
      <c r="AO91" s="24"/>
      <c r="AP91" s="258" t="s">
        <v>6478</v>
      </c>
      <c r="AQ91" s="259">
        <v>88</v>
      </c>
      <c r="AR91" s="259"/>
      <c r="AS91" s="259"/>
      <c r="AT91" s="262"/>
      <c r="AU91" s="262"/>
      <c r="AV91" s="262"/>
      <c r="AW91" s="262"/>
      <c r="AX91" s="262"/>
      <c r="AY91" s="262"/>
      <c r="AZ91" s="262"/>
      <c r="BA91" s="317"/>
      <c r="BB91" s="390"/>
    </row>
    <row r="92" spans="1:54" ht="24.95" customHeight="1">
      <c r="A92" s="322"/>
      <c r="B92" s="19"/>
      <c r="C92" s="19"/>
      <c r="D92" s="27"/>
      <c r="E92" s="27"/>
      <c r="F92" s="26" t="s">
        <v>6480</v>
      </c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 t="s">
        <v>6481</v>
      </c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 t="s">
        <v>4787</v>
      </c>
      <c r="AK92" s="31">
        <v>45075</v>
      </c>
      <c r="AL92" s="328"/>
      <c r="AM92" s="329"/>
      <c r="AN92" s="25"/>
      <c r="AO92" s="24"/>
      <c r="AP92" s="258" t="s">
        <v>6482</v>
      </c>
      <c r="AQ92" s="259">
        <v>89</v>
      </c>
      <c r="AR92" s="259"/>
      <c r="AS92" s="259"/>
      <c r="AT92" s="262"/>
      <c r="AU92" s="262"/>
      <c r="AV92" s="262"/>
      <c r="AW92" s="262"/>
      <c r="AX92" s="262"/>
      <c r="AY92" s="262"/>
      <c r="AZ92" s="262"/>
      <c r="BA92" s="317"/>
      <c r="BB92" s="390"/>
    </row>
    <row r="93" spans="1:54" ht="24.95" customHeight="1">
      <c r="A93" s="322"/>
      <c r="B93" s="19"/>
      <c r="C93" s="19"/>
      <c r="D93" s="27"/>
      <c r="E93" s="27"/>
      <c r="F93" s="26" t="s">
        <v>6483</v>
      </c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 t="s">
        <v>6484</v>
      </c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4787</v>
      </c>
      <c r="AK93" s="31">
        <v>45075</v>
      </c>
      <c r="AL93" s="328"/>
      <c r="AM93" s="329"/>
      <c r="AN93" s="25"/>
      <c r="AO93" s="24"/>
      <c r="AP93" s="258" t="s">
        <v>6485</v>
      </c>
      <c r="AQ93" s="259">
        <v>90</v>
      </c>
      <c r="AR93" s="259"/>
      <c r="AS93" s="259"/>
      <c r="AT93" s="262"/>
      <c r="AU93" s="262"/>
      <c r="AV93" s="262"/>
      <c r="AW93" s="262"/>
      <c r="AX93" s="262"/>
      <c r="AY93" s="262"/>
      <c r="AZ93" s="262"/>
      <c r="BA93" s="317"/>
      <c r="BB93" s="390"/>
    </row>
    <row r="94" spans="1:54" ht="24.95" customHeight="1">
      <c r="A94" s="322"/>
      <c r="B94" s="19"/>
      <c r="C94" s="19"/>
      <c r="D94" s="27"/>
      <c r="E94" s="27"/>
      <c r="F94" s="26" t="s">
        <v>6486</v>
      </c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 t="s">
        <v>6487</v>
      </c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 t="s">
        <v>4787</v>
      </c>
      <c r="AK94" s="31">
        <v>45075</v>
      </c>
      <c r="AL94" s="328"/>
      <c r="AM94" s="329"/>
      <c r="AN94" s="25"/>
      <c r="AO94" s="24"/>
      <c r="AP94" s="258" t="s">
        <v>6486</v>
      </c>
      <c r="AQ94" s="259">
        <v>91</v>
      </c>
      <c r="AR94" s="259"/>
      <c r="AS94" s="259"/>
      <c r="AT94" s="262"/>
      <c r="AU94" s="262"/>
      <c r="AV94" s="262"/>
      <c r="AW94" s="262"/>
      <c r="AX94" s="262"/>
      <c r="AY94" s="262"/>
      <c r="AZ94" s="262"/>
      <c r="BA94" s="317"/>
      <c r="BB94" s="390"/>
    </row>
    <row r="95" spans="1:54" ht="24.95" customHeight="1">
      <c r="A95" s="322"/>
      <c r="B95" s="19"/>
      <c r="C95" s="19"/>
      <c r="D95" s="27"/>
      <c r="E95" s="27"/>
      <c r="F95" s="26" t="s">
        <v>6253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6488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4787</v>
      </c>
      <c r="AK95" s="31">
        <v>45075</v>
      </c>
      <c r="AL95" s="328"/>
      <c r="AM95" s="329"/>
      <c r="AN95" s="25"/>
      <c r="AO95" s="24"/>
      <c r="AP95" s="258" t="s">
        <v>4395</v>
      </c>
      <c r="AQ95" s="259">
        <v>92</v>
      </c>
      <c r="AR95" s="259"/>
      <c r="AS95" s="259"/>
      <c r="AT95" s="262"/>
      <c r="AU95" s="262"/>
      <c r="AV95" s="262"/>
      <c r="AW95" s="262"/>
      <c r="AX95" s="262"/>
      <c r="AY95" s="262"/>
      <c r="AZ95" s="262"/>
      <c r="BA95" s="317"/>
      <c r="BB95" s="390"/>
    </row>
    <row r="96" spans="1:54" ht="24.95" customHeight="1">
      <c r="A96" s="322"/>
      <c r="B96" s="19"/>
      <c r="C96" s="19"/>
      <c r="D96" s="27"/>
      <c r="E96" s="27"/>
      <c r="F96" s="26" t="s">
        <v>6489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6490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4787</v>
      </c>
      <c r="AK96" s="31">
        <v>45075</v>
      </c>
      <c r="AL96" s="328"/>
      <c r="AM96" s="329"/>
      <c r="AN96" s="25"/>
      <c r="AO96" s="24"/>
      <c r="AP96" s="258" t="s">
        <v>6489</v>
      </c>
      <c r="AQ96" s="259">
        <v>93</v>
      </c>
      <c r="AR96" s="259"/>
      <c r="AS96" s="259"/>
      <c r="AT96" s="262"/>
      <c r="AU96" s="262"/>
      <c r="AV96" s="262"/>
      <c r="AW96" s="262"/>
      <c r="AX96" s="262"/>
      <c r="AY96" s="262"/>
      <c r="AZ96" s="262"/>
      <c r="BA96" s="317"/>
      <c r="BB96" s="390"/>
    </row>
    <row r="97" spans="1:54" ht="24.95" customHeight="1">
      <c r="A97" s="322"/>
      <c r="B97" s="19"/>
      <c r="C97" s="19"/>
      <c r="D97" s="27"/>
      <c r="E97" s="27"/>
      <c r="F97" s="26" t="s">
        <v>6491</v>
      </c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 t="s">
        <v>6492</v>
      </c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4787</v>
      </c>
      <c r="AK97" s="31">
        <v>45075</v>
      </c>
      <c r="AL97" s="328"/>
      <c r="AM97" s="329"/>
      <c r="AN97" s="25"/>
      <c r="AO97" s="24"/>
      <c r="AP97" s="258" t="s">
        <v>6493</v>
      </c>
      <c r="AQ97" s="259">
        <v>94</v>
      </c>
      <c r="AR97" s="259"/>
      <c r="AS97" s="259"/>
      <c r="AT97" s="262"/>
      <c r="AU97" s="262"/>
      <c r="AV97" s="262"/>
      <c r="AW97" s="262"/>
      <c r="AX97" s="262"/>
      <c r="AY97" s="262"/>
      <c r="AZ97" s="262"/>
      <c r="BA97" s="317"/>
      <c r="BB97" s="390"/>
    </row>
    <row r="98" spans="1:54" ht="24.95" customHeight="1">
      <c r="A98" s="322"/>
      <c r="B98" s="19"/>
      <c r="C98" s="19"/>
      <c r="D98" s="27"/>
      <c r="E98" s="27"/>
      <c r="F98" s="26" t="s">
        <v>6494</v>
      </c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 t="s">
        <v>6495</v>
      </c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 t="s">
        <v>4787</v>
      </c>
      <c r="AK98" s="31">
        <v>45075</v>
      </c>
      <c r="AL98" s="328"/>
      <c r="AM98" s="329"/>
      <c r="AN98" s="25"/>
      <c r="AO98" s="24"/>
      <c r="AP98" s="258" t="s">
        <v>6494</v>
      </c>
      <c r="AQ98" s="259">
        <v>95</v>
      </c>
      <c r="AR98" s="259"/>
      <c r="AS98" s="259"/>
      <c r="AT98" s="262"/>
      <c r="AU98" s="262"/>
      <c r="AV98" s="262"/>
      <c r="AW98" s="262"/>
      <c r="AX98" s="262"/>
      <c r="AY98" s="262"/>
      <c r="AZ98" s="262"/>
      <c r="BA98" s="317"/>
      <c r="BB98" s="390"/>
    </row>
    <row r="99" spans="1:54" ht="24.95" customHeight="1">
      <c r="A99" s="322"/>
      <c r="B99" s="19"/>
      <c r="C99" s="19"/>
      <c r="D99" s="27"/>
      <c r="E99" s="27"/>
      <c r="F99" s="26" t="s">
        <v>6496</v>
      </c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 t="s">
        <v>6497</v>
      </c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 t="s">
        <v>4787</v>
      </c>
      <c r="AK99" s="31">
        <v>45075</v>
      </c>
      <c r="AL99" s="328"/>
      <c r="AM99" s="329"/>
      <c r="AN99" s="25"/>
      <c r="AO99" s="24"/>
      <c r="AP99" s="258" t="s">
        <v>6498</v>
      </c>
      <c r="AQ99" s="259">
        <v>96</v>
      </c>
      <c r="AR99" s="259"/>
      <c r="AS99" s="259"/>
      <c r="AT99" s="262"/>
      <c r="AU99" s="262"/>
      <c r="AV99" s="262"/>
      <c r="AW99" s="262"/>
      <c r="AX99" s="262"/>
      <c r="AY99" s="262"/>
      <c r="AZ99" s="262"/>
      <c r="BA99" s="317"/>
      <c r="BB99" s="390"/>
    </row>
    <row r="100" spans="1:54" ht="24.95" customHeight="1">
      <c r="A100" s="322"/>
      <c r="B100" s="19"/>
      <c r="C100" s="19"/>
      <c r="D100" s="27"/>
      <c r="E100" s="27"/>
      <c r="F100" s="26" t="s">
        <v>6247</v>
      </c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 t="s">
        <v>6499</v>
      </c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 t="s">
        <v>4787</v>
      </c>
      <c r="AK100" s="31">
        <v>45075</v>
      </c>
      <c r="AL100" s="328"/>
      <c r="AM100" s="329"/>
      <c r="AN100" s="25"/>
      <c r="AO100" s="24"/>
      <c r="AP100" s="258" t="s">
        <v>4369</v>
      </c>
      <c r="AQ100" s="259">
        <v>97</v>
      </c>
      <c r="AR100" s="259"/>
      <c r="AS100" s="259"/>
      <c r="AT100" s="262"/>
      <c r="AU100" s="262"/>
      <c r="AV100" s="262"/>
      <c r="AW100" s="262"/>
      <c r="AX100" s="262"/>
      <c r="AY100" s="262"/>
      <c r="AZ100" s="262"/>
      <c r="BA100" s="317"/>
      <c r="BB100" s="390"/>
    </row>
    <row r="101" spans="1:54" ht="24.95" customHeight="1">
      <c r="A101" s="322"/>
      <c r="B101" s="19"/>
      <c r="C101" s="19"/>
      <c r="D101" s="27"/>
      <c r="E101" s="27"/>
      <c r="F101" s="26" t="s">
        <v>6500</v>
      </c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 t="s">
        <v>6318</v>
      </c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4787</v>
      </c>
      <c r="AK101" s="31">
        <v>45075</v>
      </c>
      <c r="AL101" s="328"/>
      <c r="AM101" s="329"/>
      <c r="AN101" s="25"/>
      <c r="AO101" s="24"/>
      <c r="AP101" s="258" t="s">
        <v>6501</v>
      </c>
      <c r="AQ101" s="259">
        <v>98</v>
      </c>
      <c r="AR101" s="259"/>
      <c r="AS101" s="259"/>
      <c r="AT101" s="262"/>
      <c r="AU101" s="262"/>
      <c r="AV101" s="262"/>
      <c r="AW101" s="262"/>
      <c r="AX101" s="262"/>
      <c r="AY101" s="262"/>
      <c r="AZ101" s="262"/>
      <c r="BA101" s="317"/>
      <c r="BB101" s="390"/>
    </row>
    <row r="102" spans="1:54" ht="24.95" customHeight="1">
      <c r="A102" s="322"/>
      <c r="B102" s="19"/>
      <c r="C102" s="19"/>
      <c r="D102" s="27"/>
      <c r="E102" s="27"/>
      <c r="F102" s="26" t="s">
        <v>6502</v>
      </c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4787</v>
      </c>
      <c r="AK102" s="31">
        <v>45075</v>
      </c>
      <c r="AL102" s="328"/>
      <c r="AM102" s="329"/>
      <c r="AN102" s="25"/>
      <c r="AO102" s="24"/>
      <c r="AP102" s="258" t="s">
        <v>6502</v>
      </c>
      <c r="AQ102" s="259">
        <v>99</v>
      </c>
      <c r="AR102" s="259"/>
      <c r="AS102" s="259"/>
      <c r="AT102" s="262"/>
      <c r="AU102" s="262"/>
      <c r="AV102" s="262"/>
      <c r="AW102" s="262"/>
      <c r="AX102" s="262"/>
      <c r="AY102" s="262"/>
      <c r="AZ102" s="262"/>
      <c r="BA102" s="317"/>
      <c r="BB102" s="390"/>
    </row>
    <row r="103" spans="1:54" ht="24.95" customHeight="1">
      <c r="A103" s="322"/>
      <c r="B103" s="19"/>
      <c r="C103" s="19"/>
      <c r="D103" s="27"/>
      <c r="E103" s="27"/>
      <c r="F103" s="26" t="s">
        <v>6503</v>
      </c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 t="s">
        <v>6504</v>
      </c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 t="s">
        <v>4787</v>
      </c>
      <c r="AK103" s="31">
        <v>45075</v>
      </c>
      <c r="AL103" s="328"/>
      <c r="AM103" s="329"/>
      <c r="AN103" s="25"/>
      <c r="AO103" s="24"/>
      <c r="AP103" s="258" t="s">
        <v>6503</v>
      </c>
      <c r="AQ103" s="259">
        <v>100</v>
      </c>
      <c r="AR103" s="259"/>
      <c r="AS103" s="259"/>
      <c r="AT103" s="262"/>
      <c r="AU103" s="262"/>
      <c r="AV103" s="262"/>
      <c r="AW103" s="262"/>
      <c r="AX103" s="262"/>
      <c r="AY103" s="262"/>
      <c r="AZ103" s="262"/>
      <c r="BA103" s="317"/>
      <c r="BB103" s="390"/>
    </row>
    <row r="104" spans="1:54" ht="24.95" customHeight="1">
      <c r="A104" s="322"/>
      <c r="B104" s="19"/>
      <c r="C104" s="19"/>
      <c r="D104" s="27"/>
      <c r="E104" s="27"/>
      <c r="F104" s="26" t="s">
        <v>6505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6506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4787</v>
      </c>
      <c r="AK104" s="31">
        <v>45075</v>
      </c>
      <c r="AL104" s="328"/>
      <c r="AM104" s="329"/>
      <c r="AN104" s="25"/>
      <c r="AO104" s="24"/>
      <c r="AP104" s="258" t="s">
        <v>6505</v>
      </c>
      <c r="AQ104" s="259">
        <v>101</v>
      </c>
      <c r="AR104" s="259"/>
      <c r="AS104" s="259"/>
      <c r="AT104" s="262"/>
      <c r="AU104" s="262"/>
      <c r="AV104" s="262"/>
      <c r="AW104" s="262"/>
      <c r="AX104" s="262"/>
      <c r="AY104" s="262"/>
      <c r="AZ104" s="262"/>
      <c r="BA104" s="317"/>
      <c r="BB104" s="390"/>
    </row>
    <row r="105" spans="1:54" ht="24.95" customHeight="1">
      <c r="A105" s="322"/>
      <c r="B105" s="19"/>
      <c r="C105" s="19"/>
      <c r="D105" s="27"/>
      <c r="E105" s="27"/>
      <c r="F105" s="26" t="s">
        <v>6507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6508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4787</v>
      </c>
      <c r="AK105" s="31">
        <v>45075</v>
      </c>
      <c r="AL105" s="328"/>
      <c r="AM105" s="329"/>
      <c r="AN105" s="25"/>
      <c r="AO105" s="24"/>
      <c r="AP105" s="258" t="s">
        <v>6507</v>
      </c>
      <c r="AQ105" s="259">
        <v>102</v>
      </c>
      <c r="AR105" s="259"/>
      <c r="AS105" s="259"/>
      <c r="AT105" s="262"/>
      <c r="AU105" s="262"/>
      <c r="AV105" s="262"/>
      <c r="AW105" s="262"/>
      <c r="AX105" s="262"/>
      <c r="AY105" s="262"/>
      <c r="AZ105" s="262"/>
      <c r="BA105" s="317"/>
      <c r="BB105" s="390"/>
    </row>
    <row r="106" spans="1:54" ht="24.95" customHeight="1">
      <c r="A106" s="322"/>
      <c r="B106" s="19"/>
      <c r="C106" s="19"/>
      <c r="D106" s="27"/>
      <c r="E106" s="27"/>
      <c r="F106" s="26" t="s">
        <v>5803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768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4787</v>
      </c>
      <c r="AK106" s="31">
        <v>45075</v>
      </c>
      <c r="AL106" s="328"/>
      <c r="AM106" s="329"/>
      <c r="AN106" s="25"/>
      <c r="AO106" s="24"/>
      <c r="AP106" s="258" t="s">
        <v>769</v>
      </c>
      <c r="AQ106" s="259">
        <v>103</v>
      </c>
      <c r="AR106" s="259"/>
      <c r="AS106" s="259"/>
      <c r="AT106" s="262"/>
      <c r="AU106" s="262"/>
      <c r="AV106" s="262"/>
      <c r="AW106" s="262"/>
      <c r="AX106" s="262"/>
      <c r="AY106" s="262"/>
      <c r="AZ106" s="262"/>
      <c r="BA106" s="317"/>
      <c r="BB106" s="390"/>
    </row>
    <row r="107" spans="1:54" ht="24.95" customHeight="1">
      <c r="A107" s="322"/>
      <c r="B107" s="19"/>
      <c r="C107" s="19"/>
      <c r="D107" s="27"/>
      <c r="E107" s="27"/>
      <c r="F107" s="26" t="s">
        <v>5888</v>
      </c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 t="s">
        <v>6509</v>
      </c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4787</v>
      </c>
      <c r="AK107" s="31">
        <v>45075</v>
      </c>
      <c r="AL107" s="328"/>
      <c r="AM107" s="329"/>
      <c r="AN107" s="25"/>
      <c r="AO107" s="24"/>
      <c r="AP107" s="258" t="s">
        <v>766</v>
      </c>
      <c r="AQ107" s="259">
        <v>104</v>
      </c>
      <c r="AR107" s="259"/>
      <c r="AS107" s="259"/>
      <c r="AT107" s="262"/>
      <c r="AU107" s="262"/>
      <c r="AV107" s="262"/>
      <c r="AW107" s="262"/>
      <c r="AX107" s="262"/>
      <c r="AY107" s="262"/>
      <c r="AZ107" s="262"/>
      <c r="BA107" s="317"/>
      <c r="BB107" s="390"/>
    </row>
    <row r="108" spans="1:54" ht="24.95" customHeight="1">
      <c r="A108" s="322"/>
      <c r="B108" s="19"/>
      <c r="C108" s="19"/>
      <c r="D108" s="27"/>
      <c r="E108" s="27"/>
      <c r="F108" s="26" t="s">
        <v>6510</v>
      </c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 t="s">
        <v>6511</v>
      </c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 t="s">
        <v>4787</v>
      </c>
      <c r="AK108" s="31">
        <v>45075</v>
      </c>
      <c r="AL108" s="328"/>
      <c r="AM108" s="329"/>
      <c r="AN108" s="25"/>
      <c r="AO108" s="24"/>
      <c r="AP108" s="258" t="s">
        <v>6510</v>
      </c>
      <c r="AQ108" s="259">
        <v>105</v>
      </c>
      <c r="AR108" s="259"/>
      <c r="AS108" s="259"/>
      <c r="AT108" s="262"/>
      <c r="AU108" s="262"/>
      <c r="AV108" s="262"/>
      <c r="AW108" s="262"/>
      <c r="AX108" s="262"/>
      <c r="AY108" s="262"/>
      <c r="AZ108" s="262"/>
      <c r="BA108" s="317"/>
      <c r="BB108" s="390"/>
    </row>
    <row r="109" spans="1:54" ht="24.95" customHeight="1">
      <c r="A109" s="322"/>
      <c r="B109" s="19"/>
      <c r="C109" s="19"/>
      <c r="D109" s="27"/>
      <c r="E109" s="27"/>
      <c r="F109" s="26" t="s">
        <v>6512</v>
      </c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 t="s">
        <v>6513</v>
      </c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4787</v>
      </c>
      <c r="AK109" s="31">
        <v>45075</v>
      </c>
      <c r="AL109" s="328"/>
      <c r="AM109" s="329"/>
      <c r="AN109" s="25"/>
      <c r="AO109" s="24"/>
      <c r="AP109" s="258" t="s">
        <v>6512</v>
      </c>
      <c r="AQ109" s="259">
        <v>106</v>
      </c>
      <c r="AR109" s="259"/>
      <c r="AS109" s="259"/>
      <c r="AT109" s="262"/>
      <c r="AU109" s="262"/>
      <c r="AV109" s="262"/>
      <c r="AW109" s="262"/>
      <c r="AX109" s="262"/>
      <c r="AY109" s="262"/>
      <c r="AZ109" s="262"/>
      <c r="BA109" s="317"/>
      <c r="BB109" s="390"/>
    </row>
    <row r="110" spans="1:54" ht="24.95" customHeight="1">
      <c r="A110" s="322"/>
      <c r="B110" s="19"/>
      <c r="C110" s="19"/>
      <c r="D110" s="27"/>
      <c r="E110" s="27"/>
      <c r="F110" s="26" t="s">
        <v>6514</v>
      </c>
      <c r="G110" s="26"/>
      <c r="H110" s="26"/>
      <c r="I110" s="26"/>
      <c r="J110" s="26"/>
      <c r="K110" s="26"/>
      <c r="L110" s="26"/>
      <c r="M110" s="26"/>
      <c r="N110" s="26"/>
      <c r="O110" s="26"/>
      <c r="P110" s="26" t="s">
        <v>6515</v>
      </c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 t="s">
        <v>4787</v>
      </c>
      <c r="AK110" s="31">
        <v>45075</v>
      </c>
      <c r="AL110" s="328"/>
      <c r="AM110" s="329"/>
      <c r="AN110" s="25"/>
      <c r="AO110" s="24"/>
      <c r="AP110" s="258" t="s">
        <v>6516</v>
      </c>
      <c r="AQ110" s="259">
        <v>107</v>
      </c>
      <c r="AR110" s="259"/>
      <c r="AS110" s="259"/>
      <c r="AT110" s="262"/>
      <c r="AU110" s="262"/>
      <c r="AV110" s="262"/>
      <c r="AW110" s="262"/>
      <c r="AX110" s="262"/>
      <c r="AY110" s="262"/>
      <c r="AZ110" s="262"/>
      <c r="BA110" s="317"/>
      <c r="BB110" s="390"/>
    </row>
    <row r="111" spans="1:54" ht="24.95" customHeight="1">
      <c r="A111" s="322"/>
      <c r="B111" s="19"/>
      <c r="C111" s="19"/>
      <c r="D111" s="27"/>
      <c r="E111" s="27"/>
      <c r="F111" s="26" t="s">
        <v>6517</v>
      </c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 t="s">
        <v>6518</v>
      </c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 t="s">
        <v>4787</v>
      </c>
      <c r="AK111" s="31">
        <v>45075</v>
      </c>
      <c r="AL111" s="328"/>
      <c r="AM111" s="329"/>
      <c r="AN111" s="25"/>
      <c r="AO111" s="24"/>
      <c r="AP111" s="258" t="s">
        <v>6519</v>
      </c>
      <c r="AQ111" s="259">
        <v>108</v>
      </c>
      <c r="AR111" s="259"/>
      <c r="AS111" s="259"/>
      <c r="AT111" s="262"/>
      <c r="AU111" s="262"/>
      <c r="AV111" s="262"/>
      <c r="AW111" s="262"/>
      <c r="AX111" s="262"/>
      <c r="AY111" s="262"/>
      <c r="AZ111" s="262"/>
      <c r="BA111" s="317"/>
      <c r="BB111" s="390"/>
    </row>
    <row r="112" spans="1:54" ht="24.95" customHeight="1">
      <c r="A112" s="322"/>
      <c r="B112" s="19"/>
      <c r="C112" s="19"/>
      <c r="D112" s="27"/>
      <c r="E112" s="27"/>
      <c r="F112" s="26" t="s">
        <v>6520</v>
      </c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 t="s">
        <v>6521</v>
      </c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4787</v>
      </c>
      <c r="AK112" s="31">
        <v>45075</v>
      </c>
      <c r="AL112" s="328"/>
      <c r="AM112" s="329"/>
      <c r="AN112" s="25"/>
      <c r="AO112" s="24"/>
      <c r="AP112" s="258" t="s">
        <v>6520</v>
      </c>
      <c r="AQ112" s="259">
        <v>109</v>
      </c>
      <c r="AR112" s="259"/>
      <c r="AS112" s="259"/>
      <c r="AT112" s="262"/>
      <c r="AU112" s="262"/>
      <c r="AV112" s="262"/>
      <c r="AW112" s="262"/>
      <c r="AX112" s="262"/>
      <c r="AY112" s="262"/>
      <c r="AZ112" s="262"/>
      <c r="BA112" s="317"/>
      <c r="BB112" s="390"/>
    </row>
    <row r="113" spans="1:54" ht="24.95" customHeight="1">
      <c r="A113" s="322"/>
      <c r="B113" s="19"/>
      <c r="C113" s="19"/>
      <c r="D113" s="27"/>
      <c r="E113" s="27"/>
      <c r="F113" s="26" t="s">
        <v>6522</v>
      </c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 t="s">
        <v>6523</v>
      </c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 t="s">
        <v>4787</v>
      </c>
      <c r="AK113" s="31">
        <v>45075</v>
      </c>
      <c r="AL113" s="328"/>
      <c r="AM113" s="329"/>
      <c r="AN113" s="25"/>
      <c r="AO113" s="24"/>
      <c r="AP113" s="258" t="s">
        <v>6522</v>
      </c>
      <c r="AQ113" s="259">
        <v>110</v>
      </c>
      <c r="AR113" s="259"/>
      <c r="AS113" s="259"/>
      <c r="AT113" s="262"/>
      <c r="AU113" s="262"/>
      <c r="AV113" s="262"/>
      <c r="AW113" s="262"/>
      <c r="AX113" s="262"/>
      <c r="AY113" s="262"/>
      <c r="AZ113" s="262"/>
      <c r="BA113" s="317"/>
      <c r="BB113" s="390"/>
    </row>
    <row r="114" spans="1:54" ht="24.95" customHeight="1">
      <c r="A114" s="322"/>
      <c r="B114" s="19"/>
      <c r="C114" s="19"/>
      <c r="D114" s="27"/>
      <c r="E114" s="27"/>
      <c r="F114" s="26" t="s">
        <v>5786</v>
      </c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4787</v>
      </c>
      <c r="AK114" s="31">
        <v>45075</v>
      </c>
      <c r="AL114" s="328"/>
      <c r="AM114" s="329"/>
      <c r="AN114" s="25"/>
      <c r="AO114" s="24"/>
      <c r="AP114" s="258" t="s">
        <v>781</v>
      </c>
      <c r="AQ114" s="259">
        <v>111</v>
      </c>
      <c r="AR114" s="259"/>
      <c r="AS114" s="259"/>
      <c r="AT114" s="262"/>
      <c r="AU114" s="262"/>
      <c r="AV114" s="262"/>
      <c r="AW114" s="262"/>
      <c r="AX114" s="262"/>
      <c r="AY114" s="262"/>
      <c r="AZ114" s="262"/>
      <c r="BA114" s="317"/>
      <c r="BB114" s="390"/>
    </row>
    <row r="115" spans="1:54" ht="24.95" customHeight="1">
      <c r="A115" s="322"/>
      <c r="B115" s="19"/>
      <c r="C115" s="19"/>
      <c r="D115" s="27"/>
      <c r="E115" s="27"/>
      <c r="F115" s="26" t="s">
        <v>6524</v>
      </c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 t="s">
        <v>6525</v>
      </c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 t="s">
        <v>4787</v>
      </c>
      <c r="AK115" s="31">
        <v>45075</v>
      </c>
      <c r="AL115" s="328"/>
      <c r="AM115" s="329"/>
      <c r="AN115" s="25"/>
      <c r="AO115" s="24"/>
      <c r="AP115" s="258" t="s">
        <v>6526</v>
      </c>
      <c r="AQ115" s="259">
        <v>112</v>
      </c>
      <c r="AR115" s="259"/>
      <c r="AS115" s="259"/>
      <c r="AT115" s="262"/>
      <c r="AU115" s="262"/>
      <c r="AV115" s="262"/>
      <c r="AW115" s="262"/>
      <c r="AX115" s="262"/>
      <c r="AY115" s="262"/>
      <c r="AZ115" s="262"/>
      <c r="BA115" s="317"/>
      <c r="BB115" s="390"/>
    </row>
    <row r="116" spans="1:54" ht="24.95" customHeight="1">
      <c r="A116" s="322"/>
      <c r="B116" s="19"/>
      <c r="C116" s="19"/>
      <c r="D116" s="27"/>
      <c r="E116" s="27"/>
      <c r="F116" s="26" t="s">
        <v>6527</v>
      </c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 t="s">
        <v>6528</v>
      </c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 t="s">
        <v>4787</v>
      </c>
      <c r="AK116" s="31">
        <v>45075</v>
      </c>
      <c r="AL116" s="328"/>
      <c r="AM116" s="329"/>
      <c r="AN116" s="25"/>
      <c r="AO116" s="24"/>
      <c r="AP116" s="258" t="s">
        <v>6527</v>
      </c>
      <c r="AQ116" s="259">
        <v>113</v>
      </c>
      <c r="AR116" s="259"/>
      <c r="AS116" s="259"/>
      <c r="AT116" s="262"/>
      <c r="AU116" s="262"/>
      <c r="AV116" s="262"/>
      <c r="AW116" s="262"/>
      <c r="AX116" s="262"/>
      <c r="AY116" s="262"/>
      <c r="AZ116" s="262"/>
      <c r="BA116" s="317"/>
      <c r="BB116" s="390"/>
    </row>
    <row r="117" spans="1:54" ht="24.95" customHeight="1">
      <c r="A117" s="322"/>
      <c r="B117" s="19"/>
      <c r="C117" s="19"/>
      <c r="D117" s="27"/>
      <c r="E117" s="27"/>
      <c r="F117" s="26" t="s">
        <v>6251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6529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4787</v>
      </c>
      <c r="AK117" s="31">
        <v>45075</v>
      </c>
      <c r="AL117" s="328"/>
      <c r="AM117" s="329"/>
      <c r="AN117" s="25"/>
      <c r="AO117" s="24"/>
      <c r="AP117" s="258" t="s">
        <v>4386</v>
      </c>
      <c r="AQ117" s="259">
        <v>114</v>
      </c>
      <c r="AR117" s="259"/>
      <c r="AS117" s="259"/>
      <c r="AT117" s="262"/>
      <c r="AU117" s="262"/>
      <c r="AV117" s="262"/>
      <c r="AW117" s="262"/>
      <c r="AX117" s="262"/>
      <c r="AY117" s="262"/>
      <c r="AZ117" s="262"/>
      <c r="BA117" s="317"/>
      <c r="BB117" s="390"/>
    </row>
    <row r="118" spans="1:54" ht="24.95" customHeight="1">
      <c r="A118" s="322"/>
      <c r="B118" s="19"/>
      <c r="C118" s="19"/>
      <c r="D118" s="27"/>
      <c r="E118" s="27"/>
      <c r="F118" s="26" t="s">
        <v>6530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6531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4787</v>
      </c>
      <c r="AK118" s="31">
        <v>45075</v>
      </c>
      <c r="AL118" s="328"/>
      <c r="AM118" s="329"/>
      <c r="AN118" s="25"/>
      <c r="AO118" s="24"/>
      <c r="AP118" s="258" t="s">
        <v>6532</v>
      </c>
      <c r="AQ118" s="259">
        <v>115</v>
      </c>
      <c r="AR118" s="259"/>
      <c r="AS118" s="259"/>
      <c r="AT118" s="262"/>
      <c r="AU118" s="262"/>
      <c r="AV118" s="262"/>
      <c r="AW118" s="262"/>
      <c r="AX118" s="262"/>
      <c r="AY118" s="262"/>
      <c r="AZ118" s="262"/>
      <c r="BA118" s="317"/>
      <c r="BB118" s="390"/>
    </row>
    <row r="119" spans="1:54" ht="24.95" customHeight="1">
      <c r="A119" s="322"/>
      <c r="B119" s="19"/>
      <c r="C119" s="19"/>
      <c r="D119" s="27"/>
      <c r="E119" s="27"/>
      <c r="F119" s="26" t="s">
        <v>6533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6534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4787</v>
      </c>
      <c r="AK119" s="31">
        <v>45075</v>
      </c>
      <c r="AL119" s="328"/>
      <c r="AM119" s="329"/>
      <c r="AN119" s="25"/>
      <c r="AO119" s="24"/>
      <c r="AP119" s="258" t="s">
        <v>6535</v>
      </c>
      <c r="AQ119" s="259">
        <v>116</v>
      </c>
      <c r="AR119" s="259"/>
      <c r="AS119" s="259"/>
      <c r="AT119" s="262"/>
      <c r="AU119" s="262"/>
      <c r="AV119" s="262"/>
      <c r="AW119" s="262"/>
      <c r="AX119" s="262"/>
      <c r="AY119" s="262"/>
      <c r="AZ119" s="262"/>
      <c r="BA119" s="317"/>
      <c r="BB119" s="390"/>
    </row>
    <row r="120" spans="1:54" ht="24.95" customHeight="1">
      <c r="A120" s="322"/>
      <c r="B120" s="19"/>
      <c r="C120" s="19"/>
      <c r="D120" s="27"/>
      <c r="E120" s="27"/>
      <c r="F120" s="26" t="s">
        <v>6536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6537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4787</v>
      </c>
      <c r="AK120" s="31">
        <v>45075</v>
      </c>
      <c r="AL120" s="328"/>
      <c r="AM120" s="329"/>
      <c r="AN120" s="25"/>
      <c r="AO120" s="24"/>
      <c r="AP120" s="258" t="s">
        <v>6536</v>
      </c>
      <c r="AQ120" s="259">
        <v>117</v>
      </c>
      <c r="AR120" s="259"/>
      <c r="AS120" s="259"/>
      <c r="AT120" s="262"/>
      <c r="AU120" s="262"/>
      <c r="AV120" s="262"/>
      <c r="AW120" s="262"/>
      <c r="AX120" s="262"/>
      <c r="AY120" s="262"/>
      <c r="AZ120" s="262"/>
      <c r="BA120" s="317"/>
      <c r="BB120" s="390"/>
    </row>
    <row r="121" spans="1:54" ht="24.95" customHeight="1">
      <c r="A121" s="322"/>
      <c r="B121" s="19"/>
      <c r="C121" s="19"/>
      <c r="D121" s="27"/>
      <c r="E121" s="27"/>
      <c r="F121" s="26" t="s">
        <v>6538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772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4787</v>
      </c>
      <c r="AK121" s="31">
        <v>45075</v>
      </c>
      <c r="AL121" s="328"/>
      <c r="AM121" s="329"/>
      <c r="AN121" s="25"/>
      <c r="AO121" s="24"/>
      <c r="AP121" s="258" t="s">
        <v>6539</v>
      </c>
      <c r="AQ121" s="259">
        <v>118</v>
      </c>
      <c r="AR121" s="259"/>
      <c r="AS121" s="259"/>
      <c r="AT121" s="262"/>
      <c r="AU121" s="262"/>
      <c r="AV121" s="262"/>
      <c r="AW121" s="262"/>
      <c r="AX121" s="262"/>
      <c r="AY121" s="262"/>
      <c r="AZ121" s="262"/>
      <c r="BA121" s="317"/>
      <c r="BB121" s="390"/>
    </row>
    <row r="122" spans="1:54" ht="24.95" customHeight="1">
      <c r="A122" s="322"/>
      <c r="B122" s="19"/>
      <c r="C122" s="19"/>
      <c r="D122" s="27"/>
      <c r="E122" s="27"/>
      <c r="F122" s="26" t="s">
        <v>6540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6541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4787</v>
      </c>
      <c r="AK122" s="31">
        <v>45075</v>
      </c>
      <c r="AL122" s="328"/>
      <c r="AM122" s="329"/>
      <c r="AN122" s="25"/>
      <c r="AO122" s="24"/>
      <c r="AP122" s="258" t="s">
        <v>6542</v>
      </c>
      <c r="AQ122" s="259">
        <v>119</v>
      </c>
      <c r="AR122" s="259"/>
      <c r="AS122" s="259"/>
      <c r="AT122" s="262"/>
      <c r="AU122" s="262"/>
      <c r="AV122" s="262"/>
      <c r="AW122" s="262"/>
      <c r="AX122" s="262"/>
      <c r="AY122" s="262"/>
      <c r="AZ122" s="262"/>
      <c r="BA122" s="317"/>
      <c r="BB122" s="390"/>
    </row>
    <row r="123" spans="1:54" ht="24.95" customHeight="1">
      <c r="A123" s="322"/>
      <c r="B123" s="19"/>
      <c r="C123" s="19"/>
      <c r="D123" s="27"/>
      <c r="E123" s="27"/>
      <c r="F123" s="26" t="s">
        <v>5800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981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4787</v>
      </c>
      <c r="AK123" s="31">
        <v>45075</v>
      </c>
      <c r="AL123" s="328"/>
      <c r="AM123" s="329"/>
      <c r="AN123" s="25"/>
      <c r="AO123" s="24"/>
      <c r="AP123" s="258" t="s">
        <v>988</v>
      </c>
      <c r="AQ123" s="259">
        <v>120</v>
      </c>
      <c r="AR123" s="259"/>
      <c r="AS123" s="259"/>
      <c r="AT123" s="262"/>
      <c r="AU123" s="262"/>
      <c r="AV123" s="262"/>
      <c r="AW123" s="262"/>
      <c r="AX123" s="262"/>
      <c r="AY123" s="262"/>
      <c r="AZ123" s="262"/>
      <c r="BA123" s="317"/>
      <c r="BB123" s="390"/>
    </row>
    <row r="124" spans="1:54" ht="24.95" customHeight="1">
      <c r="A124" s="322"/>
      <c r="B124" s="19"/>
      <c r="C124" s="19"/>
      <c r="D124" s="27"/>
      <c r="E124" s="27"/>
      <c r="F124" s="26" t="s">
        <v>5862</v>
      </c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 t="s">
        <v>674</v>
      </c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4787</v>
      </c>
      <c r="AK124" s="31">
        <v>45075</v>
      </c>
      <c r="AL124" s="328"/>
      <c r="AM124" s="329"/>
      <c r="AN124" s="25"/>
      <c r="AO124" s="24"/>
      <c r="AP124" s="258" t="s">
        <v>677</v>
      </c>
      <c r="AQ124" s="259">
        <v>121</v>
      </c>
      <c r="AR124" s="259"/>
      <c r="AS124" s="259"/>
      <c r="AT124" s="262"/>
      <c r="AU124" s="262"/>
      <c r="AV124" s="262"/>
      <c r="AW124" s="262"/>
      <c r="AX124" s="262"/>
      <c r="AY124" s="262"/>
      <c r="AZ124" s="262"/>
      <c r="BA124" s="317"/>
      <c r="BB124" s="390"/>
    </row>
    <row r="125" spans="1:54" ht="24.95" customHeight="1">
      <c r="A125" s="322"/>
      <c r="B125" s="19"/>
      <c r="C125" s="19"/>
      <c r="D125" s="27"/>
      <c r="E125" s="27"/>
      <c r="F125" s="26" t="s">
        <v>5722</v>
      </c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4787</v>
      </c>
      <c r="AK125" s="31">
        <v>45075</v>
      </c>
      <c r="AL125" s="328"/>
      <c r="AM125" s="329"/>
      <c r="AN125" s="25"/>
      <c r="AO125" s="24"/>
      <c r="AP125" s="258" t="s">
        <v>801</v>
      </c>
      <c r="AQ125" s="259">
        <v>122</v>
      </c>
      <c r="AR125" s="259"/>
      <c r="AS125" s="259"/>
      <c r="AT125" s="262"/>
      <c r="AU125" s="262"/>
      <c r="AV125" s="262"/>
      <c r="AW125" s="262"/>
      <c r="AX125" s="262"/>
      <c r="AY125" s="262"/>
      <c r="AZ125" s="262"/>
      <c r="BA125" s="317"/>
      <c r="BB125" s="390"/>
    </row>
    <row r="126" spans="1:54" ht="24.95" customHeight="1">
      <c r="A126" s="322"/>
      <c r="B126" s="19"/>
      <c r="C126" s="19"/>
      <c r="D126" s="27"/>
      <c r="E126" s="27"/>
      <c r="F126" s="26" t="s">
        <v>6543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6544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4787</v>
      </c>
      <c r="AK126" s="31">
        <v>45075</v>
      </c>
      <c r="AL126" s="328"/>
      <c r="AM126" s="329"/>
      <c r="AN126" s="25"/>
      <c r="AO126" s="24"/>
      <c r="AP126" s="258" t="s">
        <v>6545</v>
      </c>
      <c r="AQ126" s="259">
        <v>123</v>
      </c>
      <c r="AR126" s="259"/>
      <c r="AS126" s="259"/>
      <c r="AT126" s="262"/>
      <c r="AU126" s="262"/>
      <c r="AV126" s="262"/>
      <c r="AW126" s="262"/>
      <c r="AX126" s="262"/>
      <c r="AY126" s="262"/>
      <c r="AZ126" s="262"/>
      <c r="BA126" s="317"/>
      <c r="BB126" s="390"/>
    </row>
    <row r="127" spans="1:54" ht="24.95" customHeight="1">
      <c r="A127" s="322"/>
      <c r="B127" s="19"/>
      <c r="C127" s="19"/>
      <c r="D127" s="27"/>
      <c r="E127" s="27"/>
      <c r="F127" s="26" t="s">
        <v>6546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6547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4787</v>
      </c>
      <c r="AK127" s="31">
        <v>45075</v>
      </c>
      <c r="AL127" s="328"/>
      <c r="AM127" s="329"/>
      <c r="AN127" s="25"/>
      <c r="AO127" s="24"/>
      <c r="AP127" s="258" t="s">
        <v>6548</v>
      </c>
      <c r="AQ127" s="259">
        <v>124</v>
      </c>
      <c r="AR127" s="259"/>
      <c r="AS127" s="259"/>
      <c r="AT127" s="262"/>
      <c r="AU127" s="262"/>
      <c r="AV127" s="262"/>
      <c r="AW127" s="262"/>
      <c r="AX127" s="262"/>
      <c r="AY127" s="262"/>
      <c r="AZ127" s="262"/>
      <c r="BA127" s="317"/>
      <c r="BB127" s="390"/>
    </row>
    <row r="128" spans="1:54" ht="24.95" customHeight="1">
      <c r="A128" s="322"/>
      <c r="B128" s="19"/>
      <c r="C128" s="19"/>
      <c r="D128" s="27"/>
      <c r="E128" s="27"/>
      <c r="F128" s="26" t="s">
        <v>6549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6550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4787</v>
      </c>
      <c r="AK128" s="31">
        <v>45075</v>
      </c>
      <c r="AL128" s="328"/>
      <c r="AM128" s="329"/>
      <c r="AN128" s="25"/>
      <c r="AO128" s="24"/>
      <c r="AP128" s="258" t="s">
        <v>6549</v>
      </c>
      <c r="AQ128" s="259">
        <v>125</v>
      </c>
      <c r="AR128" s="259"/>
      <c r="AS128" s="259"/>
      <c r="AT128" s="262"/>
      <c r="AU128" s="262"/>
      <c r="AV128" s="262"/>
      <c r="AW128" s="262"/>
      <c r="AX128" s="262"/>
      <c r="AY128" s="262"/>
      <c r="AZ128" s="262"/>
      <c r="BA128" s="317"/>
      <c r="BB128" s="390"/>
    </row>
    <row r="129" spans="1:54" ht="24.95" customHeight="1">
      <c r="A129" s="322"/>
      <c r="B129" s="19"/>
      <c r="C129" s="19"/>
      <c r="D129" s="27"/>
      <c r="E129" s="27"/>
      <c r="F129" s="26" t="s">
        <v>6551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6552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4787</v>
      </c>
      <c r="AK129" s="31">
        <v>45075</v>
      </c>
      <c r="AL129" s="328"/>
      <c r="AM129" s="329"/>
      <c r="AN129" s="25"/>
      <c r="AO129" s="24"/>
      <c r="AP129" s="258" t="s">
        <v>6551</v>
      </c>
      <c r="AQ129" s="259">
        <v>126</v>
      </c>
      <c r="AR129" s="259"/>
      <c r="AS129" s="259"/>
      <c r="AT129" s="262"/>
      <c r="AU129" s="262"/>
      <c r="AV129" s="262"/>
      <c r="AW129" s="262"/>
      <c r="AX129" s="262"/>
      <c r="AY129" s="262"/>
      <c r="AZ129" s="262"/>
      <c r="BA129" s="317"/>
      <c r="BB129" s="390"/>
    </row>
    <row r="130" spans="1:54" ht="24.95" customHeight="1">
      <c r="A130" s="322"/>
      <c r="B130" s="19"/>
      <c r="C130" s="19"/>
      <c r="D130" s="27"/>
      <c r="E130" s="27"/>
      <c r="F130" s="26" t="s">
        <v>6553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6554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4787</v>
      </c>
      <c r="AK130" s="31">
        <v>45075</v>
      </c>
      <c r="AL130" s="328"/>
      <c r="AM130" s="329"/>
      <c r="AN130" s="25"/>
      <c r="AO130" s="24"/>
      <c r="AP130" s="258" t="s">
        <v>6553</v>
      </c>
      <c r="AQ130" s="259">
        <v>127</v>
      </c>
      <c r="AR130" s="259"/>
      <c r="AS130" s="259"/>
      <c r="AT130" s="262"/>
      <c r="AU130" s="262"/>
      <c r="AV130" s="262"/>
      <c r="AW130" s="262"/>
      <c r="AX130" s="262"/>
      <c r="AY130" s="262"/>
      <c r="AZ130" s="262"/>
      <c r="BA130" s="317"/>
      <c r="BB130" s="390"/>
    </row>
    <row r="131" spans="1:54" ht="24.95" customHeight="1">
      <c r="A131" s="322"/>
      <c r="B131" s="19"/>
      <c r="C131" s="19"/>
      <c r="D131" s="27"/>
      <c r="E131" s="27"/>
      <c r="F131" s="26" t="s">
        <v>6555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6556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4787</v>
      </c>
      <c r="AK131" s="31">
        <v>45075</v>
      </c>
      <c r="AL131" s="328"/>
      <c r="AM131" s="329"/>
      <c r="AN131" s="25"/>
      <c r="AO131" s="24"/>
      <c r="AP131" s="258" t="s">
        <v>6557</v>
      </c>
      <c r="AQ131" s="259">
        <v>128</v>
      </c>
      <c r="AR131" s="259"/>
      <c r="AS131" s="259"/>
      <c r="AT131" s="262"/>
      <c r="AU131" s="262"/>
      <c r="AV131" s="262"/>
      <c r="AW131" s="262"/>
      <c r="AX131" s="262"/>
      <c r="AY131" s="262"/>
      <c r="AZ131" s="262"/>
      <c r="BA131" s="317"/>
      <c r="BB131" s="390"/>
    </row>
    <row r="132" spans="1:54" ht="24.95" customHeight="1">
      <c r="A132" s="322"/>
      <c r="B132" s="19"/>
      <c r="C132" s="19"/>
      <c r="D132" s="27"/>
      <c r="E132" s="27"/>
      <c r="F132" s="26" t="s">
        <v>6558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 t="s">
        <v>6559</v>
      </c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4787</v>
      </c>
      <c r="AK132" s="31">
        <v>45075</v>
      </c>
      <c r="AL132" s="328"/>
      <c r="AM132" s="329"/>
      <c r="AN132" s="25"/>
      <c r="AO132" s="24"/>
      <c r="AP132" s="258" t="s">
        <v>6558</v>
      </c>
      <c r="AQ132" s="259">
        <v>129</v>
      </c>
      <c r="AR132" s="259"/>
      <c r="AS132" s="259"/>
      <c r="AT132" s="262"/>
      <c r="AU132" s="262"/>
      <c r="AV132" s="262"/>
      <c r="AW132" s="262"/>
      <c r="AX132" s="262"/>
      <c r="AY132" s="262"/>
      <c r="AZ132" s="262"/>
      <c r="BA132" s="317"/>
      <c r="BB132" s="390"/>
    </row>
    <row r="133" spans="1:54" ht="24.95" customHeight="1">
      <c r="A133" s="322"/>
      <c r="B133" s="19"/>
      <c r="C133" s="19"/>
      <c r="D133" s="27"/>
      <c r="E133" s="27"/>
      <c r="F133" s="26" t="s">
        <v>6560</v>
      </c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 t="s">
        <v>6561</v>
      </c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 t="s">
        <v>4787</v>
      </c>
      <c r="AK133" s="31">
        <v>45075</v>
      </c>
      <c r="AL133" s="328"/>
      <c r="AM133" s="329"/>
      <c r="AN133" s="25"/>
      <c r="AO133" s="24"/>
      <c r="AP133" s="258" t="s">
        <v>6562</v>
      </c>
      <c r="AQ133" s="259">
        <v>130</v>
      </c>
      <c r="AR133" s="259"/>
      <c r="AS133" s="259"/>
      <c r="AT133" s="262"/>
      <c r="AU133" s="262"/>
      <c r="AV133" s="262"/>
      <c r="AW133" s="262"/>
      <c r="AX133" s="262"/>
      <c r="AY133" s="262"/>
      <c r="AZ133" s="262"/>
      <c r="BA133" s="317"/>
      <c r="BB133" s="390"/>
    </row>
    <row r="134" spans="1:54" ht="24.95" customHeight="1">
      <c r="A134" s="322"/>
      <c r="B134" s="19"/>
      <c r="C134" s="19"/>
      <c r="D134" s="27"/>
      <c r="E134" s="27"/>
      <c r="F134" s="26" t="s">
        <v>6563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6564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4787</v>
      </c>
      <c r="AK134" s="31">
        <v>45075</v>
      </c>
      <c r="AL134" s="328"/>
      <c r="AM134" s="329"/>
      <c r="AN134" s="25"/>
      <c r="AO134" s="24"/>
      <c r="AP134" s="258" t="s">
        <v>6563</v>
      </c>
      <c r="AQ134" s="259">
        <v>131</v>
      </c>
      <c r="AR134" s="259"/>
      <c r="AS134" s="259"/>
      <c r="AT134" s="262"/>
      <c r="AU134" s="262"/>
      <c r="AV134" s="262"/>
      <c r="AW134" s="262"/>
      <c r="AX134" s="262"/>
      <c r="AY134" s="262"/>
      <c r="AZ134" s="262"/>
      <c r="BA134" s="317"/>
      <c r="BB134" s="390"/>
    </row>
    <row r="135" spans="1:54" ht="24.95" customHeight="1">
      <c r="A135" s="322"/>
      <c r="B135" s="19"/>
      <c r="C135" s="19"/>
      <c r="D135" s="27"/>
      <c r="E135" s="27"/>
      <c r="F135" s="26" t="s">
        <v>6565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6566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4787</v>
      </c>
      <c r="AK135" s="31">
        <v>45075</v>
      </c>
      <c r="AL135" s="328"/>
      <c r="AM135" s="329"/>
      <c r="AN135" s="25"/>
      <c r="AO135" s="24"/>
      <c r="AP135" s="258" t="s">
        <v>6565</v>
      </c>
      <c r="AQ135" s="259">
        <v>132</v>
      </c>
      <c r="AR135" s="259"/>
      <c r="AS135" s="259"/>
      <c r="AT135" s="262"/>
      <c r="AU135" s="262"/>
      <c r="AV135" s="262"/>
      <c r="AW135" s="262"/>
      <c r="AX135" s="262"/>
      <c r="AY135" s="262"/>
      <c r="AZ135" s="262"/>
      <c r="BA135" s="317"/>
      <c r="BB135" s="390"/>
    </row>
    <row r="136" spans="1:54" ht="24.95" customHeight="1">
      <c r="A136" s="322"/>
      <c r="B136" s="19"/>
      <c r="C136" s="19"/>
      <c r="D136" s="27"/>
      <c r="E136" s="27"/>
      <c r="F136" s="26" t="s">
        <v>6567</v>
      </c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 t="s">
        <v>6568</v>
      </c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 t="s">
        <v>4787</v>
      </c>
      <c r="AK136" s="31">
        <v>45075</v>
      </c>
      <c r="AL136" s="328"/>
      <c r="AM136" s="329"/>
      <c r="AN136" s="25"/>
      <c r="AO136" s="24"/>
      <c r="AP136" s="258" t="s">
        <v>6567</v>
      </c>
      <c r="AQ136" s="259">
        <v>133</v>
      </c>
      <c r="AR136" s="259"/>
      <c r="AS136" s="259"/>
      <c r="AT136" s="262"/>
      <c r="AU136" s="262"/>
      <c r="AV136" s="262"/>
      <c r="AW136" s="262"/>
      <c r="AX136" s="262"/>
      <c r="AY136" s="262"/>
      <c r="AZ136" s="262"/>
      <c r="BA136" s="317"/>
      <c r="BB136" s="390"/>
    </row>
    <row r="137" spans="1:54" ht="24.95" customHeight="1">
      <c r="A137" s="322"/>
      <c r="B137" s="19"/>
      <c r="C137" s="19"/>
      <c r="D137" s="27"/>
      <c r="E137" s="27"/>
      <c r="F137" s="26" t="s">
        <v>6569</v>
      </c>
      <c r="G137" s="26"/>
      <c r="H137" s="26"/>
      <c r="I137" s="26"/>
      <c r="J137" s="26"/>
      <c r="K137" s="26"/>
      <c r="L137" s="26"/>
      <c r="M137" s="26"/>
      <c r="N137" s="26"/>
      <c r="O137" s="26"/>
      <c r="P137" s="26" t="s">
        <v>6570</v>
      </c>
      <c r="Q137" s="26"/>
      <c r="R137" s="26"/>
      <c r="S137" s="26" t="s">
        <v>6571</v>
      </c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4787</v>
      </c>
      <c r="AK137" s="31">
        <v>45075</v>
      </c>
      <c r="AL137" s="328"/>
      <c r="AM137" s="329"/>
      <c r="AN137" s="25"/>
      <c r="AO137" s="24"/>
      <c r="AP137" s="258" t="s">
        <v>6572</v>
      </c>
      <c r="AQ137" s="259">
        <v>134</v>
      </c>
      <c r="AR137" s="259"/>
      <c r="AS137" s="259"/>
      <c r="AT137" s="262"/>
      <c r="AU137" s="262"/>
      <c r="AV137" s="262"/>
      <c r="AW137" s="262"/>
      <c r="AX137" s="262"/>
      <c r="AY137" s="262"/>
      <c r="AZ137" s="262"/>
      <c r="BA137" s="317"/>
      <c r="BB137" s="390"/>
    </row>
    <row r="138" spans="1:54" ht="24.95" customHeight="1">
      <c r="A138" s="322"/>
      <c r="B138" s="19"/>
      <c r="C138" s="19"/>
      <c r="D138" s="27"/>
      <c r="E138" s="27"/>
      <c r="F138" s="26" t="s">
        <v>6573</v>
      </c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 t="s">
        <v>6574</v>
      </c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 t="s">
        <v>4787</v>
      </c>
      <c r="AK138" s="31">
        <v>45075</v>
      </c>
      <c r="AL138" s="328"/>
      <c r="AM138" s="329"/>
      <c r="AN138" s="25"/>
      <c r="AO138" s="24"/>
      <c r="AP138" s="258" t="s">
        <v>6575</v>
      </c>
      <c r="AQ138" s="259">
        <v>135</v>
      </c>
      <c r="AR138" s="259"/>
      <c r="AS138" s="259"/>
      <c r="AT138" s="262"/>
      <c r="AU138" s="262"/>
      <c r="AV138" s="262"/>
      <c r="AW138" s="262"/>
      <c r="AX138" s="262"/>
      <c r="AY138" s="262"/>
      <c r="AZ138" s="262"/>
      <c r="BA138" s="317"/>
      <c r="BB138" s="390"/>
    </row>
    <row r="139" spans="1:54" ht="24.95" customHeight="1">
      <c r="A139" s="322"/>
      <c r="B139" s="19"/>
      <c r="C139" s="19"/>
      <c r="D139" s="27"/>
      <c r="E139" s="27"/>
      <c r="F139" s="26" t="s">
        <v>6576</v>
      </c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 t="s">
        <v>6577</v>
      </c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4787</v>
      </c>
      <c r="AK139" s="31">
        <v>45075</v>
      </c>
      <c r="AL139" s="328"/>
      <c r="AM139" s="329"/>
      <c r="AN139" s="25"/>
      <c r="AO139" s="24"/>
      <c r="AP139" s="258" t="s">
        <v>6576</v>
      </c>
      <c r="AQ139" s="259">
        <v>136</v>
      </c>
      <c r="AR139" s="259"/>
      <c r="AS139" s="259"/>
      <c r="AT139" s="262"/>
      <c r="AU139" s="262"/>
      <c r="AV139" s="262"/>
      <c r="AW139" s="262"/>
      <c r="AX139" s="262"/>
      <c r="AY139" s="262"/>
      <c r="AZ139" s="262"/>
      <c r="BA139" s="317"/>
      <c r="BB139" s="390"/>
    </row>
    <row r="140" spans="1:54" ht="24.95" customHeight="1">
      <c r="A140" s="322"/>
      <c r="B140" s="19"/>
      <c r="C140" s="19"/>
      <c r="D140" s="27"/>
      <c r="E140" s="27"/>
      <c r="F140" s="26" t="s">
        <v>5721</v>
      </c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 t="s">
        <v>6578</v>
      </c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 t="s">
        <v>4787</v>
      </c>
      <c r="AK140" s="31">
        <v>45075</v>
      </c>
      <c r="AL140" s="328"/>
      <c r="AM140" s="329"/>
      <c r="AN140" s="25"/>
      <c r="AO140" s="24"/>
      <c r="AP140" s="258" t="s">
        <v>1694</v>
      </c>
      <c r="AQ140" s="259">
        <v>137</v>
      </c>
      <c r="AR140" s="259"/>
      <c r="AS140" s="259"/>
      <c r="AT140" s="262"/>
      <c r="AU140" s="262"/>
      <c r="AV140" s="262"/>
      <c r="AW140" s="262"/>
      <c r="AX140" s="262"/>
      <c r="AY140" s="262"/>
      <c r="AZ140" s="262"/>
      <c r="BA140" s="317"/>
      <c r="BB140" s="390"/>
    </row>
    <row r="141" spans="1:54" ht="24.95" customHeight="1">
      <c r="A141" s="322"/>
      <c r="B141" s="19"/>
      <c r="C141" s="19"/>
      <c r="D141" s="27"/>
      <c r="E141" s="27"/>
      <c r="F141" s="26" t="s">
        <v>6579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6580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8"/>
      <c r="AM141" s="329"/>
      <c r="AN141" s="25"/>
      <c r="AO141" s="24"/>
      <c r="AP141" s="258" t="s">
        <v>6581</v>
      </c>
      <c r="AQ141" s="259">
        <v>138</v>
      </c>
      <c r="AR141" s="259"/>
      <c r="AS141" s="259"/>
      <c r="AT141" s="262"/>
      <c r="AU141" s="262"/>
      <c r="AV141" s="262"/>
      <c r="AW141" s="262"/>
      <c r="AX141" s="262"/>
      <c r="AY141" s="262"/>
      <c r="AZ141" s="262"/>
      <c r="BA141" s="317"/>
      <c r="BB141" s="390"/>
    </row>
    <row r="142" spans="1:54" ht="24.95" customHeight="1">
      <c r="A142" s="322"/>
      <c r="B142" s="19"/>
      <c r="C142" s="19"/>
      <c r="D142" s="27"/>
      <c r="E142" s="27"/>
      <c r="F142" s="26" t="s">
        <v>6582</v>
      </c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 t="s">
        <v>6583</v>
      </c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 t="s">
        <v>4787</v>
      </c>
      <c r="AK142" s="31">
        <v>45075</v>
      </c>
      <c r="AL142" s="328"/>
      <c r="AM142" s="329"/>
      <c r="AN142" s="25"/>
      <c r="AO142" s="24"/>
      <c r="AP142" s="258" t="s">
        <v>6582</v>
      </c>
      <c r="AQ142" s="259">
        <v>139</v>
      </c>
      <c r="AR142" s="259"/>
      <c r="AS142" s="259"/>
      <c r="AT142" s="262"/>
      <c r="AU142" s="262"/>
      <c r="AV142" s="262"/>
      <c r="AW142" s="262"/>
      <c r="AX142" s="262"/>
      <c r="AY142" s="262"/>
      <c r="AZ142" s="262"/>
      <c r="BA142" s="317"/>
      <c r="BB142" s="390"/>
    </row>
    <row r="143" spans="1:54" ht="24.95" customHeight="1">
      <c r="A143" s="322"/>
      <c r="B143" s="19"/>
      <c r="C143" s="19"/>
      <c r="D143" s="27"/>
      <c r="E143" s="27"/>
      <c r="F143" s="26" t="s">
        <v>6584</v>
      </c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 t="s">
        <v>6585</v>
      </c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 t="s">
        <v>4787</v>
      </c>
      <c r="AK143" s="31">
        <v>45075</v>
      </c>
      <c r="AL143" s="328"/>
      <c r="AM143" s="329"/>
      <c r="AN143" s="25"/>
      <c r="AO143" s="24"/>
      <c r="AP143" s="258" t="s">
        <v>6584</v>
      </c>
      <c r="AQ143" s="259">
        <v>140</v>
      </c>
      <c r="AR143" s="259"/>
      <c r="AS143" s="259"/>
      <c r="AT143" s="262"/>
      <c r="AU143" s="262"/>
      <c r="AV143" s="262"/>
      <c r="AW143" s="262"/>
      <c r="AX143" s="262"/>
      <c r="AY143" s="262"/>
      <c r="AZ143" s="262"/>
      <c r="BA143" s="317"/>
      <c r="BB143" s="390"/>
    </row>
    <row r="144" spans="1:54" ht="24.95" customHeight="1">
      <c r="A144" s="322"/>
      <c r="B144" s="19"/>
      <c r="C144" s="19"/>
      <c r="D144" s="27"/>
      <c r="E144" s="27"/>
      <c r="F144" s="26" t="s">
        <v>6249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4787</v>
      </c>
      <c r="AK144" s="31">
        <v>45075</v>
      </c>
      <c r="AL144" s="328"/>
      <c r="AM144" s="329"/>
      <c r="AN144" s="25"/>
      <c r="AO144" s="24"/>
      <c r="AP144" s="258" t="s">
        <v>4378</v>
      </c>
      <c r="AQ144" s="259">
        <v>141</v>
      </c>
      <c r="AR144" s="259"/>
      <c r="AS144" s="259"/>
      <c r="AT144" s="262"/>
      <c r="AU144" s="262"/>
      <c r="AV144" s="262"/>
      <c r="AW144" s="262"/>
      <c r="AX144" s="262"/>
      <c r="AY144" s="262"/>
      <c r="AZ144" s="262"/>
      <c r="BA144" s="317"/>
      <c r="BB144" s="390"/>
    </row>
    <row r="145" spans="1:54" ht="24.95" customHeight="1">
      <c r="A145" s="322"/>
      <c r="B145" s="19"/>
      <c r="C145" s="19"/>
      <c r="D145" s="27"/>
      <c r="E145" s="27"/>
      <c r="F145" s="26" t="s">
        <v>6586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6587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4787</v>
      </c>
      <c r="AK145" s="31">
        <v>45075</v>
      </c>
      <c r="AL145" s="328"/>
      <c r="AM145" s="329"/>
      <c r="AN145" s="25"/>
      <c r="AO145" s="24"/>
      <c r="AP145" s="258" t="s">
        <v>6586</v>
      </c>
      <c r="AQ145" s="259">
        <v>142</v>
      </c>
      <c r="AR145" s="259"/>
      <c r="AS145" s="259"/>
      <c r="AT145" s="262"/>
      <c r="AU145" s="262"/>
      <c r="AV145" s="262"/>
      <c r="AW145" s="262"/>
      <c r="AX145" s="262"/>
      <c r="AY145" s="262"/>
      <c r="AZ145" s="262"/>
      <c r="BA145" s="317"/>
      <c r="BB145" s="390"/>
    </row>
    <row r="146" spans="1:54" ht="24.95" customHeight="1">
      <c r="A146" s="322"/>
      <c r="B146" s="19"/>
      <c r="C146" s="19"/>
      <c r="D146" s="27"/>
      <c r="E146" s="27"/>
      <c r="F146" s="26" t="s">
        <v>6588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6589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4787</v>
      </c>
      <c r="AK146" s="31">
        <v>45075</v>
      </c>
      <c r="AL146" s="328"/>
      <c r="AM146" s="329"/>
      <c r="AN146" s="25"/>
      <c r="AO146" s="24"/>
      <c r="AP146" s="258" t="s">
        <v>6590</v>
      </c>
      <c r="AQ146" s="259">
        <v>143</v>
      </c>
      <c r="AR146" s="259"/>
      <c r="AS146" s="259"/>
      <c r="AT146" s="262"/>
      <c r="AU146" s="262"/>
      <c r="AV146" s="262"/>
      <c r="AW146" s="262"/>
      <c r="AX146" s="262"/>
      <c r="AY146" s="262"/>
      <c r="AZ146" s="262"/>
      <c r="BA146" s="317"/>
      <c r="BB146" s="390"/>
    </row>
    <row r="147" spans="1:54" ht="24.95" customHeight="1">
      <c r="A147" s="322"/>
      <c r="B147" s="19"/>
      <c r="C147" s="19"/>
      <c r="D147" s="27"/>
      <c r="E147" s="27"/>
      <c r="F147" s="26" t="s">
        <v>6591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6592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4787</v>
      </c>
      <c r="AK147" s="31">
        <v>45075</v>
      </c>
      <c r="AL147" s="328"/>
      <c r="AM147" s="329"/>
      <c r="AN147" s="25"/>
      <c r="AO147" s="24"/>
      <c r="AP147" s="258" t="s">
        <v>6591</v>
      </c>
      <c r="AQ147" s="259">
        <v>144</v>
      </c>
      <c r="AR147" s="259"/>
      <c r="AS147" s="259"/>
      <c r="AT147" s="262"/>
      <c r="AU147" s="262"/>
      <c r="AV147" s="262"/>
      <c r="AW147" s="262"/>
      <c r="AX147" s="262"/>
      <c r="AY147" s="262"/>
      <c r="AZ147" s="262"/>
      <c r="BA147" s="317"/>
      <c r="BB147" s="390"/>
    </row>
    <row r="148" spans="1:54" ht="24.95" customHeight="1">
      <c r="A148" s="322"/>
      <c r="B148" s="19"/>
      <c r="C148" s="19"/>
      <c r="D148" s="27"/>
      <c r="E148" s="27"/>
      <c r="F148" s="26" t="s">
        <v>6593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6594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4787</v>
      </c>
      <c r="AK148" s="31">
        <v>45075</v>
      </c>
      <c r="AL148" s="328"/>
      <c r="AM148" s="329"/>
      <c r="AN148" s="25"/>
      <c r="AO148" s="24"/>
      <c r="AP148" s="258" t="s">
        <v>6595</v>
      </c>
      <c r="AQ148" s="259">
        <v>145</v>
      </c>
      <c r="AR148" s="259"/>
      <c r="AS148" s="259"/>
      <c r="AT148" s="262"/>
      <c r="AU148" s="262"/>
      <c r="AV148" s="262"/>
      <c r="AW148" s="262"/>
      <c r="AX148" s="262"/>
      <c r="AY148" s="262"/>
      <c r="AZ148" s="262"/>
      <c r="BA148" s="317"/>
      <c r="BB148" s="390"/>
    </row>
    <row r="149" spans="1:54" ht="24.95" customHeight="1">
      <c r="A149" s="322"/>
      <c r="B149" s="19"/>
      <c r="C149" s="19"/>
      <c r="D149" s="27"/>
      <c r="E149" s="27"/>
      <c r="F149" s="26" t="s">
        <v>6596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6597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4787</v>
      </c>
      <c r="AK149" s="31">
        <v>45075</v>
      </c>
      <c r="AL149" s="328"/>
      <c r="AM149" s="329"/>
      <c r="AN149" s="25"/>
      <c r="AO149" s="24"/>
      <c r="AP149" s="258" t="s">
        <v>6598</v>
      </c>
      <c r="AQ149" s="259">
        <v>146</v>
      </c>
      <c r="AR149" s="259"/>
      <c r="AS149" s="259"/>
      <c r="AT149" s="262"/>
      <c r="AU149" s="262"/>
      <c r="AV149" s="262"/>
      <c r="AW149" s="262"/>
      <c r="AX149" s="262"/>
      <c r="AY149" s="262"/>
      <c r="AZ149" s="262"/>
      <c r="BA149" s="317"/>
      <c r="BB149" s="390"/>
    </row>
    <row r="150" spans="1:54" ht="24.95" customHeight="1">
      <c r="A150" s="322"/>
      <c r="B150" s="19"/>
      <c r="C150" s="19"/>
      <c r="D150" s="27"/>
      <c r="E150" s="27"/>
      <c r="F150" s="26" t="s">
        <v>6599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6600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4787</v>
      </c>
      <c r="AK150" s="31">
        <v>45075</v>
      </c>
      <c r="AL150" s="328"/>
      <c r="AM150" s="329"/>
      <c r="AN150" s="25"/>
      <c r="AO150" s="24"/>
      <c r="AP150" s="258" t="s">
        <v>6601</v>
      </c>
      <c r="AQ150" s="259">
        <v>147</v>
      </c>
      <c r="AR150" s="259"/>
      <c r="AS150" s="259"/>
      <c r="AT150" s="262"/>
      <c r="AU150" s="262"/>
      <c r="AV150" s="262"/>
      <c r="AW150" s="262"/>
      <c r="AX150" s="262"/>
      <c r="AY150" s="262"/>
      <c r="AZ150" s="262"/>
      <c r="BA150" s="317"/>
      <c r="BB150" s="390"/>
    </row>
    <row r="151" spans="1:54" ht="24.95" customHeight="1">
      <c r="A151" s="322"/>
      <c r="B151" s="19"/>
      <c r="C151" s="19"/>
      <c r="D151" s="27"/>
      <c r="E151" s="27"/>
      <c r="F151" s="26" t="s">
        <v>5817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1779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4787</v>
      </c>
      <c r="AK151" s="31">
        <v>45075</v>
      </c>
      <c r="AL151" s="328"/>
      <c r="AM151" s="329"/>
      <c r="AN151" s="25"/>
      <c r="AO151" s="24"/>
      <c r="AP151" s="258" t="s">
        <v>1788</v>
      </c>
      <c r="AQ151" s="259">
        <v>148</v>
      </c>
      <c r="AR151" s="259"/>
      <c r="AS151" s="259"/>
      <c r="AT151" s="262"/>
      <c r="AU151" s="262"/>
      <c r="AV151" s="262"/>
      <c r="AW151" s="262"/>
      <c r="AX151" s="262"/>
      <c r="AY151" s="262"/>
      <c r="AZ151" s="262"/>
      <c r="BA151" s="317"/>
      <c r="BB151" s="390"/>
    </row>
    <row r="152" spans="1:54" ht="24.95" customHeight="1">
      <c r="A152" s="322"/>
      <c r="B152" s="19"/>
      <c r="C152" s="19"/>
      <c r="D152" s="27"/>
      <c r="E152" s="27"/>
      <c r="F152" s="26" t="s">
        <v>6602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 t="s">
        <v>6603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4787</v>
      </c>
      <c r="AK152" s="31">
        <v>45075</v>
      </c>
      <c r="AL152" s="328"/>
      <c r="AM152" s="329"/>
      <c r="AN152" s="25"/>
      <c r="AO152" s="24"/>
      <c r="AP152" s="258" t="s">
        <v>6604</v>
      </c>
      <c r="AQ152" s="259">
        <v>149</v>
      </c>
      <c r="AR152" s="259"/>
      <c r="AS152" s="259"/>
      <c r="AT152" s="262"/>
      <c r="AU152" s="262"/>
      <c r="AV152" s="262"/>
      <c r="AW152" s="262"/>
      <c r="AX152" s="262"/>
      <c r="AY152" s="262"/>
      <c r="AZ152" s="262"/>
      <c r="BA152" s="317"/>
      <c r="BB152" s="390"/>
    </row>
    <row r="153" spans="1:54" ht="24.95" customHeight="1">
      <c r="A153" s="322"/>
      <c r="B153" s="19"/>
      <c r="C153" s="19"/>
      <c r="D153" s="27"/>
      <c r="E153" s="27"/>
      <c r="F153" s="26" t="s">
        <v>6105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 t="s">
        <v>6605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4787</v>
      </c>
      <c r="AK153" s="31">
        <v>45075</v>
      </c>
      <c r="AL153" s="328"/>
      <c r="AM153" s="329"/>
      <c r="AN153" s="25"/>
      <c r="AO153" s="24"/>
      <c r="AP153" s="258" t="s">
        <v>3602</v>
      </c>
      <c r="AQ153" s="259">
        <v>150</v>
      </c>
      <c r="AR153" s="259"/>
      <c r="AS153" s="259"/>
      <c r="AT153" s="262"/>
      <c r="AU153" s="262"/>
      <c r="AV153" s="262"/>
      <c r="AW153" s="262"/>
      <c r="AX153" s="262"/>
      <c r="AY153" s="262"/>
      <c r="AZ153" s="262"/>
      <c r="BA153" s="317"/>
      <c r="BB153" s="390"/>
    </row>
    <row r="154" spans="1:54" ht="24.95" customHeight="1">
      <c r="A154" s="322"/>
      <c r="B154" s="19"/>
      <c r="C154" s="19"/>
      <c r="D154" s="27"/>
      <c r="E154" s="27"/>
      <c r="F154" s="26" t="s">
        <v>6606</v>
      </c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 t="s">
        <v>6607</v>
      </c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 t="s">
        <v>4787</v>
      </c>
      <c r="AK154" s="31">
        <v>45075</v>
      </c>
      <c r="AL154" s="328"/>
      <c r="AM154" s="329"/>
      <c r="AN154" s="25"/>
      <c r="AO154" s="24"/>
      <c r="AP154" s="258" t="s">
        <v>6608</v>
      </c>
      <c r="AQ154" s="259">
        <v>151</v>
      </c>
      <c r="AR154" s="259"/>
      <c r="AS154" s="259"/>
      <c r="AT154" s="262"/>
      <c r="AU154" s="262"/>
      <c r="AV154" s="262"/>
      <c r="AW154" s="262"/>
      <c r="AX154" s="262"/>
      <c r="AY154" s="262"/>
      <c r="AZ154" s="262"/>
      <c r="BA154" s="317"/>
      <c r="BB154" s="390"/>
    </row>
    <row r="155" spans="1:54" ht="24.95" customHeight="1">
      <c r="A155" s="322"/>
      <c r="B155" s="19"/>
      <c r="C155" s="19"/>
      <c r="D155" s="27"/>
      <c r="E155" s="27"/>
      <c r="F155" s="26" t="s">
        <v>6609</v>
      </c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 t="s">
        <v>6610</v>
      </c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 t="s">
        <v>4787</v>
      </c>
      <c r="AK155" s="31">
        <v>45075</v>
      </c>
      <c r="AL155" s="328"/>
      <c r="AM155" s="329"/>
      <c r="AN155" s="25"/>
      <c r="AO155" s="24"/>
      <c r="AP155" s="258" t="s">
        <v>6609</v>
      </c>
      <c r="AQ155" s="259">
        <v>152</v>
      </c>
      <c r="AR155" s="259"/>
      <c r="AS155" s="259"/>
      <c r="AT155" s="262"/>
      <c r="AU155" s="262"/>
      <c r="AV155" s="262"/>
      <c r="AW155" s="262"/>
      <c r="AX155" s="262"/>
      <c r="AY155" s="262"/>
      <c r="AZ155" s="262"/>
      <c r="BA155" s="317"/>
      <c r="BB155" s="390"/>
    </row>
    <row r="156" spans="1:54" ht="24.95" customHeight="1">
      <c r="A156" s="322"/>
      <c r="B156" s="19"/>
      <c r="C156" s="19"/>
      <c r="D156" s="27"/>
      <c r="E156" s="27"/>
      <c r="F156" s="26" t="s">
        <v>6611</v>
      </c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 t="s">
        <v>6612</v>
      </c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 t="s">
        <v>4787</v>
      </c>
      <c r="AK156" s="31">
        <v>45075</v>
      </c>
      <c r="AL156" s="328"/>
      <c r="AM156" s="329"/>
      <c r="AN156" s="25"/>
      <c r="AO156" s="24"/>
      <c r="AP156" s="258" t="s">
        <v>6611</v>
      </c>
      <c r="AQ156" s="259">
        <v>153</v>
      </c>
      <c r="AR156" s="259"/>
      <c r="AS156" s="259"/>
      <c r="AT156" s="262"/>
      <c r="AU156" s="262"/>
      <c r="AV156" s="262"/>
      <c r="AW156" s="262"/>
      <c r="AX156" s="262"/>
      <c r="AY156" s="262"/>
      <c r="AZ156" s="262"/>
      <c r="BA156" s="317"/>
      <c r="BB156" s="390"/>
    </row>
    <row r="157" spans="1:54" ht="24.95" customHeight="1">
      <c r="A157" s="322"/>
      <c r="B157" s="19"/>
      <c r="C157" s="19"/>
      <c r="D157" s="27"/>
      <c r="E157" s="27"/>
      <c r="F157" s="26" t="s">
        <v>6613</v>
      </c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 t="s">
        <v>6614</v>
      </c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 t="s">
        <v>4787</v>
      </c>
      <c r="AK157" s="31">
        <v>45075</v>
      </c>
      <c r="AL157" s="328"/>
      <c r="AM157" s="329"/>
      <c r="AN157" s="25"/>
      <c r="AO157" s="24"/>
      <c r="AP157" s="258" t="s">
        <v>6613</v>
      </c>
      <c r="AQ157" s="259">
        <v>154</v>
      </c>
      <c r="AR157" s="259"/>
      <c r="AS157" s="259"/>
      <c r="AT157" s="262"/>
      <c r="AU157" s="262"/>
      <c r="AV157" s="262"/>
      <c r="AW157" s="262"/>
      <c r="AX157" s="262"/>
      <c r="AY157" s="262"/>
      <c r="AZ157" s="262"/>
      <c r="BA157" s="317"/>
      <c r="BB157" s="390"/>
    </row>
    <row r="158" spans="1:54" ht="24.95" customHeight="1">
      <c r="A158" s="322"/>
      <c r="B158" s="19"/>
      <c r="C158" s="19"/>
      <c r="D158" s="27"/>
      <c r="E158" s="27"/>
      <c r="F158" s="26" t="s">
        <v>6615</v>
      </c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 t="s">
        <v>6616</v>
      </c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 t="s">
        <v>4787</v>
      </c>
      <c r="AK158" s="31">
        <v>45075</v>
      </c>
      <c r="AL158" s="328"/>
      <c r="AM158" s="329"/>
      <c r="AN158" s="25"/>
      <c r="AO158" s="24"/>
      <c r="AP158" s="258" t="s">
        <v>6615</v>
      </c>
      <c r="AQ158" s="259">
        <v>155</v>
      </c>
      <c r="AR158" s="259"/>
      <c r="AS158" s="259"/>
      <c r="AT158" s="262"/>
      <c r="AU158" s="262"/>
      <c r="AV158" s="262"/>
      <c r="AW158" s="262"/>
      <c r="AX158" s="262"/>
      <c r="AY158" s="262"/>
      <c r="AZ158" s="262"/>
      <c r="BA158" s="317"/>
      <c r="BB158" s="390"/>
    </row>
    <row r="159" spans="1:54" ht="24.95" customHeight="1">
      <c r="A159" s="322"/>
      <c r="B159" s="19"/>
      <c r="C159" s="19"/>
      <c r="D159" s="27"/>
      <c r="E159" s="27"/>
      <c r="F159" s="26" t="s">
        <v>6617</v>
      </c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 t="s">
        <v>6618</v>
      </c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4787</v>
      </c>
      <c r="AK159" s="31">
        <v>45075</v>
      </c>
      <c r="AL159" s="328"/>
      <c r="AM159" s="329"/>
      <c r="AN159" s="25"/>
      <c r="AO159" s="24"/>
      <c r="AP159" s="258" t="s">
        <v>6617</v>
      </c>
      <c r="AQ159" s="259">
        <v>156</v>
      </c>
      <c r="AR159" s="259"/>
      <c r="AS159" s="259"/>
      <c r="AT159" s="262"/>
      <c r="AU159" s="262"/>
      <c r="AV159" s="262"/>
      <c r="AW159" s="262"/>
      <c r="AX159" s="262"/>
      <c r="AY159" s="262"/>
      <c r="AZ159" s="262"/>
      <c r="BA159" s="317"/>
      <c r="BB159" s="390"/>
    </row>
    <row r="160" spans="1:54" ht="24.95" customHeight="1">
      <c r="A160" s="322"/>
      <c r="B160" s="19"/>
      <c r="C160" s="19"/>
      <c r="D160" s="27"/>
      <c r="E160" s="27"/>
      <c r="F160" s="26" t="s">
        <v>6619</v>
      </c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 t="s">
        <v>6620</v>
      </c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 t="s">
        <v>4787</v>
      </c>
      <c r="AK160" s="31">
        <v>45075</v>
      </c>
      <c r="AL160" s="328"/>
      <c r="AM160" s="329"/>
      <c r="AN160" s="25"/>
      <c r="AO160" s="24"/>
      <c r="AP160" s="258" t="s">
        <v>6619</v>
      </c>
      <c r="AQ160" s="259">
        <v>157</v>
      </c>
      <c r="AR160" s="259"/>
      <c r="AS160" s="259"/>
      <c r="AT160" s="262"/>
      <c r="AU160" s="262"/>
      <c r="AV160" s="262"/>
      <c r="AW160" s="262"/>
      <c r="AX160" s="262"/>
      <c r="AY160" s="262"/>
      <c r="AZ160" s="262"/>
      <c r="BA160" s="317"/>
      <c r="BB160" s="390"/>
    </row>
    <row r="161" spans="1:54" ht="24.95" customHeight="1">
      <c r="A161" s="322"/>
      <c r="B161" s="19"/>
      <c r="C161" s="19"/>
      <c r="D161" s="27"/>
      <c r="E161" s="27"/>
      <c r="F161" s="26" t="s">
        <v>6621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 t="s">
        <v>6622</v>
      </c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4787</v>
      </c>
      <c r="AK161" s="31">
        <v>45075</v>
      </c>
      <c r="AL161" s="328"/>
      <c r="AM161" s="329"/>
      <c r="AN161" s="25"/>
      <c r="AO161" s="24"/>
      <c r="AP161" s="258" t="s">
        <v>6621</v>
      </c>
      <c r="AQ161" s="259">
        <v>158</v>
      </c>
      <c r="AR161" s="259"/>
      <c r="AS161" s="259"/>
      <c r="AT161" s="262"/>
      <c r="AU161" s="262"/>
      <c r="AV161" s="262"/>
      <c r="AW161" s="262"/>
      <c r="AX161" s="262"/>
      <c r="AY161" s="262"/>
      <c r="AZ161" s="262"/>
      <c r="BA161" s="317"/>
      <c r="BB161" s="390"/>
    </row>
    <row r="162" spans="1:54" ht="24.95" customHeight="1">
      <c r="A162" s="322"/>
      <c r="B162" s="19"/>
      <c r="C162" s="19"/>
      <c r="D162" s="27"/>
      <c r="E162" s="27"/>
      <c r="F162" s="26" t="s">
        <v>6623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6624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8"/>
      <c r="AM162" s="329"/>
      <c r="AN162" s="25"/>
      <c r="AO162" s="24"/>
      <c r="AP162" s="258" t="s">
        <v>6623</v>
      </c>
      <c r="AQ162" s="259">
        <v>159</v>
      </c>
      <c r="AR162" s="259"/>
      <c r="AS162" s="259"/>
      <c r="AT162" s="262"/>
      <c r="AU162" s="262"/>
      <c r="AV162" s="262"/>
      <c r="AW162" s="262"/>
      <c r="AX162" s="262"/>
      <c r="AY162" s="262"/>
      <c r="AZ162" s="262"/>
      <c r="BA162" s="317"/>
      <c r="BB162" s="390"/>
    </row>
    <row r="163" spans="1:54" ht="24.95" customHeight="1">
      <c r="A163" s="322"/>
      <c r="B163" s="19"/>
      <c r="C163" s="19"/>
      <c r="D163" s="27"/>
      <c r="E163" s="27"/>
      <c r="F163" s="26" t="s">
        <v>6625</v>
      </c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 t="s">
        <v>6626</v>
      </c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 t="s">
        <v>4787</v>
      </c>
      <c r="AK163" s="31">
        <v>45075</v>
      </c>
      <c r="AL163" s="328"/>
      <c r="AM163" s="329"/>
      <c r="AN163" s="25"/>
      <c r="AO163" s="24"/>
      <c r="AP163" s="258" t="s">
        <v>6627</v>
      </c>
      <c r="AQ163" s="259">
        <v>160</v>
      </c>
      <c r="AR163" s="259"/>
      <c r="AS163" s="259"/>
      <c r="AT163" s="262"/>
      <c r="AU163" s="262"/>
      <c r="AV163" s="262"/>
      <c r="AW163" s="262"/>
      <c r="AX163" s="262"/>
      <c r="AY163" s="262"/>
      <c r="AZ163" s="262"/>
      <c r="BA163" s="317"/>
      <c r="BB163" s="390"/>
    </row>
    <row r="164" spans="1:54" ht="24.95" customHeight="1">
      <c r="A164" s="322"/>
      <c r="B164" s="19"/>
      <c r="C164" s="19"/>
      <c r="D164" s="27"/>
      <c r="E164" s="27"/>
      <c r="F164" s="26" t="s">
        <v>6628</v>
      </c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 t="s">
        <v>6629</v>
      </c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 t="s">
        <v>4787</v>
      </c>
      <c r="AK164" s="31">
        <v>45075</v>
      </c>
      <c r="AL164" s="328"/>
      <c r="AM164" s="329"/>
      <c r="AN164" s="25"/>
      <c r="AO164" s="24"/>
      <c r="AP164" s="258" t="s">
        <v>6630</v>
      </c>
      <c r="AQ164" s="259">
        <v>161</v>
      </c>
      <c r="AR164" s="259"/>
      <c r="AS164" s="259"/>
      <c r="AT164" s="262"/>
      <c r="AU164" s="262"/>
      <c r="AV164" s="262"/>
      <c r="AW164" s="262"/>
      <c r="AX164" s="262"/>
      <c r="AY164" s="262"/>
      <c r="AZ164" s="262"/>
      <c r="BA164" s="317"/>
      <c r="BB164" s="390"/>
    </row>
    <row r="165" spans="1:54" ht="24.95" customHeight="1">
      <c r="A165" s="322"/>
      <c r="B165" s="19"/>
      <c r="C165" s="19"/>
      <c r="D165" s="27"/>
      <c r="E165" s="27"/>
      <c r="F165" s="26" t="s">
        <v>6631</v>
      </c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 t="s">
        <v>6632</v>
      </c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 t="s">
        <v>4787</v>
      </c>
      <c r="AK165" s="31">
        <v>45075</v>
      </c>
      <c r="AL165" s="328"/>
      <c r="AM165" s="329"/>
      <c r="AN165" s="25"/>
      <c r="AO165" s="24"/>
      <c r="AP165" s="258" t="s">
        <v>6633</v>
      </c>
      <c r="AQ165" s="259">
        <v>162</v>
      </c>
      <c r="AR165" s="259"/>
      <c r="AS165" s="259"/>
      <c r="AT165" s="262"/>
      <c r="AU165" s="262"/>
      <c r="AV165" s="262"/>
      <c r="AW165" s="262"/>
      <c r="AX165" s="262"/>
      <c r="AY165" s="262"/>
      <c r="AZ165" s="262"/>
      <c r="BA165" s="317"/>
      <c r="BB165" s="390"/>
    </row>
    <row r="166" spans="1:54" ht="24.95" customHeight="1">
      <c r="A166" s="322"/>
      <c r="B166" s="19"/>
      <c r="C166" s="19"/>
      <c r="D166" s="27"/>
      <c r="E166" s="27"/>
      <c r="F166" s="26" t="s">
        <v>6634</v>
      </c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 t="s">
        <v>6635</v>
      </c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 t="s">
        <v>4787</v>
      </c>
      <c r="AK166" s="31">
        <v>45075</v>
      </c>
      <c r="AL166" s="328"/>
      <c r="AM166" s="329"/>
      <c r="AN166" s="25"/>
      <c r="AO166" s="24"/>
      <c r="AP166" s="258" t="s">
        <v>6634</v>
      </c>
      <c r="AQ166" s="259">
        <v>163</v>
      </c>
      <c r="AR166" s="259"/>
      <c r="AS166" s="259"/>
      <c r="AT166" s="262"/>
      <c r="AU166" s="262"/>
      <c r="AV166" s="262"/>
      <c r="AW166" s="262"/>
      <c r="AX166" s="262"/>
      <c r="AY166" s="262"/>
      <c r="AZ166" s="262"/>
      <c r="BA166" s="317"/>
      <c r="BB166" s="390"/>
    </row>
    <row r="167" spans="1:54" ht="24.95" customHeight="1">
      <c r="A167" s="322"/>
      <c r="B167" s="19"/>
      <c r="C167" s="19"/>
      <c r="D167" s="27"/>
      <c r="E167" s="27"/>
      <c r="F167" s="26" t="s">
        <v>6636</v>
      </c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 t="s">
        <v>6637</v>
      </c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4787</v>
      </c>
      <c r="AK167" s="31">
        <v>45075</v>
      </c>
      <c r="AL167" s="328"/>
      <c r="AM167" s="329"/>
      <c r="AN167" s="25"/>
      <c r="AO167" s="24"/>
      <c r="AP167" s="258" t="s">
        <v>6636</v>
      </c>
      <c r="AQ167" s="259">
        <v>164</v>
      </c>
      <c r="AR167" s="259"/>
      <c r="AS167" s="259"/>
      <c r="AT167" s="262"/>
      <c r="AU167" s="262"/>
      <c r="AV167" s="262"/>
      <c r="AW167" s="262"/>
      <c r="AX167" s="262"/>
      <c r="AY167" s="262"/>
      <c r="AZ167" s="262"/>
      <c r="BA167" s="317"/>
      <c r="BB167" s="390"/>
    </row>
    <row r="168" spans="1:54" ht="24.95" customHeight="1">
      <c r="A168" s="322"/>
      <c r="B168" s="19"/>
      <c r="C168" s="19"/>
      <c r="D168" s="27"/>
      <c r="E168" s="27"/>
      <c r="F168" s="26" t="s">
        <v>6638</v>
      </c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 t="s">
        <v>6639</v>
      </c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 t="s">
        <v>4787</v>
      </c>
      <c r="AK168" s="31">
        <v>45075</v>
      </c>
      <c r="AL168" s="328"/>
      <c r="AM168" s="329"/>
      <c r="AN168" s="25"/>
      <c r="AO168" s="24"/>
      <c r="AP168" s="258" t="s">
        <v>6638</v>
      </c>
      <c r="AQ168" s="259">
        <v>165</v>
      </c>
      <c r="AR168" s="259"/>
      <c r="AS168" s="259"/>
      <c r="AT168" s="262"/>
      <c r="AU168" s="262"/>
      <c r="AV168" s="262"/>
      <c r="AW168" s="262"/>
      <c r="AX168" s="262"/>
      <c r="AY168" s="262"/>
      <c r="AZ168" s="262"/>
      <c r="BA168" s="317"/>
      <c r="BB168" s="390"/>
    </row>
    <row r="169" spans="1:54" ht="24.95" customHeight="1">
      <c r="A169" s="322"/>
      <c r="B169" s="19"/>
      <c r="C169" s="19"/>
      <c r="D169" s="27"/>
      <c r="E169" s="27"/>
      <c r="F169" s="26" t="s">
        <v>6640</v>
      </c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 t="s">
        <v>6641</v>
      </c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4787</v>
      </c>
      <c r="AK169" s="31">
        <v>45075</v>
      </c>
      <c r="AL169" s="328"/>
      <c r="AM169" s="329"/>
      <c r="AN169" s="25"/>
      <c r="AO169" s="24"/>
      <c r="AP169" s="258" t="s">
        <v>6640</v>
      </c>
      <c r="AQ169" s="259">
        <v>167</v>
      </c>
      <c r="AR169" s="259"/>
      <c r="AS169" s="259"/>
      <c r="AT169" s="262"/>
      <c r="AU169" s="262"/>
      <c r="AV169" s="262"/>
      <c r="AW169" s="262"/>
      <c r="AX169" s="262"/>
      <c r="AY169" s="262"/>
      <c r="AZ169" s="262"/>
      <c r="BA169" s="317"/>
      <c r="BB169" s="390"/>
    </row>
    <row r="170" spans="1:54" ht="24.95" customHeight="1">
      <c r="A170" s="322"/>
      <c r="B170" s="19"/>
      <c r="C170" s="19"/>
      <c r="D170" s="27"/>
      <c r="E170" s="27"/>
      <c r="F170" s="26" t="s">
        <v>6642</v>
      </c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 t="s">
        <v>6643</v>
      </c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4787</v>
      </c>
      <c r="AK170" s="31">
        <v>45075</v>
      </c>
      <c r="AL170" s="328"/>
      <c r="AM170" s="329"/>
      <c r="AN170" s="25"/>
      <c r="AO170" s="24"/>
      <c r="AP170" s="258" t="s">
        <v>6644</v>
      </c>
      <c r="AQ170" s="259">
        <v>168</v>
      </c>
      <c r="AR170" s="259"/>
      <c r="AS170" s="259"/>
      <c r="AT170" s="262"/>
      <c r="AU170" s="262"/>
      <c r="AV170" s="262"/>
      <c r="AW170" s="262"/>
      <c r="AX170" s="262"/>
      <c r="AY170" s="262"/>
      <c r="AZ170" s="262"/>
      <c r="BA170" s="317"/>
      <c r="BB170" s="390"/>
    </row>
    <row r="171" spans="1:54" ht="24.95" customHeight="1">
      <c r="A171" s="322"/>
      <c r="B171" s="19"/>
      <c r="C171" s="19"/>
      <c r="D171" s="27"/>
      <c r="E171" s="27"/>
      <c r="F171" s="26" t="s">
        <v>6645</v>
      </c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 t="s">
        <v>6646</v>
      </c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4787</v>
      </c>
      <c r="AK171" s="31">
        <v>45075</v>
      </c>
      <c r="AL171" s="328"/>
      <c r="AM171" s="329"/>
      <c r="AN171" s="25"/>
      <c r="AO171" s="24"/>
      <c r="AP171" s="258" t="s">
        <v>6647</v>
      </c>
      <c r="AQ171" s="259">
        <v>169</v>
      </c>
      <c r="AR171" s="259"/>
      <c r="AS171" s="259"/>
      <c r="AT171" s="262"/>
      <c r="AU171" s="262"/>
      <c r="AV171" s="262"/>
      <c r="AW171" s="262"/>
      <c r="AX171" s="262"/>
      <c r="AY171" s="262"/>
      <c r="AZ171" s="262"/>
      <c r="BA171" s="317"/>
      <c r="BB171" s="390"/>
    </row>
    <row r="172" spans="1:54" ht="24.95" customHeight="1">
      <c r="A172" s="322"/>
      <c r="B172" s="19"/>
      <c r="C172" s="19"/>
      <c r="D172" s="27"/>
      <c r="E172" s="27"/>
      <c r="F172" s="26" t="s">
        <v>6648</v>
      </c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 t="s">
        <v>6649</v>
      </c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4787</v>
      </c>
      <c r="AK172" s="31">
        <v>45075</v>
      </c>
      <c r="AL172" s="328"/>
      <c r="AM172" s="329"/>
      <c r="AN172" s="25"/>
      <c r="AO172" s="24"/>
      <c r="AP172" s="258" t="s">
        <v>6648</v>
      </c>
      <c r="AQ172" s="259">
        <v>170</v>
      </c>
      <c r="AR172" s="259"/>
      <c r="AS172" s="259"/>
      <c r="AT172" s="262"/>
      <c r="AU172" s="262"/>
      <c r="AV172" s="262"/>
      <c r="AW172" s="262"/>
      <c r="AX172" s="262"/>
      <c r="AY172" s="262"/>
      <c r="AZ172" s="262"/>
      <c r="BA172" s="317"/>
      <c r="BB172" s="390"/>
    </row>
    <row r="173" spans="1:54" ht="24.95" customHeight="1">
      <c r="A173" s="322"/>
      <c r="B173" s="19"/>
      <c r="C173" s="19"/>
      <c r="D173" s="27"/>
      <c r="E173" s="27"/>
      <c r="F173" s="26" t="s">
        <v>6650</v>
      </c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 t="s">
        <v>6651</v>
      </c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 t="s">
        <v>4787</v>
      </c>
      <c r="AK173" s="31">
        <v>45075</v>
      </c>
      <c r="AL173" s="328"/>
      <c r="AM173" s="329"/>
      <c r="AN173" s="25"/>
      <c r="AO173" s="24"/>
      <c r="AP173" s="258" t="s">
        <v>6650</v>
      </c>
      <c r="AQ173" s="259">
        <v>171</v>
      </c>
      <c r="AR173" s="259"/>
      <c r="AS173" s="259"/>
      <c r="AT173" s="262"/>
      <c r="AU173" s="262"/>
      <c r="AV173" s="262"/>
      <c r="AW173" s="262"/>
      <c r="AX173" s="262"/>
      <c r="AY173" s="262"/>
      <c r="AZ173" s="262"/>
      <c r="BA173" s="317"/>
      <c r="BB173" s="390"/>
    </row>
    <row r="174" spans="1:54" ht="24.95" customHeight="1">
      <c r="A174" s="322"/>
      <c r="B174" s="19"/>
      <c r="C174" s="19"/>
      <c r="D174" s="27"/>
      <c r="E174" s="27"/>
      <c r="F174" s="26" t="s">
        <v>6652</v>
      </c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>
        <v>254923111</v>
      </c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 t="s">
        <v>4787</v>
      </c>
      <c r="AK174" s="31">
        <v>45075</v>
      </c>
      <c r="AL174" s="328"/>
      <c r="AM174" s="329"/>
      <c r="AN174" s="25"/>
      <c r="AO174" s="24"/>
      <c r="AP174" s="258" t="s">
        <v>6652</v>
      </c>
      <c r="AQ174" s="259">
        <v>172</v>
      </c>
      <c r="AR174" s="259"/>
      <c r="AS174" s="259"/>
      <c r="AT174" s="262"/>
      <c r="AU174" s="262"/>
      <c r="AV174" s="262"/>
      <c r="AW174" s="262"/>
      <c r="AX174" s="262"/>
      <c r="AY174" s="262"/>
      <c r="AZ174" s="262"/>
      <c r="BA174" s="317"/>
      <c r="BB174" s="390"/>
    </row>
    <row r="175" spans="1:54" ht="24.95" customHeight="1">
      <c r="A175" s="322"/>
      <c r="B175" s="19"/>
      <c r="C175" s="19"/>
      <c r="D175" s="27"/>
      <c r="E175" s="27"/>
      <c r="F175" s="26" t="s">
        <v>6653</v>
      </c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 t="s">
        <v>6654</v>
      </c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4787</v>
      </c>
      <c r="AK175" s="31">
        <v>45075</v>
      </c>
      <c r="AL175" s="328"/>
      <c r="AM175" s="329"/>
      <c r="AN175" s="25"/>
      <c r="AO175" s="24"/>
      <c r="AP175" s="258" t="s">
        <v>6653</v>
      </c>
      <c r="AQ175" s="259">
        <v>173</v>
      </c>
      <c r="AR175" s="259"/>
      <c r="AS175" s="259"/>
      <c r="AT175" s="262"/>
      <c r="AU175" s="262"/>
      <c r="AV175" s="262"/>
      <c r="AW175" s="262"/>
      <c r="AX175" s="262"/>
      <c r="AY175" s="262"/>
      <c r="AZ175" s="262"/>
      <c r="BA175" s="317"/>
      <c r="BB175" s="390"/>
    </row>
    <row r="176" spans="1:54" ht="24.95" customHeight="1">
      <c r="A176" s="322"/>
      <c r="B176" s="19"/>
      <c r="C176" s="19"/>
      <c r="D176" s="27"/>
      <c r="E176" s="27"/>
      <c r="F176" s="26" t="s">
        <v>6655</v>
      </c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 t="s">
        <v>6656</v>
      </c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4787</v>
      </c>
      <c r="AK176" s="31">
        <v>45075</v>
      </c>
      <c r="AL176" s="328"/>
      <c r="AM176" s="329"/>
      <c r="AN176" s="25"/>
      <c r="AO176" s="24"/>
      <c r="AP176" s="258" t="s">
        <v>6655</v>
      </c>
      <c r="AQ176" s="259">
        <v>174</v>
      </c>
      <c r="AR176" s="259"/>
      <c r="AS176" s="259"/>
      <c r="AT176" s="262"/>
      <c r="AU176" s="262"/>
      <c r="AV176" s="262"/>
      <c r="AW176" s="262"/>
      <c r="AX176" s="262"/>
      <c r="AY176" s="262"/>
      <c r="AZ176" s="262"/>
      <c r="BA176" s="317"/>
      <c r="BB176" s="390"/>
    </row>
    <row r="177" spans="1:54" ht="24.95" customHeight="1">
      <c r="A177" s="322"/>
      <c r="B177" s="19"/>
      <c r="C177" s="19"/>
      <c r="D177" s="27"/>
      <c r="E177" s="27"/>
      <c r="F177" s="26" t="s">
        <v>6657</v>
      </c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 t="s">
        <v>6658</v>
      </c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 t="s">
        <v>4787</v>
      </c>
      <c r="AK177" s="31">
        <v>45075</v>
      </c>
      <c r="AL177" s="328"/>
      <c r="AM177" s="329"/>
      <c r="AN177" s="25"/>
      <c r="AO177" s="24"/>
      <c r="AP177" s="258" t="s">
        <v>6657</v>
      </c>
      <c r="AQ177" s="259">
        <v>175</v>
      </c>
      <c r="AR177" s="259"/>
      <c r="AS177" s="259"/>
      <c r="AT177" s="262"/>
      <c r="AU177" s="262"/>
      <c r="AV177" s="262"/>
      <c r="AW177" s="262"/>
      <c r="AX177" s="262"/>
      <c r="AY177" s="262"/>
      <c r="AZ177" s="262"/>
      <c r="BA177" s="317"/>
      <c r="BB177" s="390"/>
    </row>
    <row r="178" spans="1:54" ht="24.95" customHeight="1">
      <c r="A178" s="322"/>
      <c r="B178" s="19"/>
      <c r="C178" s="19"/>
      <c r="D178" s="27"/>
      <c r="E178" s="27"/>
      <c r="F178" s="26" t="s">
        <v>6659</v>
      </c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 t="s">
        <v>6660</v>
      </c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 t="s">
        <v>4787</v>
      </c>
      <c r="AK178" s="31">
        <v>45075</v>
      </c>
      <c r="AL178" s="328"/>
      <c r="AM178" s="329"/>
      <c r="AN178" s="25"/>
      <c r="AO178" s="24"/>
      <c r="AP178" s="258" t="s">
        <v>6659</v>
      </c>
      <c r="AQ178" s="259">
        <v>176</v>
      </c>
      <c r="AR178" s="259"/>
      <c r="AS178" s="259"/>
      <c r="AT178" s="262"/>
      <c r="AU178" s="262"/>
      <c r="AV178" s="262"/>
      <c r="AW178" s="262"/>
      <c r="AX178" s="262"/>
      <c r="AY178" s="262"/>
      <c r="AZ178" s="262"/>
      <c r="BA178" s="317"/>
      <c r="BB178" s="390"/>
    </row>
    <row r="179" spans="1:54" ht="24.95" customHeight="1">
      <c r="A179" s="322"/>
      <c r="B179" s="19"/>
      <c r="C179" s="19"/>
      <c r="D179" s="27"/>
      <c r="E179" s="27"/>
      <c r="F179" s="26" t="s">
        <v>6661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6662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4787</v>
      </c>
      <c r="AK179" s="31">
        <v>45075</v>
      </c>
      <c r="AL179" s="328"/>
      <c r="AM179" s="329"/>
      <c r="AN179" s="25"/>
      <c r="AO179" s="24"/>
      <c r="AP179" s="258" t="s">
        <v>6663</v>
      </c>
      <c r="AQ179" s="259">
        <v>177</v>
      </c>
      <c r="AR179" s="259"/>
      <c r="AS179" s="259"/>
      <c r="AT179" s="262"/>
      <c r="AU179" s="262"/>
      <c r="AV179" s="262"/>
      <c r="AW179" s="262"/>
      <c r="AX179" s="262"/>
      <c r="AY179" s="262"/>
      <c r="AZ179" s="262"/>
      <c r="BA179" s="317"/>
      <c r="BB179" s="390"/>
    </row>
    <row r="180" spans="1:54" ht="24.95" customHeight="1">
      <c r="A180" s="322"/>
      <c r="B180" s="19"/>
      <c r="C180" s="19"/>
      <c r="D180" s="27"/>
      <c r="E180" s="27"/>
      <c r="F180" s="26" t="s">
        <v>5856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6664</v>
      </c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4787</v>
      </c>
      <c r="AK180" s="31">
        <v>45075</v>
      </c>
      <c r="AL180" s="328"/>
      <c r="AM180" s="329"/>
      <c r="AN180" s="25"/>
      <c r="AO180" s="24"/>
      <c r="AP180" s="258" t="s">
        <v>680</v>
      </c>
      <c r="AQ180" s="259">
        <v>178</v>
      </c>
      <c r="AR180" s="259"/>
      <c r="AS180" s="259"/>
      <c r="AT180" s="262"/>
      <c r="AU180" s="262"/>
      <c r="AV180" s="262"/>
      <c r="AW180" s="262"/>
      <c r="AX180" s="262"/>
      <c r="AY180" s="262"/>
      <c r="AZ180" s="262"/>
      <c r="BA180" s="317"/>
      <c r="BB180" s="390"/>
    </row>
    <row r="181" spans="1:54" ht="24.95" customHeight="1">
      <c r="A181" s="322"/>
      <c r="B181" s="19"/>
      <c r="C181" s="19"/>
      <c r="D181" s="27"/>
      <c r="E181" s="27"/>
      <c r="F181" s="26" t="s">
        <v>6665</v>
      </c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6666</v>
      </c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4787</v>
      </c>
      <c r="AK181" s="31">
        <v>45075</v>
      </c>
      <c r="AL181" s="328"/>
      <c r="AM181" s="329"/>
      <c r="AN181" s="25"/>
      <c r="AO181" s="24"/>
      <c r="AP181" s="258" t="s">
        <v>6665</v>
      </c>
      <c r="AQ181" s="259">
        <v>179</v>
      </c>
      <c r="AR181" s="259"/>
      <c r="AS181" s="259"/>
      <c r="AT181" s="262"/>
      <c r="AU181" s="262"/>
      <c r="AV181" s="262"/>
      <c r="AW181" s="262"/>
      <c r="AX181" s="262"/>
      <c r="AY181" s="262"/>
      <c r="AZ181" s="262"/>
      <c r="BA181" s="317"/>
      <c r="BB181" s="390"/>
    </row>
    <row r="182" spans="1:54" ht="24.95" customHeight="1">
      <c r="A182" s="322"/>
      <c r="B182" s="19"/>
      <c r="C182" s="19"/>
      <c r="D182" s="27"/>
      <c r="E182" s="27"/>
      <c r="F182" s="26" t="s">
        <v>6667</v>
      </c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6668</v>
      </c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 t="s">
        <v>4787</v>
      </c>
      <c r="AK182" s="31">
        <v>45075</v>
      </c>
      <c r="AL182" s="328"/>
      <c r="AM182" s="329"/>
      <c r="AN182" s="25"/>
      <c r="AO182" s="24"/>
      <c r="AP182" s="258" t="s">
        <v>6667</v>
      </c>
      <c r="AQ182" s="259">
        <v>180</v>
      </c>
      <c r="AR182" s="259"/>
      <c r="AS182" s="259"/>
      <c r="AT182" s="262"/>
      <c r="AU182" s="262"/>
      <c r="AV182" s="262"/>
      <c r="AW182" s="262"/>
      <c r="AX182" s="262"/>
      <c r="AY182" s="262"/>
      <c r="AZ182" s="262"/>
      <c r="BA182" s="317"/>
      <c r="BB182" s="390"/>
    </row>
    <row r="183" spans="1:54" ht="24.95" customHeight="1">
      <c r="A183" s="322"/>
      <c r="B183" s="19"/>
      <c r="C183" s="19"/>
      <c r="D183" s="27"/>
      <c r="E183" s="27"/>
      <c r="F183" s="26" t="s">
        <v>6104</v>
      </c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 t="s">
        <v>6669</v>
      </c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4787</v>
      </c>
      <c r="AK183" s="31">
        <v>45075</v>
      </c>
      <c r="AL183" s="328"/>
      <c r="AM183" s="329"/>
      <c r="AN183" s="25"/>
      <c r="AO183" s="24"/>
      <c r="AP183" s="258" t="s">
        <v>3587</v>
      </c>
      <c r="AQ183" s="259">
        <v>181</v>
      </c>
      <c r="AR183" s="259"/>
      <c r="AS183" s="259"/>
      <c r="AT183" s="262"/>
      <c r="AU183" s="262"/>
      <c r="AV183" s="262"/>
      <c r="AW183" s="262"/>
      <c r="AX183" s="262"/>
      <c r="AY183" s="262"/>
      <c r="AZ183" s="262"/>
      <c r="BA183" s="317"/>
      <c r="BB183" s="390"/>
    </row>
    <row r="184" spans="1:54" ht="24.95" customHeight="1">
      <c r="A184" s="322"/>
      <c r="B184" s="19"/>
      <c r="C184" s="19"/>
      <c r="D184" s="27"/>
      <c r="E184" s="27"/>
      <c r="F184" s="26" t="s">
        <v>6670</v>
      </c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 t="s">
        <v>6671</v>
      </c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 t="s">
        <v>4787</v>
      </c>
      <c r="AK184" s="31">
        <v>45075</v>
      </c>
      <c r="AL184" s="328"/>
      <c r="AM184" s="329"/>
      <c r="AN184" s="25"/>
      <c r="AO184" s="24"/>
      <c r="AP184" s="258" t="s">
        <v>6672</v>
      </c>
      <c r="AQ184" s="259">
        <v>182</v>
      </c>
      <c r="AR184" s="259"/>
      <c r="AS184" s="259"/>
      <c r="AT184" s="262"/>
      <c r="AU184" s="262"/>
      <c r="AV184" s="262"/>
      <c r="AW184" s="262"/>
      <c r="AX184" s="262"/>
      <c r="AY184" s="262"/>
      <c r="AZ184" s="262"/>
      <c r="BA184" s="317"/>
      <c r="BB184" s="390"/>
    </row>
    <row r="185" spans="1:54" ht="24.95" customHeight="1">
      <c r="A185" s="322"/>
      <c r="B185" s="19"/>
      <c r="C185" s="19"/>
      <c r="D185" s="27"/>
      <c r="E185" s="27"/>
      <c r="F185" s="26" t="s">
        <v>6673</v>
      </c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 t="s">
        <v>6674</v>
      </c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4787</v>
      </c>
      <c r="AK185" s="31">
        <v>45075</v>
      </c>
      <c r="AL185" s="328"/>
      <c r="AM185" s="329"/>
      <c r="AN185" s="25"/>
      <c r="AO185" s="24"/>
      <c r="AP185" s="258" t="s">
        <v>6673</v>
      </c>
      <c r="AQ185" s="259">
        <v>183</v>
      </c>
      <c r="AR185" s="259"/>
      <c r="AS185" s="259"/>
      <c r="AT185" s="262"/>
      <c r="AU185" s="262"/>
      <c r="AV185" s="262"/>
      <c r="AW185" s="262"/>
      <c r="AX185" s="262"/>
      <c r="AY185" s="262"/>
      <c r="AZ185" s="262"/>
      <c r="BA185" s="317"/>
      <c r="BB185" s="390"/>
    </row>
    <row r="186" spans="1:54" ht="24.95" customHeight="1">
      <c r="A186" s="322"/>
      <c r="B186" s="19"/>
      <c r="C186" s="19"/>
      <c r="D186" s="27"/>
      <c r="E186" s="27"/>
      <c r="F186" s="26" t="s">
        <v>6675</v>
      </c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 t="s">
        <v>6676</v>
      </c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 t="s">
        <v>4787</v>
      </c>
      <c r="AK186" s="31">
        <v>45075</v>
      </c>
      <c r="AL186" s="328"/>
      <c r="AM186" s="329"/>
      <c r="AN186" s="25"/>
      <c r="AO186" s="24"/>
      <c r="AP186" s="258" t="s">
        <v>6675</v>
      </c>
      <c r="AQ186" s="259">
        <v>184</v>
      </c>
      <c r="AR186" s="259"/>
      <c r="AS186" s="259"/>
      <c r="AT186" s="262"/>
      <c r="AU186" s="262"/>
      <c r="AV186" s="262"/>
      <c r="AW186" s="262"/>
      <c r="AX186" s="262"/>
      <c r="AY186" s="262"/>
      <c r="AZ186" s="262"/>
      <c r="BA186" s="317"/>
      <c r="BB186" s="390"/>
    </row>
    <row r="187" spans="1:54" ht="24.95" customHeight="1">
      <c r="A187" s="322"/>
      <c r="B187" s="19"/>
      <c r="C187" s="19"/>
      <c r="D187" s="27"/>
      <c r="E187" s="27"/>
      <c r="F187" s="26" t="s">
        <v>6677</v>
      </c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 t="s">
        <v>6678</v>
      </c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 t="s">
        <v>4787</v>
      </c>
      <c r="AK187" s="31">
        <v>45075</v>
      </c>
      <c r="AL187" s="328"/>
      <c r="AM187" s="329"/>
      <c r="AN187" s="25"/>
      <c r="AO187" s="24"/>
      <c r="AP187" s="258" t="s">
        <v>6677</v>
      </c>
      <c r="AQ187" s="259">
        <v>185</v>
      </c>
      <c r="AR187" s="259"/>
      <c r="AS187" s="259"/>
      <c r="AT187" s="262"/>
      <c r="AU187" s="262"/>
      <c r="AV187" s="262"/>
      <c r="AW187" s="262"/>
      <c r="AX187" s="262"/>
      <c r="AY187" s="262"/>
      <c r="AZ187" s="262"/>
      <c r="BA187" s="317"/>
      <c r="BB187" s="390"/>
    </row>
    <row r="188" spans="1:54" ht="24.95" customHeight="1">
      <c r="A188" s="322"/>
      <c r="B188" s="19"/>
      <c r="C188" s="19"/>
      <c r="D188" s="27"/>
      <c r="E188" s="27"/>
      <c r="F188" s="26" t="s">
        <v>745</v>
      </c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 t="s">
        <v>6679</v>
      </c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 t="s">
        <v>4787</v>
      </c>
      <c r="AK188" s="31">
        <v>45075</v>
      </c>
      <c r="AL188" s="328"/>
      <c r="AM188" s="329"/>
      <c r="AN188" s="25"/>
      <c r="AO188" s="24"/>
      <c r="AP188" s="258" t="s">
        <v>745</v>
      </c>
      <c r="AQ188" s="259">
        <v>186</v>
      </c>
      <c r="AR188" s="259"/>
      <c r="AS188" s="259"/>
      <c r="AT188" s="262"/>
      <c r="AU188" s="262"/>
      <c r="AV188" s="262"/>
      <c r="AW188" s="262"/>
      <c r="AX188" s="262"/>
      <c r="AY188" s="262"/>
      <c r="AZ188" s="262"/>
      <c r="BA188" s="317"/>
      <c r="BB188" s="390"/>
    </row>
    <row r="189" spans="1:54" ht="24.95" customHeight="1">
      <c r="A189" s="322"/>
      <c r="B189" s="19"/>
      <c r="C189" s="19"/>
      <c r="D189" s="27"/>
      <c r="E189" s="27"/>
      <c r="F189" s="26" t="s">
        <v>6680</v>
      </c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 t="s">
        <v>6681</v>
      </c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4787</v>
      </c>
      <c r="AK189" s="31">
        <v>45075</v>
      </c>
      <c r="AL189" s="328"/>
      <c r="AM189" s="329"/>
      <c r="AN189" s="25"/>
      <c r="AO189" s="24"/>
      <c r="AP189" s="258" t="s">
        <v>6680</v>
      </c>
      <c r="AQ189" s="259">
        <v>187</v>
      </c>
      <c r="AR189" s="259"/>
      <c r="AS189" s="259"/>
      <c r="AT189" s="262"/>
      <c r="AU189" s="262"/>
      <c r="AV189" s="262"/>
      <c r="AW189" s="262"/>
      <c r="AX189" s="262"/>
      <c r="AY189" s="262"/>
      <c r="AZ189" s="262"/>
      <c r="BA189" s="317"/>
      <c r="BB189" s="390"/>
    </row>
    <row r="190" spans="1:54" ht="24.95" customHeight="1">
      <c r="A190" s="322"/>
      <c r="B190" s="19"/>
      <c r="C190" s="19"/>
      <c r="D190" s="27"/>
      <c r="E190" s="27"/>
      <c r="F190" s="26" t="s">
        <v>6682</v>
      </c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 t="s">
        <v>6683</v>
      </c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4787</v>
      </c>
      <c r="AK190" s="31">
        <v>45075</v>
      </c>
      <c r="AL190" s="328"/>
      <c r="AM190" s="329"/>
      <c r="AN190" s="25"/>
      <c r="AO190" s="24"/>
      <c r="AP190" s="258" t="s">
        <v>6682</v>
      </c>
      <c r="AQ190" s="259">
        <v>188</v>
      </c>
      <c r="AR190" s="259"/>
      <c r="AS190" s="259"/>
      <c r="AT190" s="262"/>
      <c r="AU190" s="262"/>
      <c r="AV190" s="262"/>
      <c r="AW190" s="262"/>
      <c r="AX190" s="262"/>
      <c r="AY190" s="262"/>
      <c r="AZ190" s="262"/>
      <c r="BA190" s="317"/>
      <c r="BB190" s="390"/>
    </row>
    <row r="191" spans="1:54" ht="24.95" customHeight="1">
      <c r="A191" s="322"/>
      <c r="B191" s="19"/>
      <c r="C191" s="19"/>
      <c r="D191" s="27"/>
      <c r="E191" s="27"/>
      <c r="F191" s="26" t="s">
        <v>5732</v>
      </c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 t="s">
        <v>1730</v>
      </c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 t="s">
        <v>4787</v>
      </c>
      <c r="AK191" s="31">
        <v>45075</v>
      </c>
      <c r="AL191" s="328"/>
      <c r="AM191" s="329"/>
      <c r="AN191" s="25"/>
      <c r="AO191" s="24"/>
      <c r="AP191" s="258" t="s">
        <v>1740</v>
      </c>
      <c r="AQ191" s="259">
        <v>189</v>
      </c>
      <c r="AR191" s="259"/>
      <c r="AS191" s="259"/>
      <c r="AT191" s="262"/>
      <c r="AU191" s="262"/>
      <c r="AV191" s="262"/>
      <c r="AW191" s="262"/>
      <c r="AX191" s="262"/>
      <c r="AY191" s="262"/>
      <c r="AZ191" s="262"/>
      <c r="BA191" s="317"/>
      <c r="BB191" s="390"/>
    </row>
    <row r="192" spans="1:54" ht="24.95" customHeight="1">
      <c r="A192" s="322"/>
      <c r="B192" s="19"/>
      <c r="C192" s="19"/>
      <c r="D192" s="27"/>
      <c r="E192" s="27"/>
      <c r="F192" s="26" t="s">
        <v>6684</v>
      </c>
      <c r="G192" s="26"/>
      <c r="H192" s="26"/>
      <c r="I192" s="26"/>
      <c r="J192" s="26"/>
      <c r="K192" s="26"/>
      <c r="L192" s="26"/>
      <c r="M192" s="26"/>
      <c r="N192" s="26"/>
      <c r="O192" s="26"/>
      <c r="P192" s="26" t="s">
        <v>6685</v>
      </c>
      <c r="Q192" s="26"/>
      <c r="R192" s="26"/>
      <c r="S192" s="26" t="s">
        <v>6686</v>
      </c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 t="s">
        <v>4787</v>
      </c>
      <c r="AK192" s="31">
        <v>45075</v>
      </c>
      <c r="AL192" s="328"/>
      <c r="AM192" s="329"/>
      <c r="AN192" s="25"/>
      <c r="AO192" s="24"/>
      <c r="AP192" s="258" t="s">
        <v>6687</v>
      </c>
      <c r="AQ192" s="259">
        <v>190</v>
      </c>
      <c r="AR192" s="259"/>
      <c r="AS192" s="259"/>
      <c r="AT192" s="262"/>
      <c r="AU192" s="262"/>
      <c r="AV192" s="262"/>
      <c r="AW192" s="262"/>
      <c r="AX192" s="262"/>
      <c r="AY192" s="262"/>
      <c r="AZ192" s="262"/>
      <c r="BA192" s="317"/>
      <c r="BB192" s="390"/>
    </row>
    <row r="193" spans="1:54" ht="24.95" customHeight="1">
      <c r="A193" s="322"/>
      <c r="B193" s="19"/>
      <c r="C193" s="19"/>
      <c r="D193" s="27"/>
      <c r="E193" s="27"/>
      <c r="F193" s="26" t="s">
        <v>6688</v>
      </c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 t="s">
        <v>6689</v>
      </c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4787</v>
      </c>
      <c r="AK193" s="31">
        <v>45075</v>
      </c>
      <c r="AL193" s="328"/>
      <c r="AM193" s="329"/>
      <c r="AN193" s="25"/>
      <c r="AO193" s="24"/>
      <c r="AP193" s="258" t="s">
        <v>6688</v>
      </c>
      <c r="AQ193" s="259">
        <v>191</v>
      </c>
      <c r="AR193" s="259"/>
      <c r="AS193" s="259"/>
      <c r="AT193" s="262"/>
      <c r="AU193" s="262"/>
      <c r="AV193" s="262"/>
      <c r="AW193" s="262"/>
      <c r="AX193" s="262"/>
      <c r="AY193" s="262"/>
      <c r="AZ193" s="262"/>
      <c r="BA193" s="317"/>
      <c r="BB193" s="390"/>
    </row>
    <row r="194" spans="1:54" ht="24.95" customHeight="1">
      <c r="A194" s="322"/>
      <c r="B194" s="19"/>
      <c r="C194" s="19"/>
      <c r="D194" s="27"/>
      <c r="E194" s="27"/>
      <c r="F194" s="26" t="s">
        <v>6690</v>
      </c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 t="s">
        <v>6691</v>
      </c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 t="s">
        <v>4787</v>
      </c>
      <c r="AK194" s="31">
        <v>45075</v>
      </c>
      <c r="AL194" s="328"/>
      <c r="AM194" s="329"/>
      <c r="AN194" s="25"/>
      <c r="AO194" s="24"/>
      <c r="AP194" s="258" t="s">
        <v>6690</v>
      </c>
      <c r="AQ194" s="259">
        <v>192</v>
      </c>
      <c r="AR194" s="259"/>
      <c r="AS194" s="259"/>
      <c r="AT194" s="262"/>
      <c r="AU194" s="262"/>
      <c r="AV194" s="262"/>
      <c r="AW194" s="262"/>
      <c r="AX194" s="262"/>
      <c r="AY194" s="262"/>
      <c r="AZ194" s="262"/>
      <c r="BA194" s="317"/>
      <c r="BB194" s="390"/>
    </row>
    <row r="195" spans="1:54" ht="24.95" customHeight="1">
      <c r="A195" s="322"/>
      <c r="B195" s="19"/>
      <c r="C195" s="19"/>
      <c r="D195" s="27"/>
      <c r="E195" s="27"/>
      <c r="F195" s="26" t="s">
        <v>6692</v>
      </c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 t="s">
        <v>6693</v>
      </c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 t="s">
        <v>4787</v>
      </c>
      <c r="AK195" s="31">
        <v>45075</v>
      </c>
      <c r="AL195" s="328"/>
      <c r="AM195" s="329"/>
      <c r="AN195" s="25"/>
      <c r="AO195" s="24"/>
      <c r="AP195" s="258" t="s">
        <v>6692</v>
      </c>
      <c r="AQ195" s="259">
        <v>193</v>
      </c>
      <c r="AR195" s="259"/>
      <c r="AS195" s="259"/>
      <c r="AT195" s="262"/>
      <c r="AU195" s="262"/>
      <c r="AV195" s="262"/>
      <c r="AW195" s="262"/>
      <c r="AX195" s="262"/>
      <c r="AY195" s="262"/>
      <c r="AZ195" s="262"/>
      <c r="BA195" s="317"/>
      <c r="BB195" s="390"/>
    </row>
    <row r="196" spans="1:54" ht="24.95" customHeight="1">
      <c r="A196" s="322"/>
      <c r="B196" s="19"/>
      <c r="C196" s="19"/>
      <c r="D196" s="27"/>
      <c r="E196" s="27"/>
      <c r="F196" s="26" t="s">
        <v>6694</v>
      </c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 t="s">
        <v>6695</v>
      </c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 t="s">
        <v>4787</v>
      </c>
      <c r="AK196" s="31">
        <v>45075</v>
      </c>
      <c r="AL196" s="328"/>
      <c r="AM196" s="329"/>
      <c r="AN196" s="25"/>
      <c r="AO196" s="24"/>
      <c r="AP196" s="258" t="s">
        <v>6694</v>
      </c>
      <c r="AQ196" s="259">
        <v>194</v>
      </c>
      <c r="AR196" s="259"/>
      <c r="AS196" s="259"/>
      <c r="AT196" s="262"/>
      <c r="AU196" s="262"/>
      <c r="AV196" s="262"/>
      <c r="AW196" s="262"/>
      <c r="AX196" s="262"/>
      <c r="AY196" s="262"/>
      <c r="AZ196" s="262"/>
      <c r="BA196" s="317"/>
      <c r="BB196" s="390"/>
    </row>
    <row r="197" spans="1:54" ht="24.95" customHeight="1">
      <c r="A197" s="322"/>
      <c r="B197" s="19"/>
      <c r="C197" s="19"/>
      <c r="D197" s="27"/>
      <c r="E197" s="27"/>
      <c r="F197" s="26" t="s">
        <v>6696</v>
      </c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 t="s">
        <v>6697</v>
      </c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 t="s">
        <v>4787</v>
      </c>
      <c r="AK197" s="31">
        <v>45075</v>
      </c>
      <c r="AL197" s="328"/>
      <c r="AM197" s="329"/>
      <c r="AN197" s="25"/>
      <c r="AO197" s="24"/>
      <c r="AP197" s="258" t="s">
        <v>6696</v>
      </c>
      <c r="AQ197" s="259">
        <v>195</v>
      </c>
      <c r="AR197" s="259"/>
      <c r="AS197" s="259"/>
      <c r="AT197" s="262"/>
      <c r="AU197" s="262"/>
      <c r="AV197" s="262"/>
      <c r="AW197" s="262"/>
      <c r="AX197" s="262"/>
      <c r="AY197" s="262"/>
      <c r="AZ197" s="262"/>
      <c r="BA197" s="317"/>
      <c r="BB197" s="390"/>
    </row>
    <row r="198" spans="1:54" ht="24.95" customHeight="1">
      <c r="A198" s="322"/>
      <c r="B198" s="19"/>
      <c r="C198" s="19"/>
      <c r="D198" s="27"/>
      <c r="E198" s="27"/>
      <c r="F198" s="26" t="s">
        <v>6698</v>
      </c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 t="s">
        <v>6699</v>
      </c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4787</v>
      </c>
      <c r="AK198" s="31">
        <v>45075</v>
      </c>
      <c r="AL198" s="328"/>
      <c r="AM198" s="329"/>
      <c r="AN198" s="25"/>
      <c r="AO198" s="24"/>
      <c r="AP198" s="258" t="s">
        <v>6698</v>
      </c>
      <c r="AQ198" s="259">
        <v>196</v>
      </c>
      <c r="AR198" s="259"/>
      <c r="AS198" s="259"/>
      <c r="AT198" s="262"/>
      <c r="AU198" s="262"/>
      <c r="AV198" s="262"/>
      <c r="AW198" s="262"/>
      <c r="AX198" s="262"/>
      <c r="AY198" s="262"/>
      <c r="AZ198" s="262"/>
      <c r="BA198" s="317"/>
      <c r="BB198" s="390"/>
    </row>
    <row r="199" spans="1:54" ht="24.95" customHeight="1">
      <c r="A199" s="322"/>
      <c r="B199" s="19"/>
      <c r="C199" s="19"/>
      <c r="D199" s="27"/>
      <c r="E199" s="27"/>
      <c r="F199" s="26" t="s">
        <v>5747</v>
      </c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 t="s">
        <v>1043</v>
      </c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 t="s">
        <v>4787</v>
      </c>
      <c r="AK199" s="31">
        <v>45075</v>
      </c>
      <c r="AL199" s="328"/>
      <c r="AM199" s="329"/>
      <c r="AN199" s="25"/>
      <c r="AO199" s="24"/>
      <c r="AP199" s="258" t="s">
        <v>1049</v>
      </c>
      <c r="AQ199" s="259">
        <v>197</v>
      </c>
      <c r="AR199" s="259"/>
      <c r="AS199" s="259"/>
      <c r="AT199" s="262"/>
      <c r="AU199" s="262"/>
      <c r="AV199" s="262"/>
      <c r="AW199" s="262"/>
      <c r="AX199" s="262"/>
      <c r="AY199" s="262"/>
      <c r="AZ199" s="262"/>
      <c r="BA199" s="317"/>
      <c r="BB199" s="390"/>
    </row>
    <row r="200" spans="1:54" ht="24.95" customHeight="1">
      <c r="A200" s="322"/>
      <c r="B200" s="19"/>
      <c r="C200" s="19"/>
      <c r="D200" s="27"/>
      <c r="E200" s="27"/>
      <c r="F200" s="26" t="s">
        <v>6700</v>
      </c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 t="s">
        <v>6701</v>
      </c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 t="s">
        <v>4787</v>
      </c>
      <c r="AK200" s="31">
        <v>45075</v>
      </c>
      <c r="AL200" s="328"/>
      <c r="AM200" s="329"/>
      <c r="AN200" s="25"/>
      <c r="AO200" s="24"/>
      <c r="AP200" s="258" t="s">
        <v>6700</v>
      </c>
      <c r="AQ200" s="259">
        <v>198</v>
      </c>
      <c r="AR200" s="259"/>
      <c r="AS200" s="259"/>
      <c r="AT200" s="262"/>
      <c r="AU200" s="262"/>
      <c r="AV200" s="262"/>
      <c r="AW200" s="262"/>
      <c r="AX200" s="262"/>
      <c r="AY200" s="262"/>
      <c r="AZ200" s="262"/>
      <c r="BA200" s="317"/>
      <c r="BB200" s="390"/>
    </row>
    <row r="201" spans="1:54" ht="24.95" customHeight="1">
      <c r="A201" s="322"/>
      <c r="B201" s="19"/>
      <c r="C201" s="19"/>
      <c r="D201" s="27"/>
      <c r="E201" s="27"/>
      <c r="F201" s="26" t="s">
        <v>6702</v>
      </c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 t="s">
        <v>6703</v>
      </c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 t="s">
        <v>4787</v>
      </c>
      <c r="AK201" s="31">
        <v>45075</v>
      </c>
      <c r="AL201" s="328"/>
      <c r="AM201" s="329"/>
      <c r="AN201" s="25"/>
      <c r="AO201" s="24"/>
      <c r="AP201" s="258" t="s">
        <v>6702</v>
      </c>
      <c r="AQ201" s="259">
        <v>199</v>
      </c>
      <c r="AR201" s="259"/>
      <c r="AS201" s="259"/>
      <c r="AT201" s="262"/>
      <c r="AU201" s="262"/>
      <c r="AV201" s="262"/>
      <c r="AW201" s="262"/>
      <c r="AX201" s="262"/>
      <c r="AY201" s="262"/>
      <c r="AZ201" s="262"/>
      <c r="BA201" s="317"/>
      <c r="BB201" s="390"/>
    </row>
    <row r="202" spans="1:54" ht="24.95" customHeight="1">
      <c r="A202" s="322"/>
      <c r="B202" s="19"/>
      <c r="C202" s="19"/>
      <c r="D202" s="27"/>
      <c r="E202" s="27"/>
      <c r="F202" s="26" t="s">
        <v>6704</v>
      </c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 t="s">
        <v>6412</v>
      </c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 t="s">
        <v>4787</v>
      </c>
      <c r="AK202" s="31">
        <v>45075</v>
      </c>
      <c r="AL202" s="328"/>
      <c r="AM202" s="329"/>
      <c r="AN202" s="25"/>
      <c r="AO202" s="24"/>
      <c r="AP202" s="258" t="s">
        <v>6705</v>
      </c>
      <c r="AQ202" s="259">
        <v>200</v>
      </c>
      <c r="AR202" s="259"/>
      <c r="AS202" s="259"/>
      <c r="AT202" s="262"/>
      <c r="AU202" s="262"/>
      <c r="AV202" s="262"/>
      <c r="AW202" s="262"/>
      <c r="AX202" s="262"/>
      <c r="AY202" s="262"/>
      <c r="AZ202" s="262"/>
      <c r="BA202" s="317"/>
      <c r="BB202" s="390"/>
    </row>
    <row r="203" spans="1:54" ht="24.95" customHeight="1">
      <c r="A203" s="322"/>
      <c r="B203" s="19"/>
      <c r="C203" s="19"/>
      <c r="D203" s="27"/>
      <c r="E203" s="27"/>
      <c r="F203" s="26" t="s">
        <v>6706</v>
      </c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 t="s">
        <v>6707</v>
      </c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 t="s">
        <v>4787</v>
      </c>
      <c r="AK203" s="31">
        <v>45075</v>
      </c>
      <c r="AL203" s="328"/>
      <c r="AM203" s="329"/>
      <c r="AN203" s="25"/>
      <c r="AO203" s="24"/>
      <c r="AP203" s="258" t="s">
        <v>6706</v>
      </c>
      <c r="AQ203" s="259">
        <v>201</v>
      </c>
      <c r="AR203" s="259"/>
      <c r="AS203" s="259"/>
      <c r="AT203" s="262"/>
      <c r="AU203" s="262"/>
      <c r="AV203" s="262"/>
      <c r="AW203" s="262"/>
      <c r="AX203" s="262"/>
      <c r="AY203" s="262"/>
      <c r="AZ203" s="262"/>
      <c r="BA203" s="317"/>
      <c r="BB203" s="390"/>
    </row>
    <row r="204" spans="1:54" ht="24.95" customHeight="1">
      <c r="A204" s="322"/>
      <c r="B204" s="19"/>
      <c r="C204" s="19"/>
      <c r="D204" s="27"/>
      <c r="E204" s="27"/>
      <c r="F204" s="26" t="s">
        <v>5746</v>
      </c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698</v>
      </c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4787</v>
      </c>
      <c r="AK204" s="31">
        <v>45075</v>
      </c>
      <c r="AL204" s="328"/>
      <c r="AM204" s="329"/>
      <c r="AN204" s="25"/>
      <c r="AO204" s="24"/>
      <c r="AP204" s="258" t="s">
        <v>702</v>
      </c>
      <c r="AQ204" s="259">
        <v>202</v>
      </c>
      <c r="AR204" s="259"/>
      <c r="AS204" s="259"/>
      <c r="AT204" s="262"/>
      <c r="AU204" s="262"/>
      <c r="AV204" s="262"/>
      <c r="AW204" s="262"/>
      <c r="AX204" s="262"/>
      <c r="AY204" s="262"/>
      <c r="AZ204" s="262"/>
      <c r="BA204" s="317"/>
      <c r="BB204" s="390"/>
    </row>
    <row r="205" spans="1:54" ht="24.95" customHeight="1">
      <c r="A205" s="322"/>
      <c r="B205" s="19"/>
      <c r="C205" s="19"/>
      <c r="D205" s="27"/>
      <c r="E205" s="27"/>
      <c r="F205" s="26" t="s">
        <v>6708</v>
      </c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 t="s">
        <v>6534</v>
      </c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4787</v>
      </c>
      <c r="AK205" s="31">
        <v>45075</v>
      </c>
      <c r="AL205" s="328"/>
      <c r="AM205" s="329"/>
      <c r="AN205" s="25"/>
      <c r="AO205" s="24"/>
      <c r="AP205" s="258" t="s">
        <v>6709</v>
      </c>
      <c r="AQ205" s="259">
        <v>203</v>
      </c>
      <c r="AR205" s="259"/>
      <c r="AS205" s="259"/>
      <c r="AT205" s="262"/>
      <c r="AU205" s="262"/>
      <c r="AV205" s="262"/>
      <c r="AW205" s="262"/>
      <c r="AX205" s="262"/>
      <c r="AY205" s="262"/>
      <c r="AZ205" s="262"/>
      <c r="BA205" s="317"/>
      <c r="BB205" s="390"/>
    </row>
    <row r="206" spans="1:54" ht="24.95" customHeight="1">
      <c r="A206" s="322"/>
      <c r="B206" s="19"/>
      <c r="C206" s="19"/>
      <c r="D206" s="27"/>
      <c r="E206" s="27"/>
      <c r="F206" s="26" t="s">
        <v>5783</v>
      </c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 t="s">
        <v>776</v>
      </c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4787</v>
      </c>
      <c r="AK206" s="31">
        <v>45075</v>
      </c>
      <c r="AL206" s="328"/>
      <c r="AM206" s="329"/>
      <c r="AN206" s="25"/>
      <c r="AO206" s="24"/>
      <c r="AP206" s="258" t="s">
        <v>778</v>
      </c>
      <c r="AQ206" s="259">
        <v>204</v>
      </c>
      <c r="AR206" s="259"/>
      <c r="AS206" s="259"/>
      <c r="AT206" s="262"/>
      <c r="AU206" s="262"/>
      <c r="AV206" s="262"/>
      <c r="AW206" s="262"/>
      <c r="AX206" s="262"/>
      <c r="AY206" s="262"/>
      <c r="AZ206" s="262"/>
      <c r="BA206" s="317"/>
      <c r="BB206" s="390"/>
    </row>
    <row r="207" spans="1:54" ht="24.95" customHeight="1">
      <c r="A207" s="322"/>
      <c r="B207" s="19"/>
      <c r="C207" s="19"/>
      <c r="D207" s="27"/>
      <c r="E207" s="27"/>
      <c r="F207" s="26" t="s">
        <v>6710</v>
      </c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 t="s">
        <v>6711</v>
      </c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 t="s">
        <v>4787</v>
      </c>
      <c r="AK207" s="31">
        <v>45075</v>
      </c>
      <c r="AL207" s="328"/>
      <c r="AM207" s="329"/>
      <c r="AN207" s="25"/>
      <c r="AO207" s="24"/>
      <c r="AP207" s="258" t="s">
        <v>6712</v>
      </c>
      <c r="AQ207" s="259">
        <v>205</v>
      </c>
      <c r="AR207" s="259"/>
      <c r="AS207" s="259"/>
      <c r="AT207" s="262"/>
      <c r="AU207" s="262"/>
      <c r="AV207" s="262"/>
      <c r="AW207" s="262"/>
      <c r="AX207" s="262"/>
      <c r="AY207" s="262"/>
      <c r="AZ207" s="262"/>
      <c r="BA207" s="317"/>
      <c r="BB207" s="390"/>
    </row>
    <row r="208" spans="1:54" ht="24.95" customHeight="1">
      <c r="A208" s="322"/>
      <c r="B208" s="19"/>
      <c r="C208" s="19"/>
      <c r="D208" s="27"/>
      <c r="E208" s="27"/>
      <c r="F208" s="26" t="s">
        <v>6713</v>
      </c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 t="s">
        <v>6714</v>
      </c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4787</v>
      </c>
      <c r="AK208" s="31">
        <v>45075</v>
      </c>
      <c r="AL208" s="328"/>
      <c r="AM208" s="329"/>
      <c r="AN208" s="25"/>
      <c r="AO208" s="24"/>
      <c r="AP208" s="258" t="s">
        <v>6713</v>
      </c>
      <c r="AQ208" s="259">
        <v>206</v>
      </c>
      <c r="AR208" s="259"/>
      <c r="AS208" s="259"/>
      <c r="AT208" s="262"/>
      <c r="AU208" s="262"/>
      <c r="AV208" s="262"/>
      <c r="AW208" s="262"/>
      <c r="AX208" s="262"/>
      <c r="AY208" s="262"/>
      <c r="AZ208" s="262"/>
      <c r="BA208" s="317"/>
      <c r="BB208" s="390"/>
    </row>
    <row r="209" spans="1:54" ht="24.95" customHeight="1">
      <c r="A209" s="322"/>
      <c r="B209" s="19"/>
      <c r="C209" s="19"/>
      <c r="D209" s="27"/>
      <c r="E209" s="27"/>
      <c r="F209" s="26" t="s">
        <v>5794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6715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4787</v>
      </c>
      <c r="AK209" s="31">
        <v>45075</v>
      </c>
      <c r="AL209" s="328"/>
      <c r="AM209" s="329"/>
      <c r="AN209" s="25"/>
      <c r="AO209" s="24"/>
      <c r="AP209" s="258" t="s">
        <v>721</v>
      </c>
      <c r="AQ209" s="259">
        <v>207</v>
      </c>
      <c r="AR209" s="259"/>
      <c r="AS209" s="259"/>
      <c r="AT209" s="262"/>
      <c r="AU209" s="262"/>
      <c r="AV209" s="262"/>
      <c r="AW209" s="262"/>
      <c r="AX209" s="262"/>
      <c r="AY209" s="262"/>
      <c r="AZ209" s="262"/>
      <c r="BA209" s="317"/>
      <c r="BB209" s="390"/>
    </row>
    <row r="210" spans="1:54" ht="24.95" customHeight="1">
      <c r="A210" s="322"/>
      <c r="B210" s="19"/>
      <c r="C210" s="19"/>
      <c r="D210" s="27"/>
      <c r="E210" s="27"/>
      <c r="F210" s="26" t="s">
        <v>6716</v>
      </c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 t="s">
        <v>6717</v>
      </c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 t="s">
        <v>4787</v>
      </c>
      <c r="AK210" s="31">
        <v>45075</v>
      </c>
      <c r="AL210" s="328"/>
      <c r="AM210" s="329"/>
      <c r="AN210" s="25"/>
      <c r="AO210" s="24"/>
      <c r="AP210" s="258" t="s">
        <v>6716</v>
      </c>
      <c r="AQ210" s="259">
        <v>208</v>
      </c>
      <c r="AR210" s="259"/>
      <c r="AS210" s="259"/>
      <c r="AT210" s="262"/>
      <c r="AU210" s="262"/>
      <c r="AV210" s="262"/>
      <c r="AW210" s="262"/>
      <c r="AX210" s="262"/>
      <c r="AY210" s="262"/>
      <c r="AZ210" s="262"/>
      <c r="BA210" s="317"/>
      <c r="BB210" s="390"/>
    </row>
    <row r="211" spans="1:54" ht="24.95" customHeight="1">
      <c r="A211" s="322"/>
      <c r="B211" s="19"/>
      <c r="C211" s="19"/>
      <c r="D211" s="27"/>
      <c r="E211" s="27"/>
      <c r="F211" s="26" t="s">
        <v>6718</v>
      </c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 t="s">
        <v>6719</v>
      </c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 t="s">
        <v>4787</v>
      </c>
      <c r="AK211" s="31">
        <v>45075</v>
      </c>
      <c r="AL211" s="328"/>
      <c r="AM211" s="329"/>
      <c r="AN211" s="25"/>
      <c r="AO211" s="24"/>
      <c r="AP211" s="258" t="s">
        <v>6718</v>
      </c>
      <c r="AQ211" s="259">
        <v>209</v>
      </c>
      <c r="AR211" s="259"/>
      <c r="AS211" s="259"/>
      <c r="AT211" s="262"/>
      <c r="AU211" s="262"/>
      <c r="AV211" s="262"/>
      <c r="AW211" s="262"/>
      <c r="AX211" s="262"/>
      <c r="AY211" s="262"/>
      <c r="AZ211" s="262"/>
      <c r="BA211" s="317"/>
      <c r="BB211" s="390"/>
    </row>
    <row r="212" spans="1:54" ht="24.95" customHeight="1">
      <c r="A212" s="322"/>
      <c r="B212" s="19"/>
      <c r="C212" s="19"/>
      <c r="D212" s="27"/>
      <c r="E212" s="27"/>
      <c r="F212" s="26" t="s">
        <v>6720</v>
      </c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 t="s">
        <v>6721</v>
      </c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 t="s">
        <v>4787</v>
      </c>
      <c r="AK212" s="31">
        <v>45075</v>
      </c>
      <c r="AL212" s="328"/>
      <c r="AM212" s="329"/>
      <c r="AN212" s="25"/>
      <c r="AO212" s="24"/>
      <c r="AP212" s="258" t="s">
        <v>6720</v>
      </c>
      <c r="AQ212" s="259">
        <v>210</v>
      </c>
      <c r="AR212" s="259"/>
      <c r="AS212" s="259"/>
      <c r="AT212" s="262"/>
      <c r="AU212" s="262"/>
      <c r="AV212" s="262"/>
      <c r="AW212" s="262"/>
      <c r="AX212" s="262"/>
      <c r="AY212" s="262"/>
      <c r="AZ212" s="262"/>
      <c r="BA212" s="317"/>
      <c r="BB212" s="390"/>
    </row>
    <row r="213" spans="1:54" ht="24.95" customHeight="1">
      <c r="A213" s="322"/>
      <c r="B213" s="19"/>
      <c r="C213" s="19"/>
      <c r="D213" s="27"/>
      <c r="E213" s="27"/>
      <c r="F213" s="26" t="s">
        <v>6722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6723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4787</v>
      </c>
      <c r="AK213" s="31">
        <v>45075</v>
      </c>
      <c r="AL213" s="328"/>
      <c r="AM213" s="329"/>
      <c r="AN213" s="25"/>
      <c r="AO213" s="24"/>
      <c r="AP213" s="258" t="s">
        <v>6722</v>
      </c>
      <c r="AQ213" s="259">
        <v>211</v>
      </c>
      <c r="AR213" s="259"/>
      <c r="AS213" s="259"/>
      <c r="AT213" s="262"/>
      <c r="AU213" s="262"/>
      <c r="AV213" s="262"/>
      <c r="AW213" s="262"/>
      <c r="AX213" s="262"/>
      <c r="AY213" s="262"/>
      <c r="AZ213" s="262"/>
      <c r="BA213" s="317"/>
      <c r="BB213" s="390"/>
    </row>
    <row r="214" spans="1:54" ht="24.95" customHeight="1">
      <c r="A214" s="322"/>
      <c r="B214" s="19"/>
      <c r="C214" s="19"/>
      <c r="D214" s="27"/>
      <c r="E214" s="27"/>
      <c r="F214" s="26" t="s">
        <v>6724</v>
      </c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 t="s">
        <v>6725</v>
      </c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 t="s">
        <v>4787</v>
      </c>
      <c r="AK214" s="31">
        <v>45075</v>
      </c>
      <c r="AL214" s="328"/>
      <c r="AM214" s="329"/>
      <c r="AN214" s="25"/>
      <c r="AO214" s="24"/>
      <c r="AP214" s="258" t="s">
        <v>6724</v>
      </c>
      <c r="AQ214" s="259">
        <v>212</v>
      </c>
      <c r="AR214" s="259"/>
      <c r="AS214" s="259"/>
      <c r="AT214" s="262"/>
      <c r="AU214" s="262"/>
      <c r="AV214" s="262"/>
      <c r="AW214" s="262"/>
      <c r="AX214" s="262"/>
      <c r="AY214" s="262"/>
      <c r="AZ214" s="262"/>
      <c r="BA214" s="317"/>
      <c r="BB214" s="390"/>
    </row>
    <row r="215" spans="1:54" ht="24.95" customHeight="1">
      <c r="A215" s="322"/>
      <c r="B215" s="19"/>
      <c r="C215" s="19"/>
      <c r="D215" s="27"/>
      <c r="E215" s="27"/>
      <c r="F215" s="26" t="s">
        <v>6726</v>
      </c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 t="s">
        <v>6727</v>
      </c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 t="s">
        <v>4787</v>
      </c>
      <c r="AK215" s="31">
        <v>45075</v>
      </c>
      <c r="AL215" s="328"/>
      <c r="AM215" s="329"/>
      <c r="AN215" s="25"/>
      <c r="AO215" s="24"/>
      <c r="AP215" s="258" t="s">
        <v>6726</v>
      </c>
      <c r="AQ215" s="259">
        <v>213</v>
      </c>
      <c r="AR215" s="259"/>
      <c r="AS215" s="259"/>
      <c r="AT215" s="262"/>
      <c r="AU215" s="262"/>
      <c r="AV215" s="262"/>
      <c r="AW215" s="262"/>
      <c r="AX215" s="262"/>
      <c r="AY215" s="262"/>
      <c r="AZ215" s="262"/>
      <c r="BA215" s="317"/>
      <c r="BB215" s="390"/>
    </row>
    <row r="216" spans="1:54" ht="24.95" customHeight="1">
      <c r="A216" s="322"/>
      <c r="B216" s="19"/>
      <c r="C216" s="19"/>
      <c r="D216" s="27"/>
      <c r="E216" s="27"/>
      <c r="F216" s="26" t="s">
        <v>6728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6729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4787</v>
      </c>
      <c r="AK216" s="31">
        <v>45075</v>
      </c>
      <c r="AL216" s="328"/>
      <c r="AM216" s="329"/>
      <c r="AN216" s="25"/>
      <c r="AO216" s="24"/>
      <c r="AP216" s="258" t="s">
        <v>6728</v>
      </c>
      <c r="AQ216" s="259">
        <v>214</v>
      </c>
      <c r="AR216" s="259"/>
      <c r="AS216" s="259"/>
      <c r="AT216" s="262"/>
      <c r="AU216" s="262"/>
      <c r="AV216" s="262"/>
      <c r="AW216" s="262"/>
      <c r="AX216" s="262"/>
      <c r="AY216" s="262"/>
      <c r="AZ216" s="262"/>
      <c r="BA216" s="317"/>
      <c r="BB216" s="390"/>
    </row>
    <row r="217" spans="1:54" ht="24.95" customHeight="1">
      <c r="A217" s="322"/>
      <c r="B217" s="19"/>
      <c r="C217" s="19"/>
      <c r="D217" s="27"/>
      <c r="E217" s="27"/>
      <c r="F217" s="26" t="s">
        <v>5870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6730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4787</v>
      </c>
      <c r="AK217" s="31">
        <v>45075</v>
      </c>
      <c r="AL217" s="328"/>
      <c r="AM217" s="329"/>
      <c r="AN217" s="25"/>
      <c r="AO217" s="24"/>
      <c r="AP217" s="258" t="s">
        <v>5528</v>
      </c>
      <c r="AQ217" s="259">
        <v>215</v>
      </c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/>
    </row>
    <row r="218" spans="1:54" ht="24.95" customHeight="1">
      <c r="A218" s="322"/>
      <c r="B218" s="19"/>
      <c r="C218" s="19"/>
      <c r="D218" s="27"/>
      <c r="E218" s="27"/>
      <c r="F218" s="26" t="s">
        <v>6731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6732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4787</v>
      </c>
      <c r="AK218" s="31">
        <v>45075</v>
      </c>
      <c r="AL218" s="328"/>
      <c r="AM218" s="329"/>
      <c r="AN218" s="25"/>
      <c r="AO218" s="24"/>
      <c r="AP218" s="258" t="s">
        <v>6731</v>
      </c>
      <c r="AQ218" s="259">
        <v>216</v>
      </c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/>
    </row>
    <row r="219" spans="1:54" ht="24.95" customHeight="1">
      <c r="A219" s="322"/>
      <c r="B219" s="19"/>
      <c r="C219" s="19"/>
      <c r="D219" s="27"/>
      <c r="E219" s="27"/>
      <c r="F219" s="26" t="s">
        <v>5720</v>
      </c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 t="s">
        <v>704</v>
      </c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 t="s">
        <v>4787</v>
      </c>
      <c r="AK219" s="31">
        <v>45075</v>
      </c>
      <c r="AL219" s="328"/>
      <c r="AM219" s="329"/>
      <c r="AN219" s="25"/>
      <c r="AO219" s="24"/>
      <c r="AP219" s="258" t="s">
        <v>707</v>
      </c>
      <c r="AQ219" s="259">
        <v>217</v>
      </c>
      <c r="AR219" s="259"/>
      <c r="AS219" s="259"/>
      <c r="AT219" s="262"/>
      <c r="AU219" s="262"/>
      <c r="AV219" s="262"/>
      <c r="AW219" s="262"/>
      <c r="AX219" s="262"/>
      <c r="AY219" s="262"/>
      <c r="AZ219" s="262"/>
      <c r="BA219" s="317"/>
      <c r="BB219" s="390"/>
    </row>
    <row r="220" spans="1:54" ht="24.95" customHeight="1">
      <c r="A220" s="322"/>
      <c r="B220" s="19"/>
      <c r="C220" s="19"/>
      <c r="D220" s="27"/>
      <c r="E220" s="27"/>
      <c r="F220" s="26" t="s">
        <v>6733</v>
      </c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 t="s">
        <v>6734</v>
      </c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 t="s">
        <v>4787</v>
      </c>
      <c r="AK220" s="31">
        <v>45075</v>
      </c>
      <c r="AL220" s="328"/>
      <c r="AM220" s="329"/>
      <c r="AN220" s="25"/>
      <c r="AO220" s="24"/>
      <c r="AP220" s="258" t="s">
        <v>6733</v>
      </c>
      <c r="AQ220" s="259">
        <v>218</v>
      </c>
      <c r="AR220" s="259"/>
      <c r="AS220" s="259"/>
      <c r="AT220" s="262"/>
      <c r="AU220" s="262"/>
      <c r="AV220" s="262"/>
      <c r="AW220" s="262"/>
      <c r="AX220" s="262"/>
      <c r="AY220" s="262"/>
      <c r="AZ220" s="262"/>
      <c r="BA220" s="317"/>
      <c r="BB220" s="390"/>
    </row>
    <row r="221" spans="1:54" ht="24.95" customHeight="1">
      <c r="A221" s="322"/>
      <c r="B221" s="19"/>
      <c r="C221" s="19"/>
      <c r="D221" s="27"/>
      <c r="E221" s="27"/>
      <c r="F221" s="26" t="s">
        <v>6735</v>
      </c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 t="s">
        <v>6736</v>
      </c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 t="s">
        <v>4787</v>
      </c>
      <c r="AK221" s="31">
        <v>45075</v>
      </c>
      <c r="AL221" s="328"/>
      <c r="AM221" s="329"/>
      <c r="AN221" s="25"/>
      <c r="AO221" s="24"/>
      <c r="AP221" s="258" t="s">
        <v>6735</v>
      </c>
      <c r="AQ221" s="259">
        <v>219</v>
      </c>
      <c r="AR221" s="259"/>
      <c r="AS221" s="259"/>
      <c r="AT221" s="262"/>
      <c r="AU221" s="262"/>
      <c r="AV221" s="262"/>
      <c r="AW221" s="262"/>
      <c r="AX221" s="262"/>
      <c r="AY221" s="262"/>
      <c r="AZ221" s="262"/>
      <c r="BA221" s="317"/>
      <c r="BB221" s="390"/>
    </row>
    <row r="222" spans="1:54" ht="24.95" customHeight="1">
      <c r="A222" s="322"/>
      <c r="B222" s="19"/>
      <c r="C222" s="19"/>
      <c r="D222" s="27"/>
      <c r="E222" s="27"/>
      <c r="F222" s="26" t="s">
        <v>6252</v>
      </c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 t="s">
        <v>6737</v>
      </c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 t="s">
        <v>4787</v>
      </c>
      <c r="AK222" s="31">
        <v>45075</v>
      </c>
      <c r="AL222" s="328"/>
      <c r="AM222" s="329"/>
      <c r="AN222" s="25"/>
      <c r="AO222" s="24"/>
      <c r="AP222" s="258" t="s">
        <v>4391</v>
      </c>
      <c r="AQ222" s="259">
        <v>220</v>
      </c>
      <c r="AR222" s="259"/>
      <c r="AS222" s="259"/>
      <c r="AT222" s="262"/>
      <c r="AU222" s="262"/>
      <c r="AV222" s="262"/>
      <c r="AW222" s="262"/>
      <c r="AX222" s="262"/>
      <c r="AY222" s="262"/>
      <c r="AZ222" s="262"/>
      <c r="BA222" s="317"/>
      <c r="BB222" s="390"/>
    </row>
    <row r="223" spans="1:54" ht="24.95" customHeight="1">
      <c r="A223" s="322"/>
      <c r="B223" s="19"/>
      <c r="C223" s="19"/>
      <c r="D223" s="27"/>
      <c r="E223" s="27"/>
      <c r="F223" s="26" t="s">
        <v>5775</v>
      </c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 t="s">
        <v>6738</v>
      </c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 t="s">
        <v>4787</v>
      </c>
      <c r="AK223" s="31">
        <v>45075</v>
      </c>
      <c r="AL223" s="328"/>
      <c r="AM223" s="329"/>
      <c r="AN223" s="25"/>
      <c r="AO223" s="24"/>
      <c r="AP223" s="258" t="s">
        <v>692</v>
      </c>
      <c r="AQ223" s="259">
        <v>221</v>
      </c>
      <c r="AR223" s="259"/>
      <c r="AS223" s="259"/>
      <c r="AT223" s="262"/>
      <c r="AU223" s="262"/>
      <c r="AV223" s="262"/>
      <c r="AW223" s="262"/>
      <c r="AX223" s="262"/>
      <c r="AY223" s="262"/>
      <c r="AZ223" s="262"/>
      <c r="BA223" s="317"/>
      <c r="BB223" s="390"/>
    </row>
    <row r="224" spans="1:54" ht="24.95" customHeight="1">
      <c r="A224" s="322"/>
      <c r="B224" s="19"/>
      <c r="C224" s="19"/>
      <c r="D224" s="27"/>
      <c r="E224" s="27"/>
      <c r="F224" s="26" t="s">
        <v>5820</v>
      </c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 t="s">
        <v>685</v>
      </c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 t="s">
        <v>4787</v>
      </c>
      <c r="AK224" s="31">
        <v>45075</v>
      </c>
      <c r="AL224" s="328"/>
      <c r="AM224" s="329"/>
      <c r="AN224" s="25"/>
      <c r="AO224" s="24"/>
      <c r="AP224" s="258" t="s">
        <v>689</v>
      </c>
      <c r="AQ224" s="259">
        <v>222</v>
      </c>
      <c r="AR224" s="259"/>
      <c r="AS224" s="259"/>
      <c r="AT224" s="262"/>
      <c r="AU224" s="262"/>
      <c r="AV224" s="262"/>
      <c r="AW224" s="262"/>
      <c r="AX224" s="262"/>
      <c r="AY224" s="262"/>
      <c r="AZ224" s="262"/>
      <c r="BA224" s="317"/>
      <c r="BB224" s="390"/>
    </row>
    <row r="225" spans="1:54" ht="24.95" customHeight="1">
      <c r="A225" s="322"/>
      <c r="B225" s="19"/>
      <c r="C225" s="19"/>
      <c r="D225" s="27"/>
      <c r="E225" s="27"/>
      <c r="F225" s="26" t="s">
        <v>6739</v>
      </c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 t="s">
        <v>6740</v>
      </c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 t="s">
        <v>4787</v>
      </c>
      <c r="AK225" s="31">
        <v>45075</v>
      </c>
      <c r="AL225" s="328"/>
      <c r="AM225" s="329"/>
      <c r="AN225" s="25"/>
      <c r="AO225" s="24"/>
      <c r="AP225" s="258" t="s">
        <v>6741</v>
      </c>
      <c r="AQ225" s="259">
        <v>223</v>
      </c>
      <c r="AR225" s="259"/>
      <c r="AS225" s="259"/>
      <c r="AT225" s="262"/>
      <c r="AU225" s="262"/>
      <c r="AV225" s="262"/>
      <c r="AW225" s="262"/>
      <c r="AX225" s="262"/>
      <c r="AY225" s="262"/>
      <c r="AZ225" s="262"/>
      <c r="BA225" s="317"/>
      <c r="BB225" s="390"/>
    </row>
    <row r="226" spans="1:54" ht="24.95" customHeight="1">
      <c r="A226" s="322"/>
      <c r="B226" s="19"/>
      <c r="C226" s="19"/>
      <c r="D226" s="27"/>
      <c r="E226" s="27"/>
      <c r="F226" s="26" t="s">
        <v>6742</v>
      </c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 t="s">
        <v>6743</v>
      </c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 t="s">
        <v>4787</v>
      </c>
      <c r="AK226" s="31">
        <v>45075</v>
      </c>
      <c r="AL226" s="328"/>
      <c r="AM226" s="329"/>
      <c r="AN226" s="25"/>
      <c r="AO226" s="24"/>
      <c r="AP226" s="258" t="s">
        <v>6742</v>
      </c>
      <c r="AQ226" s="259">
        <v>224</v>
      </c>
      <c r="AR226" s="259"/>
      <c r="AS226" s="259"/>
      <c r="AT226" s="262"/>
      <c r="AU226" s="262"/>
      <c r="AV226" s="262"/>
      <c r="AW226" s="262"/>
      <c r="AX226" s="262"/>
      <c r="AY226" s="262"/>
      <c r="AZ226" s="262"/>
      <c r="BA226" s="317"/>
      <c r="BB226" s="390"/>
    </row>
    <row r="227" spans="1:54" ht="24.95" customHeight="1">
      <c r="A227" s="322"/>
      <c r="B227" s="19"/>
      <c r="C227" s="19"/>
      <c r="D227" s="27"/>
      <c r="E227" s="27"/>
      <c r="F227" s="26" t="s">
        <v>5825</v>
      </c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 t="s">
        <v>6744</v>
      </c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 t="s">
        <v>4787</v>
      </c>
      <c r="AK227" s="31">
        <v>45075</v>
      </c>
      <c r="AL227" s="328"/>
      <c r="AM227" s="329"/>
      <c r="AN227" s="25"/>
      <c r="AO227" s="24"/>
      <c r="AP227" s="258" t="s">
        <v>684</v>
      </c>
      <c r="AQ227" s="259">
        <v>225</v>
      </c>
      <c r="AR227" s="259"/>
      <c r="AS227" s="259"/>
      <c r="AT227" s="262"/>
      <c r="AU227" s="262"/>
      <c r="AV227" s="262"/>
      <c r="AW227" s="262"/>
      <c r="AX227" s="262"/>
      <c r="AY227" s="262"/>
      <c r="AZ227" s="262"/>
      <c r="BA227" s="317"/>
      <c r="BB227" s="390"/>
    </row>
    <row r="228" spans="1:54" ht="24.95" customHeight="1">
      <c r="A228" s="322"/>
      <c r="B228" s="19"/>
      <c r="C228" s="19"/>
      <c r="D228" s="27"/>
      <c r="E228" s="27"/>
      <c r="F228" s="26" t="s">
        <v>5663</v>
      </c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 t="s">
        <v>844</v>
      </c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 t="s">
        <v>4787</v>
      </c>
      <c r="AK228" s="31">
        <v>45075</v>
      </c>
      <c r="AL228" s="328"/>
      <c r="AM228" s="329"/>
      <c r="AN228" s="25"/>
      <c r="AO228" s="24"/>
      <c r="AP228" s="258" t="s">
        <v>850</v>
      </c>
      <c r="AQ228" s="259">
        <v>226</v>
      </c>
      <c r="AR228" s="259"/>
      <c r="AS228" s="259"/>
      <c r="AT228" s="262"/>
      <c r="AU228" s="262"/>
      <c r="AV228" s="262"/>
      <c r="AW228" s="262"/>
      <c r="AX228" s="262"/>
      <c r="AY228" s="262"/>
      <c r="AZ228" s="262"/>
      <c r="BA228" s="317"/>
      <c r="BB228" s="390"/>
    </row>
    <row r="229" spans="1:54" ht="24.95" customHeight="1">
      <c r="A229" s="322"/>
      <c r="B229" s="19"/>
      <c r="C229" s="19"/>
      <c r="D229" s="27"/>
      <c r="E229" s="27"/>
      <c r="F229" s="26" t="s">
        <v>5830</v>
      </c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 t="s">
        <v>1058</v>
      </c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 t="s">
        <v>4787</v>
      </c>
      <c r="AK229" s="31">
        <v>45075</v>
      </c>
      <c r="AL229" s="328"/>
      <c r="AM229" s="329"/>
      <c r="AN229" s="25"/>
      <c r="AO229" s="24"/>
      <c r="AP229" s="258" t="s">
        <v>1061</v>
      </c>
      <c r="AQ229" s="259">
        <v>227</v>
      </c>
      <c r="AR229" s="259"/>
      <c r="AS229" s="259"/>
      <c r="AT229" s="262"/>
      <c r="AU229" s="262"/>
      <c r="AV229" s="262"/>
      <c r="AW229" s="262"/>
      <c r="AX229" s="262"/>
      <c r="AY229" s="262"/>
      <c r="AZ229" s="262"/>
      <c r="BA229" s="317"/>
      <c r="BB229" s="390"/>
    </row>
    <row r="230" spans="1:54" ht="24.95" customHeight="1">
      <c r="A230" s="322"/>
      <c r="B230" s="19"/>
      <c r="C230" s="19"/>
      <c r="D230" s="27"/>
      <c r="E230" s="27"/>
      <c r="F230" s="26" t="s">
        <v>6745</v>
      </c>
      <c r="G230" s="26"/>
      <c r="H230" s="26"/>
      <c r="I230" s="26"/>
      <c r="J230" s="26"/>
      <c r="K230" s="26"/>
      <c r="L230" s="26"/>
      <c r="M230" s="26"/>
      <c r="N230" s="26"/>
      <c r="O230" s="26"/>
      <c r="P230" s="26" t="s">
        <v>6746</v>
      </c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 t="s">
        <v>4787</v>
      </c>
      <c r="AK230" s="31">
        <v>45075</v>
      </c>
      <c r="AL230" s="328"/>
      <c r="AM230" s="329"/>
      <c r="AN230" s="25"/>
      <c r="AO230" s="24"/>
      <c r="AP230" s="258" t="s">
        <v>6747</v>
      </c>
      <c r="AQ230" s="259">
        <v>228</v>
      </c>
      <c r="AR230" s="259"/>
      <c r="AS230" s="259"/>
      <c r="AT230" s="262"/>
      <c r="AU230" s="262"/>
      <c r="AV230" s="262"/>
      <c r="AW230" s="262"/>
      <c r="AX230" s="262"/>
      <c r="AY230" s="262"/>
      <c r="AZ230" s="262"/>
      <c r="BA230" s="317"/>
      <c r="BB230" s="390"/>
    </row>
    <row r="231" spans="1:54" ht="24.95" customHeight="1">
      <c r="A231" s="322"/>
      <c r="B231" s="19"/>
      <c r="C231" s="19"/>
      <c r="D231" s="27"/>
      <c r="E231" s="27"/>
      <c r="F231" s="26" t="s">
        <v>5918</v>
      </c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 t="s">
        <v>2267</v>
      </c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 t="s">
        <v>4787</v>
      </c>
      <c r="AK231" s="31">
        <v>45075</v>
      </c>
      <c r="AL231" s="328"/>
      <c r="AM231" s="329"/>
      <c r="AN231" s="25"/>
      <c r="AO231" s="24"/>
      <c r="AP231" s="258" t="s">
        <v>2277</v>
      </c>
      <c r="AQ231" s="259">
        <v>229</v>
      </c>
      <c r="AR231" s="259"/>
      <c r="AS231" s="259"/>
      <c r="AT231" s="262"/>
      <c r="AU231" s="262"/>
      <c r="AV231" s="262"/>
      <c r="AW231" s="262"/>
      <c r="AX231" s="262"/>
      <c r="AY231" s="262"/>
      <c r="AZ231" s="262"/>
      <c r="BA231" s="317"/>
      <c r="BB231" s="390"/>
    </row>
    <row r="232" spans="1:54" ht="24.95" customHeight="1">
      <c r="A232" s="322"/>
      <c r="B232" s="19"/>
      <c r="C232" s="19"/>
      <c r="D232" s="27"/>
      <c r="E232" s="27"/>
      <c r="F232" s="26" t="s">
        <v>6748</v>
      </c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 t="s">
        <v>6749</v>
      </c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 t="s">
        <v>4787</v>
      </c>
      <c r="AK232" s="31">
        <v>45075</v>
      </c>
      <c r="AL232" s="328"/>
      <c r="AM232" s="329"/>
      <c r="AN232" s="25"/>
      <c r="AO232" s="24"/>
      <c r="AP232" s="258" t="s">
        <v>6750</v>
      </c>
      <c r="AQ232" s="259">
        <v>230</v>
      </c>
      <c r="AR232" s="259"/>
      <c r="AS232" s="259"/>
      <c r="AT232" s="262"/>
      <c r="AU232" s="262"/>
      <c r="AV232" s="262"/>
      <c r="AW232" s="262"/>
      <c r="AX232" s="262"/>
      <c r="AY232" s="262"/>
      <c r="AZ232" s="262"/>
      <c r="BA232" s="317"/>
      <c r="BB232" s="390"/>
    </row>
    <row r="233" spans="1:54" ht="24.95" customHeight="1">
      <c r="A233" s="322"/>
      <c r="B233" s="19"/>
      <c r="C233" s="19"/>
      <c r="D233" s="27"/>
      <c r="E233" s="27"/>
      <c r="F233" s="26" t="s">
        <v>5672</v>
      </c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 t="s">
        <v>6751</v>
      </c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 t="s">
        <v>4787</v>
      </c>
      <c r="AK233" s="31">
        <v>45075</v>
      </c>
      <c r="AL233" s="328"/>
      <c r="AM233" s="329"/>
      <c r="AN233" s="25"/>
      <c r="AO233" s="24"/>
      <c r="AP233" s="258" t="s">
        <v>732</v>
      </c>
      <c r="AQ233" s="259">
        <v>231</v>
      </c>
      <c r="AR233" s="259"/>
      <c r="AS233" s="259"/>
      <c r="AT233" s="262"/>
      <c r="AU233" s="262"/>
      <c r="AV233" s="262"/>
      <c r="AW233" s="262"/>
      <c r="AX233" s="262"/>
      <c r="AY233" s="262"/>
      <c r="AZ233" s="262"/>
      <c r="BA233" s="317"/>
      <c r="BB233" s="390"/>
    </row>
    <row r="234" spans="1:54" ht="24.95" customHeight="1">
      <c r="A234" s="322"/>
      <c r="B234" s="19"/>
      <c r="C234" s="19"/>
      <c r="D234" s="27"/>
      <c r="E234" s="27"/>
      <c r="F234" s="26" t="s">
        <v>6752</v>
      </c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 t="s">
        <v>6753</v>
      </c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 t="s">
        <v>4787</v>
      </c>
      <c r="AK234" s="31">
        <v>45075</v>
      </c>
      <c r="AL234" s="328"/>
      <c r="AM234" s="329"/>
      <c r="AN234" s="25"/>
      <c r="AO234" s="24"/>
      <c r="AP234" s="258" t="s">
        <v>6752</v>
      </c>
      <c r="AQ234" s="259">
        <v>232</v>
      </c>
      <c r="AR234" s="259"/>
      <c r="AS234" s="259"/>
      <c r="AT234" s="262"/>
      <c r="AU234" s="262"/>
      <c r="AV234" s="262"/>
      <c r="AW234" s="262"/>
      <c r="AX234" s="262"/>
      <c r="AY234" s="262"/>
      <c r="AZ234" s="262"/>
      <c r="BA234" s="317"/>
      <c r="BB234" s="390"/>
    </row>
    <row r="235" spans="1:54" ht="24.95" customHeight="1">
      <c r="A235" s="322"/>
      <c r="B235" s="19"/>
      <c r="C235" s="19"/>
      <c r="D235" s="27"/>
      <c r="E235" s="27"/>
      <c r="F235" s="26" t="s">
        <v>6129</v>
      </c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 t="s">
        <v>6754</v>
      </c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 t="s">
        <v>4787</v>
      </c>
      <c r="AK235" s="31">
        <v>45075</v>
      </c>
      <c r="AL235" s="328"/>
      <c r="AM235" s="329"/>
      <c r="AN235" s="25"/>
      <c r="AO235" s="24"/>
      <c r="AP235" s="258" t="s">
        <v>3861</v>
      </c>
      <c r="AQ235" s="259">
        <v>233</v>
      </c>
      <c r="AR235" s="259"/>
      <c r="AS235" s="259"/>
      <c r="AT235" s="262"/>
      <c r="AU235" s="262"/>
      <c r="AV235" s="262"/>
      <c r="AW235" s="262"/>
      <c r="AX235" s="262"/>
      <c r="AY235" s="262"/>
      <c r="AZ235" s="262"/>
      <c r="BA235" s="317"/>
      <c r="BB235" s="390"/>
    </row>
    <row r="236" spans="1:54" ht="24.95" customHeight="1">
      <c r="A236" s="322"/>
      <c r="B236" s="19"/>
      <c r="C236" s="19"/>
      <c r="D236" s="27"/>
      <c r="E236" s="27"/>
      <c r="F236" s="26" t="s">
        <v>6755</v>
      </c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 t="s">
        <v>6756</v>
      </c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 t="s">
        <v>4787</v>
      </c>
      <c r="AK236" s="31">
        <v>45075</v>
      </c>
      <c r="AL236" s="328"/>
      <c r="AM236" s="329"/>
      <c r="AN236" s="25"/>
      <c r="AO236" s="24"/>
      <c r="AP236" s="258" t="s">
        <v>6755</v>
      </c>
      <c r="AQ236" s="259">
        <v>234</v>
      </c>
      <c r="AR236" s="259"/>
      <c r="AS236" s="259"/>
      <c r="AT236" s="262"/>
      <c r="AU236" s="262"/>
      <c r="AV236" s="262"/>
      <c r="AW236" s="262"/>
      <c r="AX236" s="262"/>
      <c r="AY236" s="262"/>
      <c r="AZ236" s="262"/>
      <c r="BA236" s="317"/>
      <c r="BB236" s="390"/>
    </row>
    <row r="237" spans="1:54" ht="24.95" customHeight="1">
      <c r="A237" s="322"/>
      <c r="B237" s="19"/>
      <c r="C237" s="19"/>
      <c r="D237" s="27"/>
      <c r="E237" s="27"/>
      <c r="F237" s="26" t="s">
        <v>5681</v>
      </c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 t="s">
        <v>1814</v>
      </c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 t="s">
        <v>4787</v>
      </c>
      <c r="AK237" s="31">
        <v>45075</v>
      </c>
      <c r="AL237" s="328"/>
      <c r="AM237" s="329"/>
      <c r="AN237" s="25"/>
      <c r="AO237" s="24"/>
      <c r="AP237" s="258" t="s">
        <v>1823</v>
      </c>
      <c r="AQ237" s="259">
        <v>235</v>
      </c>
      <c r="AR237" s="259"/>
      <c r="AS237" s="259"/>
      <c r="AT237" s="262"/>
      <c r="AU237" s="262"/>
      <c r="AV237" s="262"/>
      <c r="AW237" s="262"/>
      <c r="AX237" s="262"/>
      <c r="AY237" s="262"/>
      <c r="AZ237" s="262"/>
      <c r="BA237" s="317"/>
      <c r="BB237" s="390"/>
    </row>
    <row r="238" spans="1:54" ht="24.95" customHeight="1">
      <c r="A238" s="322"/>
      <c r="B238" s="19"/>
      <c r="C238" s="19"/>
      <c r="D238" s="27"/>
      <c r="E238" s="27"/>
      <c r="F238" s="26" t="s">
        <v>6757</v>
      </c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 t="s">
        <v>6758</v>
      </c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 t="s">
        <v>4787</v>
      </c>
      <c r="AK238" s="31">
        <v>45075</v>
      </c>
      <c r="AL238" s="328"/>
      <c r="AM238" s="329"/>
      <c r="AN238" s="25"/>
      <c r="AO238" s="24"/>
      <c r="AP238" s="258" t="s">
        <v>6759</v>
      </c>
      <c r="AQ238" s="259">
        <v>236</v>
      </c>
      <c r="AR238" s="259"/>
      <c r="AS238" s="259"/>
      <c r="AT238" s="262"/>
      <c r="AU238" s="262"/>
      <c r="AV238" s="262"/>
      <c r="AW238" s="262"/>
      <c r="AX238" s="262"/>
      <c r="AY238" s="262"/>
      <c r="AZ238" s="262"/>
      <c r="BA238" s="317"/>
      <c r="BB238" s="390"/>
    </row>
    <row r="239" spans="1:54" ht="24.95" customHeight="1">
      <c r="A239" s="322"/>
      <c r="B239" s="19"/>
      <c r="C239" s="19"/>
      <c r="D239" s="27"/>
      <c r="E239" s="27"/>
      <c r="F239" s="26" t="s">
        <v>5869</v>
      </c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 t="s">
        <v>712</v>
      </c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4787</v>
      </c>
      <c r="AK239" s="31">
        <v>45075</v>
      </c>
      <c r="AL239" s="328"/>
      <c r="AM239" s="329"/>
      <c r="AN239" s="25"/>
      <c r="AO239" s="24"/>
      <c r="AP239" s="258" t="s">
        <v>713</v>
      </c>
      <c r="AQ239" s="259">
        <v>237</v>
      </c>
      <c r="AR239" s="259"/>
      <c r="AS239" s="259"/>
      <c r="AT239" s="262"/>
      <c r="AU239" s="262"/>
      <c r="AV239" s="262"/>
      <c r="AW239" s="262"/>
      <c r="AX239" s="262"/>
      <c r="AY239" s="262"/>
      <c r="AZ239" s="262"/>
      <c r="BA239" s="317"/>
      <c r="BB239" s="390"/>
    </row>
    <row r="240" spans="1:54" ht="24.95" customHeight="1">
      <c r="A240" s="322"/>
      <c r="B240" s="19"/>
      <c r="C240" s="19"/>
      <c r="D240" s="27"/>
      <c r="E240" s="27"/>
      <c r="F240" s="26" t="s">
        <v>6760</v>
      </c>
      <c r="G240" s="26"/>
      <c r="H240" s="26"/>
      <c r="I240" s="26"/>
      <c r="J240" s="26"/>
      <c r="K240" s="26"/>
      <c r="L240" s="26"/>
      <c r="M240" s="26"/>
      <c r="N240" s="26"/>
      <c r="O240" s="26"/>
      <c r="P240" s="26" t="s">
        <v>6761</v>
      </c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 t="s">
        <v>4787</v>
      </c>
      <c r="AK240" s="31">
        <v>45075</v>
      </c>
      <c r="AL240" s="328"/>
      <c r="AM240" s="329"/>
      <c r="AN240" s="25"/>
      <c r="AO240" s="24"/>
      <c r="AP240" s="258" t="s">
        <v>6762</v>
      </c>
      <c r="AQ240" s="259">
        <v>238</v>
      </c>
      <c r="AR240" s="259"/>
      <c r="AS240" s="259"/>
      <c r="AT240" s="262"/>
      <c r="AU240" s="262"/>
      <c r="AV240" s="262"/>
      <c r="AW240" s="262"/>
      <c r="AX240" s="262"/>
      <c r="AY240" s="262"/>
      <c r="AZ240" s="262"/>
      <c r="BA240" s="317"/>
      <c r="BB240" s="390"/>
    </row>
    <row r="241" spans="1:54" ht="24.95" customHeight="1">
      <c r="A241" s="322"/>
      <c r="B241" s="19"/>
      <c r="C241" s="19"/>
      <c r="D241" s="27"/>
      <c r="E241" s="27"/>
      <c r="F241" s="26" t="s">
        <v>6763</v>
      </c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 t="s">
        <v>6764</v>
      </c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 t="s">
        <v>4787</v>
      </c>
      <c r="AK241" s="31">
        <v>45075</v>
      </c>
      <c r="AL241" s="328"/>
      <c r="AM241" s="329"/>
      <c r="AN241" s="25"/>
      <c r="AO241" s="24"/>
      <c r="AP241" s="258" t="s">
        <v>6763</v>
      </c>
      <c r="AQ241" s="259">
        <v>239</v>
      </c>
      <c r="AR241" s="259"/>
      <c r="AS241" s="259"/>
      <c r="AT241" s="262"/>
      <c r="AU241" s="262"/>
      <c r="AV241" s="262"/>
      <c r="AW241" s="262"/>
      <c r="AX241" s="262"/>
      <c r="AY241" s="262"/>
      <c r="AZ241" s="262"/>
      <c r="BA241" s="317"/>
      <c r="BB241" s="390"/>
    </row>
    <row r="242" spans="1:54" ht="24.95" customHeight="1">
      <c r="A242" s="322"/>
      <c r="B242" s="19"/>
      <c r="C242" s="19"/>
      <c r="D242" s="27"/>
      <c r="E242" s="27"/>
      <c r="F242" s="26" t="s">
        <v>6765</v>
      </c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 t="s">
        <v>6766</v>
      </c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 t="s">
        <v>4787</v>
      </c>
      <c r="AK242" s="31">
        <v>45075</v>
      </c>
      <c r="AL242" s="328"/>
      <c r="AM242" s="329"/>
      <c r="AN242" s="25"/>
      <c r="AO242" s="24"/>
      <c r="AP242" s="258" t="s">
        <v>6767</v>
      </c>
      <c r="AQ242" s="259">
        <v>240</v>
      </c>
      <c r="AR242" s="259"/>
      <c r="AS242" s="259"/>
      <c r="AT242" s="262"/>
      <c r="AU242" s="262"/>
      <c r="AV242" s="262"/>
      <c r="AW242" s="262"/>
      <c r="AX242" s="262"/>
      <c r="AY242" s="262"/>
      <c r="AZ242" s="262"/>
      <c r="BA242" s="317"/>
      <c r="BB242" s="390"/>
    </row>
    <row r="243" spans="1:54" ht="24.95" customHeight="1">
      <c r="A243" s="322"/>
      <c r="B243" s="19"/>
      <c r="C243" s="19"/>
      <c r="D243" s="27"/>
      <c r="E243" s="27"/>
      <c r="F243" s="26" t="s">
        <v>6768</v>
      </c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 t="s">
        <v>6769</v>
      </c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 t="s">
        <v>4787</v>
      </c>
      <c r="AK243" s="31">
        <v>45075</v>
      </c>
      <c r="AL243" s="328"/>
      <c r="AM243" s="329"/>
      <c r="AN243" s="25"/>
      <c r="AO243" s="24"/>
      <c r="AP243" s="258" t="s">
        <v>6770</v>
      </c>
      <c r="AQ243" s="259">
        <v>241</v>
      </c>
      <c r="AR243" s="259"/>
      <c r="AS243" s="259"/>
      <c r="AT243" s="262"/>
      <c r="AU243" s="262"/>
      <c r="AV243" s="262"/>
      <c r="AW243" s="262"/>
      <c r="AX243" s="262"/>
      <c r="AY243" s="262"/>
      <c r="AZ243" s="262"/>
      <c r="BA243" s="317"/>
      <c r="BB243" s="390"/>
    </row>
    <row r="244" spans="1:54" ht="24.95" customHeight="1">
      <c r="A244" s="322"/>
      <c r="B244" s="19"/>
      <c r="C244" s="19"/>
      <c r="D244" s="27"/>
      <c r="E244" s="27"/>
      <c r="F244" s="26" t="s">
        <v>5726</v>
      </c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 t="s">
        <v>6771</v>
      </c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 t="s">
        <v>4787</v>
      </c>
      <c r="AK244" s="31">
        <v>45075</v>
      </c>
      <c r="AL244" s="328"/>
      <c r="AM244" s="329"/>
      <c r="AN244" s="25"/>
      <c r="AO244" s="24"/>
      <c r="AP244" s="258" t="s">
        <v>786</v>
      </c>
      <c r="AQ244" s="259">
        <v>242</v>
      </c>
      <c r="AR244" s="259"/>
      <c r="AS244" s="259"/>
      <c r="AT244" s="262"/>
      <c r="AU244" s="262"/>
      <c r="AV244" s="262"/>
      <c r="AW244" s="262"/>
      <c r="AX244" s="262"/>
      <c r="AY244" s="262"/>
      <c r="AZ244" s="262"/>
      <c r="BA244" s="317"/>
      <c r="BB244" s="390"/>
    </row>
    <row r="245" spans="1:54" ht="24.95" customHeight="1">
      <c r="A245" s="322"/>
      <c r="B245" s="19"/>
      <c r="C245" s="19"/>
      <c r="D245" s="27"/>
      <c r="E245" s="27"/>
      <c r="F245" s="26" t="s">
        <v>6772</v>
      </c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 t="s">
        <v>6773</v>
      </c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 t="s">
        <v>4787</v>
      </c>
      <c r="AK245" s="31">
        <v>45075</v>
      </c>
      <c r="AL245" s="328"/>
      <c r="AM245" s="329"/>
      <c r="AN245" s="25"/>
      <c r="AO245" s="24"/>
      <c r="AP245" s="258" t="s">
        <v>6772</v>
      </c>
      <c r="AQ245" s="259">
        <v>243</v>
      </c>
      <c r="AR245" s="259"/>
      <c r="AS245" s="259"/>
      <c r="AT245" s="262"/>
      <c r="AU245" s="262"/>
      <c r="AV245" s="262"/>
      <c r="AW245" s="262"/>
      <c r="AX245" s="262"/>
      <c r="AY245" s="262"/>
      <c r="AZ245" s="262"/>
      <c r="BA245" s="317"/>
      <c r="BB245" s="390"/>
    </row>
    <row r="246" spans="1:54" ht="24.95" customHeight="1">
      <c r="A246" s="322"/>
      <c r="B246" s="19"/>
      <c r="C246" s="19"/>
      <c r="D246" s="27"/>
      <c r="E246" s="27"/>
      <c r="F246" s="26" t="s">
        <v>6774</v>
      </c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 t="s">
        <v>6775</v>
      </c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 t="s">
        <v>4787</v>
      </c>
      <c r="AK246" s="31">
        <v>45075</v>
      </c>
      <c r="AL246" s="328"/>
      <c r="AM246" s="329"/>
      <c r="AN246" s="25"/>
      <c r="AO246" s="24"/>
      <c r="AP246" s="258" t="s">
        <v>6774</v>
      </c>
      <c r="AQ246" s="259">
        <v>244</v>
      </c>
      <c r="AR246" s="259"/>
      <c r="AS246" s="259"/>
      <c r="AT246" s="262"/>
      <c r="AU246" s="262"/>
      <c r="AV246" s="262"/>
      <c r="AW246" s="262"/>
      <c r="AX246" s="262"/>
      <c r="AY246" s="262"/>
      <c r="AZ246" s="262"/>
      <c r="BA246" s="317"/>
      <c r="BB246" s="390"/>
    </row>
    <row r="247" spans="1:54" ht="24.95" customHeight="1">
      <c r="A247" s="322"/>
      <c r="B247" s="19"/>
      <c r="C247" s="19"/>
      <c r="D247" s="27"/>
      <c r="E247" s="27"/>
      <c r="F247" s="26" t="s">
        <v>6776</v>
      </c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 t="s">
        <v>6777</v>
      </c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 t="s">
        <v>4787</v>
      </c>
      <c r="AK247" s="31">
        <v>45075</v>
      </c>
      <c r="AL247" s="328"/>
      <c r="AM247" s="329"/>
      <c r="AN247" s="25"/>
      <c r="AO247" s="24"/>
      <c r="AP247" s="258" t="s">
        <v>6778</v>
      </c>
      <c r="AQ247" s="259">
        <v>245</v>
      </c>
      <c r="AR247" s="259"/>
      <c r="AS247" s="259"/>
      <c r="AT247" s="262"/>
      <c r="AU247" s="262"/>
      <c r="AV247" s="262"/>
      <c r="AW247" s="262"/>
      <c r="AX247" s="262"/>
      <c r="AY247" s="262"/>
      <c r="AZ247" s="262"/>
      <c r="BA247" s="317"/>
      <c r="BB247" s="390"/>
    </row>
    <row r="248" spans="1:54" ht="24.95" customHeight="1">
      <c r="A248" s="322"/>
      <c r="B248" s="19"/>
      <c r="C248" s="19"/>
      <c r="D248" s="27"/>
      <c r="E248" s="27"/>
      <c r="F248" s="26" t="s">
        <v>6779</v>
      </c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 t="s">
        <v>6780</v>
      </c>
      <c r="T248" s="26"/>
      <c r="U248" s="26" t="s">
        <v>6781</v>
      </c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 t="s">
        <v>4787</v>
      </c>
      <c r="AK248" s="31">
        <v>45075</v>
      </c>
      <c r="AL248" s="328"/>
      <c r="AM248" s="329"/>
      <c r="AN248" s="25"/>
      <c r="AO248" s="24"/>
      <c r="AP248" s="258" t="s">
        <v>6779</v>
      </c>
      <c r="AQ248" s="259">
        <v>246</v>
      </c>
      <c r="AR248" s="259"/>
      <c r="AS248" s="259"/>
      <c r="AT248" s="262"/>
      <c r="AU248" s="262"/>
      <c r="AV248" s="262"/>
      <c r="AW248" s="262"/>
      <c r="AX248" s="262"/>
      <c r="AY248" s="262"/>
      <c r="AZ248" s="262"/>
      <c r="BA248" s="317"/>
      <c r="BB248" s="390"/>
    </row>
    <row r="249" spans="1:54" ht="24.95" customHeight="1">
      <c r="A249" s="322"/>
      <c r="B249" s="19"/>
      <c r="C249" s="19"/>
      <c r="D249" s="27"/>
      <c r="E249" s="27"/>
      <c r="F249" s="26" t="s">
        <v>6782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6783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4787</v>
      </c>
      <c r="AK249" s="31">
        <v>45075</v>
      </c>
      <c r="AL249" s="328"/>
      <c r="AM249" s="329"/>
      <c r="AN249" s="25"/>
      <c r="AO249" s="24"/>
      <c r="AP249" s="258" t="s">
        <v>6782</v>
      </c>
      <c r="AQ249" s="259">
        <v>247</v>
      </c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/>
    </row>
    <row r="250" spans="1:54" ht="24.95" customHeight="1">
      <c r="A250" s="322"/>
      <c r="B250" s="19"/>
      <c r="C250" s="19"/>
      <c r="D250" s="27"/>
      <c r="E250" s="27"/>
      <c r="F250" s="26" t="s">
        <v>5897</v>
      </c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 t="s">
        <v>1399</v>
      </c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 t="s">
        <v>4787</v>
      </c>
      <c r="AK250" s="31">
        <v>45075</v>
      </c>
      <c r="AL250" s="328"/>
      <c r="AM250" s="329"/>
      <c r="AN250" s="25"/>
      <c r="AO250" s="24"/>
      <c r="AP250" s="258" t="s">
        <v>1410</v>
      </c>
      <c r="AQ250" s="259">
        <v>248</v>
      </c>
      <c r="AR250" s="259"/>
      <c r="AS250" s="259"/>
      <c r="AT250" s="262"/>
      <c r="AU250" s="262"/>
      <c r="AV250" s="262"/>
      <c r="AW250" s="262"/>
      <c r="AX250" s="262"/>
      <c r="AY250" s="262"/>
      <c r="AZ250" s="262"/>
      <c r="BA250" s="317"/>
      <c r="BB250" s="390"/>
    </row>
    <row r="251" spans="1:54" ht="24.95" customHeight="1">
      <c r="A251" s="322"/>
      <c r="B251" s="19"/>
      <c r="C251" s="19"/>
      <c r="D251" s="27"/>
      <c r="E251" s="27"/>
      <c r="F251" s="26" t="s">
        <v>6784</v>
      </c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 t="s">
        <v>6785</v>
      </c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 t="s">
        <v>4787</v>
      </c>
      <c r="AK251" s="31">
        <v>45075</v>
      </c>
      <c r="AL251" s="328"/>
      <c r="AM251" s="329"/>
      <c r="AN251" s="25"/>
      <c r="AO251" s="24"/>
      <c r="AP251" s="258" t="s">
        <v>6784</v>
      </c>
      <c r="AQ251" s="259">
        <v>249</v>
      </c>
      <c r="AR251" s="259"/>
      <c r="AS251" s="259"/>
      <c r="AT251" s="262"/>
      <c r="AU251" s="262"/>
      <c r="AV251" s="262"/>
      <c r="AW251" s="262"/>
      <c r="AX251" s="262"/>
      <c r="AY251" s="262"/>
      <c r="AZ251" s="262"/>
      <c r="BA251" s="317"/>
      <c r="BB251" s="390"/>
    </row>
    <row r="252" spans="1:54" ht="24.95" customHeight="1">
      <c r="A252" s="322"/>
      <c r="B252" s="19"/>
      <c r="C252" s="19"/>
      <c r="D252" s="27"/>
      <c r="E252" s="27"/>
      <c r="F252" s="26" t="s">
        <v>6786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6787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4787</v>
      </c>
      <c r="AK252" s="31">
        <v>45075</v>
      </c>
      <c r="AL252" s="328"/>
      <c r="AM252" s="329"/>
      <c r="AN252" s="25"/>
      <c r="AO252" s="24"/>
      <c r="AP252" s="258" t="s">
        <v>6786</v>
      </c>
      <c r="AQ252" s="259">
        <v>250</v>
      </c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/>
    </row>
    <row r="253" spans="1:54" ht="24.95" customHeight="1">
      <c r="A253" s="322"/>
      <c r="B253" s="19"/>
      <c r="C253" s="19"/>
      <c r="D253" s="27"/>
      <c r="E253" s="27"/>
      <c r="F253" s="26" t="s">
        <v>6788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6789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4787</v>
      </c>
      <c r="AK253" s="31">
        <v>45075</v>
      </c>
      <c r="AL253" s="328"/>
      <c r="AM253" s="329"/>
      <c r="AN253" s="25"/>
      <c r="AO253" s="24"/>
      <c r="AP253" s="258" t="s">
        <v>6790</v>
      </c>
      <c r="AQ253" s="259">
        <v>251</v>
      </c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/>
    </row>
    <row r="254" spans="1:54" ht="24.95" customHeight="1">
      <c r="A254" s="322"/>
      <c r="B254" s="19"/>
      <c r="C254" s="19"/>
      <c r="D254" s="27"/>
      <c r="E254" s="27"/>
      <c r="F254" s="26" t="s">
        <v>5861</v>
      </c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 t="s">
        <v>6791</v>
      </c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 t="s">
        <v>4787</v>
      </c>
      <c r="AK254" s="31">
        <v>45075</v>
      </c>
      <c r="AL254" s="328"/>
      <c r="AM254" s="329"/>
      <c r="AN254" s="25"/>
      <c r="AO254" s="24"/>
      <c r="AP254" s="258" t="s">
        <v>670</v>
      </c>
      <c r="AQ254" s="259">
        <v>252</v>
      </c>
      <c r="AR254" s="259"/>
      <c r="AS254" s="259"/>
      <c r="AT254" s="262"/>
      <c r="AU254" s="262"/>
      <c r="AV254" s="262"/>
      <c r="AW254" s="262"/>
      <c r="AX254" s="262"/>
      <c r="AY254" s="262"/>
      <c r="AZ254" s="262"/>
      <c r="BA254" s="317"/>
      <c r="BB254" s="390"/>
    </row>
    <row r="255" spans="1:54" ht="24.95" customHeight="1">
      <c r="A255" s="322"/>
      <c r="B255" s="19"/>
      <c r="C255" s="19"/>
      <c r="D255" s="27"/>
      <c r="E255" s="27"/>
      <c r="F255" s="26" t="s">
        <v>6792</v>
      </c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 t="s">
        <v>6793</v>
      </c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4787</v>
      </c>
      <c r="AK255" s="31">
        <v>45075</v>
      </c>
      <c r="AL255" s="328"/>
      <c r="AM255" s="329"/>
      <c r="AN255" s="25"/>
      <c r="AO255" s="24"/>
      <c r="AP255" s="258" t="s">
        <v>6794</v>
      </c>
      <c r="AQ255" s="259">
        <v>253</v>
      </c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 t="s">
        <v>6795</v>
      </c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6796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 t="s">
        <v>4787</v>
      </c>
      <c r="AK256" s="31">
        <v>45075</v>
      </c>
      <c r="AL256" s="328"/>
      <c r="AM256" s="329"/>
      <c r="AN256" s="25"/>
      <c r="AO256" s="24"/>
      <c r="AP256" s="258" t="s">
        <v>6795</v>
      </c>
      <c r="AQ256" s="259">
        <v>254</v>
      </c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 t="s">
        <v>6797</v>
      </c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>
        <v>20184</v>
      </c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 t="s">
        <v>4787</v>
      </c>
      <c r="AK257" s="31">
        <v>45075</v>
      </c>
      <c r="AL257" s="328"/>
      <c r="AM257" s="329"/>
      <c r="AN257" s="25"/>
      <c r="AO257" s="24"/>
      <c r="AP257" s="258" t="s">
        <v>6797</v>
      </c>
      <c r="AQ257" s="259">
        <v>255</v>
      </c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ht="24.95" customHeight="1">
      <c r="A258" s="322"/>
      <c r="B258" s="19"/>
      <c r="C258" s="19"/>
      <c r="D258" s="27"/>
      <c r="E258" s="27"/>
      <c r="F258" s="26" t="s">
        <v>6798</v>
      </c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 t="s">
        <v>6799</v>
      </c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 t="s">
        <v>4787</v>
      </c>
      <c r="AK258" s="31">
        <v>45075</v>
      </c>
      <c r="AL258" s="328"/>
      <c r="AM258" s="329"/>
      <c r="AN258" s="25"/>
      <c r="AO258" s="24"/>
      <c r="AP258" s="258" t="s">
        <v>6798</v>
      </c>
      <c r="AQ258" s="259">
        <v>256</v>
      </c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 t="s">
        <v>6800</v>
      </c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 t="s">
        <v>6801</v>
      </c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 t="s">
        <v>4787</v>
      </c>
      <c r="AK259" s="31">
        <v>45075</v>
      </c>
      <c r="AL259" s="328"/>
      <c r="AM259" s="329"/>
      <c r="AN259" s="25"/>
      <c r="AO259" s="24"/>
      <c r="AP259" s="258" t="s">
        <v>6800</v>
      </c>
      <c r="AQ259" s="259">
        <v>257</v>
      </c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 t="s">
        <v>6802</v>
      </c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 t="s">
        <v>6803</v>
      </c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4787</v>
      </c>
      <c r="AK260" s="31">
        <v>45075</v>
      </c>
      <c r="AL260" s="328"/>
      <c r="AM260" s="329"/>
      <c r="AN260" s="25"/>
      <c r="AO260" s="24"/>
      <c r="AP260" s="258" t="s">
        <v>6802</v>
      </c>
      <c r="AQ260" s="259">
        <v>258</v>
      </c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 t="s">
        <v>6804</v>
      </c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 t="s">
        <v>6805</v>
      </c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 t="s">
        <v>4787</v>
      </c>
      <c r="AK261" s="31">
        <v>45075</v>
      </c>
      <c r="AL261" s="328"/>
      <c r="AM261" s="329"/>
      <c r="AN261" s="25"/>
      <c r="AO261" s="24"/>
      <c r="AP261" s="258" t="s">
        <v>6804</v>
      </c>
      <c r="AQ261" s="259">
        <v>259</v>
      </c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 t="s">
        <v>6806</v>
      </c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 t="s">
        <v>6807</v>
      </c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 t="s">
        <v>4787</v>
      </c>
      <c r="AK262" s="31">
        <v>45075</v>
      </c>
      <c r="AL262" s="328"/>
      <c r="AM262" s="329"/>
      <c r="AN262" s="25"/>
      <c r="AO262" s="24"/>
      <c r="AP262" s="258" t="s">
        <v>6806</v>
      </c>
      <c r="AQ262" s="259">
        <v>260</v>
      </c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 t="s">
        <v>6808</v>
      </c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 t="s">
        <v>6809</v>
      </c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 t="s">
        <v>4787</v>
      </c>
      <c r="AK263" s="31">
        <v>45075</v>
      </c>
      <c r="AL263" s="328"/>
      <c r="AM263" s="329"/>
      <c r="AN263" s="25"/>
      <c r="AO263" s="24"/>
      <c r="AP263" s="258" t="s">
        <v>6810</v>
      </c>
      <c r="AQ263" s="259">
        <v>261</v>
      </c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 t="s">
        <v>6811</v>
      </c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 t="s">
        <v>6812</v>
      </c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 t="s">
        <v>4787</v>
      </c>
      <c r="AK264" s="31">
        <v>45075</v>
      </c>
      <c r="AL264" s="328"/>
      <c r="AM264" s="329"/>
      <c r="AN264" s="25"/>
      <c r="AO264" s="24"/>
      <c r="AP264" s="258" t="s">
        <v>6811</v>
      </c>
      <c r="AQ264" s="259">
        <v>262</v>
      </c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 t="s">
        <v>5917</v>
      </c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 t="s">
        <v>6813</v>
      </c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 t="s">
        <v>4787</v>
      </c>
      <c r="AK265" s="31">
        <v>45075</v>
      </c>
      <c r="AL265" s="328"/>
      <c r="AM265" s="329"/>
      <c r="AN265" s="25"/>
      <c r="AO265" s="24"/>
      <c r="AP265" s="258" t="s">
        <v>2260</v>
      </c>
      <c r="AQ265" s="259">
        <v>263</v>
      </c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 t="s">
        <v>5909</v>
      </c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 t="s">
        <v>693</v>
      </c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 t="s">
        <v>4787</v>
      </c>
      <c r="AK266" s="31">
        <v>45075</v>
      </c>
      <c r="AL266" s="328"/>
      <c r="AM266" s="329"/>
      <c r="AN266" s="25"/>
      <c r="AO266" s="24"/>
      <c r="AP266" s="258" t="s">
        <v>697</v>
      </c>
      <c r="AQ266" s="259">
        <v>264</v>
      </c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 t="s">
        <v>5921</v>
      </c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 t="s">
        <v>6814</v>
      </c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 t="s">
        <v>4787</v>
      </c>
      <c r="AK267" s="31">
        <v>45075</v>
      </c>
      <c r="AL267" s="328"/>
      <c r="AM267" s="329"/>
      <c r="AN267" s="25"/>
      <c r="AO267" s="24"/>
      <c r="AP267" s="258" t="s">
        <v>1015</v>
      </c>
      <c r="AQ267" s="259">
        <v>265</v>
      </c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 t="s">
        <v>6815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6816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4787</v>
      </c>
      <c r="AK268" s="31">
        <v>45075</v>
      </c>
      <c r="AL268" s="328"/>
      <c r="AM268" s="329"/>
      <c r="AN268" s="25"/>
      <c r="AO268" s="24"/>
      <c r="AP268" s="258" t="s">
        <v>6815</v>
      </c>
      <c r="AQ268" s="259">
        <v>266</v>
      </c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 t="s">
        <v>6817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6818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4787</v>
      </c>
      <c r="AK269" s="31">
        <v>45075</v>
      </c>
      <c r="AL269" s="328"/>
      <c r="AM269" s="329"/>
      <c r="AN269" s="25"/>
      <c r="AO269" s="24"/>
      <c r="AP269" s="258" t="s">
        <v>6817</v>
      </c>
      <c r="AQ269" s="259">
        <v>267</v>
      </c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 t="s">
        <v>6819</v>
      </c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 t="s">
        <v>6820</v>
      </c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4787</v>
      </c>
      <c r="AK270" s="31">
        <v>45075</v>
      </c>
      <c r="AL270" s="328"/>
      <c r="AM270" s="329"/>
      <c r="AN270" s="25"/>
      <c r="AO270" s="24"/>
      <c r="AP270" s="258" t="s">
        <v>6821</v>
      </c>
      <c r="AQ270" s="259">
        <v>268</v>
      </c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 t="s">
        <v>6822</v>
      </c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 t="s">
        <v>6823</v>
      </c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 t="s">
        <v>4787</v>
      </c>
      <c r="AK271" s="31">
        <v>45075</v>
      </c>
      <c r="AL271" s="328"/>
      <c r="AM271" s="329"/>
      <c r="AN271" s="25"/>
      <c r="AO271" s="24"/>
      <c r="AP271" s="258" t="s">
        <v>6824</v>
      </c>
      <c r="AQ271" s="259">
        <v>269</v>
      </c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 t="s">
        <v>5729</v>
      </c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 t="s">
        <v>6825</v>
      </c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 t="s">
        <v>4787</v>
      </c>
      <c r="AK272" s="31">
        <v>45075</v>
      </c>
      <c r="AL272" s="328"/>
      <c r="AM272" s="329"/>
      <c r="AN272" s="25"/>
      <c r="AO272" s="24"/>
      <c r="AP272" s="258" t="s">
        <v>736</v>
      </c>
      <c r="AQ272" s="259">
        <v>270</v>
      </c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 t="s">
        <v>6826</v>
      </c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 t="s">
        <v>6827</v>
      </c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 t="s">
        <v>4787</v>
      </c>
      <c r="AK273" s="31">
        <v>45075</v>
      </c>
      <c r="AL273" s="328"/>
      <c r="AM273" s="329"/>
      <c r="AN273" s="25"/>
      <c r="AO273" s="24"/>
      <c r="AP273" s="258" t="s">
        <v>6826</v>
      </c>
      <c r="AQ273" s="259">
        <v>271</v>
      </c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 t="s">
        <v>6828</v>
      </c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 t="s">
        <v>6829</v>
      </c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 t="s">
        <v>4787</v>
      </c>
      <c r="AK274" s="31">
        <v>45075</v>
      </c>
      <c r="AL274" s="328"/>
      <c r="AM274" s="329"/>
      <c r="AN274" s="25"/>
      <c r="AO274" s="24"/>
      <c r="AP274" s="258" t="s">
        <v>6828</v>
      </c>
      <c r="AQ274" s="259">
        <v>272</v>
      </c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 t="s">
        <v>6260</v>
      </c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 t="s">
        <v>6830</v>
      </c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 t="s">
        <v>4787</v>
      </c>
      <c r="AK275" s="31">
        <v>45075</v>
      </c>
      <c r="AL275" s="328"/>
      <c r="AM275" s="329"/>
      <c r="AN275" s="25"/>
      <c r="AO275" s="24"/>
      <c r="AP275" s="258" t="s">
        <v>4431</v>
      </c>
      <c r="AQ275" s="259">
        <v>273</v>
      </c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 t="s">
        <v>6831</v>
      </c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 t="s">
        <v>4787</v>
      </c>
      <c r="AK276" s="31">
        <v>45075</v>
      </c>
      <c r="AL276" s="328"/>
      <c r="AM276" s="329"/>
      <c r="AN276" s="25"/>
      <c r="AO276" s="24"/>
      <c r="AP276" s="258" t="s">
        <v>6832</v>
      </c>
      <c r="AQ276" s="259">
        <v>274</v>
      </c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 t="s">
        <v>6833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 t="s">
        <v>6834</v>
      </c>
      <c r="U277" s="26" t="s">
        <v>6835</v>
      </c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4787</v>
      </c>
      <c r="AK277" s="31">
        <v>45075</v>
      </c>
      <c r="AL277" s="328"/>
      <c r="AM277" s="329"/>
      <c r="AN277" s="25"/>
      <c r="AO277" s="24"/>
      <c r="AP277" s="258" t="s">
        <v>6833</v>
      </c>
      <c r="AQ277" s="259">
        <v>275</v>
      </c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 t="s">
        <v>5858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 t="s">
        <v>667</v>
      </c>
      <c r="Q278" s="26"/>
      <c r="R278" s="26"/>
      <c r="S278" s="26"/>
      <c r="T278" s="26" t="s">
        <v>668</v>
      </c>
      <c r="U278" s="26" t="s">
        <v>6836</v>
      </c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4787</v>
      </c>
      <c r="AK278" s="31">
        <v>45075</v>
      </c>
      <c r="AL278" s="328"/>
      <c r="AM278" s="329"/>
      <c r="AN278" s="25"/>
      <c r="AO278" s="24"/>
      <c r="AP278" s="258" t="s">
        <v>669</v>
      </c>
      <c r="AQ278" s="259">
        <v>276</v>
      </c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 t="s">
        <v>6837</v>
      </c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 t="s">
        <v>6838</v>
      </c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 t="s">
        <v>4787</v>
      </c>
      <c r="AK279" s="31">
        <v>45075</v>
      </c>
      <c r="AL279" s="328"/>
      <c r="AM279" s="329"/>
      <c r="AN279" s="25"/>
      <c r="AO279" s="24"/>
      <c r="AP279" s="258" t="s">
        <v>6839</v>
      </c>
      <c r="AQ279" s="259">
        <v>277</v>
      </c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 t="s">
        <v>6840</v>
      </c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 t="s">
        <v>6841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4787</v>
      </c>
      <c r="AK280" s="31">
        <v>45075</v>
      </c>
      <c r="AL280" s="328"/>
      <c r="AM280" s="329"/>
      <c r="AN280" s="25"/>
      <c r="AO280" s="24"/>
      <c r="AP280" s="258" t="s">
        <v>6840</v>
      </c>
      <c r="AQ280" s="259">
        <v>278</v>
      </c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 t="s">
        <v>5859</v>
      </c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 t="s">
        <v>16</v>
      </c>
      <c r="T281" s="26" t="s">
        <v>0</v>
      </c>
      <c r="U281" s="26" t="s">
        <v>1</v>
      </c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 t="s">
        <v>4787</v>
      </c>
      <c r="AK281" s="31">
        <v>45075</v>
      </c>
      <c r="AL281" s="328"/>
      <c r="AM281" s="329"/>
      <c r="AN281" s="25"/>
      <c r="AO281" s="24"/>
      <c r="AP281" s="258" t="s">
        <v>663</v>
      </c>
      <c r="AQ281" s="259">
        <v>279</v>
      </c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 t="s">
        <v>5863</v>
      </c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 t="s">
        <v>672</v>
      </c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 t="s">
        <v>4787</v>
      </c>
      <c r="AK282" s="31">
        <v>45075</v>
      </c>
      <c r="AL282" s="328"/>
      <c r="AM282" s="329"/>
      <c r="AN282" s="25"/>
      <c r="AO282" s="24"/>
      <c r="AP282" s="258" t="s">
        <v>6842</v>
      </c>
      <c r="AQ282" s="259">
        <v>280</v>
      </c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 t="s">
        <v>6843</v>
      </c>
      <c r="G283" s="26"/>
      <c r="H283" s="26"/>
      <c r="I283" s="26"/>
      <c r="J283" s="26"/>
      <c r="K283" s="26"/>
      <c r="L283" s="26"/>
      <c r="M283" s="26"/>
      <c r="N283" s="26"/>
      <c r="O283" s="26"/>
      <c r="P283" s="26" t="s">
        <v>6844</v>
      </c>
      <c r="Q283" s="26"/>
      <c r="R283" s="26"/>
      <c r="S283" s="26"/>
      <c r="T283" s="26"/>
      <c r="U283" s="26" t="s">
        <v>6845</v>
      </c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 t="s">
        <v>4787</v>
      </c>
      <c r="AK283" s="31">
        <v>45075</v>
      </c>
      <c r="AL283" s="328"/>
      <c r="AM283" s="329"/>
      <c r="AN283" s="25"/>
      <c r="AO283" s="24"/>
      <c r="AP283" s="258" t="s">
        <v>6843</v>
      </c>
      <c r="AQ283" s="259">
        <v>281</v>
      </c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 t="s">
        <v>6846</v>
      </c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 t="s">
        <v>6847</v>
      </c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 t="s">
        <v>4787</v>
      </c>
      <c r="AK284" s="31">
        <v>45075</v>
      </c>
      <c r="AL284" s="328"/>
      <c r="AM284" s="329"/>
      <c r="AN284" s="25"/>
      <c r="AO284" s="24"/>
      <c r="AP284" s="258" t="s">
        <v>6848</v>
      </c>
      <c r="AQ284" s="259">
        <v>282</v>
      </c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 t="s">
        <v>6849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6850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4787</v>
      </c>
      <c r="AK285" s="31">
        <v>45075</v>
      </c>
      <c r="AL285" s="328"/>
      <c r="AM285" s="329"/>
      <c r="AN285" s="25"/>
      <c r="AO285" s="24"/>
      <c r="AP285" s="258" t="s">
        <v>6851</v>
      </c>
      <c r="AQ285" s="259">
        <v>283</v>
      </c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 t="s">
        <v>5702</v>
      </c>
      <c r="G286" s="26"/>
      <c r="H286" s="26"/>
      <c r="I286" s="26"/>
      <c r="J286" s="26"/>
      <c r="K286" s="26"/>
      <c r="L286" s="26"/>
      <c r="M286" s="26"/>
      <c r="N286" s="26"/>
      <c r="O286" s="26"/>
      <c r="P286" s="26" t="s">
        <v>1543</v>
      </c>
      <c r="Q286" s="26" t="s">
        <v>4793</v>
      </c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 t="s">
        <v>4787</v>
      </c>
      <c r="AK286" s="31">
        <v>45075</v>
      </c>
      <c r="AL286" s="328"/>
      <c r="AM286" s="329"/>
      <c r="AN286" s="25"/>
      <c r="AO286" s="24"/>
      <c r="AP286" s="258" t="s">
        <v>1539</v>
      </c>
      <c r="AQ286" s="259">
        <v>284</v>
      </c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 t="s">
        <v>4794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4795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4787</v>
      </c>
      <c r="AK287" s="31">
        <v>45075</v>
      </c>
      <c r="AL287" s="328"/>
      <c r="AM287" s="329"/>
      <c r="AN287" s="25"/>
      <c r="AO287" s="24"/>
      <c r="AP287" s="258" t="s">
        <v>4794</v>
      </c>
      <c r="AQ287" s="259">
        <v>285</v>
      </c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 t="s">
        <v>4796</v>
      </c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 t="s">
        <v>4797</v>
      </c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 t="s">
        <v>4787</v>
      </c>
      <c r="AK288" s="31">
        <v>45075</v>
      </c>
      <c r="AL288" s="328"/>
      <c r="AM288" s="329"/>
      <c r="AN288" s="25"/>
      <c r="AO288" s="24"/>
      <c r="AP288" s="258" t="s">
        <v>4796</v>
      </c>
      <c r="AQ288" s="259">
        <v>286</v>
      </c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 t="s">
        <v>5781</v>
      </c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 t="s">
        <v>737</v>
      </c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 t="s">
        <v>4787</v>
      </c>
      <c r="AK289" s="31">
        <v>45075</v>
      </c>
      <c r="AL289" s="328"/>
      <c r="AM289" s="329"/>
      <c r="AN289" s="25"/>
      <c r="AO289" s="24"/>
      <c r="AP289" s="258" t="s">
        <v>739</v>
      </c>
      <c r="AQ289" s="259">
        <v>287</v>
      </c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 t="s">
        <v>4798</v>
      </c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 t="s">
        <v>4799</v>
      </c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 t="s">
        <v>4787</v>
      </c>
      <c r="AK290" s="31">
        <v>45075</v>
      </c>
      <c r="AL290" s="328"/>
      <c r="AM290" s="329"/>
      <c r="AN290" s="25"/>
      <c r="AO290" s="24"/>
      <c r="AP290" s="258" t="s">
        <v>4798</v>
      </c>
      <c r="AQ290" s="259">
        <v>288</v>
      </c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 t="s">
        <v>4800</v>
      </c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 t="s">
        <v>4801</v>
      </c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 t="s">
        <v>4787</v>
      </c>
      <c r="AK291" s="31">
        <v>45075</v>
      </c>
      <c r="AL291" s="328"/>
      <c r="AM291" s="329"/>
      <c r="AN291" s="25"/>
      <c r="AO291" s="24"/>
      <c r="AP291" s="258" t="s">
        <v>4800</v>
      </c>
      <c r="AQ291" s="259">
        <v>289</v>
      </c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 t="s">
        <v>4802</v>
      </c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 t="s">
        <v>4803</v>
      </c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 t="s">
        <v>1402</v>
      </c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 t="s">
        <v>1568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 t="s">
        <v>4804</v>
      </c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 t="s">
        <v>3</v>
      </c>
      <c r="AQ298" s="259" t="s">
        <v>3</v>
      </c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 t="s">
        <v>3</v>
      </c>
      <c r="AQ299" s="259" t="s">
        <v>3</v>
      </c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 t="s">
        <v>3</v>
      </c>
      <c r="AQ300" s="259" t="s">
        <v>3</v>
      </c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 t="s">
        <v>3</v>
      </c>
      <c r="AQ301" s="259" t="s">
        <v>3</v>
      </c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 t="s">
        <v>3</v>
      </c>
      <c r="AQ302" s="259" t="s">
        <v>3</v>
      </c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 t="s">
        <v>3</v>
      </c>
      <c r="AQ303" s="259" t="s">
        <v>3</v>
      </c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 t="s">
        <v>3</v>
      </c>
      <c r="AQ304" s="259" t="s">
        <v>3</v>
      </c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 t="s">
        <v>3</v>
      </c>
      <c r="AQ305" s="259" t="s">
        <v>3</v>
      </c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 t="s">
        <v>3</v>
      </c>
      <c r="AQ306" s="259" t="s">
        <v>3</v>
      </c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 t="s">
        <v>3</v>
      </c>
      <c r="AQ307" s="259" t="s">
        <v>3</v>
      </c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 t="s">
        <v>3</v>
      </c>
      <c r="AQ308" s="259" t="s">
        <v>3</v>
      </c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 t="s">
        <v>3</v>
      </c>
      <c r="AQ309" s="259" t="s">
        <v>3</v>
      </c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 t="s">
        <v>3</v>
      </c>
      <c r="AQ310" s="259" t="s">
        <v>3</v>
      </c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 t="s">
        <v>3</v>
      </c>
      <c r="AQ311" s="259" t="s">
        <v>3</v>
      </c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 t="s">
        <v>3</v>
      </c>
      <c r="AQ312" s="259" t="s">
        <v>3</v>
      </c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 t="s">
        <v>3</v>
      </c>
      <c r="AQ313" s="259" t="s">
        <v>3</v>
      </c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 t="s">
        <v>3</v>
      </c>
      <c r="AQ314" s="259" t="s">
        <v>3</v>
      </c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 t="s">
        <v>3</v>
      </c>
      <c r="AQ315" s="259" t="s">
        <v>3</v>
      </c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 t="s">
        <v>3</v>
      </c>
      <c r="AQ316" s="259" t="s">
        <v>3</v>
      </c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 t="s">
        <v>3</v>
      </c>
      <c r="AQ317" s="259" t="s">
        <v>3</v>
      </c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 t="s">
        <v>3</v>
      </c>
      <c r="AQ318" s="259" t="s">
        <v>3</v>
      </c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 t="s">
        <v>3</v>
      </c>
      <c r="AQ319" s="259" t="s">
        <v>3</v>
      </c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 t="s">
        <v>3</v>
      </c>
      <c r="AQ320" s="259" t="s">
        <v>3</v>
      </c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 t="s">
        <v>3</v>
      </c>
      <c r="AQ321" s="259" t="s">
        <v>3</v>
      </c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 t="s">
        <v>3</v>
      </c>
      <c r="AQ322" s="259" t="s">
        <v>3</v>
      </c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 t="s">
        <v>3</v>
      </c>
      <c r="AQ323" s="259" t="s">
        <v>3</v>
      </c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 t="s">
        <v>3</v>
      </c>
      <c r="AQ324" s="259" t="s">
        <v>3</v>
      </c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 t="s">
        <v>3</v>
      </c>
      <c r="AQ325" s="259" t="s">
        <v>3</v>
      </c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 t="s">
        <v>3</v>
      </c>
      <c r="AQ326" s="259" t="s">
        <v>3</v>
      </c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 t="s">
        <v>3</v>
      </c>
      <c r="AQ327" s="259" t="s">
        <v>3</v>
      </c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 t="s">
        <v>3</v>
      </c>
      <c r="AQ328" s="259" t="s">
        <v>3</v>
      </c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 t="s">
        <v>3</v>
      </c>
      <c r="AQ329" s="259" t="s">
        <v>3</v>
      </c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 t="s">
        <v>3</v>
      </c>
      <c r="AQ330" s="259" t="s">
        <v>3</v>
      </c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 t="s">
        <v>3</v>
      </c>
      <c r="AQ331" s="259" t="s">
        <v>3</v>
      </c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 t="s">
        <v>3</v>
      </c>
      <c r="AQ332" s="259" t="s">
        <v>3</v>
      </c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 t="s">
        <v>3</v>
      </c>
      <c r="AQ333" s="259" t="s">
        <v>3</v>
      </c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 t="s">
        <v>3</v>
      </c>
      <c r="AQ334" s="259" t="s">
        <v>3</v>
      </c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 t="s">
        <v>3</v>
      </c>
      <c r="AQ335" s="259" t="s">
        <v>3</v>
      </c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 t="s">
        <v>3</v>
      </c>
      <c r="AQ336" s="259" t="s">
        <v>3</v>
      </c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 t="s">
        <v>3</v>
      </c>
      <c r="AQ337" s="259" t="s">
        <v>3</v>
      </c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 t="s">
        <v>3</v>
      </c>
      <c r="AQ338" s="259" t="s">
        <v>3</v>
      </c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 t="s">
        <v>3</v>
      </c>
      <c r="AQ339" s="259" t="s">
        <v>3</v>
      </c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 t="s">
        <v>3</v>
      </c>
      <c r="AQ340" s="259" t="s">
        <v>3</v>
      </c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 t="s">
        <v>3</v>
      </c>
      <c r="AQ341" s="259" t="s">
        <v>3</v>
      </c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 t="s">
        <v>3</v>
      </c>
      <c r="AQ342" s="259" t="s">
        <v>3</v>
      </c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 t="s">
        <v>3</v>
      </c>
      <c r="AQ343" s="259" t="s">
        <v>3</v>
      </c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 t="s">
        <v>3</v>
      </c>
      <c r="AQ344" s="259" t="s">
        <v>3</v>
      </c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 t="s">
        <v>3</v>
      </c>
      <c r="AQ345" s="259" t="s">
        <v>3</v>
      </c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 t="s">
        <v>3</v>
      </c>
      <c r="AQ346" s="259" t="s">
        <v>3</v>
      </c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 t="s">
        <v>3</v>
      </c>
      <c r="AQ347" s="259" t="s">
        <v>3</v>
      </c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 t="s">
        <v>3</v>
      </c>
      <c r="AQ348" s="259" t="s">
        <v>3</v>
      </c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 t="s">
        <v>3</v>
      </c>
      <c r="AQ349" s="259" t="s">
        <v>3</v>
      </c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 t="s">
        <v>3</v>
      </c>
      <c r="AQ350" s="259" t="s">
        <v>3</v>
      </c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 t="s">
        <v>3</v>
      </c>
      <c r="AQ351" s="259" t="s">
        <v>3</v>
      </c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 t="s">
        <v>3</v>
      </c>
      <c r="AQ352" s="259" t="s">
        <v>3</v>
      </c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 t="s">
        <v>3</v>
      </c>
      <c r="AQ353" s="259" t="s">
        <v>3</v>
      </c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 t="s">
        <v>3</v>
      </c>
      <c r="AQ354" s="259" t="s">
        <v>3</v>
      </c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 t="s">
        <v>3</v>
      </c>
      <c r="AQ355" s="259" t="s">
        <v>3</v>
      </c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 t="s">
        <v>3</v>
      </c>
      <c r="AQ356" s="259" t="s">
        <v>3</v>
      </c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 t="s">
        <v>3</v>
      </c>
      <c r="AQ357" s="259" t="s">
        <v>3</v>
      </c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 t="s">
        <v>3</v>
      </c>
      <c r="AQ358" s="259" t="s">
        <v>3</v>
      </c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 t="s">
        <v>3</v>
      </c>
      <c r="AQ359" s="259" t="s">
        <v>3</v>
      </c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 t="s">
        <v>3</v>
      </c>
      <c r="AQ360" s="259" t="s">
        <v>3</v>
      </c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 t="s">
        <v>3</v>
      </c>
      <c r="AQ361" s="259" t="s">
        <v>3</v>
      </c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 t="s">
        <v>3</v>
      </c>
      <c r="AQ362" s="259" t="s">
        <v>3</v>
      </c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 t="s">
        <v>3</v>
      </c>
      <c r="AQ363" s="259" t="s">
        <v>3</v>
      </c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 t="s">
        <v>3</v>
      </c>
      <c r="AQ364" s="259" t="s">
        <v>3</v>
      </c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 t="s">
        <v>3</v>
      </c>
      <c r="AQ365" s="259" t="s">
        <v>3</v>
      </c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 t="s">
        <v>3</v>
      </c>
      <c r="AQ366" s="259" t="s">
        <v>3</v>
      </c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 t="s">
        <v>3</v>
      </c>
      <c r="AQ367" s="259" t="s">
        <v>3</v>
      </c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 t="s">
        <v>3</v>
      </c>
      <c r="AQ368" s="259" t="s">
        <v>3</v>
      </c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 t="s">
        <v>3</v>
      </c>
      <c r="AQ369" s="259" t="s">
        <v>3</v>
      </c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 t="s">
        <v>3</v>
      </c>
      <c r="AQ370" s="259" t="s">
        <v>3</v>
      </c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 t="s">
        <v>3</v>
      </c>
      <c r="AQ371" s="259" t="s">
        <v>3</v>
      </c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 t="s">
        <v>3</v>
      </c>
      <c r="AQ372" s="259" t="s">
        <v>3</v>
      </c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 t="s">
        <v>3</v>
      </c>
      <c r="AQ373" s="259" t="s">
        <v>3</v>
      </c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 t="s">
        <v>3</v>
      </c>
      <c r="AQ374" s="259" t="s">
        <v>3</v>
      </c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 t="s">
        <v>3</v>
      </c>
      <c r="AQ375" s="259" t="s">
        <v>3</v>
      </c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 t="s">
        <v>3</v>
      </c>
      <c r="AQ376" s="259" t="s">
        <v>3</v>
      </c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 t="s">
        <v>3</v>
      </c>
      <c r="AQ377" s="259" t="s">
        <v>3</v>
      </c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 t="s">
        <v>3</v>
      </c>
      <c r="AQ378" s="259" t="s">
        <v>3</v>
      </c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 t="s">
        <v>3</v>
      </c>
      <c r="AQ379" s="259" t="s">
        <v>3</v>
      </c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 t="s">
        <v>3</v>
      </c>
      <c r="AQ380" s="259" t="s">
        <v>3</v>
      </c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 t="s">
        <v>3</v>
      </c>
      <c r="AQ381" s="259" t="s">
        <v>3</v>
      </c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 t="s">
        <v>3</v>
      </c>
      <c r="AQ382" s="259" t="s">
        <v>3</v>
      </c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 t="s">
        <v>3</v>
      </c>
      <c r="AQ383" s="259" t="s">
        <v>3</v>
      </c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 t="s">
        <v>3</v>
      </c>
      <c r="AQ384" s="259" t="s">
        <v>3</v>
      </c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 t="s">
        <v>3</v>
      </c>
      <c r="AQ385" s="259" t="s">
        <v>3</v>
      </c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 t="s">
        <v>3</v>
      </c>
      <c r="AQ386" s="259" t="s">
        <v>3</v>
      </c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 t="s">
        <v>3</v>
      </c>
      <c r="AQ387" s="259" t="s">
        <v>3</v>
      </c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 t="s">
        <v>3</v>
      </c>
      <c r="AQ388" s="259" t="s">
        <v>3</v>
      </c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 t="s">
        <v>3</v>
      </c>
      <c r="AQ389" s="259" t="s">
        <v>3</v>
      </c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 t="s">
        <v>3</v>
      </c>
      <c r="AQ390" s="259" t="s">
        <v>3</v>
      </c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 t="s">
        <v>3</v>
      </c>
      <c r="AQ391" s="259" t="s">
        <v>3</v>
      </c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 t="s">
        <v>3</v>
      </c>
      <c r="AQ392" s="259" t="s">
        <v>3</v>
      </c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 t="s">
        <v>3</v>
      </c>
      <c r="AQ393" s="259" t="s">
        <v>3</v>
      </c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 t="s">
        <v>3</v>
      </c>
      <c r="AQ394" s="259" t="s">
        <v>3</v>
      </c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 t="s">
        <v>3</v>
      </c>
      <c r="AQ395" s="259" t="s">
        <v>3</v>
      </c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 t="s">
        <v>3</v>
      </c>
      <c r="AQ396" s="259" t="s">
        <v>3</v>
      </c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 t="s">
        <v>3</v>
      </c>
      <c r="AQ397" s="259" t="s">
        <v>3</v>
      </c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 t="s">
        <v>3</v>
      </c>
      <c r="AQ398" s="259" t="s">
        <v>3</v>
      </c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 t="s">
        <v>3</v>
      </c>
      <c r="AQ399" s="259" t="s">
        <v>3</v>
      </c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 t="s">
        <v>3</v>
      </c>
      <c r="AQ400" s="259" t="s">
        <v>3</v>
      </c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 t="s">
        <v>3</v>
      </c>
      <c r="AQ401" s="259" t="s">
        <v>3</v>
      </c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 t="s">
        <v>3</v>
      </c>
      <c r="AQ402" s="259" t="s">
        <v>3</v>
      </c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 t="s">
        <v>3</v>
      </c>
      <c r="AQ403" s="259" t="s">
        <v>3</v>
      </c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 t="s">
        <v>3</v>
      </c>
      <c r="AQ404" s="259" t="s">
        <v>3</v>
      </c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 t="s">
        <v>3</v>
      </c>
      <c r="AQ405" s="259" t="s">
        <v>3</v>
      </c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 t="s">
        <v>3</v>
      </c>
      <c r="AQ406" s="259" t="s">
        <v>3</v>
      </c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 t="s">
        <v>3</v>
      </c>
      <c r="AQ407" s="259" t="s">
        <v>3</v>
      </c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 t="s">
        <v>3</v>
      </c>
      <c r="AQ408" s="259" t="s">
        <v>3</v>
      </c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 t="s">
        <v>3</v>
      </c>
      <c r="AQ409" s="259" t="s">
        <v>3</v>
      </c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 t="s">
        <v>3</v>
      </c>
      <c r="AQ410" s="259" t="s">
        <v>3</v>
      </c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 t="s">
        <v>3</v>
      </c>
      <c r="AQ411" s="259" t="s">
        <v>3</v>
      </c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 t="s">
        <v>3</v>
      </c>
      <c r="AQ412" s="259" t="s">
        <v>3</v>
      </c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 t="s">
        <v>3</v>
      </c>
      <c r="AQ413" s="259" t="s">
        <v>3</v>
      </c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 t="s">
        <v>3</v>
      </c>
      <c r="AQ414" s="259" t="s">
        <v>3</v>
      </c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 t="s">
        <v>3</v>
      </c>
      <c r="AQ415" s="259" t="s">
        <v>3</v>
      </c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 t="s">
        <v>3</v>
      </c>
      <c r="AQ416" s="259" t="s">
        <v>3</v>
      </c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 t="s">
        <v>3</v>
      </c>
      <c r="AQ417" s="259" t="s">
        <v>3</v>
      </c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 t="s">
        <v>3</v>
      </c>
      <c r="AQ418" s="259" t="s">
        <v>3</v>
      </c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 t="s">
        <v>3</v>
      </c>
      <c r="AQ419" s="259" t="s">
        <v>3</v>
      </c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 t="s">
        <v>3</v>
      </c>
      <c r="AQ420" s="259" t="s">
        <v>3</v>
      </c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 t="s">
        <v>3</v>
      </c>
      <c r="AQ421" s="259" t="s">
        <v>3</v>
      </c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 t="s">
        <v>3</v>
      </c>
      <c r="AQ422" s="259" t="s">
        <v>3</v>
      </c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 t="s">
        <v>3</v>
      </c>
      <c r="AQ423" s="259" t="s">
        <v>3</v>
      </c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 t="s">
        <v>3</v>
      </c>
      <c r="AQ424" s="259" t="s">
        <v>3</v>
      </c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 t="s">
        <v>3</v>
      </c>
      <c r="AQ425" s="259" t="s">
        <v>3</v>
      </c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 t="s">
        <v>3</v>
      </c>
      <c r="AQ426" s="259" t="s">
        <v>3</v>
      </c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 t="s">
        <v>3</v>
      </c>
      <c r="AQ427" s="259" t="s">
        <v>3</v>
      </c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 t="s">
        <v>3</v>
      </c>
      <c r="AQ428" s="259" t="s">
        <v>3</v>
      </c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 t="s">
        <v>3</v>
      </c>
      <c r="AQ429" s="259" t="s">
        <v>3</v>
      </c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 t="s">
        <v>3</v>
      </c>
      <c r="AQ430" s="259" t="s">
        <v>3</v>
      </c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 t="s">
        <v>3</v>
      </c>
      <c r="AQ431" s="259" t="s">
        <v>3</v>
      </c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 t="s">
        <v>3</v>
      </c>
      <c r="AQ432" s="259" t="s">
        <v>3</v>
      </c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 t="s">
        <v>3</v>
      </c>
      <c r="AQ433" s="259" t="s">
        <v>3</v>
      </c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 t="s">
        <v>3</v>
      </c>
      <c r="AQ434" s="259" t="s">
        <v>3</v>
      </c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 t="s">
        <v>3</v>
      </c>
      <c r="AQ435" s="259" t="s">
        <v>3</v>
      </c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 t="s">
        <v>3</v>
      </c>
      <c r="AQ436" s="259" t="s">
        <v>3</v>
      </c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 t="s">
        <v>3</v>
      </c>
      <c r="AQ437" s="259" t="s">
        <v>3</v>
      </c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 t="s">
        <v>3</v>
      </c>
      <c r="AQ438" s="259" t="s">
        <v>3</v>
      </c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 t="s">
        <v>3</v>
      </c>
      <c r="AQ439" s="259" t="s">
        <v>3</v>
      </c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 t="s">
        <v>3</v>
      </c>
      <c r="AQ440" s="259" t="s">
        <v>3</v>
      </c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 t="s">
        <v>3</v>
      </c>
      <c r="AQ441" s="259" t="s">
        <v>3</v>
      </c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 t="s">
        <v>3</v>
      </c>
      <c r="AQ442" s="259" t="s">
        <v>3</v>
      </c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 t="s">
        <v>3</v>
      </c>
      <c r="AQ443" s="259" t="s">
        <v>3</v>
      </c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 t="s">
        <v>3</v>
      </c>
      <c r="AQ444" s="259" t="s">
        <v>3</v>
      </c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 t="s">
        <v>3</v>
      </c>
      <c r="AQ445" s="259" t="s">
        <v>3</v>
      </c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 t="s">
        <v>3</v>
      </c>
      <c r="AQ446" s="259" t="s">
        <v>3</v>
      </c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 t="s">
        <v>3</v>
      </c>
      <c r="AQ447" s="259" t="s">
        <v>3</v>
      </c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 t="s">
        <v>3</v>
      </c>
      <c r="AQ448" s="259" t="s">
        <v>3</v>
      </c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 t="s">
        <v>3</v>
      </c>
      <c r="AQ449" s="259" t="s">
        <v>3</v>
      </c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 t="s">
        <v>3</v>
      </c>
      <c r="AQ450" s="259" t="s">
        <v>3</v>
      </c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 t="s">
        <v>3</v>
      </c>
      <c r="AQ451" s="259" t="s">
        <v>3</v>
      </c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 t="s">
        <v>3</v>
      </c>
      <c r="AQ452" s="259" t="s">
        <v>3</v>
      </c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 t="s">
        <v>3</v>
      </c>
      <c r="AQ453" s="259" t="s">
        <v>3</v>
      </c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 t="s">
        <v>3</v>
      </c>
      <c r="AQ454" s="259" t="s">
        <v>3</v>
      </c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 t="s">
        <v>3</v>
      </c>
      <c r="AQ455" s="259" t="s">
        <v>3</v>
      </c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 t="s">
        <v>3</v>
      </c>
      <c r="AQ456" s="259" t="s">
        <v>3</v>
      </c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 t="s">
        <v>3</v>
      </c>
      <c r="AQ457" s="259" t="s">
        <v>3</v>
      </c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 t="s">
        <v>3</v>
      </c>
      <c r="AQ458" s="259" t="s">
        <v>3</v>
      </c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 t="s">
        <v>3</v>
      </c>
      <c r="AQ459" s="259" t="s">
        <v>3</v>
      </c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 t="s">
        <v>3</v>
      </c>
      <c r="AQ460" s="259" t="s">
        <v>3</v>
      </c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 t="s">
        <v>3</v>
      </c>
      <c r="AQ461" s="259" t="s">
        <v>3</v>
      </c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 t="s">
        <v>3</v>
      </c>
      <c r="AQ462" s="259" t="s">
        <v>3</v>
      </c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 t="s">
        <v>3</v>
      </c>
      <c r="AQ463" s="259" t="s">
        <v>3</v>
      </c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 t="s">
        <v>3</v>
      </c>
      <c r="AQ464" s="259" t="s">
        <v>3</v>
      </c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 t="s">
        <v>3</v>
      </c>
      <c r="AQ465" s="259" t="s">
        <v>3</v>
      </c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 t="s">
        <v>3</v>
      </c>
      <c r="AQ466" s="259" t="s">
        <v>3</v>
      </c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 t="s">
        <v>3</v>
      </c>
      <c r="AQ467" s="259" t="s">
        <v>3</v>
      </c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 t="s">
        <v>3</v>
      </c>
      <c r="AQ468" s="259" t="s">
        <v>3</v>
      </c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 t="s">
        <v>3</v>
      </c>
      <c r="AQ469" s="259" t="s">
        <v>3</v>
      </c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 t="s">
        <v>3</v>
      </c>
      <c r="AQ470" s="259" t="s">
        <v>3</v>
      </c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 t="s">
        <v>3</v>
      </c>
      <c r="AQ471" s="259" t="s">
        <v>3</v>
      </c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 t="s">
        <v>3</v>
      </c>
      <c r="AQ472" s="259" t="s">
        <v>3</v>
      </c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 t="s">
        <v>3</v>
      </c>
      <c r="AQ473" s="259" t="s">
        <v>3</v>
      </c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 t="s">
        <v>3</v>
      </c>
      <c r="AQ474" s="259" t="s">
        <v>3</v>
      </c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 t="s">
        <v>3</v>
      </c>
      <c r="AQ475" s="259" t="s">
        <v>3</v>
      </c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 t="s">
        <v>3</v>
      </c>
      <c r="AQ476" s="259" t="s">
        <v>3</v>
      </c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 t="s">
        <v>3</v>
      </c>
      <c r="AQ477" s="259" t="s">
        <v>3</v>
      </c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 t="s">
        <v>3</v>
      </c>
      <c r="AQ478" s="259" t="s">
        <v>3</v>
      </c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 t="s">
        <v>3</v>
      </c>
      <c r="AQ479" s="259" t="s">
        <v>3</v>
      </c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 t="s">
        <v>3</v>
      </c>
      <c r="AQ480" s="259" t="s">
        <v>3</v>
      </c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 t="s">
        <v>3</v>
      </c>
      <c r="AQ481" s="259" t="s">
        <v>3</v>
      </c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 t="s">
        <v>3</v>
      </c>
      <c r="AQ482" s="259" t="s">
        <v>3</v>
      </c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 t="s">
        <v>3</v>
      </c>
      <c r="AQ483" s="259" t="s">
        <v>3</v>
      </c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 t="s">
        <v>3</v>
      </c>
      <c r="AQ484" s="259" t="s">
        <v>3</v>
      </c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 t="s">
        <v>3</v>
      </c>
      <c r="AQ485" s="259" t="s">
        <v>3</v>
      </c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 t="s">
        <v>3</v>
      </c>
      <c r="AQ486" s="259" t="s">
        <v>3</v>
      </c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 t="s">
        <v>3</v>
      </c>
      <c r="AQ487" s="259" t="s">
        <v>3</v>
      </c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 t="s">
        <v>3</v>
      </c>
      <c r="AQ488" s="259" t="s">
        <v>3</v>
      </c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 t="s">
        <v>3</v>
      </c>
      <c r="AQ489" s="259" t="s">
        <v>3</v>
      </c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 t="s">
        <v>3</v>
      </c>
      <c r="AQ490" s="259" t="s">
        <v>3</v>
      </c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 t="s">
        <v>3</v>
      </c>
      <c r="AQ491" s="259" t="s">
        <v>3</v>
      </c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 t="s">
        <v>3</v>
      </c>
      <c r="AQ492" s="259" t="s">
        <v>3</v>
      </c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 t="s">
        <v>3</v>
      </c>
      <c r="AQ493" s="259" t="s">
        <v>3</v>
      </c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 t="s">
        <v>3</v>
      </c>
      <c r="AQ494" s="259" t="s">
        <v>3</v>
      </c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 t="s">
        <v>3</v>
      </c>
      <c r="AQ495" s="259" t="s">
        <v>3</v>
      </c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 t="s">
        <v>3</v>
      </c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 t="s">
        <v>3</v>
      </c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 t="s">
        <v>3</v>
      </c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 t="s">
        <v>3</v>
      </c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 t="s">
        <v>3</v>
      </c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 t="s">
        <v>3</v>
      </c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 t="s">
        <v>3</v>
      </c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 t="s">
        <v>3</v>
      </c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 t="s">
        <v>3</v>
      </c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 t="s">
        <v>3</v>
      </c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 t="s">
        <v>3</v>
      </c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 t="s">
        <v>3</v>
      </c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 t="s">
        <v>3</v>
      </c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 t="s">
        <v>3</v>
      </c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 t="s">
        <v>3</v>
      </c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 t="s">
        <v>3</v>
      </c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 t="s">
        <v>3</v>
      </c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 t="s">
        <v>3</v>
      </c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 t="s">
        <v>3</v>
      </c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 t="s">
        <v>3</v>
      </c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 t="s">
        <v>3</v>
      </c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 t="s">
        <v>3</v>
      </c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 t="s">
        <v>3</v>
      </c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 t="s">
        <v>3</v>
      </c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 t="s">
        <v>3</v>
      </c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 t="s">
        <v>3</v>
      </c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 t="s">
        <v>3</v>
      </c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 t="s">
        <v>3</v>
      </c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 t="s">
        <v>3</v>
      </c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 t="s">
        <v>3</v>
      </c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 t="s">
        <v>3</v>
      </c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 t="s">
        <v>3</v>
      </c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 t="s">
        <v>3</v>
      </c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 t="s">
        <v>3</v>
      </c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 t="s">
        <v>3</v>
      </c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 t="s">
        <v>3</v>
      </c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 t="s">
        <v>3</v>
      </c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 t="s">
        <v>3</v>
      </c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 t="s">
        <v>3</v>
      </c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 t="s">
        <v>3</v>
      </c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 t="s">
        <v>3</v>
      </c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 t="s">
        <v>3</v>
      </c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 t="s">
        <v>3</v>
      </c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 t="s">
        <v>3</v>
      </c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 t="s">
        <v>3</v>
      </c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 t="s">
        <v>3</v>
      </c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 t="s">
        <v>3</v>
      </c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 t="s">
        <v>3</v>
      </c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 t="s">
        <v>3</v>
      </c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 t="s">
        <v>3</v>
      </c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 t="s">
        <v>3</v>
      </c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 t="s">
        <v>3</v>
      </c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 t="s">
        <v>3</v>
      </c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 t="s">
        <v>3</v>
      </c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 t="s">
        <v>3</v>
      </c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 t="s">
        <v>3</v>
      </c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 t="s">
        <v>3</v>
      </c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 t="s">
        <v>3</v>
      </c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 t="s">
        <v>3</v>
      </c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 t="s">
        <v>3</v>
      </c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 t="s">
        <v>3</v>
      </c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 t="s">
        <v>3</v>
      </c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 t="s">
        <v>3</v>
      </c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 t="s">
        <v>3</v>
      </c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 t="s">
        <v>3</v>
      </c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 t="s">
        <v>3</v>
      </c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 t="s">
        <v>3</v>
      </c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 t="s">
        <v>3</v>
      </c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 t="s">
        <v>3</v>
      </c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 t="s">
        <v>3</v>
      </c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 t="s">
        <v>3</v>
      </c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 t="s">
        <v>3</v>
      </c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 t="s">
        <v>3</v>
      </c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 t="s">
        <v>3</v>
      </c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 t="s">
        <v>3</v>
      </c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 t="s">
        <v>3</v>
      </c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 t="s">
        <v>3</v>
      </c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 t="s">
        <v>3</v>
      </c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 t="s">
        <v>3</v>
      </c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 t="s">
        <v>3</v>
      </c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 t="s">
        <v>3</v>
      </c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 t="s">
        <v>3</v>
      </c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 t="s">
        <v>3</v>
      </c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 t="s">
        <v>3</v>
      </c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 t="s">
        <v>3</v>
      </c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 t="s">
        <v>3</v>
      </c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 t="s">
        <v>3</v>
      </c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 t="s">
        <v>3</v>
      </c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 t="s">
        <v>3</v>
      </c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 t="s">
        <v>3</v>
      </c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 t="s">
        <v>3</v>
      </c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 t="s">
        <v>3</v>
      </c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 t="s">
        <v>3</v>
      </c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 t="s">
        <v>3</v>
      </c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 t="s">
        <v>3</v>
      </c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 t="s">
        <v>3</v>
      </c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 t="s">
        <v>3</v>
      </c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 t="s">
        <v>3</v>
      </c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 t="s">
        <v>3</v>
      </c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 t="s">
        <v>3</v>
      </c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 t="s">
        <v>3</v>
      </c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 t="s">
        <v>3</v>
      </c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 t="s">
        <v>3</v>
      </c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 t="s">
        <v>3</v>
      </c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 t="s">
        <v>3</v>
      </c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 t="s">
        <v>3</v>
      </c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 t="s">
        <v>3</v>
      </c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 t="s">
        <v>3</v>
      </c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 t="s">
        <v>3</v>
      </c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 t="s">
        <v>3</v>
      </c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 t="s">
        <v>3</v>
      </c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 t="s">
        <v>3</v>
      </c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 t="s">
        <v>3</v>
      </c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 t="s">
        <v>3</v>
      </c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 t="s">
        <v>3</v>
      </c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 t="s">
        <v>3</v>
      </c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 t="s">
        <v>3</v>
      </c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 t="s">
        <v>3</v>
      </c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 t="s">
        <v>3</v>
      </c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 t="s">
        <v>3</v>
      </c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 t="s">
        <v>3</v>
      </c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 t="s">
        <v>3</v>
      </c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 t="s">
        <v>3</v>
      </c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 t="s">
        <v>3</v>
      </c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 t="s">
        <v>3</v>
      </c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 t="s">
        <v>3</v>
      </c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 t="s">
        <v>3</v>
      </c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 t="s">
        <v>3</v>
      </c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 t="s">
        <v>3</v>
      </c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 t="s">
        <v>3</v>
      </c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 t="s">
        <v>3</v>
      </c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 t="s">
        <v>3</v>
      </c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 t="s">
        <v>3</v>
      </c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 t="s">
        <v>3</v>
      </c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 t="s">
        <v>3</v>
      </c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 t="s">
        <v>3</v>
      </c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 t="s">
        <v>3</v>
      </c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 t="s">
        <v>3</v>
      </c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 t="s">
        <v>3</v>
      </c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 t="s">
        <v>3</v>
      </c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 t="s">
        <v>3</v>
      </c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 t="s">
        <v>3</v>
      </c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 t="s">
        <v>3</v>
      </c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 t="s">
        <v>3</v>
      </c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 t="s">
        <v>3</v>
      </c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 t="s">
        <v>3</v>
      </c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 t="s">
        <v>3</v>
      </c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 t="s">
        <v>3</v>
      </c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 t="s">
        <v>3</v>
      </c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 t="s">
        <v>3</v>
      </c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 t="s">
        <v>3</v>
      </c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 t="s">
        <v>3</v>
      </c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 t="s">
        <v>3</v>
      </c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 t="s">
        <v>3</v>
      </c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 t="s">
        <v>3</v>
      </c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 t="s">
        <v>3</v>
      </c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 t="s">
        <v>3</v>
      </c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 t="s">
        <v>3</v>
      </c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 t="s">
        <v>3</v>
      </c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 t="s">
        <v>3</v>
      </c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 t="s">
        <v>3</v>
      </c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 t="s">
        <v>3</v>
      </c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 t="s">
        <v>3</v>
      </c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 t="s">
        <v>3</v>
      </c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 t="s">
        <v>3</v>
      </c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 t="s">
        <v>3</v>
      </c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 t="s">
        <v>3</v>
      </c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 t="s">
        <v>3</v>
      </c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 t="s">
        <v>3</v>
      </c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 t="s">
        <v>3</v>
      </c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 t="s">
        <v>3</v>
      </c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 t="s">
        <v>3</v>
      </c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 t="s">
        <v>3</v>
      </c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 t="s">
        <v>3</v>
      </c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 t="s">
        <v>3</v>
      </c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 t="s">
        <v>3</v>
      </c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 t="s">
        <v>3</v>
      </c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 t="s">
        <v>3</v>
      </c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 t="s">
        <v>3</v>
      </c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 t="s">
        <v>3</v>
      </c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 t="s">
        <v>3</v>
      </c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 t="s">
        <v>3</v>
      </c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 t="s">
        <v>3</v>
      </c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 t="s">
        <v>3</v>
      </c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 t="s">
        <v>3</v>
      </c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 t="s">
        <v>3</v>
      </c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 t="s">
        <v>3</v>
      </c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 t="s">
        <v>3</v>
      </c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 t="s">
        <v>3</v>
      </c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 t="s">
        <v>3</v>
      </c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 t="s">
        <v>3</v>
      </c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 t="s">
        <v>3</v>
      </c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 t="s">
        <v>3</v>
      </c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 t="s">
        <v>3</v>
      </c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 t="s">
        <v>3</v>
      </c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 t="s">
        <v>3</v>
      </c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 t="s">
        <v>3</v>
      </c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 t="s">
        <v>3</v>
      </c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 t="s">
        <v>3</v>
      </c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 t="s">
        <v>3</v>
      </c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 t="s">
        <v>3</v>
      </c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 t="s">
        <v>3</v>
      </c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 t="s">
        <v>3</v>
      </c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 t="s">
        <v>3</v>
      </c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 t="s">
        <v>3</v>
      </c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 t="s">
        <v>3</v>
      </c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 t="s">
        <v>3</v>
      </c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 t="s">
        <v>3</v>
      </c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 t="s">
        <v>3</v>
      </c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 t="s">
        <v>3</v>
      </c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 t="s">
        <v>3</v>
      </c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 t="s">
        <v>3</v>
      </c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 t="s">
        <v>3</v>
      </c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 t="s">
        <v>3</v>
      </c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 t="s">
        <v>3</v>
      </c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 t="s">
        <v>3</v>
      </c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 t="s">
        <v>3</v>
      </c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 t="s">
        <v>3</v>
      </c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 t="s">
        <v>3</v>
      </c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 t="s">
        <v>3</v>
      </c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 t="s">
        <v>3</v>
      </c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 t="s">
        <v>3</v>
      </c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 t="s">
        <v>3</v>
      </c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 t="s">
        <v>3</v>
      </c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 t="s">
        <v>3</v>
      </c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 t="s">
        <v>3</v>
      </c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 t="s">
        <v>3</v>
      </c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 t="s">
        <v>3</v>
      </c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 t="s">
        <v>3</v>
      </c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 t="s">
        <v>3</v>
      </c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 t="s">
        <v>3</v>
      </c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 t="s">
        <v>3</v>
      </c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 t="s">
        <v>3</v>
      </c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 t="s">
        <v>3</v>
      </c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 t="s">
        <v>3</v>
      </c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 t="s">
        <v>3</v>
      </c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 t="s">
        <v>3</v>
      </c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 t="s">
        <v>3</v>
      </c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 t="s">
        <v>3</v>
      </c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 t="s">
        <v>3</v>
      </c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 t="s">
        <v>3</v>
      </c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 t="s">
        <v>3</v>
      </c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 t="s">
        <v>3</v>
      </c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 t="s">
        <v>3</v>
      </c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 t="s">
        <v>3</v>
      </c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 t="s">
        <v>3</v>
      </c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 t="s">
        <v>3</v>
      </c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 t="s">
        <v>3</v>
      </c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 t="s">
        <v>3</v>
      </c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 t="s">
        <v>3</v>
      </c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 t="s">
        <v>3</v>
      </c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 t="s">
        <v>3</v>
      </c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 t="s">
        <v>3</v>
      </c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 t="s">
        <v>3</v>
      </c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 t="s">
        <v>3</v>
      </c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 t="s">
        <v>3</v>
      </c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 t="s">
        <v>3</v>
      </c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 t="s">
        <v>3</v>
      </c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 t="s">
        <v>3</v>
      </c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 t="s">
        <v>3</v>
      </c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 t="s">
        <v>3</v>
      </c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 t="s">
        <v>3</v>
      </c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 t="s">
        <v>3</v>
      </c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 t="s">
        <v>3</v>
      </c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 t="s">
        <v>3</v>
      </c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 t="s">
        <v>3</v>
      </c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 t="s">
        <v>3</v>
      </c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 t="s">
        <v>3</v>
      </c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 t="s">
        <v>3</v>
      </c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 t="s">
        <v>3</v>
      </c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 t="s">
        <v>3</v>
      </c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 t="s">
        <v>3</v>
      </c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 t="s">
        <v>3</v>
      </c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 t="s">
        <v>3</v>
      </c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 t="s">
        <v>3</v>
      </c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 t="s">
        <v>3</v>
      </c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 t="s">
        <v>3</v>
      </c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 t="s">
        <v>3</v>
      </c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 t="s">
        <v>3</v>
      </c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 t="s">
        <v>3</v>
      </c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 t="s">
        <v>3</v>
      </c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 t="s">
        <v>3</v>
      </c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 t="s">
        <v>3</v>
      </c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 t="s">
        <v>3</v>
      </c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 t="s">
        <v>3</v>
      </c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 t="s">
        <v>3</v>
      </c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 t="s">
        <v>3</v>
      </c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 t="s">
        <v>3</v>
      </c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 t="s">
        <v>3</v>
      </c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 t="s">
        <v>3</v>
      </c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 t="s">
        <v>3</v>
      </c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 t="s">
        <v>3</v>
      </c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 t="s">
        <v>3</v>
      </c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 t="s">
        <v>3</v>
      </c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 t="s">
        <v>3</v>
      </c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 t="s">
        <v>3</v>
      </c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 t="s">
        <v>3</v>
      </c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 t="s">
        <v>3</v>
      </c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 t="s">
        <v>3</v>
      </c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 t="s">
        <v>3</v>
      </c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 t="s">
        <v>3</v>
      </c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 t="s">
        <v>3</v>
      </c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 t="s">
        <v>3</v>
      </c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 t="s">
        <v>3</v>
      </c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 t="s">
        <v>3</v>
      </c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 t="s">
        <v>3</v>
      </c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 t="s">
        <v>3</v>
      </c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 t="s">
        <v>3</v>
      </c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 t="s">
        <v>3</v>
      </c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 t="s">
        <v>3</v>
      </c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 t="s">
        <v>3</v>
      </c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 t="s">
        <v>3</v>
      </c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 t="s">
        <v>3</v>
      </c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 t="s">
        <v>3</v>
      </c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 t="s">
        <v>3</v>
      </c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 t="s">
        <v>3</v>
      </c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 t="s">
        <v>3</v>
      </c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 t="s">
        <v>3</v>
      </c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 t="s">
        <v>3</v>
      </c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 t="s">
        <v>3</v>
      </c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 t="s">
        <v>3</v>
      </c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 t="s">
        <v>3</v>
      </c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 t="s">
        <v>3</v>
      </c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 t="s">
        <v>3</v>
      </c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 t="s">
        <v>3</v>
      </c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 t="s">
        <v>3</v>
      </c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 t="s">
        <v>3</v>
      </c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 t="s">
        <v>3</v>
      </c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 t="s">
        <v>3</v>
      </c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 t="s">
        <v>3</v>
      </c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 t="s">
        <v>3</v>
      </c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 t="s">
        <v>3</v>
      </c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 t="s">
        <v>3</v>
      </c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 t="s">
        <v>3</v>
      </c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 t="s">
        <v>3</v>
      </c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 t="s">
        <v>3</v>
      </c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 t="s">
        <v>3</v>
      </c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 t="s">
        <v>3</v>
      </c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 t="s">
        <v>3</v>
      </c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 t="s">
        <v>3</v>
      </c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 t="s">
        <v>3</v>
      </c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 t="s">
        <v>3</v>
      </c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 t="s">
        <v>3</v>
      </c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 t="s">
        <v>3</v>
      </c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 t="s">
        <v>3</v>
      </c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 t="s">
        <v>3</v>
      </c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 t="s">
        <v>3</v>
      </c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 t="s">
        <v>3</v>
      </c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 t="s">
        <v>3</v>
      </c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 t="s">
        <v>3</v>
      </c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 t="s">
        <v>3</v>
      </c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 t="s">
        <v>3</v>
      </c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 t="s">
        <v>3</v>
      </c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 t="s">
        <v>3</v>
      </c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 t="s">
        <v>3</v>
      </c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 t="s">
        <v>3</v>
      </c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 t="s">
        <v>3</v>
      </c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 t="s">
        <v>3</v>
      </c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 t="s">
        <v>3</v>
      </c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 t="s">
        <v>3</v>
      </c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 t="s">
        <v>3</v>
      </c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 t="s">
        <v>3</v>
      </c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 t="s">
        <v>3</v>
      </c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 t="s">
        <v>3</v>
      </c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 t="s">
        <v>3</v>
      </c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 t="s">
        <v>3</v>
      </c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 t="s">
        <v>3</v>
      </c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 t="s">
        <v>3</v>
      </c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 t="s">
        <v>3</v>
      </c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 t="s">
        <v>3</v>
      </c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 t="s">
        <v>3</v>
      </c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 t="s">
        <v>3</v>
      </c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 t="s">
        <v>3</v>
      </c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 t="s">
        <v>3</v>
      </c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 t="s">
        <v>3</v>
      </c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 t="s">
        <v>3</v>
      </c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 t="s">
        <v>3</v>
      </c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 t="s">
        <v>3</v>
      </c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 t="s">
        <v>3</v>
      </c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 t="s">
        <v>3</v>
      </c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 t="s">
        <v>3</v>
      </c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 t="s">
        <v>3</v>
      </c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 t="s">
        <v>3</v>
      </c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 t="s">
        <v>3</v>
      </c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 t="s">
        <v>3</v>
      </c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 t="s">
        <v>3</v>
      </c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 t="s">
        <v>3</v>
      </c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 t="s">
        <v>3</v>
      </c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 t="s">
        <v>3</v>
      </c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 t="s">
        <v>3</v>
      </c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 t="s">
        <v>3</v>
      </c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 t="s">
        <v>3</v>
      </c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 t="s">
        <v>3</v>
      </c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 t="s">
        <v>3</v>
      </c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 t="s">
        <v>3</v>
      </c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 t="s">
        <v>3</v>
      </c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 t="s">
        <v>3</v>
      </c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 t="s">
        <v>3</v>
      </c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 t="s">
        <v>3</v>
      </c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 t="s">
        <v>3</v>
      </c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 t="s">
        <v>3</v>
      </c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 t="s">
        <v>3</v>
      </c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 t="s">
        <v>3</v>
      </c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 t="s">
        <v>3</v>
      </c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 t="s">
        <v>3</v>
      </c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 t="s">
        <v>3</v>
      </c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 t="s">
        <v>3</v>
      </c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 t="s">
        <v>3</v>
      </c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 t="s">
        <v>3</v>
      </c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 t="s">
        <v>3</v>
      </c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 t="s">
        <v>3</v>
      </c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 t="s">
        <v>3</v>
      </c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 t="s">
        <v>3</v>
      </c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 t="s">
        <v>3</v>
      </c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 t="s">
        <v>3</v>
      </c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 t="s">
        <v>3</v>
      </c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 t="s">
        <v>3</v>
      </c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 t="s">
        <v>3</v>
      </c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 t="s">
        <v>3</v>
      </c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 t="s">
        <v>3</v>
      </c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 t="s">
        <v>3</v>
      </c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 t="s">
        <v>3</v>
      </c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 t="s">
        <v>3</v>
      </c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 t="s">
        <v>3</v>
      </c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 t="s">
        <v>3</v>
      </c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 t="s">
        <v>3</v>
      </c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 t="s">
        <v>3</v>
      </c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 t="s">
        <v>3</v>
      </c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 t="s">
        <v>3</v>
      </c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 t="s">
        <v>3</v>
      </c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 t="s">
        <v>3</v>
      </c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 t="s">
        <v>3</v>
      </c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 t="s">
        <v>3</v>
      </c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 t="s">
        <v>3</v>
      </c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 t="s">
        <v>3</v>
      </c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 t="s">
        <v>3</v>
      </c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 t="s">
        <v>3</v>
      </c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 t="s">
        <v>3</v>
      </c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 t="s">
        <v>3</v>
      </c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 t="s">
        <v>3</v>
      </c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 t="s">
        <v>3</v>
      </c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 t="s">
        <v>3</v>
      </c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 t="s">
        <v>3</v>
      </c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 t="s">
        <v>3</v>
      </c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 t="s">
        <v>3</v>
      </c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 t="s">
        <v>3</v>
      </c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 t="s">
        <v>3</v>
      </c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 t="s">
        <v>3</v>
      </c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 t="s">
        <v>3</v>
      </c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 t="s">
        <v>3</v>
      </c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 t="s">
        <v>3</v>
      </c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 t="s">
        <v>3</v>
      </c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 t="s">
        <v>3</v>
      </c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 t="s">
        <v>3</v>
      </c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 t="s">
        <v>3</v>
      </c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 t="s">
        <v>3</v>
      </c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 t="s">
        <v>3</v>
      </c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 t="s">
        <v>3</v>
      </c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 t="s">
        <v>3</v>
      </c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 t="s">
        <v>3</v>
      </c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 t="s">
        <v>3</v>
      </c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 t="s">
        <v>3</v>
      </c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 t="s">
        <v>3</v>
      </c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 t="s">
        <v>3</v>
      </c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 t="s">
        <v>3</v>
      </c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 t="s">
        <v>3</v>
      </c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 t="s">
        <v>3</v>
      </c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 t="s">
        <v>3</v>
      </c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 t="s">
        <v>3</v>
      </c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 t="s">
        <v>3</v>
      </c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 t="s">
        <v>3</v>
      </c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 t="s">
        <v>3</v>
      </c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 t="s">
        <v>3</v>
      </c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 t="s">
        <v>3</v>
      </c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 t="s">
        <v>3</v>
      </c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 t="s">
        <v>3</v>
      </c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 t="s">
        <v>3</v>
      </c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 t="s">
        <v>3</v>
      </c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 t="s">
        <v>3</v>
      </c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 t="s">
        <v>3</v>
      </c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 t="s">
        <v>3</v>
      </c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 t="s">
        <v>3</v>
      </c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 t="s">
        <v>3</v>
      </c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 t="s">
        <v>3</v>
      </c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 t="s">
        <v>3</v>
      </c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 t="s">
        <v>3</v>
      </c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 t="s">
        <v>3</v>
      </c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 t="s">
        <v>3</v>
      </c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 t="s">
        <v>3</v>
      </c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 t="s">
        <v>3</v>
      </c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 t="s">
        <v>3</v>
      </c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 t="s">
        <v>3</v>
      </c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 t="s">
        <v>3</v>
      </c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 t="s">
        <v>3</v>
      </c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 t="s">
        <v>3</v>
      </c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 t="s">
        <v>3</v>
      </c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 t="s">
        <v>3</v>
      </c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 t="s">
        <v>3</v>
      </c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3F88-C810-4623-B539-67F49D400551}">
  <sheetPr codeName="Sheet3">
    <tabColor theme="1" tint="0.249977111117893"/>
  </sheetPr>
  <dimension ref="A1:BB2000"/>
  <sheetViews>
    <sheetView workbookViewId="0">
      <pane xSplit="1" ySplit="3" topLeftCell="B836" activePane="bottomRight" state="frozen"/>
      <selection activeCell="B5" sqref="B5"/>
      <selection pane="topRight" activeCell="B5" sqref="B5"/>
      <selection pane="bottomLeft" activeCell="B5" sqref="B5"/>
      <selection pane="bottomRight" activeCell="B838" sqref="B838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12.796875" style="33" hidden="1" customWidth="1"/>
    <col min="5" max="5" width="10.5" style="33" hidden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1.796875" style="34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2" width="28.296875" style="2" customWidth="1"/>
    <col min="43" max="43" width="4.796875" style="33" bestFit="1" customWidth="1"/>
    <col min="44" max="52" width="28.296875" style="2" hidden="1" customWidth="1"/>
    <col min="53" max="53" width="28.296875" style="318" customWidth="1"/>
    <col min="54" max="54" width="14.59765625" style="33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866</v>
      </c>
      <c r="D1" s="395" t="s">
        <v>654</v>
      </c>
      <c r="E1" s="394">
        <v>999</v>
      </c>
      <c r="F1" s="525" t="s">
        <v>590</v>
      </c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6"/>
      <c r="AA1" s="527" t="s">
        <v>591</v>
      </c>
      <c r="AB1" s="527"/>
      <c r="AC1" s="527"/>
      <c r="AD1" s="527"/>
      <c r="AE1" s="527"/>
      <c r="AF1" s="527"/>
      <c r="AG1" s="527"/>
      <c r="AH1" s="527"/>
      <c r="AI1" s="527"/>
      <c r="AJ1" s="534" t="s">
        <v>592</v>
      </c>
      <c r="AK1" s="534"/>
      <c r="AL1" s="534"/>
      <c r="AM1" s="534"/>
      <c r="AN1" s="534"/>
      <c r="AO1" s="535"/>
      <c r="AP1" s="530" t="str">
        <f>" ( "&amp;COUNTA(F:F)-3&amp;"名 )"</f>
        <v xml:space="preserve"> ( 863名 )</v>
      </c>
      <c r="AQ1" s="437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866</v>
      </c>
      <c r="BB1" s="536" t="s">
        <v>661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32">
        <v>3</v>
      </c>
      <c r="AM2" s="533"/>
      <c r="AN2" s="10"/>
      <c r="AO2" s="9"/>
      <c r="AP2" s="531"/>
      <c r="AQ2" s="438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>
        <f>MAX(BA4,BA1993)</f>
        <v>471</v>
      </c>
      <c r="BB2" s="537"/>
    </row>
    <row r="3" spans="1:54" s="18" customFormat="1" ht="33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  <c r="BB3" s="389" t="str">
        <f>"("&amp;COLUMN()&amp;")"&amp;CHAR(10)&amp;"識別区分"</f>
        <v>(54)
識別区分</v>
      </c>
    </row>
    <row r="4" spans="1:54" ht="24.95" customHeight="1">
      <c r="A4" s="321" t="s">
        <v>4807</v>
      </c>
      <c r="B4" s="19" t="s">
        <v>2206</v>
      </c>
      <c r="C4" s="19">
        <v>15</v>
      </c>
      <c r="D4" s="20" t="s">
        <v>2208</v>
      </c>
      <c r="E4" s="20"/>
      <c r="F4" s="19" t="s">
        <v>6194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4129</v>
      </c>
      <c r="AB4" s="21" t="s">
        <v>4130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2285</v>
      </c>
      <c r="AK4" s="24">
        <v>39248</v>
      </c>
      <c r="AL4" s="326"/>
      <c r="AM4" s="327"/>
      <c r="AN4" s="25" t="s">
        <v>2256</v>
      </c>
      <c r="AO4" s="24">
        <v>45060</v>
      </c>
      <c r="AP4" s="256" t="s">
        <v>4131</v>
      </c>
      <c r="AQ4" s="257"/>
      <c r="AR4" s="257" t="s">
        <v>875</v>
      </c>
      <c r="AS4" s="257" t="s">
        <v>4132</v>
      </c>
      <c r="AT4" s="261"/>
      <c r="AU4" s="261"/>
      <c r="AV4" s="261"/>
      <c r="AW4" s="261"/>
      <c r="AX4" s="261"/>
      <c r="AY4" s="261"/>
      <c r="AZ4" s="261"/>
      <c r="BA4" s="316">
        <v>471</v>
      </c>
      <c r="BB4" s="390">
        <v>2</v>
      </c>
    </row>
    <row r="5" spans="1:54" ht="24.95" customHeight="1">
      <c r="A5" s="322" t="s">
        <v>6856</v>
      </c>
      <c r="B5" s="19"/>
      <c r="C5" s="19">
        <v>0</v>
      </c>
      <c r="D5" s="20"/>
      <c r="E5" s="27"/>
      <c r="F5" s="26" t="s">
        <v>6336</v>
      </c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 t="s">
        <v>6337</v>
      </c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4787</v>
      </c>
      <c r="AK5" s="31">
        <v>45075</v>
      </c>
      <c r="AL5" s="328"/>
      <c r="AM5" s="329"/>
      <c r="AN5" s="25"/>
      <c r="AO5" s="24"/>
      <c r="AP5" s="258" t="s">
        <v>6338</v>
      </c>
      <c r="AQ5" s="259">
        <v>18</v>
      </c>
      <c r="AR5" s="259"/>
      <c r="AS5" s="259"/>
      <c r="AT5" s="262"/>
      <c r="AU5" s="262"/>
      <c r="AV5" s="262"/>
      <c r="AW5" s="262"/>
      <c r="AX5" s="262"/>
      <c r="AY5" s="262"/>
      <c r="AZ5" s="262"/>
      <c r="BA5" s="317"/>
      <c r="BB5" s="390">
        <v>3</v>
      </c>
    </row>
    <row r="6" spans="1:54" ht="24.95" customHeight="1">
      <c r="A6" s="322" t="s">
        <v>6856</v>
      </c>
      <c r="B6" s="19"/>
      <c r="C6" s="19">
        <v>0</v>
      </c>
      <c r="D6" s="20"/>
      <c r="E6" s="27"/>
      <c r="F6" s="26" t="s">
        <v>6698</v>
      </c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 t="s">
        <v>6699</v>
      </c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4787</v>
      </c>
      <c r="AK6" s="31">
        <v>45075</v>
      </c>
      <c r="AL6" s="328"/>
      <c r="AM6" s="329"/>
      <c r="AN6" s="25"/>
      <c r="AO6" s="24"/>
      <c r="AP6" s="258" t="s">
        <v>6698</v>
      </c>
      <c r="AQ6" s="259">
        <v>196</v>
      </c>
      <c r="AR6" s="259"/>
      <c r="AS6" s="259"/>
      <c r="AT6" s="262"/>
      <c r="AU6" s="262"/>
      <c r="AV6" s="262"/>
      <c r="AW6" s="262"/>
      <c r="AX6" s="262"/>
      <c r="AY6" s="262"/>
      <c r="AZ6" s="262"/>
      <c r="BA6" s="317"/>
      <c r="BB6" s="390">
        <v>3</v>
      </c>
    </row>
    <row r="7" spans="1:54" ht="24.95" customHeight="1">
      <c r="A7" s="322" t="s">
        <v>4807</v>
      </c>
      <c r="B7" s="19" t="s">
        <v>2206</v>
      </c>
      <c r="C7" s="19">
        <v>15</v>
      </c>
      <c r="D7" s="20" t="s">
        <v>3920</v>
      </c>
      <c r="E7" s="27"/>
      <c r="F7" s="26" t="s">
        <v>6169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4045</v>
      </c>
      <c r="AB7" s="28" t="s">
        <v>3330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2285</v>
      </c>
      <c r="AK7" s="31">
        <v>39248</v>
      </c>
      <c r="AL7" s="328"/>
      <c r="AM7" s="329"/>
      <c r="AN7" s="25" t="s">
        <v>2256</v>
      </c>
      <c r="AO7" s="24">
        <v>45060</v>
      </c>
      <c r="AP7" s="258" t="s">
        <v>4046</v>
      </c>
      <c r="AQ7" s="259"/>
      <c r="AR7" s="259" t="s">
        <v>875</v>
      </c>
      <c r="AS7" s="259" t="s">
        <v>4047</v>
      </c>
      <c r="AT7" s="262"/>
      <c r="AU7" s="262"/>
      <c r="AV7" s="262"/>
      <c r="AW7" s="262"/>
      <c r="AX7" s="262"/>
      <c r="AY7" s="262"/>
      <c r="AZ7" s="262"/>
      <c r="BA7" s="317">
        <v>446</v>
      </c>
      <c r="BB7" s="390">
        <v>2</v>
      </c>
    </row>
    <row r="8" spans="1:54" ht="24.95" customHeight="1">
      <c r="A8" s="322" t="s">
        <v>4807</v>
      </c>
      <c r="B8" s="19" t="s">
        <v>2206</v>
      </c>
      <c r="C8" s="19">
        <v>15</v>
      </c>
      <c r="D8" s="20" t="s">
        <v>3920</v>
      </c>
      <c r="E8" s="27"/>
      <c r="F8" s="26" t="s">
        <v>6178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4045</v>
      </c>
      <c r="AB8" s="28" t="s">
        <v>4072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2285</v>
      </c>
      <c r="AK8" s="31">
        <v>39248</v>
      </c>
      <c r="AL8" s="328"/>
      <c r="AM8" s="329"/>
      <c r="AN8" s="25" t="s">
        <v>2256</v>
      </c>
      <c r="AO8" s="24">
        <v>45060</v>
      </c>
      <c r="AP8" s="258" t="s">
        <v>4073</v>
      </c>
      <c r="AQ8" s="259"/>
      <c r="AR8" s="259" t="s">
        <v>875</v>
      </c>
      <c r="AS8" s="259" t="s">
        <v>4074</v>
      </c>
      <c r="AT8" s="262"/>
      <c r="AU8" s="262"/>
      <c r="AV8" s="262"/>
      <c r="AW8" s="262"/>
      <c r="AX8" s="262"/>
      <c r="AY8" s="262"/>
      <c r="AZ8" s="262"/>
      <c r="BA8" s="317">
        <v>455</v>
      </c>
      <c r="BB8" s="390">
        <v>2</v>
      </c>
    </row>
    <row r="9" spans="1:54" ht="24.95" customHeight="1">
      <c r="A9" s="322" t="s">
        <v>6856</v>
      </c>
      <c r="B9" s="19"/>
      <c r="C9" s="19">
        <v>0</v>
      </c>
      <c r="D9" s="27"/>
      <c r="E9" s="27"/>
      <c r="F9" s="26" t="s">
        <v>6716</v>
      </c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6717</v>
      </c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 t="s">
        <v>4787</v>
      </c>
      <c r="AK9" s="31">
        <v>45075</v>
      </c>
      <c r="AL9" s="328"/>
      <c r="AM9" s="329"/>
      <c r="AN9" s="25"/>
      <c r="AO9" s="24"/>
      <c r="AP9" s="258" t="s">
        <v>6716</v>
      </c>
      <c r="AQ9" s="259">
        <v>208</v>
      </c>
      <c r="AR9" s="259"/>
      <c r="AS9" s="259"/>
      <c r="AT9" s="262"/>
      <c r="AU9" s="262"/>
      <c r="AV9" s="262"/>
      <c r="AW9" s="262"/>
      <c r="AX9" s="262"/>
      <c r="AY9" s="262"/>
      <c r="AZ9" s="262"/>
      <c r="BA9" s="317"/>
      <c r="BB9" s="390">
        <v>3</v>
      </c>
    </row>
    <row r="10" spans="1:54" ht="24.95" customHeight="1">
      <c r="A10" s="322" t="s">
        <v>4807</v>
      </c>
      <c r="B10" s="19" t="s">
        <v>2206</v>
      </c>
      <c r="C10" s="19">
        <v>15</v>
      </c>
      <c r="D10" s="27" t="s">
        <v>2208</v>
      </c>
      <c r="E10" s="27"/>
      <c r="F10" s="26" t="s">
        <v>6188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4110</v>
      </c>
      <c r="AB10" s="28" t="s">
        <v>3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2285</v>
      </c>
      <c r="AK10" s="31">
        <v>39248</v>
      </c>
      <c r="AL10" s="328"/>
      <c r="AM10" s="329"/>
      <c r="AN10" s="25" t="s">
        <v>2256</v>
      </c>
      <c r="AO10" s="24">
        <v>45060</v>
      </c>
      <c r="AP10" s="258" t="s">
        <v>4111</v>
      </c>
      <c r="AQ10" s="259"/>
      <c r="AR10" s="259" t="s">
        <v>875</v>
      </c>
      <c r="AS10" s="259" t="s">
        <v>4112</v>
      </c>
      <c r="AT10" s="262"/>
      <c r="AU10" s="262"/>
      <c r="AV10" s="262"/>
      <c r="AW10" s="262"/>
      <c r="AX10" s="262"/>
      <c r="AY10" s="262"/>
      <c r="AZ10" s="262"/>
      <c r="BA10" s="317">
        <v>465</v>
      </c>
      <c r="BB10" s="390">
        <v>2</v>
      </c>
    </row>
    <row r="11" spans="1:54" ht="24.95" customHeight="1">
      <c r="A11" s="322" t="s">
        <v>6856</v>
      </c>
      <c r="B11" s="19"/>
      <c r="C11" s="19">
        <v>0</v>
      </c>
      <c r="D11" s="27"/>
      <c r="E11" s="27"/>
      <c r="F11" s="26" t="s">
        <v>6345</v>
      </c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 t="s">
        <v>6346</v>
      </c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 t="s">
        <v>4787</v>
      </c>
      <c r="AK11" s="31">
        <v>45075</v>
      </c>
      <c r="AL11" s="328"/>
      <c r="AM11" s="329"/>
      <c r="AN11" s="25"/>
      <c r="AO11" s="24"/>
      <c r="AP11" s="258" t="s">
        <v>6347</v>
      </c>
      <c r="AQ11" s="259">
        <v>22</v>
      </c>
      <c r="AR11" s="259"/>
      <c r="AS11" s="259"/>
      <c r="AT11" s="262"/>
      <c r="AU11" s="262"/>
      <c r="AV11" s="262"/>
      <c r="AW11" s="262"/>
      <c r="AX11" s="262"/>
      <c r="AY11" s="262"/>
      <c r="AZ11" s="262"/>
      <c r="BA11" s="317"/>
      <c r="BB11" s="390">
        <v>3</v>
      </c>
    </row>
    <row r="12" spans="1:54" ht="24.95" customHeight="1">
      <c r="A12" s="322" t="s">
        <v>4807</v>
      </c>
      <c r="B12" s="19" t="s">
        <v>2206</v>
      </c>
      <c r="C12" s="19">
        <v>15</v>
      </c>
      <c r="D12" s="27" t="s">
        <v>2208</v>
      </c>
      <c r="E12" s="27"/>
      <c r="F12" s="26" t="s">
        <v>6193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4125</v>
      </c>
      <c r="AB12" s="28" t="s">
        <v>4126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2285</v>
      </c>
      <c r="AK12" s="31">
        <v>39248</v>
      </c>
      <c r="AL12" s="328"/>
      <c r="AM12" s="329"/>
      <c r="AN12" s="25" t="s">
        <v>2256</v>
      </c>
      <c r="AO12" s="24">
        <v>45060</v>
      </c>
      <c r="AP12" s="258" t="s">
        <v>4127</v>
      </c>
      <c r="AQ12" s="259"/>
      <c r="AR12" s="259" t="s">
        <v>875</v>
      </c>
      <c r="AS12" s="259" t="s">
        <v>4128</v>
      </c>
      <c r="AT12" s="262"/>
      <c r="AU12" s="262"/>
      <c r="AV12" s="262"/>
      <c r="AW12" s="262"/>
      <c r="AX12" s="262"/>
      <c r="AY12" s="262"/>
      <c r="AZ12" s="262"/>
      <c r="BA12" s="317">
        <v>470</v>
      </c>
      <c r="BB12" s="390">
        <v>2</v>
      </c>
    </row>
    <row r="13" spans="1:54" ht="24.95" customHeight="1">
      <c r="A13" s="322" t="s">
        <v>6856</v>
      </c>
      <c r="B13" s="19"/>
      <c r="C13" s="19"/>
      <c r="D13" s="27"/>
      <c r="E13" s="27"/>
      <c r="F13" s="26" t="s">
        <v>6742</v>
      </c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 t="s">
        <v>6743</v>
      </c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 t="s">
        <v>4787</v>
      </c>
      <c r="AK13" s="31">
        <v>45075</v>
      </c>
      <c r="AL13" s="328"/>
      <c r="AM13" s="329"/>
      <c r="AN13" s="25"/>
      <c r="AO13" s="24"/>
      <c r="AP13" s="258" t="s">
        <v>6742</v>
      </c>
      <c r="AQ13" s="259">
        <v>224</v>
      </c>
      <c r="AR13" s="259"/>
      <c r="AS13" s="259"/>
      <c r="AT13" s="262"/>
      <c r="AU13" s="262"/>
      <c r="AV13" s="262"/>
      <c r="AW13" s="262"/>
      <c r="AX13" s="262"/>
      <c r="AY13" s="262"/>
      <c r="AZ13" s="262"/>
      <c r="BA13" s="317"/>
      <c r="BB13" s="390">
        <v>3</v>
      </c>
    </row>
    <row r="14" spans="1:54" ht="24.95" customHeight="1">
      <c r="A14" s="322" t="s">
        <v>4807</v>
      </c>
      <c r="B14" s="19" t="s">
        <v>2206</v>
      </c>
      <c r="C14" s="19">
        <v>15</v>
      </c>
      <c r="D14" s="27" t="s">
        <v>2208</v>
      </c>
      <c r="E14" s="27"/>
      <c r="F14" s="26" t="s">
        <v>6189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4113</v>
      </c>
      <c r="AB14" s="28" t="s">
        <v>3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2285</v>
      </c>
      <c r="AK14" s="31">
        <v>39248</v>
      </c>
      <c r="AL14" s="328"/>
      <c r="AM14" s="329"/>
      <c r="AN14" s="25" t="s">
        <v>2256</v>
      </c>
      <c r="AO14" s="24">
        <v>45060</v>
      </c>
      <c r="AP14" s="258" t="s">
        <v>4114</v>
      </c>
      <c r="AQ14" s="259"/>
      <c r="AR14" s="259" t="s">
        <v>875</v>
      </c>
      <c r="AS14" s="259" t="s">
        <v>4115</v>
      </c>
      <c r="AT14" s="262"/>
      <c r="AU14" s="262"/>
      <c r="AV14" s="262"/>
      <c r="AW14" s="262"/>
      <c r="AX14" s="262"/>
      <c r="AY14" s="262"/>
      <c r="AZ14" s="262"/>
      <c r="BA14" s="317">
        <v>466</v>
      </c>
      <c r="BB14" s="390">
        <v>2</v>
      </c>
    </row>
    <row r="15" spans="1:54" ht="24.95" customHeight="1">
      <c r="A15" s="322" t="s">
        <v>4807</v>
      </c>
      <c r="B15" s="19" t="s">
        <v>2206</v>
      </c>
      <c r="C15" s="19">
        <v>15</v>
      </c>
      <c r="D15" s="27" t="s">
        <v>3920</v>
      </c>
      <c r="E15" s="27"/>
      <c r="F15" s="26" t="s">
        <v>6177</v>
      </c>
      <c r="G15" s="26" t="s">
        <v>3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4059</v>
      </c>
      <c r="AB15" s="28" t="s">
        <v>2017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2285</v>
      </c>
      <c r="AK15" s="31">
        <v>39248</v>
      </c>
      <c r="AL15" s="328"/>
      <c r="AM15" s="329"/>
      <c r="AN15" s="25" t="s">
        <v>2256</v>
      </c>
      <c r="AO15" s="24">
        <v>45060</v>
      </c>
      <c r="AP15" s="258" t="s">
        <v>4070</v>
      </c>
      <c r="AQ15" s="259"/>
      <c r="AR15" s="259" t="s">
        <v>875</v>
      </c>
      <c r="AS15" s="259" t="s">
        <v>4071</v>
      </c>
      <c r="AT15" s="262"/>
      <c r="AU15" s="262"/>
      <c r="AV15" s="262"/>
      <c r="AW15" s="262"/>
      <c r="AX15" s="262"/>
      <c r="AY15" s="262"/>
      <c r="AZ15" s="262"/>
      <c r="BA15" s="317">
        <v>454</v>
      </c>
      <c r="BB15" s="390">
        <v>2</v>
      </c>
    </row>
    <row r="16" spans="1:54" ht="24.95" customHeight="1">
      <c r="A16" s="322" t="s">
        <v>4807</v>
      </c>
      <c r="B16" s="19" t="s">
        <v>2206</v>
      </c>
      <c r="C16" s="19">
        <v>15</v>
      </c>
      <c r="D16" s="27" t="s">
        <v>3920</v>
      </c>
      <c r="E16" s="27"/>
      <c r="F16" s="26" t="s">
        <v>6176</v>
      </c>
      <c r="G16" s="26" t="s">
        <v>3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4059</v>
      </c>
      <c r="AB16" s="28" t="s">
        <v>1153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2285</v>
      </c>
      <c r="AK16" s="31">
        <v>39248</v>
      </c>
      <c r="AL16" s="328"/>
      <c r="AM16" s="329"/>
      <c r="AN16" s="25" t="s">
        <v>2256</v>
      </c>
      <c r="AO16" s="24">
        <v>45060</v>
      </c>
      <c r="AP16" s="258" t="s">
        <v>4068</v>
      </c>
      <c r="AQ16" s="259"/>
      <c r="AR16" s="259" t="s">
        <v>875</v>
      </c>
      <c r="AS16" s="259" t="s">
        <v>4069</v>
      </c>
      <c r="AT16" s="262"/>
      <c r="AU16" s="262"/>
      <c r="AV16" s="262"/>
      <c r="AW16" s="262"/>
      <c r="AX16" s="262"/>
      <c r="AY16" s="262"/>
      <c r="AZ16" s="262"/>
      <c r="BA16" s="317">
        <v>453</v>
      </c>
      <c r="BB16" s="390">
        <v>2</v>
      </c>
    </row>
    <row r="17" spans="1:54" ht="24.95" customHeight="1">
      <c r="A17" s="322" t="s">
        <v>4807</v>
      </c>
      <c r="B17" s="19" t="s">
        <v>2206</v>
      </c>
      <c r="C17" s="19">
        <v>15</v>
      </c>
      <c r="D17" s="27" t="s">
        <v>3920</v>
      </c>
      <c r="E17" s="27"/>
      <c r="F17" s="26" t="s">
        <v>6175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 t="s">
        <v>3</v>
      </c>
      <c r="Q17" s="26" t="s">
        <v>3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4059</v>
      </c>
      <c r="AB17" s="28" t="s">
        <v>4065</v>
      </c>
      <c r="AC17" s="28"/>
      <c r="AD17" s="28"/>
      <c r="AE17" s="28" t="s">
        <v>3</v>
      </c>
      <c r="AF17" s="28" t="s">
        <v>3</v>
      </c>
      <c r="AG17" s="28"/>
      <c r="AH17" s="28" t="s">
        <v>3</v>
      </c>
      <c r="AI17" s="29"/>
      <c r="AJ17" s="30" t="s">
        <v>2285</v>
      </c>
      <c r="AK17" s="31">
        <v>39248</v>
      </c>
      <c r="AL17" s="328"/>
      <c r="AM17" s="329"/>
      <c r="AN17" s="25" t="s">
        <v>2256</v>
      </c>
      <c r="AO17" s="24">
        <v>45060</v>
      </c>
      <c r="AP17" s="258" t="s">
        <v>4066</v>
      </c>
      <c r="AQ17" s="259"/>
      <c r="AR17" s="259" t="s">
        <v>875</v>
      </c>
      <c r="AS17" s="259" t="s">
        <v>4067</v>
      </c>
      <c r="AT17" s="262"/>
      <c r="AU17" s="262"/>
      <c r="AV17" s="262"/>
      <c r="AW17" s="262"/>
      <c r="AX17" s="262"/>
      <c r="AY17" s="262"/>
      <c r="AZ17" s="262"/>
      <c r="BA17" s="317">
        <v>452</v>
      </c>
      <c r="BB17" s="390">
        <v>2</v>
      </c>
    </row>
    <row r="18" spans="1:54" ht="24.95" customHeight="1">
      <c r="A18" s="322" t="s">
        <v>4807</v>
      </c>
      <c r="B18" s="19" t="s">
        <v>2206</v>
      </c>
      <c r="C18" s="19">
        <v>15</v>
      </c>
      <c r="D18" s="27" t="s">
        <v>3920</v>
      </c>
      <c r="E18" s="27"/>
      <c r="F18" s="26" t="s">
        <v>6174</v>
      </c>
      <c r="G18" s="26" t="s">
        <v>3</v>
      </c>
      <c r="H18" s="26" t="s">
        <v>3</v>
      </c>
      <c r="I18" s="26"/>
      <c r="J18" s="26"/>
      <c r="K18" s="26"/>
      <c r="L18" s="26"/>
      <c r="M18" s="26" t="s">
        <v>3</v>
      </c>
      <c r="N18" s="26" t="s">
        <v>3</v>
      </c>
      <c r="O18" s="26"/>
      <c r="P18" s="26" t="s">
        <v>3</v>
      </c>
      <c r="Q18" s="26" t="s">
        <v>3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4059</v>
      </c>
      <c r="AB18" s="28" t="s">
        <v>4062</v>
      </c>
      <c r="AC18" s="28"/>
      <c r="AD18" s="28"/>
      <c r="AE18" s="28" t="s">
        <v>3</v>
      </c>
      <c r="AF18" s="28" t="s">
        <v>3</v>
      </c>
      <c r="AG18" s="28"/>
      <c r="AH18" s="28" t="s">
        <v>3</v>
      </c>
      <c r="AI18" s="29"/>
      <c r="AJ18" s="30" t="s">
        <v>2285</v>
      </c>
      <c r="AK18" s="31">
        <v>39248</v>
      </c>
      <c r="AL18" s="328"/>
      <c r="AM18" s="329"/>
      <c r="AN18" s="25" t="s">
        <v>2256</v>
      </c>
      <c r="AO18" s="24">
        <v>45060</v>
      </c>
      <c r="AP18" s="258" t="s">
        <v>4063</v>
      </c>
      <c r="AQ18" s="259"/>
      <c r="AR18" s="259" t="s">
        <v>875</v>
      </c>
      <c r="AS18" s="259" t="s">
        <v>4064</v>
      </c>
      <c r="AT18" s="262"/>
      <c r="AU18" s="262"/>
      <c r="AV18" s="262"/>
      <c r="AW18" s="262"/>
      <c r="AX18" s="262"/>
      <c r="AY18" s="262"/>
      <c r="AZ18" s="262"/>
      <c r="BA18" s="317">
        <v>451</v>
      </c>
      <c r="BB18" s="390">
        <v>2</v>
      </c>
    </row>
    <row r="19" spans="1:54" ht="24.95" customHeight="1">
      <c r="A19" s="322" t="s">
        <v>4807</v>
      </c>
      <c r="B19" s="19" t="s">
        <v>2206</v>
      </c>
      <c r="C19" s="19">
        <v>15</v>
      </c>
      <c r="D19" s="27" t="s">
        <v>3920</v>
      </c>
      <c r="E19" s="27"/>
      <c r="F19" s="26" t="s">
        <v>6173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4059</v>
      </c>
      <c r="AB19" s="28" t="s">
        <v>2035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2285</v>
      </c>
      <c r="AK19" s="31">
        <v>39248</v>
      </c>
      <c r="AL19" s="328"/>
      <c r="AM19" s="329"/>
      <c r="AN19" s="25" t="s">
        <v>2256</v>
      </c>
      <c r="AO19" s="24">
        <v>45060</v>
      </c>
      <c r="AP19" s="258" t="s">
        <v>4060</v>
      </c>
      <c r="AQ19" s="259"/>
      <c r="AR19" s="259" t="s">
        <v>875</v>
      </c>
      <c r="AS19" s="259" t="s">
        <v>4061</v>
      </c>
      <c r="AT19" s="262"/>
      <c r="AU19" s="262"/>
      <c r="AV19" s="262"/>
      <c r="AW19" s="262"/>
      <c r="AX19" s="262"/>
      <c r="AY19" s="262"/>
      <c r="AZ19" s="262"/>
      <c r="BA19" s="317">
        <v>450</v>
      </c>
      <c r="BB19" s="390">
        <v>2</v>
      </c>
    </row>
    <row r="20" spans="1:54" ht="24.95" customHeight="1">
      <c r="A20" s="322" t="s">
        <v>4807</v>
      </c>
      <c r="B20" s="19" t="s">
        <v>2206</v>
      </c>
      <c r="C20" s="19">
        <v>15</v>
      </c>
      <c r="D20" s="27" t="s">
        <v>3920</v>
      </c>
      <c r="E20" s="27"/>
      <c r="F20" s="26" t="s">
        <v>6156</v>
      </c>
      <c r="G20" s="26" t="s">
        <v>3965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3998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2285</v>
      </c>
      <c r="AK20" s="31">
        <v>39248</v>
      </c>
      <c r="AL20" s="328"/>
      <c r="AM20" s="329"/>
      <c r="AN20" s="25" t="s">
        <v>2256</v>
      </c>
      <c r="AO20" s="24">
        <v>45060</v>
      </c>
      <c r="AP20" s="258" t="s">
        <v>3999</v>
      </c>
      <c r="AQ20" s="259"/>
      <c r="AR20" s="259" t="s">
        <v>875</v>
      </c>
      <c r="AS20" s="259" t="s">
        <v>4000</v>
      </c>
      <c r="AT20" s="262"/>
      <c r="AU20" s="262"/>
      <c r="AV20" s="262"/>
      <c r="AW20" s="262"/>
      <c r="AX20" s="262"/>
      <c r="AY20" s="262"/>
      <c r="AZ20" s="262"/>
      <c r="BA20" s="317">
        <v>433</v>
      </c>
      <c r="BB20" s="390">
        <v>2</v>
      </c>
    </row>
    <row r="21" spans="1:54" ht="24.95" customHeight="1">
      <c r="A21" s="322" t="s">
        <v>4807</v>
      </c>
      <c r="B21" s="19" t="s">
        <v>2206</v>
      </c>
      <c r="C21" s="19">
        <v>15</v>
      </c>
      <c r="D21" s="27" t="s">
        <v>3920</v>
      </c>
      <c r="E21" s="27"/>
      <c r="F21" s="26" t="s">
        <v>6147</v>
      </c>
      <c r="G21" s="26" t="s">
        <v>3965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3966</v>
      </c>
      <c r="AB21" s="28" t="s">
        <v>3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2285</v>
      </c>
      <c r="AK21" s="31">
        <v>39248</v>
      </c>
      <c r="AL21" s="328"/>
      <c r="AM21" s="329"/>
      <c r="AN21" s="25" t="s">
        <v>2256</v>
      </c>
      <c r="AO21" s="24">
        <v>45060</v>
      </c>
      <c r="AP21" s="258" t="s">
        <v>3967</v>
      </c>
      <c r="AQ21" s="259"/>
      <c r="AR21" s="259" t="s">
        <v>875</v>
      </c>
      <c r="AS21" s="259" t="s">
        <v>3968</v>
      </c>
      <c r="AT21" s="262"/>
      <c r="AU21" s="262"/>
      <c r="AV21" s="262"/>
      <c r="AW21" s="262"/>
      <c r="AX21" s="262"/>
      <c r="AY21" s="262"/>
      <c r="AZ21" s="262"/>
      <c r="BA21" s="317">
        <v>424</v>
      </c>
      <c r="BB21" s="390">
        <v>2</v>
      </c>
    </row>
    <row r="22" spans="1:54" ht="24.95" customHeight="1">
      <c r="A22" s="322" t="s">
        <v>4807</v>
      </c>
      <c r="B22" s="19" t="s">
        <v>2206</v>
      </c>
      <c r="C22" s="19">
        <v>15</v>
      </c>
      <c r="D22" s="27" t="s">
        <v>2208</v>
      </c>
      <c r="E22" s="27"/>
      <c r="F22" s="26" t="s">
        <v>6224</v>
      </c>
      <c r="G22" s="26" t="s">
        <v>3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4227</v>
      </c>
      <c r="T22" s="26"/>
      <c r="U22" s="26" t="s">
        <v>4228</v>
      </c>
      <c r="V22" s="26"/>
      <c r="W22" s="26"/>
      <c r="X22" s="26"/>
      <c r="Y22" s="26" t="s">
        <v>4229</v>
      </c>
      <c r="Z22" s="26" t="s">
        <v>4230</v>
      </c>
      <c r="AA22" s="28" t="s">
        <v>4231</v>
      </c>
      <c r="AB22" s="28" t="s">
        <v>2173</v>
      </c>
      <c r="AC22" s="28"/>
      <c r="AD22" s="28"/>
      <c r="AE22" s="28"/>
      <c r="AF22" s="28"/>
      <c r="AG22" s="28"/>
      <c r="AH22" s="28"/>
      <c r="AI22" s="29"/>
      <c r="AJ22" s="30" t="s">
        <v>2423</v>
      </c>
      <c r="AK22" s="31">
        <v>39248</v>
      </c>
      <c r="AL22" s="328"/>
      <c r="AM22" s="329"/>
      <c r="AN22" s="25" t="s">
        <v>2256</v>
      </c>
      <c r="AO22" s="24">
        <v>45060</v>
      </c>
      <c r="AP22" s="258" t="s">
        <v>4232</v>
      </c>
      <c r="AQ22" s="259"/>
      <c r="AR22" s="259" t="s">
        <v>2200</v>
      </c>
      <c r="AS22" s="259" t="s">
        <v>665</v>
      </c>
      <c r="AT22" s="262"/>
      <c r="AU22" s="262"/>
      <c r="AV22" s="262"/>
      <c r="AW22" s="262"/>
      <c r="AX22" s="262"/>
      <c r="AY22" s="262"/>
      <c r="AZ22" s="262"/>
      <c r="BA22" s="317">
        <v>502</v>
      </c>
      <c r="BB22" s="390">
        <v>2</v>
      </c>
    </row>
    <row r="23" spans="1:54" ht="24.95" customHeight="1">
      <c r="A23" s="322" t="s">
        <v>4807</v>
      </c>
      <c r="B23" s="19" t="s">
        <v>2206</v>
      </c>
      <c r="C23" s="19">
        <v>15</v>
      </c>
      <c r="D23" s="27" t="s">
        <v>2208</v>
      </c>
      <c r="E23" s="27"/>
      <c r="F23" s="26" t="s">
        <v>6225</v>
      </c>
      <c r="G23" s="26" t="s">
        <v>3</v>
      </c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 t="s">
        <v>740</v>
      </c>
      <c r="T23" s="26"/>
      <c r="U23" s="26" t="s">
        <v>4233</v>
      </c>
      <c r="V23" s="26"/>
      <c r="W23" s="26"/>
      <c r="X23" s="26"/>
      <c r="Y23" s="26" t="s">
        <v>4234</v>
      </c>
      <c r="Z23" s="26" t="s">
        <v>4230</v>
      </c>
      <c r="AA23" s="28" t="s">
        <v>4231</v>
      </c>
      <c r="AB23" s="28" t="s">
        <v>4235</v>
      </c>
      <c r="AC23" s="28"/>
      <c r="AD23" s="28"/>
      <c r="AE23" s="28"/>
      <c r="AF23" s="28"/>
      <c r="AG23" s="28"/>
      <c r="AH23" s="28"/>
      <c r="AI23" s="29"/>
      <c r="AJ23" s="30" t="s">
        <v>2423</v>
      </c>
      <c r="AK23" s="31">
        <v>39248</v>
      </c>
      <c r="AL23" s="328"/>
      <c r="AM23" s="329"/>
      <c r="AN23" s="25" t="s">
        <v>2256</v>
      </c>
      <c r="AO23" s="24">
        <v>45060</v>
      </c>
      <c r="AP23" s="258" t="s">
        <v>4236</v>
      </c>
      <c r="AQ23" s="259"/>
      <c r="AR23" s="259" t="s">
        <v>2200</v>
      </c>
      <c r="AS23" s="259" t="s">
        <v>665</v>
      </c>
      <c r="AT23" s="262"/>
      <c r="AU23" s="262"/>
      <c r="AV23" s="262"/>
      <c r="AW23" s="262"/>
      <c r="AX23" s="262"/>
      <c r="AY23" s="262"/>
      <c r="AZ23" s="262"/>
      <c r="BA23" s="317">
        <v>503</v>
      </c>
      <c r="BB23" s="390">
        <v>2</v>
      </c>
    </row>
    <row r="24" spans="1:54" ht="24.95" customHeight="1">
      <c r="A24" s="322" t="s">
        <v>4807</v>
      </c>
      <c r="B24" s="19" t="s">
        <v>2206</v>
      </c>
      <c r="C24" s="19">
        <v>15</v>
      </c>
      <c r="D24" s="27" t="s">
        <v>2208</v>
      </c>
      <c r="E24" s="27"/>
      <c r="F24" s="26" t="s">
        <v>6190</v>
      </c>
      <c r="G24" s="26" t="s">
        <v>3</v>
      </c>
      <c r="H24" s="26" t="s">
        <v>3</v>
      </c>
      <c r="I24" s="26"/>
      <c r="J24" s="26"/>
      <c r="K24" s="26"/>
      <c r="L24" s="26"/>
      <c r="M24" s="26" t="s">
        <v>3</v>
      </c>
      <c r="N24" s="26" t="s">
        <v>3</v>
      </c>
      <c r="O24" s="26"/>
      <c r="P24" s="26" t="s">
        <v>3</v>
      </c>
      <c r="Q24" s="26" t="s">
        <v>3</v>
      </c>
      <c r="R24" s="26" t="s">
        <v>3</v>
      </c>
      <c r="S24" s="26"/>
      <c r="T24" s="26" t="s">
        <v>3</v>
      </c>
      <c r="U24" s="26" t="s">
        <v>3</v>
      </c>
      <c r="V24" s="26"/>
      <c r="W24" s="26"/>
      <c r="X24" s="26"/>
      <c r="Y24" s="26"/>
      <c r="Z24" s="26" t="s">
        <v>3</v>
      </c>
      <c r="AA24" s="28" t="s">
        <v>4116</v>
      </c>
      <c r="AB24" s="28" t="s">
        <v>3</v>
      </c>
      <c r="AC24" s="28"/>
      <c r="AD24" s="28"/>
      <c r="AE24" s="28" t="s">
        <v>3</v>
      </c>
      <c r="AF24" s="28" t="s">
        <v>3</v>
      </c>
      <c r="AG24" s="28"/>
      <c r="AH24" s="28" t="s">
        <v>3</v>
      </c>
      <c r="AI24" s="29"/>
      <c r="AJ24" s="30" t="s">
        <v>2285</v>
      </c>
      <c r="AK24" s="31">
        <v>39248</v>
      </c>
      <c r="AL24" s="328"/>
      <c r="AM24" s="329"/>
      <c r="AN24" s="25" t="s">
        <v>2256</v>
      </c>
      <c r="AO24" s="24">
        <v>45060</v>
      </c>
      <c r="AP24" s="258" t="s">
        <v>4117</v>
      </c>
      <c r="AQ24" s="259"/>
      <c r="AR24" s="259" t="s">
        <v>875</v>
      </c>
      <c r="AS24" s="259" t="s">
        <v>4118</v>
      </c>
      <c r="AT24" s="262"/>
      <c r="AU24" s="262"/>
      <c r="AV24" s="262"/>
      <c r="AW24" s="262"/>
      <c r="AX24" s="262"/>
      <c r="AY24" s="262"/>
      <c r="AZ24" s="262"/>
      <c r="BA24" s="317">
        <v>467</v>
      </c>
      <c r="BB24" s="390">
        <v>2</v>
      </c>
    </row>
    <row r="25" spans="1:54" ht="24.95" customHeight="1">
      <c r="A25" s="322" t="s">
        <v>4807</v>
      </c>
      <c r="B25" s="19" t="s">
        <v>2206</v>
      </c>
      <c r="C25" s="19">
        <v>15</v>
      </c>
      <c r="D25" s="27" t="s">
        <v>3920</v>
      </c>
      <c r="E25" s="27"/>
      <c r="F25" s="26" t="s">
        <v>6148</v>
      </c>
      <c r="G25" s="26" t="s">
        <v>3969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3970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2285</v>
      </c>
      <c r="AK25" s="31">
        <v>39248</v>
      </c>
      <c r="AL25" s="328"/>
      <c r="AM25" s="329"/>
      <c r="AN25" s="25" t="s">
        <v>2256</v>
      </c>
      <c r="AO25" s="24">
        <v>45060</v>
      </c>
      <c r="AP25" s="258" t="s">
        <v>3971</v>
      </c>
      <c r="AQ25" s="259"/>
      <c r="AR25" s="259" t="s">
        <v>875</v>
      </c>
      <c r="AS25" s="259" t="s">
        <v>3972</v>
      </c>
      <c r="AT25" s="262"/>
      <c r="AU25" s="262"/>
      <c r="AV25" s="262"/>
      <c r="AW25" s="262"/>
      <c r="AX25" s="262"/>
      <c r="AY25" s="262"/>
      <c r="AZ25" s="262"/>
      <c r="BA25" s="317">
        <v>425</v>
      </c>
      <c r="BB25" s="390">
        <v>2</v>
      </c>
    </row>
    <row r="26" spans="1:54" ht="24.95" customHeight="1">
      <c r="A26" s="322" t="s">
        <v>4807</v>
      </c>
      <c r="B26" s="19" t="s">
        <v>2206</v>
      </c>
      <c r="C26" s="19">
        <v>15</v>
      </c>
      <c r="D26" s="27" t="s">
        <v>3920</v>
      </c>
      <c r="E26" s="27"/>
      <c r="F26" s="26" t="s">
        <v>6172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4055</v>
      </c>
      <c r="AB26" s="28" t="s">
        <v>4056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2285</v>
      </c>
      <c r="AK26" s="31">
        <v>39248</v>
      </c>
      <c r="AL26" s="328"/>
      <c r="AM26" s="329"/>
      <c r="AN26" s="25" t="s">
        <v>2256</v>
      </c>
      <c r="AO26" s="24">
        <v>45060</v>
      </c>
      <c r="AP26" s="258" t="s">
        <v>4057</v>
      </c>
      <c r="AQ26" s="259"/>
      <c r="AR26" s="259" t="s">
        <v>875</v>
      </c>
      <c r="AS26" s="259" t="s">
        <v>4058</v>
      </c>
      <c r="AT26" s="262"/>
      <c r="AU26" s="262"/>
      <c r="AV26" s="262"/>
      <c r="AW26" s="262"/>
      <c r="AX26" s="262"/>
      <c r="AY26" s="262"/>
      <c r="AZ26" s="262"/>
      <c r="BA26" s="317">
        <v>449</v>
      </c>
      <c r="BB26" s="390">
        <v>2</v>
      </c>
    </row>
    <row r="27" spans="1:54" ht="24.95" customHeight="1">
      <c r="A27" s="322" t="s">
        <v>6856</v>
      </c>
      <c r="B27" s="19"/>
      <c r="C27" s="19">
        <v>0</v>
      </c>
      <c r="D27" s="27"/>
      <c r="E27" s="27"/>
      <c r="F27" s="26" t="s">
        <v>6425</v>
      </c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 t="s">
        <v>6426</v>
      </c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8"/>
      <c r="AM27" s="329"/>
      <c r="AN27" s="25"/>
      <c r="AO27" s="24"/>
      <c r="AP27" s="258" t="s">
        <v>6427</v>
      </c>
      <c r="AQ27" s="259">
        <v>61</v>
      </c>
      <c r="AR27" s="259"/>
      <c r="AS27" s="259"/>
      <c r="AT27" s="262"/>
      <c r="AU27" s="262"/>
      <c r="AV27" s="262"/>
      <c r="AW27" s="262"/>
      <c r="AX27" s="262"/>
      <c r="AY27" s="262"/>
      <c r="AZ27" s="262"/>
      <c r="BA27" s="317"/>
      <c r="BB27" s="390">
        <v>3</v>
      </c>
    </row>
    <row r="28" spans="1:54" ht="24.95" customHeight="1">
      <c r="A28" s="322" t="s">
        <v>6856</v>
      </c>
      <c r="B28" s="19"/>
      <c r="C28" s="19">
        <v>0</v>
      </c>
      <c r="D28" s="27"/>
      <c r="E28" s="27"/>
      <c r="F28" s="26" t="s">
        <v>6437</v>
      </c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>
        <v>117</v>
      </c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 t="s">
        <v>4787</v>
      </c>
      <c r="AK28" s="31">
        <v>45075</v>
      </c>
      <c r="AL28" s="328"/>
      <c r="AM28" s="329"/>
      <c r="AN28" s="25"/>
      <c r="AO28" s="24"/>
      <c r="AP28" s="258" t="s">
        <v>6438</v>
      </c>
      <c r="AQ28" s="259">
        <v>67</v>
      </c>
      <c r="AR28" s="259"/>
      <c r="AS28" s="259"/>
      <c r="AT28" s="262"/>
      <c r="AU28" s="262"/>
      <c r="AV28" s="262"/>
      <c r="AW28" s="262"/>
      <c r="AX28" s="262"/>
      <c r="AY28" s="262"/>
      <c r="AZ28" s="262"/>
      <c r="BA28" s="317"/>
      <c r="BB28" s="390">
        <v>3</v>
      </c>
    </row>
    <row r="29" spans="1:54" ht="24.95" customHeight="1">
      <c r="A29" s="322" t="s">
        <v>6856</v>
      </c>
      <c r="B29" s="19"/>
      <c r="C29" s="19">
        <v>0</v>
      </c>
      <c r="D29" s="27"/>
      <c r="E29" s="27"/>
      <c r="F29" s="26" t="s">
        <v>6315</v>
      </c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 t="s">
        <v>4789</v>
      </c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 t="s">
        <v>4787</v>
      </c>
      <c r="AK29" s="31">
        <v>45075</v>
      </c>
      <c r="AL29" s="328"/>
      <c r="AM29" s="329"/>
      <c r="AN29" s="25"/>
      <c r="AO29" s="24"/>
      <c r="AP29" s="258" t="s">
        <v>6316</v>
      </c>
      <c r="AQ29" s="259">
        <v>6</v>
      </c>
      <c r="AR29" s="259"/>
      <c r="AS29" s="259"/>
      <c r="AT29" s="262"/>
      <c r="AU29" s="262"/>
      <c r="AV29" s="262"/>
      <c r="AW29" s="262"/>
      <c r="AX29" s="262"/>
      <c r="AY29" s="262"/>
      <c r="AZ29" s="262"/>
      <c r="BA29" s="317"/>
      <c r="BB29" s="390">
        <v>3</v>
      </c>
    </row>
    <row r="30" spans="1:54" ht="24.95" customHeight="1">
      <c r="A30" s="322" t="s">
        <v>6856</v>
      </c>
      <c r="B30" s="19"/>
      <c r="C30" s="19">
        <v>0</v>
      </c>
      <c r="D30" s="27"/>
      <c r="E30" s="27"/>
      <c r="F30" s="26" t="s">
        <v>6313</v>
      </c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>
        <v>177</v>
      </c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 t="s">
        <v>4787</v>
      </c>
      <c r="AK30" s="31">
        <v>45075</v>
      </c>
      <c r="AL30" s="328"/>
      <c r="AM30" s="329"/>
      <c r="AN30" s="25"/>
      <c r="AO30" s="24"/>
      <c r="AP30" s="258" t="s">
        <v>6314</v>
      </c>
      <c r="AQ30" s="259">
        <v>5</v>
      </c>
      <c r="AR30" s="259"/>
      <c r="AS30" s="259"/>
      <c r="AT30" s="262"/>
      <c r="AU30" s="262"/>
      <c r="AV30" s="262"/>
      <c r="AW30" s="262"/>
      <c r="AX30" s="262"/>
      <c r="AY30" s="262"/>
      <c r="AZ30" s="262"/>
      <c r="BA30" s="317"/>
      <c r="BB30" s="390">
        <v>3</v>
      </c>
    </row>
    <row r="31" spans="1:54" ht="24.95" customHeight="1">
      <c r="A31" s="322" t="s">
        <v>6856</v>
      </c>
      <c r="B31" s="19"/>
      <c r="C31" s="19">
        <v>0</v>
      </c>
      <c r="D31" s="27"/>
      <c r="E31" s="27"/>
      <c r="F31" s="26" t="s">
        <v>6457</v>
      </c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6458</v>
      </c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 t="s">
        <v>4787</v>
      </c>
      <c r="AK31" s="31">
        <v>45075</v>
      </c>
      <c r="AL31" s="328"/>
      <c r="AM31" s="329"/>
      <c r="AN31" s="25"/>
      <c r="AO31" s="24"/>
      <c r="AP31" s="258" t="s">
        <v>6459</v>
      </c>
      <c r="AQ31" s="259">
        <v>78</v>
      </c>
      <c r="AR31" s="259"/>
      <c r="AS31" s="259"/>
      <c r="AT31" s="262"/>
      <c r="AU31" s="262"/>
      <c r="AV31" s="262"/>
      <c r="AW31" s="262"/>
      <c r="AX31" s="262"/>
      <c r="AY31" s="262"/>
      <c r="AZ31" s="262"/>
      <c r="BA31" s="317"/>
      <c r="BB31" s="390">
        <v>3</v>
      </c>
    </row>
    <row r="32" spans="1:54" ht="24.95" customHeight="1">
      <c r="A32" s="322" t="s">
        <v>4807</v>
      </c>
      <c r="B32" s="19" t="s">
        <v>2206</v>
      </c>
      <c r="C32" s="19">
        <v>15</v>
      </c>
      <c r="D32" s="27" t="s">
        <v>2208</v>
      </c>
      <c r="E32" s="27"/>
      <c r="F32" s="26" t="s">
        <v>6226</v>
      </c>
      <c r="G32" s="26" t="s">
        <v>3</v>
      </c>
      <c r="H32" s="26"/>
      <c r="I32" s="26"/>
      <c r="J32" s="26"/>
      <c r="K32" s="26"/>
      <c r="L32" s="26"/>
      <c r="M32" s="26"/>
      <c r="N32" s="26"/>
      <c r="O32" s="26"/>
      <c r="P32" s="26"/>
      <c r="Q32" s="26" t="s">
        <v>4237</v>
      </c>
      <c r="R32" s="26"/>
      <c r="S32" s="26" t="s">
        <v>4238</v>
      </c>
      <c r="T32" s="26"/>
      <c r="U32" s="26" t="s">
        <v>4239</v>
      </c>
      <c r="V32" s="26"/>
      <c r="W32" s="26"/>
      <c r="X32" s="26"/>
      <c r="Y32" s="26" t="s">
        <v>4240</v>
      </c>
      <c r="Z32" s="26" t="s">
        <v>4230</v>
      </c>
      <c r="AA32" s="28" t="s">
        <v>4241</v>
      </c>
      <c r="AB32" s="28" t="s">
        <v>4242</v>
      </c>
      <c r="AC32" s="28"/>
      <c r="AD32" s="28"/>
      <c r="AE32" s="28"/>
      <c r="AF32" s="28"/>
      <c r="AG32" s="28"/>
      <c r="AH32" s="28"/>
      <c r="AI32" s="29"/>
      <c r="AJ32" s="30" t="s">
        <v>2423</v>
      </c>
      <c r="AK32" s="31">
        <v>39248</v>
      </c>
      <c r="AL32" s="328"/>
      <c r="AM32" s="329"/>
      <c r="AN32" s="25" t="s">
        <v>2256</v>
      </c>
      <c r="AO32" s="24">
        <v>45060</v>
      </c>
      <c r="AP32" s="258" t="s">
        <v>4243</v>
      </c>
      <c r="AQ32" s="259"/>
      <c r="AR32" s="259" t="s">
        <v>2200</v>
      </c>
      <c r="AS32" s="259" t="s">
        <v>665</v>
      </c>
      <c r="AT32" s="262"/>
      <c r="AU32" s="262"/>
      <c r="AV32" s="262"/>
      <c r="AW32" s="262"/>
      <c r="AX32" s="262"/>
      <c r="AY32" s="262"/>
      <c r="AZ32" s="262"/>
      <c r="BA32" s="317">
        <v>504</v>
      </c>
      <c r="BB32" s="390">
        <v>2</v>
      </c>
    </row>
    <row r="33" spans="1:54" ht="24.95" customHeight="1">
      <c r="A33" s="322" t="s">
        <v>4807</v>
      </c>
      <c r="B33" s="19" t="s">
        <v>2206</v>
      </c>
      <c r="C33" s="19">
        <v>15</v>
      </c>
      <c r="D33" s="27" t="s">
        <v>2208</v>
      </c>
      <c r="E33" s="27"/>
      <c r="F33" s="26" t="s">
        <v>6191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4119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2285</v>
      </c>
      <c r="AK33" s="31">
        <v>39248</v>
      </c>
      <c r="AL33" s="328"/>
      <c r="AM33" s="329"/>
      <c r="AN33" s="25" t="s">
        <v>2256</v>
      </c>
      <c r="AO33" s="24">
        <v>45060</v>
      </c>
      <c r="AP33" s="258" t="s">
        <v>4120</v>
      </c>
      <c r="AQ33" s="259"/>
      <c r="AR33" s="259" t="s">
        <v>875</v>
      </c>
      <c r="AS33" s="259" t="s">
        <v>4121</v>
      </c>
      <c r="AT33" s="262"/>
      <c r="AU33" s="262"/>
      <c r="AV33" s="262"/>
      <c r="AW33" s="262"/>
      <c r="AX33" s="262"/>
      <c r="AY33" s="262"/>
      <c r="AZ33" s="262"/>
      <c r="BA33" s="317">
        <v>468</v>
      </c>
      <c r="BB33" s="390">
        <v>2</v>
      </c>
    </row>
    <row r="34" spans="1:54" ht="24.95" customHeight="1">
      <c r="A34" s="322" t="s">
        <v>4807</v>
      </c>
      <c r="B34" s="19" t="s">
        <v>2206</v>
      </c>
      <c r="C34" s="19">
        <v>15</v>
      </c>
      <c r="D34" s="27" t="s">
        <v>2208</v>
      </c>
      <c r="E34" s="27"/>
      <c r="F34" s="26" t="s">
        <v>6192</v>
      </c>
      <c r="G34" s="26" t="s">
        <v>3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4122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2285</v>
      </c>
      <c r="AK34" s="31">
        <v>39248</v>
      </c>
      <c r="AL34" s="328"/>
      <c r="AM34" s="329"/>
      <c r="AN34" s="25" t="s">
        <v>2256</v>
      </c>
      <c r="AO34" s="24">
        <v>45060</v>
      </c>
      <c r="AP34" s="258" t="s">
        <v>4123</v>
      </c>
      <c r="AQ34" s="259"/>
      <c r="AR34" s="259" t="s">
        <v>875</v>
      </c>
      <c r="AS34" s="259" t="s">
        <v>4124</v>
      </c>
      <c r="AT34" s="262"/>
      <c r="AU34" s="262"/>
      <c r="AV34" s="262"/>
      <c r="AW34" s="262"/>
      <c r="AX34" s="262"/>
      <c r="AY34" s="262"/>
      <c r="AZ34" s="262"/>
      <c r="BA34" s="317">
        <v>469</v>
      </c>
      <c r="BB34" s="390">
        <v>2</v>
      </c>
    </row>
    <row r="35" spans="1:54" ht="24.95" customHeight="1">
      <c r="A35" s="322" t="s">
        <v>4807</v>
      </c>
      <c r="B35" s="19" t="s">
        <v>2206</v>
      </c>
      <c r="C35" s="19">
        <v>15</v>
      </c>
      <c r="D35" s="27" t="s">
        <v>2208</v>
      </c>
      <c r="E35" s="27"/>
      <c r="F35" s="26" t="s">
        <v>6187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4107</v>
      </c>
      <c r="AB35" s="28" t="s">
        <v>3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2285</v>
      </c>
      <c r="AK35" s="31">
        <v>39248</v>
      </c>
      <c r="AL35" s="328"/>
      <c r="AM35" s="329"/>
      <c r="AN35" s="25" t="s">
        <v>2256</v>
      </c>
      <c r="AO35" s="24">
        <v>45060</v>
      </c>
      <c r="AP35" s="258" t="s">
        <v>4108</v>
      </c>
      <c r="AQ35" s="259"/>
      <c r="AR35" s="259" t="s">
        <v>875</v>
      </c>
      <c r="AS35" s="259" t="s">
        <v>4109</v>
      </c>
      <c r="AT35" s="262"/>
      <c r="AU35" s="262"/>
      <c r="AV35" s="262"/>
      <c r="AW35" s="262"/>
      <c r="AX35" s="262"/>
      <c r="AY35" s="262"/>
      <c r="AZ35" s="262"/>
      <c r="BA35" s="317">
        <v>464</v>
      </c>
      <c r="BB35" s="390">
        <v>2</v>
      </c>
    </row>
    <row r="36" spans="1:54" ht="24.95" customHeight="1">
      <c r="A36" s="322" t="s">
        <v>6856</v>
      </c>
      <c r="B36" s="19"/>
      <c r="C36" s="19">
        <v>0</v>
      </c>
      <c r="D36" s="27"/>
      <c r="E36" s="27"/>
      <c r="F36" s="26" t="s">
        <v>6797</v>
      </c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>
        <v>20184</v>
      </c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8"/>
      <c r="AM36" s="329"/>
      <c r="AN36" s="25"/>
      <c r="AO36" s="24"/>
      <c r="AP36" s="258" t="s">
        <v>6797</v>
      </c>
      <c r="AQ36" s="259">
        <v>255</v>
      </c>
      <c r="AR36" s="259"/>
      <c r="AS36" s="259"/>
      <c r="AT36" s="262"/>
      <c r="AU36" s="262"/>
      <c r="AV36" s="262"/>
      <c r="AW36" s="262"/>
      <c r="AX36" s="262"/>
      <c r="AY36" s="262"/>
      <c r="AZ36" s="262"/>
      <c r="BA36" s="317"/>
      <c r="BB36" s="390">
        <v>3</v>
      </c>
    </row>
    <row r="37" spans="1:54" ht="24.95" customHeight="1">
      <c r="A37" s="322" t="s">
        <v>4807</v>
      </c>
      <c r="B37" s="19" t="s">
        <v>2206</v>
      </c>
      <c r="C37" s="19">
        <v>15</v>
      </c>
      <c r="D37" s="27" t="s">
        <v>2208</v>
      </c>
      <c r="E37" s="27"/>
      <c r="F37" s="26" t="s">
        <v>6196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4137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2285</v>
      </c>
      <c r="AK37" s="31">
        <v>39248</v>
      </c>
      <c r="AL37" s="328"/>
      <c r="AM37" s="329"/>
      <c r="AN37" s="25" t="s">
        <v>2256</v>
      </c>
      <c r="AO37" s="24">
        <v>45060</v>
      </c>
      <c r="AP37" s="258" t="s">
        <v>4138</v>
      </c>
      <c r="AQ37" s="259"/>
      <c r="AR37" s="259" t="s">
        <v>875</v>
      </c>
      <c r="AS37" s="259" t="s">
        <v>4139</v>
      </c>
      <c r="AT37" s="262"/>
      <c r="AU37" s="262"/>
      <c r="AV37" s="262"/>
      <c r="AW37" s="262"/>
      <c r="AX37" s="262"/>
      <c r="AY37" s="262"/>
      <c r="AZ37" s="262"/>
      <c r="BA37" s="317">
        <v>473</v>
      </c>
      <c r="BB37" s="390">
        <v>2</v>
      </c>
    </row>
    <row r="38" spans="1:54" ht="24.95" customHeight="1">
      <c r="A38" s="322" t="s">
        <v>4807</v>
      </c>
      <c r="B38" s="19" t="s">
        <v>2206</v>
      </c>
      <c r="C38" s="19">
        <v>15</v>
      </c>
      <c r="D38" s="27" t="s">
        <v>2208</v>
      </c>
      <c r="E38" s="27"/>
      <c r="F38" s="26" t="s">
        <v>6183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4094</v>
      </c>
      <c r="V38" s="26"/>
      <c r="W38" s="26"/>
      <c r="X38" s="26"/>
      <c r="Y38" s="26"/>
      <c r="Z38" s="26" t="s">
        <v>3</v>
      </c>
      <c r="AA38" s="28" t="s">
        <v>4095</v>
      </c>
      <c r="AB38" s="28" t="s">
        <v>3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2285</v>
      </c>
      <c r="AK38" s="31">
        <v>39248</v>
      </c>
      <c r="AL38" s="328"/>
      <c r="AM38" s="329"/>
      <c r="AN38" s="25" t="s">
        <v>2256</v>
      </c>
      <c r="AO38" s="24">
        <v>45060</v>
      </c>
      <c r="AP38" s="258" t="s">
        <v>4096</v>
      </c>
      <c r="AQ38" s="259"/>
      <c r="AR38" s="259" t="s">
        <v>875</v>
      </c>
      <c r="AS38" s="259" t="s">
        <v>4097</v>
      </c>
      <c r="AT38" s="262"/>
      <c r="AU38" s="262"/>
      <c r="AV38" s="262"/>
      <c r="AW38" s="262"/>
      <c r="AX38" s="262"/>
      <c r="AY38" s="262"/>
      <c r="AZ38" s="262"/>
      <c r="BA38" s="317">
        <v>460</v>
      </c>
      <c r="BB38" s="390">
        <v>2</v>
      </c>
    </row>
    <row r="39" spans="1:54" ht="24.95" customHeight="1">
      <c r="A39" s="322" t="s">
        <v>4807</v>
      </c>
      <c r="B39" s="19" t="s">
        <v>2206</v>
      </c>
      <c r="C39" s="19">
        <v>15</v>
      </c>
      <c r="D39" s="27" t="s">
        <v>2208</v>
      </c>
      <c r="E39" s="27"/>
      <c r="F39" s="26" t="s">
        <v>6227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4244</v>
      </c>
      <c r="T39" s="26"/>
      <c r="U39" s="26" t="s">
        <v>4245</v>
      </c>
      <c r="V39" s="26"/>
      <c r="W39" s="26"/>
      <c r="X39" s="26"/>
      <c r="Y39" s="26" t="s">
        <v>4246</v>
      </c>
      <c r="Z39" s="26" t="s">
        <v>4230</v>
      </c>
      <c r="AA39" s="28" t="s">
        <v>4247</v>
      </c>
      <c r="AB39" s="28" t="s">
        <v>4248</v>
      </c>
      <c r="AC39" s="28"/>
      <c r="AD39" s="28"/>
      <c r="AE39" s="28"/>
      <c r="AF39" s="28"/>
      <c r="AG39" s="28"/>
      <c r="AH39" s="28"/>
      <c r="AI39" s="29"/>
      <c r="AJ39" s="30" t="s">
        <v>2423</v>
      </c>
      <c r="AK39" s="31">
        <v>39248</v>
      </c>
      <c r="AL39" s="328"/>
      <c r="AM39" s="329"/>
      <c r="AN39" s="25" t="s">
        <v>2256</v>
      </c>
      <c r="AO39" s="24">
        <v>45060</v>
      </c>
      <c r="AP39" s="258" t="s">
        <v>4249</v>
      </c>
      <c r="AQ39" s="259"/>
      <c r="AR39" s="259" t="s">
        <v>2200</v>
      </c>
      <c r="AS39" s="259" t="s">
        <v>665</v>
      </c>
      <c r="AT39" s="262"/>
      <c r="AU39" s="262"/>
      <c r="AV39" s="262"/>
      <c r="AW39" s="262"/>
      <c r="AX39" s="262"/>
      <c r="AY39" s="262"/>
      <c r="AZ39" s="262"/>
      <c r="BA39" s="317">
        <v>505</v>
      </c>
      <c r="BB39" s="390">
        <v>2</v>
      </c>
    </row>
    <row r="40" spans="1:54" ht="24.95" customHeight="1">
      <c r="A40" s="322" t="s">
        <v>4807</v>
      </c>
      <c r="B40" s="19" t="s">
        <v>2206</v>
      </c>
      <c r="C40" s="19">
        <v>15</v>
      </c>
      <c r="D40" s="27" t="s">
        <v>2208</v>
      </c>
      <c r="E40" s="27"/>
      <c r="F40" s="26" t="s">
        <v>6228</v>
      </c>
      <c r="G40" s="26" t="s">
        <v>3</v>
      </c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 t="s">
        <v>4250</v>
      </c>
      <c r="T40" s="26"/>
      <c r="U40" s="26" t="s">
        <v>4251</v>
      </c>
      <c r="V40" s="26"/>
      <c r="W40" s="26"/>
      <c r="X40" s="26"/>
      <c r="Y40" s="26" t="s">
        <v>4252</v>
      </c>
      <c r="Z40" s="26" t="s">
        <v>4230</v>
      </c>
      <c r="AA40" s="28" t="s">
        <v>4155</v>
      </c>
      <c r="AB40" s="28" t="s">
        <v>4253</v>
      </c>
      <c r="AC40" s="28"/>
      <c r="AD40" s="28"/>
      <c r="AE40" s="28"/>
      <c r="AF40" s="28"/>
      <c r="AG40" s="28"/>
      <c r="AH40" s="28"/>
      <c r="AI40" s="29"/>
      <c r="AJ40" s="30" t="s">
        <v>2423</v>
      </c>
      <c r="AK40" s="31">
        <v>39248</v>
      </c>
      <c r="AL40" s="328"/>
      <c r="AM40" s="329"/>
      <c r="AN40" s="25" t="s">
        <v>2256</v>
      </c>
      <c r="AO40" s="24">
        <v>45060</v>
      </c>
      <c r="AP40" s="258" t="s">
        <v>4254</v>
      </c>
      <c r="AQ40" s="259"/>
      <c r="AR40" s="259" t="s">
        <v>2200</v>
      </c>
      <c r="AS40" s="259" t="s">
        <v>665</v>
      </c>
      <c r="AT40" s="262"/>
      <c r="AU40" s="262"/>
      <c r="AV40" s="262"/>
      <c r="AW40" s="262"/>
      <c r="AX40" s="262"/>
      <c r="AY40" s="262"/>
      <c r="AZ40" s="262"/>
      <c r="BA40" s="317">
        <v>506</v>
      </c>
      <c r="BB40" s="390">
        <v>2</v>
      </c>
    </row>
    <row r="41" spans="1:54" ht="24.95" customHeight="1">
      <c r="A41" s="322" t="s">
        <v>4807</v>
      </c>
      <c r="B41" s="19" t="s">
        <v>2206</v>
      </c>
      <c r="C41" s="19">
        <v>15</v>
      </c>
      <c r="D41" s="27" t="s">
        <v>2208</v>
      </c>
      <c r="E41" s="27"/>
      <c r="F41" s="26" t="s">
        <v>6202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4155</v>
      </c>
      <c r="AB41" s="28" t="s">
        <v>4156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2285</v>
      </c>
      <c r="AK41" s="31">
        <v>39248</v>
      </c>
      <c r="AL41" s="328"/>
      <c r="AM41" s="329"/>
      <c r="AN41" s="25" t="s">
        <v>2256</v>
      </c>
      <c r="AO41" s="24">
        <v>45060</v>
      </c>
      <c r="AP41" s="258" t="s">
        <v>4157</v>
      </c>
      <c r="AQ41" s="259"/>
      <c r="AR41" s="259" t="s">
        <v>875</v>
      </c>
      <c r="AS41" s="259" t="s">
        <v>4158</v>
      </c>
      <c r="AT41" s="262"/>
      <c r="AU41" s="262"/>
      <c r="AV41" s="262"/>
      <c r="AW41" s="262"/>
      <c r="AX41" s="262"/>
      <c r="AY41" s="262"/>
      <c r="AZ41" s="262"/>
      <c r="BA41" s="317">
        <v>479</v>
      </c>
      <c r="BB41" s="390">
        <v>2</v>
      </c>
    </row>
    <row r="42" spans="1:54" ht="24.95" customHeight="1">
      <c r="A42" s="322" t="s">
        <v>6856</v>
      </c>
      <c r="B42" s="19"/>
      <c r="C42" s="19">
        <v>18</v>
      </c>
      <c r="D42" s="27" t="s">
        <v>6861</v>
      </c>
      <c r="E42" s="27"/>
      <c r="F42" s="26" t="s">
        <v>6514</v>
      </c>
      <c r="G42" s="26"/>
      <c r="H42" s="26"/>
      <c r="I42" s="26"/>
      <c r="J42" s="26"/>
      <c r="K42" s="26"/>
      <c r="L42" s="26"/>
      <c r="M42" s="26"/>
      <c r="N42" s="26"/>
      <c r="O42" s="26"/>
      <c r="P42" s="26" t="s">
        <v>6515</v>
      </c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 t="s">
        <v>4787</v>
      </c>
      <c r="AK42" s="31">
        <v>45075</v>
      </c>
      <c r="AL42" s="328"/>
      <c r="AM42" s="329"/>
      <c r="AN42" s="25"/>
      <c r="AO42" s="24"/>
      <c r="AP42" s="258" t="s">
        <v>6516</v>
      </c>
      <c r="AQ42" s="259">
        <v>107</v>
      </c>
      <c r="AR42" s="259"/>
      <c r="AS42" s="259"/>
      <c r="AT42" s="262"/>
      <c r="AU42" s="262"/>
      <c r="AV42" s="262"/>
      <c r="AW42" s="262"/>
      <c r="AX42" s="262"/>
      <c r="AY42" s="262"/>
      <c r="AZ42" s="262"/>
      <c r="BA42" s="317"/>
      <c r="BB42" s="390">
        <v>3</v>
      </c>
    </row>
    <row r="43" spans="1:54" ht="24.95" customHeight="1">
      <c r="A43" s="322" t="s">
        <v>4807</v>
      </c>
      <c r="B43" s="19" t="s">
        <v>2206</v>
      </c>
      <c r="C43" s="19">
        <v>15</v>
      </c>
      <c r="D43" s="27" t="s">
        <v>2208</v>
      </c>
      <c r="E43" s="27"/>
      <c r="F43" s="26" t="s">
        <v>6218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4208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2285</v>
      </c>
      <c r="AK43" s="31">
        <v>39248</v>
      </c>
      <c r="AL43" s="328"/>
      <c r="AM43" s="329"/>
      <c r="AN43" s="25" t="s">
        <v>2256</v>
      </c>
      <c r="AO43" s="24">
        <v>45060</v>
      </c>
      <c r="AP43" s="258" t="s">
        <v>4209</v>
      </c>
      <c r="AQ43" s="259"/>
      <c r="AR43" s="259" t="s">
        <v>875</v>
      </c>
      <c r="AS43" s="259" t="s">
        <v>4210</v>
      </c>
      <c r="AT43" s="262"/>
      <c r="AU43" s="262"/>
      <c r="AV43" s="262"/>
      <c r="AW43" s="262"/>
      <c r="AX43" s="262"/>
      <c r="AY43" s="262"/>
      <c r="AZ43" s="262"/>
      <c r="BA43" s="317">
        <v>495</v>
      </c>
      <c r="BB43" s="390">
        <v>2</v>
      </c>
    </row>
    <row r="44" spans="1:54" ht="24.95" customHeight="1">
      <c r="A44" s="322" t="s">
        <v>4807</v>
      </c>
      <c r="B44" s="19" t="s">
        <v>2206</v>
      </c>
      <c r="C44" s="19">
        <v>15</v>
      </c>
      <c r="D44" s="27" t="s">
        <v>3920</v>
      </c>
      <c r="E44" s="27"/>
      <c r="F44" s="26" t="s">
        <v>6145</v>
      </c>
      <c r="G44" s="26" t="s">
        <v>3957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3958</v>
      </c>
      <c r="AB44" s="28" t="s">
        <v>3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2285</v>
      </c>
      <c r="AK44" s="31">
        <v>39248</v>
      </c>
      <c r="AL44" s="328"/>
      <c r="AM44" s="329"/>
      <c r="AN44" s="25" t="s">
        <v>2256</v>
      </c>
      <c r="AO44" s="24">
        <v>45060</v>
      </c>
      <c r="AP44" s="258" t="s">
        <v>3959</v>
      </c>
      <c r="AQ44" s="259"/>
      <c r="AR44" s="259" t="s">
        <v>875</v>
      </c>
      <c r="AS44" s="259" t="s">
        <v>3960</v>
      </c>
      <c r="AT44" s="262"/>
      <c r="AU44" s="262"/>
      <c r="AV44" s="262"/>
      <c r="AW44" s="262"/>
      <c r="AX44" s="262"/>
      <c r="AY44" s="262"/>
      <c r="AZ44" s="262"/>
      <c r="BA44" s="317">
        <v>422</v>
      </c>
      <c r="BB44" s="390">
        <v>2</v>
      </c>
    </row>
    <row r="45" spans="1:54" ht="24.95" customHeight="1">
      <c r="A45" s="322" t="s">
        <v>6856</v>
      </c>
      <c r="B45" s="19"/>
      <c r="C45" s="19">
        <v>53</v>
      </c>
      <c r="D45" s="27"/>
      <c r="E45" s="27"/>
      <c r="F45" s="26" t="s">
        <v>6468</v>
      </c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 t="s">
        <v>6469</v>
      </c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 t="s">
        <v>4787</v>
      </c>
      <c r="AK45" s="31">
        <v>45075</v>
      </c>
      <c r="AL45" s="328"/>
      <c r="AM45" s="329"/>
      <c r="AN45" s="25"/>
      <c r="AO45" s="24"/>
      <c r="AP45" s="258" t="s">
        <v>6470</v>
      </c>
      <c r="AQ45" s="259">
        <v>84</v>
      </c>
      <c r="AR45" s="259"/>
      <c r="AS45" s="259"/>
      <c r="AT45" s="262"/>
      <c r="AU45" s="262"/>
      <c r="AV45" s="262"/>
      <c r="AW45" s="262"/>
      <c r="AX45" s="262"/>
      <c r="AY45" s="262"/>
      <c r="AZ45" s="262"/>
      <c r="BA45" s="317"/>
      <c r="BB45" s="390">
        <v>3</v>
      </c>
    </row>
    <row r="46" spans="1:54" ht="24.95" customHeight="1">
      <c r="A46" s="322" t="s">
        <v>6856</v>
      </c>
      <c r="B46" s="19"/>
      <c r="C46" s="19">
        <v>53</v>
      </c>
      <c r="D46" s="27"/>
      <c r="E46" s="27"/>
      <c r="F46" s="26" t="s">
        <v>6579</v>
      </c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 t="s">
        <v>6580</v>
      </c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 t="s">
        <v>4787</v>
      </c>
      <c r="AK46" s="31">
        <v>45075</v>
      </c>
      <c r="AL46" s="328"/>
      <c r="AM46" s="329"/>
      <c r="AN46" s="25"/>
      <c r="AO46" s="24"/>
      <c r="AP46" s="258" t="s">
        <v>6581</v>
      </c>
      <c r="AQ46" s="259">
        <v>138</v>
      </c>
      <c r="AR46" s="259"/>
      <c r="AS46" s="259"/>
      <c r="AT46" s="262"/>
      <c r="AU46" s="262"/>
      <c r="AV46" s="262"/>
      <c r="AW46" s="262"/>
      <c r="AX46" s="262"/>
      <c r="AY46" s="262"/>
      <c r="AZ46" s="262"/>
      <c r="BA46" s="317"/>
      <c r="BB46" s="390">
        <v>3</v>
      </c>
    </row>
    <row r="47" spans="1:54" ht="24.95" customHeight="1">
      <c r="A47" s="322" t="s">
        <v>4807</v>
      </c>
      <c r="B47" s="19" t="s">
        <v>2206</v>
      </c>
      <c r="C47" s="19">
        <v>15</v>
      </c>
      <c r="D47" s="27" t="s">
        <v>2208</v>
      </c>
      <c r="E47" s="27"/>
      <c r="F47" s="26" t="s">
        <v>6217</v>
      </c>
      <c r="G47" s="26" t="s">
        <v>3</v>
      </c>
      <c r="H47" s="26" t="s">
        <v>3</v>
      </c>
      <c r="I47" s="26"/>
      <c r="J47" s="26"/>
      <c r="K47" s="26"/>
      <c r="L47" s="26"/>
      <c r="M47" s="26" t="s">
        <v>3</v>
      </c>
      <c r="N47" s="26" t="s">
        <v>3</v>
      </c>
      <c r="O47" s="26"/>
      <c r="P47" s="26" t="s">
        <v>3</v>
      </c>
      <c r="Q47" s="26" t="s">
        <v>3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4205</v>
      </c>
      <c r="AB47" s="28" t="s">
        <v>1783</v>
      </c>
      <c r="AC47" s="28"/>
      <c r="AD47" s="28"/>
      <c r="AE47" s="28" t="s">
        <v>3</v>
      </c>
      <c r="AF47" s="28" t="s">
        <v>3</v>
      </c>
      <c r="AG47" s="28"/>
      <c r="AH47" s="28" t="s">
        <v>3</v>
      </c>
      <c r="AI47" s="29"/>
      <c r="AJ47" s="30" t="s">
        <v>2285</v>
      </c>
      <c r="AK47" s="31">
        <v>39248</v>
      </c>
      <c r="AL47" s="328"/>
      <c r="AM47" s="329"/>
      <c r="AN47" s="25" t="s">
        <v>2256</v>
      </c>
      <c r="AO47" s="24">
        <v>45060</v>
      </c>
      <c r="AP47" s="258" t="s">
        <v>4206</v>
      </c>
      <c r="AQ47" s="259"/>
      <c r="AR47" s="259" t="s">
        <v>875</v>
      </c>
      <c r="AS47" s="259" t="s">
        <v>4207</v>
      </c>
      <c r="AT47" s="262"/>
      <c r="AU47" s="262"/>
      <c r="AV47" s="262"/>
      <c r="AW47" s="262"/>
      <c r="AX47" s="262"/>
      <c r="AY47" s="262"/>
      <c r="AZ47" s="262"/>
      <c r="BA47" s="317">
        <v>494</v>
      </c>
      <c r="BB47" s="390">
        <v>2</v>
      </c>
    </row>
    <row r="48" spans="1:54" ht="24.95" customHeight="1">
      <c r="A48" s="322" t="s">
        <v>4807</v>
      </c>
      <c r="B48" s="19" t="s">
        <v>2206</v>
      </c>
      <c r="C48" s="19">
        <v>15</v>
      </c>
      <c r="D48" s="27" t="s">
        <v>2208</v>
      </c>
      <c r="E48" s="27"/>
      <c r="F48" s="26" t="s">
        <v>6185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</v>
      </c>
      <c r="N48" s="26" t="s">
        <v>3</v>
      </c>
      <c r="O48" s="26"/>
      <c r="P48" s="26" t="s">
        <v>3</v>
      </c>
      <c r="Q48" s="26" t="s">
        <v>3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4101</v>
      </c>
      <c r="AB48" s="28" t="s">
        <v>3</v>
      </c>
      <c r="AC48" s="28"/>
      <c r="AD48" s="28"/>
      <c r="AE48" s="28" t="s">
        <v>3</v>
      </c>
      <c r="AF48" s="28" t="s">
        <v>3</v>
      </c>
      <c r="AG48" s="28"/>
      <c r="AH48" s="28" t="s">
        <v>3</v>
      </c>
      <c r="AI48" s="29"/>
      <c r="AJ48" s="30" t="s">
        <v>2285</v>
      </c>
      <c r="AK48" s="31">
        <v>39248</v>
      </c>
      <c r="AL48" s="328"/>
      <c r="AM48" s="329"/>
      <c r="AN48" s="25" t="s">
        <v>2256</v>
      </c>
      <c r="AO48" s="24">
        <v>45060</v>
      </c>
      <c r="AP48" s="258" t="s">
        <v>4102</v>
      </c>
      <c r="AQ48" s="259"/>
      <c r="AR48" s="259" t="s">
        <v>875</v>
      </c>
      <c r="AS48" s="259" t="s">
        <v>4103</v>
      </c>
      <c r="AT48" s="262"/>
      <c r="AU48" s="262"/>
      <c r="AV48" s="262"/>
      <c r="AW48" s="262"/>
      <c r="AX48" s="262"/>
      <c r="AY48" s="262"/>
      <c r="AZ48" s="262"/>
      <c r="BA48" s="317">
        <v>462</v>
      </c>
      <c r="BB48" s="390">
        <v>2</v>
      </c>
    </row>
    <row r="49" spans="1:54" ht="24.95" customHeight="1">
      <c r="A49" s="322" t="s">
        <v>4807</v>
      </c>
      <c r="B49" s="19" t="s">
        <v>2206</v>
      </c>
      <c r="C49" s="19">
        <v>15</v>
      </c>
      <c r="D49" s="27" t="s">
        <v>2208</v>
      </c>
      <c r="E49" s="27"/>
      <c r="F49" s="26" t="s">
        <v>6209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4180</v>
      </c>
      <c r="AB49" s="28" t="s">
        <v>3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2285</v>
      </c>
      <c r="AK49" s="31">
        <v>39248</v>
      </c>
      <c r="AL49" s="328"/>
      <c r="AM49" s="329"/>
      <c r="AN49" s="25" t="s">
        <v>2256</v>
      </c>
      <c r="AO49" s="24">
        <v>45060</v>
      </c>
      <c r="AP49" s="258" t="s">
        <v>4181</v>
      </c>
      <c r="AQ49" s="259"/>
      <c r="AR49" s="259" t="s">
        <v>875</v>
      </c>
      <c r="AS49" s="259" t="s">
        <v>4182</v>
      </c>
      <c r="AT49" s="262"/>
      <c r="AU49" s="262"/>
      <c r="AV49" s="262"/>
      <c r="AW49" s="262"/>
      <c r="AX49" s="262"/>
      <c r="AY49" s="262"/>
      <c r="AZ49" s="262"/>
      <c r="BA49" s="317">
        <v>486</v>
      </c>
      <c r="BB49" s="390">
        <v>2</v>
      </c>
    </row>
    <row r="50" spans="1:54" ht="24.95" customHeight="1">
      <c r="A50" s="322" t="s">
        <v>6856</v>
      </c>
      <c r="B50" s="19"/>
      <c r="C50" s="19">
        <v>0</v>
      </c>
      <c r="D50" s="27"/>
      <c r="E50" s="27"/>
      <c r="F50" s="26" t="s">
        <v>6609</v>
      </c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 t="s">
        <v>6610</v>
      </c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 t="s">
        <v>4787</v>
      </c>
      <c r="AK50" s="31">
        <v>45075</v>
      </c>
      <c r="AL50" s="328"/>
      <c r="AM50" s="329"/>
      <c r="AN50" s="25"/>
      <c r="AO50" s="24"/>
      <c r="AP50" s="258" t="s">
        <v>6609</v>
      </c>
      <c r="AQ50" s="259">
        <v>152</v>
      </c>
      <c r="AR50" s="259"/>
      <c r="AS50" s="259"/>
      <c r="AT50" s="262"/>
      <c r="AU50" s="262"/>
      <c r="AV50" s="262"/>
      <c r="AW50" s="262"/>
      <c r="AX50" s="262"/>
      <c r="AY50" s="262"/>
      <c r="AZ50" s="262"/>
      <c r="BA50" s="317"/>
      <c r="BB50" s="390">
        <v>3</v>
      </c>
    </row>
    <row r="51" spans="1:54" ht="24.95" customHeight="1">
      <c r="A51" s="322" t="s">
        <v>6856</v>
      </c>
      <c r="B51" s="19"/>
      <c r="C51" s="19">
        <v>23</v>
      </c>
      <c r="D51" s="27"/>
      <c r="E51" s="27"/>
      <c r="F51" s="26" t="s">
        <v>6688</v>
      </c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 t="s">
        <v>6689</v>
      </c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 t="s">
        <v>4787</v>
      </c>
      <c r="AK51" s="31">
        <v>45075</v>
      </c>
      <c r="AL51" s="328"/>
      <c r="AM51" s="329"/>
      <c r="AN51" s="25"/>
      <c r="AO51" s="24"/>
      <c r="AP51" s="258" t="s">
        <v>6688</v>
      </c>
      <c r="AQ51" s="259">
        <v>191</v>
      </c>
      <c r="AR51" s="259"/>
      <c r="AS51" s="259"/>
      <c r="AT51" s="262"/>
      <c r="AU51" s="262"/>
      <c r="AV51" s="262"/>
      <c r="AW51" s="262"/>
      <c r="AX51" s="262"/>
      <c r="AY51" s="262"/>
      <c r="AZ51" s="262"/>
      <c r="BA51" s="317"/>
      <c r="BB51" s="390">
        <v>3</v>
      </c>
    </row>
    <row r="52" spans="1:54" ht="24.95" customHeight="1">
      <c r="A52" s="322" t="s">
        <v>6856</v>
      </c>
      <c r="B52" s="19"/>
      <c r="C52" s="19">
        <v>0</v>
      </c>
      <c r="D52" s="27"/>
      <c r="E52" s="27"/>
      <c r="F52" s="26" t="s">
        <v>6706</v>
      </c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 t="s">
        <v>6707</v>
      </c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 t="s">
        <v>4787</v>
      </c>
      <c r="AK52" s="31">
        <v>45075</v>
      </c>
      <c r="AL52" s="328"/>
      <c r="AM52" s="329"/>
      <c r="AN52" s="25"/>
      <c r="AO52" s="24"/>
      <c r="AP52" s="258" t="s">
        <v>6706</v>
      </c>
      <c r="AQ52" s="259">
        <v>201</v>
      </c>
      <c r="AR52" s="259"/>
      <c r="AS52" s="259"/>
      <c r="AT52" s="262"/>
      <c r="AU52" s="262"/>
      <c r="AV52" s="262"/>
      <c r="AW52" s="262"/>
      <c r="AX52" s="262"/>
      <c r="AY52" s="262"/>
      <c r="AZ52" s="262"/>
      <c r="BA52" s="317"/>
      <c r="BB52" s="390">
        <v>3</v>
      </c>
    </row>
    <row r="53" spans="1:54" ht="24.95" customHeight="1">
      <c r="A53" s="322" t="s">
        <v>6856</v>
      </c>
      <c r="B53" s="19"/>
      <c r="C53" s="19">
        <v>55</v>
      </c>
      <c r="D53" s="27"/>
      <c r="E53" s="27"/>
      <c r="F53" s="26" t="s">
        <v>6348</v>
      </c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 t="s">
        <v>6349</v>
      </c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 t="s">
        <v>4787</v>
      </c>
      <c r="AK53" s="31">
        <v>45075</v>
      </c>
      <c r="AL53" s="328"/>
      <c r="AM53" s="329"/>
      <c r="AN53" s="25"/>
      <c r="AO53" s="24"/>
      <c r="AP53" s="258" t="s">
        <v>6350</v>
      </c>
      <c r="AQ53" s="259">
        <v>23</v>
      </c>
      <c r="AR53" s="259"/>
      <c r="AS53" s="259"/>
      <c r="AT53" s="262"/>
      <c r="AU53" s="262"/>
      <c r="AV53" s="262"/>
      <c r="AW53" s="262"/>
      <c r="AX53" s="262"/>
      <c r="AY53" s="262"/>
      <c r="AZ53" s="262"/>
      <c r="BA53" s="317"/>
      <c r="BB53" s="390">
        <v>3</v>
      </c>
    </row>
    <row r="54" spans="1:54" ht="24.95" customHeight="1">
      <c r="A54" s="322" t="s">
        <v>6856</v>
      </c>
      <c r="B54" s="19"/>
      <c r="C54" s="19">
        <v>53</v>
      </c>
      <c r="D54" s="27"/>
      <c r="E54" s="27"/>
      <c r="F54" s="26" t="s">
        <v>6360</v>
      </c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 t="s">
        <v>6361</v>
      </c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8"/>
      <c r="AM54" s="329"/>
      <c r="AN54" s="25"/>
      <c r="AO54" s="24"/>
      <c r="AP54" s="258" t="s">
        <v>6360</v>
      </c>
      <c r="AQ54" s="259">
        <v>30</v>
      </c>
      <c r="AR54" s="259"/>
      <c r="AS54" s="259"/>
      <c r="AT54" s="262"/>
      <c r="AU54" s="262"/>
      <c r="AV54" s="262"/>
      <c r="AW54" s="262"/>
      <c r="AX54" s="262"/>
      <c r="AY54" s="262"/>
      <c r="AZ54" s="262"/>
      <c r="BA54" s="317"/>
      <c r="BB54" s="390">
        <v>3</v>
      </c>
    </row>
    <row r="55" spans="1:54" ht="24.95" customHeight="1">
      <c r="A55" s="322" t="s">
        <v>6856</v>
      </c>
      <c r="B55" s="19"/>
      <c r="C55" s="19">
        <v>21</v>
      </c>
      <c r="D55" s="27"/>
      <c r="E55" s="27"/>
      <c r="F55" s="26" t="s">
        <v>6582</v>
      </c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 t="s">
        <v>6583</v>
      </c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 t="s">
        <v>4787</v>
      </c>
      <c r="AK55" s="31">
        <v>45075</v>
      </c>
      <c r="AL55" s="328"/>
      <c r="AM55" s="329"/>
      <c r="AN55" s="25"/>
      <c r="AO55" s="24"/>
      <c r="AP55" s="258" t="s">
        <v>6582</v>
      </c>
      <c r="AQ55" s="259">
        <v>139</v>
      </c>
      <c r="AR55" s="259"/>
      <c r="AS55" s="259"/>
      <c r="AT55" s="262"/>
      <c r="AU55" s="262"/>
      <c r="AV55" s="262"/>
      <c r="AW55" s="262"/>
      <c r="AX55" s="262"/>
      <c r="AY55" s="262"/>
      <c r="AZ55" s="262"/>
      <c r="BA55" s="317"/>
      <c r="BB55" s="390">
        <v>3</v>
      </c>
    </row>
    <row r="56" spans="1:54" ht="24.95" customHeight="1">
      <c r="A56" s="322" t="s">
        <v>6856</v>
      </c>
      <c r="B56" s="19"/>
      <c r="C56" s="19">
        <v>21</v>
      </c>
      <c r="D56" s="27"/>
      <c r="E56" s="27"/>
      <c r="F56" s="26" t="s">
        <v>6567</v>
      </c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 t="s">
        <v>6568</v>
      </c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 t="s">
        <v>4787</v>
      </c>
      <c r="AK56" s="31">
        <v>45075</v>
      </c>
      <c r="AL56" s="328"/>
      <c r="AM56" s="329"/>
      <c r="AN56" s="25"/>
      <c r="AO56" s="24"/>
      <c r="AP56" s="258" t="s">
        <v>6567</v>
      </c>
      <c r="AQ56" s="259">
        <v>133</v>
      </c>
      <c r="AR56" s="259"/>
      <c r="AS56" s="259"/>
      <c r="AT56" s="262"/>
      <c r="AU56" s="262"/>
      <c r="AV56" s="262"/>
      <c r="AW56" s="262"/>
      <c r="AX56" s="262"/>
      <c r="AY56" s="262"/>
      <c r="AZ56" s="262"/>
      <c r="BA56" s="317"/>
      <c r="BB56" s="390">
        <v>3</v>
      </c>
    </row>
    <row r="57" spans="1:54" ht="24.95" customHeight="1">
      <c r="A57" s="322" t="s">
        <v>6856</v>
      </c>
      <c r="B57" s="19"/>
      <c r="C57" s="19">
        <v>23</v>
      </c>
      <c r="D57" s="27"/>
      <c r="E57" s="27"/>
      <c r="F57" s="26" t="s">
        <v>6731</v>
      </c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 t="s">
        <v>6732</v>
      </c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 t="s">
        <v>4787</v>
      </c>
      <c r="AK57" s="31">
        <v>45075</v>
      </c>
      <c r="AL57" s="328"/>
      <c r="AM57" s="329"/>
      <c r="AN57" s="25"/>
      <c r="AO57" s="24"/>
      <c r="AP57" s="258" t="s">
        <v>6731</v>
      </c>
      <c r="AQ57" s="259">
        <v>216</v>
      </c>
      <c r="AR57" s="259"/>
      <c r="AS57" s="259"/>
      <c r="AT57" s="262"/>
      <c r="AU57" s="262"/>
      <c r="AV57" s="262"/>
      <c r="AW57" s="262"/>
      <c r="AX57" s="262"/>
      <c r="AY57" s="262"/>
      <c r="AZ57" s="262"/>
      <c r="BA57" s="317"/>
      <c r="BB57" s="390">
        <v>3</v>
      </c>
    </row>
    <row r="58" spans="1:54" ht="24.95" customHeight="1">
      <c r="A58" s="322" t="s">
        <v>6856</v>
      </c>
      <c r="B58" s="19"/>
      <c r="C58" s="19"/>
      <c r="D58" s="27"/>
      <c r="E58" s="27"/>
      <c r="F58" s="26" t="s">
        <v>6755</v>
      </c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 t="s">
        <v>6756</v>
      </c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 t="s">
        <v>4787</v>
      </c>
      <c r="AK58" s="31">
        <v>45075</v>
      </c>
      <c r="AL58" s="328"/>
      <c r="AM58" s="329"/>
      <c r="AN58" s="25"/>
      <c r="AO58" s="24"/>
      <c r="AP58" s="258" t="s">
        <v>6755</v>
      </c>
      <c r="AQ58" s="259">
        <v>234</v>
      </c>
      <c r="AR58" s="259"/>
      <c r="AS58" s="259"/>
      <c r="AT58" s="262"/>
      <c r="AU58" s="262"/>
      <c r="AV58" s="262"/>
      <c r="AW58" s="262"/>
      <c r="AX58" s="262"/>
      <c r="AY58" s="262"/>
      <c r="AZ58" s="262"/>
      <c r="BA58" s="317"/>
      <c r="BB58" s="390">
        <v>3</v>
      </c>
    </row>
    <row r="59" spans="1:54" ht="24.95" customHeight="1">
      <c r="A59" s="322" t="s">
        <v>6856</v>
      </c>
      <c r="B59" s="19"/>
      <c r="C59" s="19">
        <v>23</v>
      </c>
      <c r="D59" s="27"/>
      <c r="E59" s="27"/>
      <c r="F59" s="26" t="s">
        <v>6613</v>
      </c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 t="s">
        <v>6614</v>
      </c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 t="s">
        <v>4787</v>
      </c>
      <c r="AK59" s="31">
        <v>45075</v>
      </c>
      <c r="AL59" s="328"/>
      <c r="AM59" s="329"/>
      <c r="AN59" s="25"/>
      <c r="AO59" s="24"/>
      <c r="AP59" s="258" t="s">
        <v>6613</v>
      </c>
      <c r="AQ59" s="259">
        <v>154</v>
      </c>
      <c r="AR59" s="259"/>
      <c r="AS59" s="259"/>
      <c r="AT59" s="262"/>
      <c r="AU59" s="262"/>
      <c r="AV59" s="262"/>
      <c r="AW59" s="262"/>
      <c r="AX59" s="262"/>
      <c r="AY59" s="262"/>
      <c r="AZ59" s="262"/>
      <c r="BA59" s="317"/>
      <c r="BB59" s="390">
        <v>3</v>
      </c>
    </row>
    <row r="60" spans="1:54" ht="24.95" customHeight="1">
      <c r="A60" s="322" t="s">
        <v>6856</v>
      </c>
      <c r="B60" s="19"/>
      <c r="C60" s="19"/>
      <c r="D60" s="27"/>
      <c r="E60" s="27"/>
      <c r="F60" s="26" t="s">
        <v>6722</v>
      </c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 t="s">
        <v>6723</v>
      </c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 t="s">
        <v>4787</v>
      </c>
      <c r="AK60" s="31">
        <v>45075</v>
      </c>
      <c r="AL60" s="328"/>
      <c r="AM60" s="329"/>
      <c r="AN60" s="25"/>
      <c r="AO60" s="24"/>
      <c r="AP60" s="258" t="s">
        <v>6722</v>
      </c>
      <c r="AQ60" s="259">
        <v>211</v>
      </c>
      <c r="AR60" s="259"/>
      <c r="AS60" s="259"/>
      <c r="AT60" s="262"/>
      <c r="AU60" s="262"/>
      <c r="AV60" s="262"/>
      <c r="AW60" s="262"/>
      <c r="AX60" s="262"/>
      <c r="AY60" s="262"/>
      <c r="AZ60" s="262"/>
      <c r="BA60" s="317"/>
      <c r="BB60" s="390">
        <v>3</v>
      </c>
    </row>
    <row r="61" spans="1:54" ht="24.95" customHeight="1">
      <c r="A61" s="322" t="s">
        <v>6856</v>
      </c>
      <c r="B61" s="19"/>
      <c r="C61" s="19"/>
      <c r="D61" s="27"/>
      <c r="E61" s="27"/>
      <c r="F61" s="26" t="s">
        <v>6640</v>
      </c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 t="s">
        <v>6641</v>
      </c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 t="s">
        <v>4787</v>
      </c>
      <c r="AK61" s="31">
        <v>45075</v>
      </c>
      <c r="AL61" s="328"/>
      <c r="AM61" s="329"/>
      <c r="AN61" s="25"/>
      <c r="AO61" s="24"/>
      <c r="AP61" s="258" t="s">
        <v>6640</v>
      </c>
      <c r="AQ61" s="259">
        <v>167</v>
      </c>
      <c r="AR61" s="259"/>
      <c r="AS61" s="259"/>
      <c r="AT61" s="262"/>
      <c r="AU61" s="262"/>
      <c r="AV61" s="262"/>
      <c r="AW61" s="262"/>
      <c r="AX61" s="262"/>
      <c r="AY61" s="262"/>
      <c r="AZ61" s="262"/>
      <c r="BA61" s="317"/>
      <c r="BB61" s="390">
        <v>3</v>
      </c>
    </row>
    <row r="62" spans="1:54" ht="24.95" customHeight="1">
      <c r="A62" s="322" t="s">
        <v>6856</v>
      </c>
      <c r="B62" s="19"/>
      <c r="C62" s="19"/>
      <c r="D62" s="27"/>
      <c r="E62" s="27"/>
      <c r="F62" s="26" t="s">
        <v>6784</v>
      </c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 t="s">
        <v>6785</v>
      </c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 t="s">
        <v>4787</v>
      </c>
      <c r="AK62" s="31">
        <v>45075</v>
      </c>
      <c r="AL62" s="328"/>
      <c r="AM62" s="329"/>
      <c r="AN62" s="25"/>
      <c r="AO62" s="24"/>
      <c r="AP62" s="258" t="s">
        <v>6784</v>
      </c>
      <c r="AQ62" s="259">
        <v>249</v>
      </c>
      <c r="AR62" s="259"/>
      <c r="AS62" s="259"/>
      <c r="AT62" s="262"/>
      <c r="AU62" s="262"/>
      <c r="AV62" s="262"/>
      <c r="AW62" s="262"/>
      <c r="AX62" s="262"/>
      <c r="AY62" s="262"/>
      <c r="AZ62" s="262"/>
      <c r="BA62" s="317"/>
      <c r="BB62" s="390">
        <v>3</v>
      </c>
    </row>
    <row r="63" spans="1:54" ht="24.95" customHeight="1">
      <c r="A63" s="322" t="s">
        <v>6856</v>
      </c>
      <c r="B63" s="19"/>
      <c r="C63" s="19">
        <v>55</v>
      </c>
      <c r="D63" s="27"/>
      <c r="E63" s="27"/>
      <c r="F63" s="26" t="s">
        <v>6690</v>
      </c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 t="s">
        <v>6691</v>
      </c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 t="s">
        <v>4787</v>
      </c>
      <c r="AK63" s="31">
        <v>45075</v>
      </c>
      <c r="AL63" s="328"/>
      <c r="AM63" s="329"/>
      <c r="AN63" s="25"/>
      <c r="AO63" s="24"/>
      <c r="AP63" s="258" t="s">
        <v>6690</v>
      </c>
      <c r="AQ63" s="259">
        <v>192</v>
      </c>
      <c r="AR63" s="259"/>
      <c r="AS63" s="259"/>
      <c r="AT63" s="262"/>
      <c r="AU63" s="262"/>
      <c r="AV63" s="262"/>
      <c r="AW63" s="262"/>
      <c r="AX63" s="262"/>
      <c r="AY63" s="262"/>
      <c r="AZ63" s="262"/>
      <c r="BA63" s="317"/>
      <c r="BB63" s="390">
        <v>3</v>
      </c>
    </row>
    <row r="64" spans="1:54" ht="24.95" customHeight="1">
      <c r="A64" s="322" t="s">
        <v>4807</v>
      </c>
      <c r="B64" s="19" t="s">
        <v>2206</v>
      </c>
      <c r="C64" s="19">
        <v>15</v>
      </c>
      <c r="D64" s="27" t="s">
        <v>2202</v>
      </c>
      <c r="E64" s="27"/>
      <c r="F64" s="26" t="s">
        <v>6058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3264</v>
      </c>
      <c r="AB64" s="28" t="s">
        <v>3265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2285</v>
      </c>
      <c r="AK64" s="31">
        <v>39248</v>
      </c>
      <c r="AL64" s="328"/>
      <c r="AM64" s="329"/>
      <c r="AN64" s="25" t="s">
        <v>2256</v>
      </c>
      <c r="AO64" s="24">
        <v>45060</v>
      </c>
      <c r="AP64" s="258" t="s">
        <v>3266</v>
      </c>
      <c r="AQ64" s="259"/>
      <c r="AR64" s="259" t="s">
        <v>875</v>
      </c>
      <c r="AS64" s="259" t="s">
        <v>3267</v>
      </c>
      <c r="AT64" s="262"/>
      <c r="AU64" s="262"/>
      <c r="AV64" s="262"/>
      <c r="AW64" s="262"/>
      <c r="AX64" s="262"/>
      <c r="AY64" s="262"/>
      <c r="AZ64" s="262"/>
      <c r="BA64" s="317">
        <v>329</v>
      </c>
      <c r="BB64" s="390">
        <v>2</v>
      </c>
    </row>
    <row r="65" spans="1:54" ht="24.95" customHeight="1">
      <c r="A65" s="322" t="s">
        <v>6856</v>
      </c>
      <c r="B65" s="19"/>
      <c r="C65" s="19">
        <v>21</v>
      </c>
      <c r="D65" s="27"/>
      <c r="E65" s="27"/>
      <c r="F65" s="26" t="s">
        <v>6584</v>
      </c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 t="s">
        <v>6585</v>
      </c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 t="s">
        <v>4787</v>
      </c>
      <c r="AK65" s="31">
        <v>45075</v>
      </c>
      <c r="AL65" s="328"/>
      <c r="AM65" s="329"/>
      <c r="AN65" s="25"/>
      <c r="AO65" s="24"/>
      <c r="AP65" s="258" t="s">
        <v>6584</v>
      </c>
      <c r="AQ65" s="259">
        <v>140</v>
      </c>
      <c r="AR65" s="259"/>
      <c r="AS65" s="259"/>
      <c r="AT65" s="262"/>
      <c r="AU65" s="262"/>
      <c r="AV65" s="262"/>
      <c r="AW65" s="262"/>
      <c r="AX65" s="262"/>
      <c r="AY65" s="262"/>
      <c r="AZ65" s="262"/>
      <c r="BA65" s="317"/>
      <c r="BB65" s="390">
        <v>3</v>
      </c>
    </row>
    <row r="66" spans="1:54" ht="24.95" customHeight="1">
      <c r="A66" s="322" t="s">
        <v>6856</v>
      </c>
      <c r="B66" s="19"/>
      <c r="C66" s="19">
        <v>23</v>
      </c>
      <c r="D66" s="27"/>
      <c r="E66" s="27"/>
      <c r="F66" s="26" t="s">
        <v>6782</v>
      </c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 t="s">
        <v>6783</v>
      </c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 t="s">
        <v>4787</v>
      </c>
      <c r="AK66" s="31">
        <v>45075</v>
      </c>
      <c r="AL66" s="328"/>
      <c r="AM66" s="329"/>
      <c r="AN66" s="25"/>
      <c r="AO66" s="24"/>
      <c r="AP66" s="258" t="s">
        <v>6782</v>
      </c>
      <c r="AQ66" s="259">
        <v>247</v>
      </c>
      <c r="AR66" s="259"/>
      <c r="AS66" s="259"/>
      <c r="AT66" s="262"/>
      <c r="AU66" s="262"/>
      <c r="AV66" s="262"/>
      <c r="AW66" s="262"/>
      <c r="AX66" s="262"/>
      <c r="AY66" s="262"/>
      <c r="AZ66" s="262"/>
      <c r="BA66" s="317"/>
      <c r="BB66" s="390">
        <v>3</v>
      </c>
    </row>
    <row r="67" spans="1:54" ht="24.95" customHeight="1">
      <c r="A67" s="322" t="s">
        <v>6856</v>
      </c>
      <c r="B67" s="19"/>
      <c r="C67" s="19">
        <v>21</v>
      </c>
      <c r="D67" s="27"/>
      <c r="E67" s="27"/>
      <c r="F67" s="26" t="s">
        <v>6774</v>
      </c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 t="s">
        <v>6775</v>
      </c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 t="s">
        <v>4787</v>
      </c>
      <c r="AK67" s="31">
        <v>45075</v>
      </c>
      <c r="AL67" s="328"/>
      <c r="AM67" s="329"/>
      <c r="AN67" s="25"/>
      <c r="AO67" s="24"/>
      <c r="AP67" s="258" t="s">
        <v>6774</v>
      </c>
      <c r="AQ67" s="259">
        <v>244</v>
      </c>
      <c r="AR67" s="259"/>
      <c r="AS67" s="259"/>
      <c r="AT67" s="262"/>
      <c r="AU67" s="262"/>
      <c r="AV67" s="262"/>
      <c r="AW67" s="262"/>
      <c r="AX67" s="262"/>
      <c r="AY67" s="262"/>
      <c r="AZ67" s="262"/>
      <c r="BA67" s="317"/>
      <c r="BB67" s="390">
        <v>3</v>
      </c>
    </row>
    <row r="68" spans="1:54" ht="24.95" customHeight="1">
      <c r="A68" s="322" t="s">
        <v>4807</v>
      </c>
      <c r="B68" s="19" t="s">
        <v>2206</v>
      </c>
      <c r="C68" s="19">
        <v>15</v>
      </c>
      <c r="D68" s="27" t="s">
        <v>2208</v>
      </c>
      <c r="E68" s="27"/>
      <c r="F68" s="26" t="s">
        <v>6229</v>
      </c>
      <c r="G68" s="26" t="s">
        <v>3</v>
      </c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 t="s">
        <v>4255</v>
      </c>
      <c r="T68" s="26"/>
      <c r="U68" s="26" t="s">
        <v>4256</v>
      </c>
      <c r="V68" s="26"/>
      <c r="W68" s="26"/>
      <c r="X68" s="26"/>
      <c r="Y68" s="26" t="s">
        <v>4257</v>
      </c>
      <c r="Z68" s="26" t="s">
        <v>4230</v>
      </c>
      <c r="AA68" s="28" t="s">
        <v>4169</v>
      </c>
      <c r="AB68" s="28" t="s">
        <v>4258</v>
      </c>
      <c r="AC68" s="28"/>
      <c r="AD68" s="28"/>
      <c r="AE68" s="28"/>
      <c r="AF68" s="28"/>
      <c r="AG68" s="28"/>
      <c r="AH68" s="28"/>
      <c r="AI68" s="29"/>
      <c r="AJ68" s="30" t="s">
        <v>2423</v>
      </c>
      <c r="AK68" s="31">
        <v>39248</v>
      </c>
      <c r="AL68" s="328"/>
      <c r="AM68" s="329"/>
      <c r="AN68" s="25" t="s">
        <v>2256</v>
      </c>
      <c r="AO68" s="24">
        <v>45060</v>
      </c>
      <c r="AP68" s="258" t="s">
        <v>4259</v>
      </c>
      <c r="AQ68" s="259"/>
      <c r="AR68" s="259" t="s">
        <v>2200</v>
      </c>
      <c r="AS68" s="259" t="s">
        <v>665</v>
      </c>
      <c r="AT68" s="262"/>
      <c r="AU68" s="262"/>
      <c r="AV68" s="262"/>
      <c r="AW68" s="262"/>
      <c r="AX68" s="262"/>
      <c r="AY68" s="262"/>
      <c r="AZ68" s="262"/>
      <c r="BA68" s="317">
        <v>507</v>
      </c>
      <c r="BB68" s="390">
        <v>2</v>
      </c>
    </row>
    <row r="69" spans="1:54" ht="24.95" customHeight="1">
      <c r="A69" s="322" t="s">
        <v>4807</v>
      </c>
      <c r="B69" s="19" t="s">
        <v>2206</v>
      </c>
      <c r="C69" s="19">
        <v>15</v>
      </c>
      <c r="D69" s="27" t="s">
        <v>2208</v>
      </c>
      <c r="E69" s="27"/>
      <c r="F69" s="26" t="s">
        <v>6206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4169</v>
      </c>
      <c r="AB69" s="28" t="s">
        <v>4170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2285</v>
      </c>
      <c r="AK69" s="31">
        <v>39248</v>
      </c>
      <c r="AL69" s="328"/>
      <c r="AM69" s="329"/>
      <c r="AN69" s="25" t="s">
        <v>2256</v>
      </c>
      <c r="AO69" s="24">
        <v>45060</v>
      </c>
      <c r="AP69" s="258" t="s">
        <v>4171</v>
      </c>
      <c r="AQ69" s="259"/>
      <c r="AR69" s="259" t="s">
        <v>875</v>
      </c>
      <c r="AS69" s="259" t="s">
        <v>4172</v>
      </c>
      <c r="AT69" s="262"/>
      <c r="AU69" s="262"/>
      <c r="AV69" s="262"/>
      <c r="AW69" s="262"/>
      <c r="AX69" s="262"/>
      <c r="AY69" s="262"/>
      <c r="AZ69" s="262"/>
      <c r="BA69" s="317">
        <v>483</v>
      </c>
      <c r="BB69" s="390">
        <v>2</v>
      </c>
    </row>
    <row r="70" spans="1:54" ht="24.95" customHeight="1">
      <c r="A70" s="322" t="s">
        <v>4807</v>
      </c>
      <c r="B70" s="19" t="s">
        <v>2206</v>
      </c>
      <c r="C70" s="19">
        <v>15</v>
      </c>
      <c r="D70" s="27" t="s">
        <v>2208</v>
      </c>
      <c r="E70" s="27"/>
      <c r="F70" s="26" t="s">
        <v>6216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4202</v>
      </c>
      <c r="AB70" s="28" t="s">
        <v>3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2285</v>
      </c>
      <c r="AK70" s="31">
        <v>39248</v>
      </c>
      <c r="AL70" s="328"/>
      <c r="AM70" s="329"/>
      <c r="AN70" s="25" t="s">
        <v>2256</v>
      </c>
      <c r="AO70" s="24">
        <v>45060</v>
      </c>
      <c r="AP70" s="258" t="s">
        <v>4203</v>
      </c>
      <c r="AQ70" s="259"/>
      <c r="AR70" s="259" t="s">
        <v>875</v>
      </c>
      <c r="AS70" s="259" t="s">
        <v>4204</v>
      </c>
      <c r="AT70" s="262"/>
      <c r="AU70" s="262"/>
      <c r="AV70" s="262"/>
      <c r="AW70" s="262"/>
      <c r="AX70" s="262"/>
      <c r="AY70" s="262"/>
      <c r="AZ70" s="262"/>
      <c r="BA70" s="317">
        <v>493</v>
      </c>
      <c r="BB70" s="390">
        <v>2</v>
      </c>
    </row>
    <row r="71" spans="1:54" ht="24.95" customHeight="1">
      <c r="A71" s="322" t="s">
        <v>4807</v>
      </c>
      <c r="B71" s="19" t="s">
        <v>2206</v>
      </c>
      <c r="C71" s="19">
        <v>15</v>
      </c>
      <c r="D71" s="27" t="s">
        <v>2208</v>
      </c>
      <c r="E71" s="27"/>
      <c r="F71" s="26" t="s">
        <v>6205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4166</v>
      </c>
      <c r="AB71" s="28" t="s">
        <v>1052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2285</v>
      </c>
      <c r="AK71" s="31">
        <v>39248</v>
      </c>
      <c r="AL71" s="328"/>
      <c r="AM71" s="329"/>
      <c r="AN71" s="25" t="s">
        <v>2256</v>
      </c>
      <c r="AO71" s="24">
        <v>45060</v>
      </c>
      <c r="AP71" s="258" t="s">
        <v>4167</v>
      </c>
      <c r="AQ71" s="259"/>
      <c r="AR71" s="259" t="s">
        <v>875</v>
      </c>
      <c r="AS71" s="259" t="s">
        <v>4168</v>
      </c>
      <c r="AT71" s="262"/>
      <c r="AU71" s="262"/>
      <c r="AV71" s="262"/>
      <c r="AW71" s="262"/>
      <c r="AX71" s="262"/>
      <c r="AY71" s="262"/>
      <c r="AZ71" s="262"/>
      <c r="BA71" s="317">
        <v>482</v>
      </c>
      <c r="BB71" s="390">
        <v>2</v>
      </c>
    </row>
    <row r="72" spans="1:54" ht="24.95" customHeight="1">
      <c r="A72" s="322" t="s">
        <v>6856</v>
      </c>
      <c r="B72" s="19"/>
      <c r="C72" s="19">
        <v>24</v>
      </c>
      <c r="D72" s="27"/>
      <c r="E72" s="27"/>
      <c r="F72" s="26" t="s">
        <v>6615</v>
      </c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 t="s">
        <v>6616</v>
      </c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 t="s">
        <v>4787</v>
      </c>
      <c r="AK72" s="31">
        <v>45075</v>
      </c>
      <c r="AL72" s="328"/>
      <c r="AM72" s="329"/>
      <c r="AN72" s="25"/>
      <c r="AO72" s="24"/>
      <c r="AP72" s="258" t="s">
        <v>6615</v>
      </c>
      <c r="AQ72" s="259">
        <v>155</v>
      </c>
      <c r="AR72" s="259"/>
      <c r="AS72" s="259"/>
      <c r="AT72" s="262"/>
      <c r="AU72" s="262"/>
      <c r="AV72" s="262"/>
      <c r="AW72" s="262"/>
      <c r="AX72" s="262"/>
      <c r="AY72" s="262"/>
      <c r="AZ72" s="262"/>
      <c r="BA72" s="317"/>
      <c r="BB72" s="390">
        <v>3</v>
      </c>
    </row>
    <row r="73" spans="1:54" ht="24.95" customHeight="1">
      <c r="A73" s="322" t="s">
        <v>6856</v>
      </c>
      <c r="B73" s="19"/>
      <c r="C73" s="19">
        <v>23</v>
      </c>
      <c r="D73" s="27"/>
      <c r="E73" s="27"/>
      <c r="F73" s="26" t="s">
        <v>6491</v>
      </c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 t="s">
        <v>6492</v>
      </c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4787</v>
      </c>
      <c r="AK73" s="31">
        <v>45075</v>
      </c>
      <c r="AL73" s="328"/>
      <c r="AM73" s="329"/>
      <c r="AN73" s="25"/>
      <c r="AO73" s="24"/>
      <c r="AP73" s="258" t="s">
        <v>6493</v>
      </c>
      <c r="AQ73" s="259">
        <v>94</v>
      </c>
      <c r="AR73" s="259"/>
      <c r="AS73" s="259"/>
      <c r="AT73" s="262"/>
      <c r="AU73" s="262"/>
      <c r="AV73" s="262"/>
      <c r="AW73" s="262"/>
      <c r="AX73" s="262"/>
      <c r="AY73" s="262"/>
      <c r="AZ73" s="262"/>
      <c r="BA73" s="317"/>
      <c r="BB73" s="390">
        <v>3</v>
      </c>
    </row>
    <row r="74" spans="1:54" ht="24.95" customHeight="1">
      <c r="A74" s="322" t="s">
        <v>4807</v>
      </c>
      <c r="B74" s="19" t="s">
        <v>2206</v>
      </c>
      <c r="C74" s="19">
        <v>15</v>
      </c>
      <c r="D74" s="27" t="s">
        <v>2208</v>
      </c>
      <c r="E74" s="27"/>
      <c r="F74" s="26" t="s">
        <v>6204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4162</v>
      </c>
      <c r="AB74" s="28" t="s">
        <v>4163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2285</v>
      </c>
      <c r="AK74" s="31">
        <v>39248</v>
      </c>
      <c r="AL74" s="328"/>
      <c r="AM74" s="329"/>
      <c r="AN74" s="25" t="s">
        <v>2256</v>
      </c>
      <c r="AO74" s="24">
        <v>45060</v>
      </c>
      <c r="AP74" s="258" t="s">
        <v>4164</v>
      </c>
      <c r="AQ74" s="259"/>
      <c r="AR74" s="259" t="s">
        <v>875</v>
      </c>
      <c r="AS74" s="259" t="s">
        <v>4165</v>
      </c>
      <c r="AT74" s="262"/>
      <c r="AU74" s="262"/>
      <c r="AV74" s="262"/>
      <c r="AW74" s="262"/>
      <c r="AX74" s="262"/>
      <c r="AY74" s="262"/>
      <c r="AZ74" s="262"/>
      <c r="BA74" s="317">
        <v>481</v>
      </c>
      <c r="BB74" s="390">
        <v>2</v>
      </c>
    </row>
    <row r="75" spans="1:54" ht="24.95" customHeight="1">
      <c r="A75" s="322" t="s">
        <v>6856</v>
      </c>
      <c r="B75" s="19"/>
      <c r="C75" s="19">
        <v>21</v>
      </c>
      <c r="D75" s="27"/>
      <c r="E75" s="27"/>
      <c r="F75" s="26" t="s">
        <v>6826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6827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4787</v>
      </c>
      <c r="AK75" s="31">
        <v>45075</v>
      </c>
      <c r="AL75" s="328"/>
      <c r="AM75" s="329"/>
      <c r="AN75" s="25"/>
      <c r="AO75" s="24"/>
      <c r="AP75" s="258" t="s">
        <v>6826</v>
      </c>
      <c r="AQ75" s="259">
        <v>271</v>
      </c>
      <c r="AR75" s="259"/>
      <c r="AS75" s="259"/>
      <c r="AT75" s="262"/>
      <c r="AU75" s="262"/>
      <c r="AV75" s="262"/>
      <c r="AW75" s="262"/>
      <c r="AX75" s="262"/>
      <c r="AY75" s="262"/>
      <c r="AZ75" s="262"/>
      <c r="BA75" s="317"/>
      <c r="BB75" s="390">
        <v>3</v>
      </c>
    </row>
    <row r="76" spans="1:54" ht="24.95" customHeight="1">
      <c r="A76" s="322" t="s">
        <v>6856</v>
      </c>
      <c r="B76" s="19"/>
      <c r="C76" s="19">
        <v>21</v>
      </c>
      <c r="D76" s="27"/>
      <c r="E76" s="27"/>
      <c r="F76" s="26" t="s">
        <v>6517</v>
      </c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 t="s">
        <v>6518</v>
      </c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 t="s">
        <v>4787</v>
      </c>
      <c r="AK76" s="31">
        <v>45075</v>
      </c>
      <c r="AL76" s="328"/>
      <c r="AM76" s="329"/>
      <c r="AN76" s="25"/>
      <c r="AO76" s="24"/>
      <c r="AP76" s="258" t="s">
        <v>6519</v>
      </c>
      <c r="AQ76" s="259">
        <v>108</v>
      </c>
      <c r="AR76" s="259"/>
      <c r="AS76" s="259"/>
      <c r="AT76" s="262"/>
      <c r="AU76" s="262"/>
      <c r="AV76" s="262"/>
      <c r="AW76" s="262"/>
      <c r="AX76" s="262"/>
      <c r="AY76" s="262"/>
      <c r="AZ76" s="262"/>
      <c r="BA76" s="317"/>
      <c r="BB76" s="390">
        <v>3</v>
      </c>
    </row>
    <row r="77" spans="1:54" ht="24.95" customHeight="1">
      <c r="A77" s="322" t="s">
        <v>6856</v>
      </c>
      <c r="B77" s="19"/>
      <c r="C77" s="19"/>
      <c r="D77" s="27"/>
      <c r="E77" s="27"/>
      <c r="F77" s="26" t="s">
        <v>6435</v>
      </c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 t="s">
        <v>6436</v>
      </c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 t="s">
        <v>4787</v>
      </c>
      <c r="AK77" s="31">
        <v>45075</v>
      </c>
      <c r="AL77" s="328"/>
      <c r="AM77" s="329"/>
      <c r="AN77" s="25"/>
      <c r="AO77" s="24"/>
      <c r="AP77" s="258" t="s">
        <v>6435</v>
      </c>
      <c r="AQ77" s="259">
        <v>65</v>
      </c>
      <c r="AR77" s="259"/>
      <c r="AS77" s="259"/>
      <c r="AT77" s="262"/>
      <c r="AU77" s="262"/>
      <c r="AV77" s="262"/>
      <c r="AW77" s="262"/>
      <c r="AX77" s="262"/>
      <c r="AY77" s="262"/>
      <c r="AZ77" s="262"/>
      <c r="BA77" s="317"/>
      <c r="BB77" s="390">
        <v>3</v>
      </c>
    </row>
    <row r="78" spans="1:54" ht="24.95" customHeight="1">
      <c r="A78" s="322" t="s">
        <v>6856</v>
      </c>
      <c r="B78" s="19"/>
      <c r="C78" s="19">
        <v>23</v>
      </c>
      <c r="D78" s="27"/>
      <c r="E78" s="27"/>
      <c r="F78" s="26" t="s">
        <v>6733</v>
      </c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 t="s">
        <v>6734</v>
      </c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4787</v>
      </c>
      <c r="AK78" s="31">
        <v>45075</v>
      </c>
      <c r="AL78" s="328"/>
      <c r="AM78" s="329"/>
      <c r="AN78" s="25"/>
      <c r="AO78" s="24"/>
      <c r="AP78" s="258" t="s">
        <v>6733</v>
      </c>
      <c r="AQ78" s="259">
        <v>218</v>
      </c>
      <c r="AR78" s="259"/>
      <c r="AS78" s="259"/>
      <c r="AT78" s="262"/>
      <c r="AU78" s="262"/>
      <c r="AV78" s="262"/>
      <c r="AW78" s="262"/>
      <c r="AX78" s="262"/>
      <c r="AY78" s="262"/>
      <c r="AZ78" s="262"/>
      <c r="BA78" s="317"/>
      <c r="BB78" s="390">
        <v>3</v>
      </c>
    </row>
    <row r="79" spans="1:54" ht="24.95" customHeight="1">
      <c r="A79" s="322" t="s">
        <v>4807</v>
      </c>
      <c r="B79" s="19" t="s">
        <v>2206</v>
      </c>
      <c r="C79" s="19">
        <v>15</v>
      </c>
      <c r="D79" s="27" t="s">
        <v>3920</v>
      </c>
      <c r="E79" s="27"/>
      <c r="F79" s="26" t="s">
        <v>6167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4039</v>
      </c>
      <c r="AB79" s="28" t="s">
        <v>4040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2285</v>
      </c>
      <c r="AK79" s="31">
        <v>39248</v>
      </c>
      <c r="AL79" s="328"/>
      <c r="AM79" s="329"/>
      <c r="AN79" s="25" t="s">
        <v>2256</v>
      </c>
      <c r="AO79" s="24">
        <v>45060</v>
      </c>
      <c r="AP79" s="258" t="s">
        <v>4041</v>
      </c>
      <c r="AQ79" s="259"/>
      <c r="AR79" s="259" t="s">
        <v>875</v>
      </c>
      <c r="AS79" s="259" t="s">
        <v>4042</v>
      </c>
      <c r="AT79" s="262"/>
      <c r="AU79" s="262"/>
      <c r="AV79" s="262"/>
      <c r="AW79" s="262"/>
      <c r="AX79" s="262"/>
      <c r="AY79" s="262"/>
      <c r="AZ79" s="262"/>
      <c r="BA79" s="317">
        <v>444</v>
      </c>
      <c r="BB79" s="390">
        <v>2</v>
      </c>
    </row>
    <row r="80" spans="1:54" ht="24.95" customHeight="1">
      <c r="A80" s="322" t="s">
        <v>6856</v>
      </c>
      <c r="B80" s="19"/>
      <c r="C80" s="19">
        <v>24</v>
      </c>
      <c r="D80" s="27"/>
      <c r="E80" s="27"/>
      <c r="F80" s="26" t="s">
        <v>6804</v>
      </c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 t="s">
        <v>6805</v>
      </c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 t="s">
        <v>4787</v>
      </c>
      <c r="AK80" s="31">
        <v>45075</v>
      </c>
      <c r="AL80" s="328"/>
      <c r="AM80" s="329"/>
      <c r="AN80" s="25"/>
      <c r="AO80" s="24"/>
      <c r="AP80" s="258" t="s">
        <v>6804</v>
      </c>
      <c r="AQ80" s="259">
        <v>259</v>
      </c>
      <c r="AR80" s="259"/>
      <c r="AS80" s="259"/>
      <c r="AT80" s="262"/>
      <c r="AU80" s="262"/>
      <c r="AV80" s="262"/>
      <c r="AW80" s="262"/>
      <c r="AX80" s="262"/>
      <c r="AY80" s="262"/>
      <c r="AZ80" s="262"/>
      <c r="BA80" s="317"/>
      <c r="BB80" s="390">
        <v>3</v>
      </c>
    </row>
    <row r="81" spans="1:54" ht="24.95" customHeight="1">
      <c r="A81" s="322" t="s">
        <v>6856</v>
      </c>
      <c r="B81" s="19"/>
      <c r="C81" s="19"/>
      <c r="D81" s="27"/>
      <c r="E81" s="27"/>
      <c r="F81" s="26" t="s">
        <v>6381</v>
      </c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 t="s">
        <v>6382</v>
      </c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 t="s">
        <v>4787</v>
      </c>
      <c r="AK81" s="31">
        <v>45075</v>
      </c>
      <c r="AL81" s="328"/>
      <c r="AM81" s="329"/>
      <c r="AN81" s="25"/>
      <c r="AO81" s="24"/>
      <c r="AP81" s="258" t="s">
        <v>6381</v>
      </c>
      <c r="AQ81" s="259">
        <v>38</v>
      </c>
      <c r="AR81" s="259"/>
      <c r="AS81" s="259"/>
      <c r="AT81" s="262"/>
      <c r="AU81" s="262"/>
      <c r="AV81" s="262"/>
      <c r="AW81" s="262"/>
      <c r="AX81" s="262"/>
      <c r="AY81" s="262"/>
      <c r="AZ81" s="262"/>
      <c r="BA81" s="317"/>
      <c r="BB81" s="390">
        <v>3</v>
      </c>
    </row>
    <row r="82" spans="1:54" ht="24.95" customHeight="1">
      <c r="A82" s="322" t="s">
        <v>6856</v>
      </c>
      <c r="B82" s="19"/>
      <c r="C82" s="19"/>
      <c r="D82" s="27"/>
      <c r="E82" s="27"/>
      <c r="F82" s="26" t="s">
        <v>6815</v>
      </c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 t="s">
        <v>6816</v>
      </c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 t="s">
        <v>4787</v>
      </c>
      <c r="AK82" s="31">
        <v>45075</v>
      </c>
      <c r="AL82" s="328"/>
      <c r="AM82" s="329"/>
      <c r="AN82" s="25"/>
      <c r="AO82" s="24"/>
      <c r="AP82" s="258" t="s">
        <v>6815</v>
      </c>
      <c r="AQ82" s="259">
        <v>266</v>
      </c>
      <c r="AR82" s="259"/>
      <c r="AS82" s="259"/>
      <c r="AT82" s="262"/>
      <c r="AU82" s="262"/>
      <c r="AV82" s="262"/>
      <c r="AW82" s="262"/>
      <c r="AX82" s="262"/>
      <c r="AY82" s="262"/>
      <c r="AZ82" s="262"/>
      <c r="BA82" s="317"/>
      <c r="BB82" s="390">
        <v>3</v>
      </c>
    </row>
    <row r="83" spans="1:54" ht="24.95" customHeight="1">
      <c r="A83" s="322" t="s">
        <v>4807</v>
      </c>
      <c r="B83" s="19" t="s">
        <v>4400</v>
      </c>
      <c r="C83" s="19">
        <v>32</v>
      </c>
      <c r="D83" s="27"/>
      <c r="E83" s="27"/>
      <c r="F83" s="26" t="s">
        <v>6256</v>
      </c>
      <c r="G83" s="26" t="s">
        <v>4405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4406</v>
      </c>
      <c r="AB83" s="28" t="s">
        <v>4407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2285</v>
      </c>
      <c r="AK83" s="31">
        <v>39248</v>
      </c>
      <c r="AL83" s="328"/>
      <c r="AM83" s="329"/>
      <c r="AN83" s="25" t="s">
        <v>2256</v>
      </c>
      <c r="AO83" s="24">
        <v>45060</v>
      </c>
      <c r="AP83" s="258" t="s">
        <v>4408</v>
      </c>
      <c r="AQ83" s="259"/>
      <c r="AR83" s="259" t="s">
        <v>875</v>
      </c>
      <c r="AS83" s="259" t="s">
        <v>4409</v>
      </c>
      <c r="AT83" s="262"/>
      <c r="AU83" s="262"/>
      <c r="AV83" s="262"/>
      <c r="AW83" s="262"/>
      <c r="AX83" s="262"/>
      <c r="AY83" s="262"/>
      <c r="AZ83" s="262"/>
      <c r="BA83" s="317">
        <v>538</v>
      </c>
      <c r="BB83" s="390">
        <v>2</v>
      </c>
    </row>
    <row r="84" spans="1:54" ht="24.95" customHeight="1">
      <c r="A84" s="322" t="s">
        <v>4807</v>
      </c>
      <c r="B84" s="19" t="s">
        <v>2206</v>
      </c>
      <c r="C84" s="19">
        <v>15</v>
      </c>
      <c r="D84" s="27" t="s">
        <v>2208</v>
      </c>
      <c r="E84" s="27"/>
      <c r="F84" s="26" t="s">
        <v>6203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4159</v>
      </c>
      <c r="AB84" s="28" t="s">
        <v>4159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2285</v>
      </c>
      <c r="AK84" s="31">
        <v>39248</v>
      </c>
      <c r="AL84" s="328"/>
      <c r="AM84" s="329"/>
      <c r="AN84" s="25" t="s">
        <v>2256</v>
      </c>
      <c r="AO84" s="24">
        <v>45060</v>
      </c>
      <c r="AP84" s="258" t="s">
        <v>4160</v>
      </c>
      <c r="AQ84" s="259"/>
      <c r="AR84" s="259" t="s">
        <v>875</v>
      </c>
      <c r="AS84" s="259" t="s">
        <v>4161</v>
      </c>
      <c r="AT84" s="262"/>
      <c r="AU84" s="262"/>
      <c r="AV84" s="262"/>
      <c r="AW84" s="262"/>
      <c r="AX84" s="262"/>
      <c r="AY84" s="262"/>
      <c r="AZ84" s="262"/>
      <c r="BA84" s="317">
        <v>480</v>
      </c>
      <c r="BB84" s="390">
        <v>2</v>
      </c>
    </row>
    <row r="85" spans="1:54" ht="24.95" customHeight="1">
      <c r="A85" s="322" t="s">
        <v>6856</v>
      </c>
      <c r="B85" s="19"/>
      <c r="C85" s="19"/>
      <c r="D85" s="27"/>
      <c r="E85" s="27"/>
      <c r="F85" s="26" t="s">
        <v>6393</v>
      </c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 t="s">
        <v>6394</v>
      </c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 t="s">
        <v>4787</v>
      </c>
      <c r="AK85" s="31">
        <v>45075</v>
      </c>
      <c r="AL85" s="328"/>
      <c r="AM85" s="329"/>
      <c r="AN85" s="25"/>
      <c r="AO85" s="24"/>
      <c r="AP85" s="258" t="s">
        <v>6393</v>
      </c>
      <c r="AQ85" s="259">
        <v>46</v>
      </c>
      <c r="AR85" s="259"/>
      <c r="AS85" s="259"/>
      <c r="AT85" s="262"/>
      <c r="AU85" s="262"/>
      <c r="AV85" s="262"/>
      <c r="AW85" s="262"/>
      <c r="AX85" s="262"/>
      <c r="AY85" s="262"/>
      <c r="AZ85" s="262"/>
      <c r="BA85" s="317"/>
      <c r="BB85" s="390">
        <v>3</v>
      </c>
    </row>
    <row r="86" spans="1:54" ht="24.95" customHeight="1">
      <c r="A86" s="322" t="s">
        <v>4807</v>
      </c>
      <c r="B86" s="19" t="s">
        <v>2206</v>
      </c>
      <c r="C86" s="19">
        <v>15</v>
      </c>
      <c r="D86" s="27" t="s">
        <v>2208</v>
      </c>
      <c r="E86" s="27"/>
      <c r="F86" s="26" t="s">
        <v>6230</v>
      </c>
      <c r="G86" s="26" t="s">
        <v>3</v>
      </c>
      <c r="H86" s="26"/>
      <c r="I86" s="26"/>
      <c r="J86" s="26"/>
      <c r="K86" s="26"/>
      <c r="L86" s="26"/>
      <c r="M86" s="26"/>
      <c r="N86" s="26"/>
      <c r="O86" s="26"/>
      <c r="P86" s="26" t="s">
        <v>4260</v>
      </c>
      <c r="Q86" s="26"/>
      <c r="R86" s="26"/>
      <c r="S86" s="26" t="s">
        <v>4261</v>
      </c>
      <c r="T86" s="26"/>
      <c r="U86" s="26" t="s">
        <v>4262</v>
      </c>
      <c r="V86" s="26"/>
      <c r="W86" s="26"/>
      <c r="X86" s="26"/>
      <c r="Y86" s="26" t="s">
        <v>4263</v>
      </c>
      <c r="Z86" s="26" t="s">
        <v>4230</v>
      </c>
      <c r="AA86" s="28" t="s">
        <v>4264</v>
      </c>
      <c r="AB86" s="28" t="s">
        <v>4265</v>
      </c>
      <c r="AC86" s="28"/>
      <c r="AD86" s="28"/>
      <c r="AE86" s="28"/>
      <c r="AF86" s="28"/>
      <c r="AG86" s="28"/>
      <c r="AH86" s="28"/>
      <c r="AI86" s="29"/>
      <c r="AJ86" s="30" t="s">
        <v>2423</v>
      </c>
      <c r="AK86" s="31">
        <v>39248</v>
      </c>
      <c r="AL86" s="328"/>
      <c r="AM86" s="329"/>
      <c r="AN86" s="25" t="s">
        <v>2256</v>
      </c>
      <c r="AO86" s="24">
        <v>45060</v>
      </c>
      <c r="AP86" s="258" t="s">
        <v>4266</v>
      </c>
      <c r="AQ86" s="259"/>
      <c r="AR86" s="259" t="s">
        <v>2200</v>
      </c>
      <c r="AS86" s="259" t="s">
        <v>665</v>
      </c>
      <c r="AT86" s="262"/>
      <c r="AU86" s="262"/>
      <c r="AV86" s="262"/>
      <c r="AW86" s="262"/>
      <c r="AX86" s="262"/>
      <c r="AY86" s="262"/>
      <c r="AZ86" s="262"/>
      <c r="BA86" s="317">
        <v>508</v>
      </c>
      <c r="BB86" s="390">
        <v>2</v>
      </c>
    </row>
    <row r="87" spans="1:54" ht="24.95" customHeight="1">
      <c r="A87" s="322" t="s">
        <v>6856</v>
      </c>
      <c r="B87" s="19"/>
      <c r="C87" s="19"/>
      <c r="D87" s="27"/>
      <c r="E87" s="27"/>
      <c r="F87" s="26" t="s">
        <v>6650</v>
      </c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 t="s">
        <v>6651</v>
      </c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 t="s">
        <v>4787</v>
      </c>
      <c r="AK87" s="31">
        <v>45075</v>
      </c>
      <c r="AL87" s="328"/>
      <c r="AM87" s="329"/>
      <c r="AN87" s="25"/>
      <c r="AO87" s="24"/>
      <c r="AP87" s="258" t="s">
        <v>6650</v>
      </c>
      <c r="AQ87" s="259">
        <v>171</v>
      </c>
      <c r="AR87" s="259"/>
      <c r="AS87" s="259"/>
      <c r="AT87" s="262"/>
      <c r="AU87" s="262"/>
      <c r="AV87" s="262"/>
      <c r="AW87" s="262"/>
      <c r="AX87" s="262"/>
      <c r="AY87" s="262"/>
      <c r="AZ87" s="262"/>
      <c r="BA87" s="317"/>
      <c r="BB87" s="390">
        <v>3</v>
      </c>
    </row>
    <row r="88" spans="1:54" ht="24.95" customHeight="1">
      <c r="A88" s="322" t="s">
        <v>4807</v>
      </c>
      <c r="B88" s="19" t="s">
        <v>2206</v>
      </c>
      <c r="C88" s="19">
        <v>15</v>
      </c>
      <c r="D88" s="27" t="s">
        <v>2208</v>
      </c>
      <c r="E88" s="27"/>
      <c r="F88" s="26" t="s">
        <v>6231</v>
      </c>
      <c r="G88" s="26" t="s">
        <v>3</v>
      </c>
      <c r="H88" s="26"/>
      <c r="I88" s="26"/>
      <c r="J88" s="26"/>
      <c r="K88" s="26"/>
      <c r="L88" s="26"/>
      <c r="M88" s="26"/>
      <c r="N88" s="26"/>
      <c r="O88" s="26"/>
      <c r="P88" s="26" t="s">
        <v>4267</v>
      </c>
      <c r="Q88" s="26"/>
      <c r="R88" s="26"/>
      <c r="S88" s="26" t="s">
        <v>4268</v>
      </c>
      <c r="T88" s="26"/>
      <c r="U88" s="26" t="s">
        <v>4269</v>
      </c>
      <c r="V88" s="26" t="s">
        <v>4269</v>
      </c>
      <c r="W88" s="26"/>
      <c r="X88" s="26"/>
      <c r="Y88" s="26" t="s">
        <v>4270</v>
      </c>
      <c r="Z88" s="26" t="s">
        <v>4230</v>
      </c>
      <c r="AA88" s="28" t="s">
        <v>4271</v>
      </c>
      <c r="AB88" s="28" t="s">
        <v>4272</v>
      </c>
      <c r="AC88" s="28"/>
      <c r="AD88" s="28"/>
      <c r="AE88" s="28"/>
      <c r="AF88" s="28"/>
      <c r="AG88" s="28"/>
      <c r="AH88" s="28"/>
      <c r="AI88" s="29"/>
      <c r="AJ88" s="30" t="s">
        <v>2423</v>
      </c>
      <c r="AK88" s="31">
        <v>39248</v>
      </c>
      <c r="AL88" s="328"/>
      <c r="AM88" s="329"/>
      <c r="AN88" s="25" t="s">
        <v>2256</v>
      </c>
      <c r="AO88" s="24">
        <v>45060</v>
      </c>
      <c r="AP88" s="258" t="s">
        <v>4273</v>
      </c>
      <c r="AQ88" s="259"/>
      <c r="AR88" s="259" t="s">
        <v>2200</v>
      </c>
      <c r="AS88" s="259" t="s">
        <v>665</v>
      </c>
      <c r="AT88" s="262"/>
      <c r="AU88" s="262"/>
      <c r="AV88" s="262"/>
      <c r="AW88" s="262"/>
      <c r="AX88" s="262"/>
      <c r="AY88" s="262"/>
      <c r="AZ88" s="262"/>
      <c r="BA88" s="317">
        <v>509</v>
      </c>
      <c r="BB88" s="390">
        <v>2</v>
      </c>
    </row>
    <row r="89" spans="1:54" ht="24.95" customHeight="1">
      <c r="A89" s="322" t="s">
        <v>4807</v>
      </c>
      <c r="B89" s="19" t="s">
        <v>4400</v>
      </c>
      <c r="C89" s="19">
        <v>32</v>
      </c>
      <c r="D89" s="27"/>
      <c r="E89" s="27"/>
      <c r="F89" s="26" t="s">
        <v>6255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4401</v>
      </c>
      <c r="AB89" s="28" t="s">
        <v>4402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2285</v>
      </c>
      <c r="AK89" s="31">
        <v>39248</v>
      </c>
      <c r="AL89" s="328"/>
      <c r="AM89" s="329"/>
      <c r="AN89" s="25" t="s">
        <v>2256</v>
      </c>
      <c r="AO89" s="24">
        <v>45060</v>
      </c>
      <c r="AP89" s="258" t="s">
        <v>4403</v>
      </c>
      <c r="AQ89" s="259"/>
      <c r="AR89" s="259" t="s">
        <v>875</v>
      </c>
      <c r="AS89" s="259" t="s">
        <v>4404</v>
      </c>
      <c r="AT89" s="262"/>
      <c r="AU89" s="262"/>
      <c r="AV89" s="262"/>
      <c r="AW89" s="262"/>
      <c r="AX89" s="262"/>
      <c r="AY89" s="262"/>
      <c r="AZ89" s="262"/>
      <c r="BA89" s="317">
        <v>537</v>
      </c>
      <c r="BB89" s="390">
        <v>2</v>
      </c>
    </row>
    <row r="90" spans="1:54" ht="24.95" customHeight="1">
      <c r="A90" s="322" t="s">
        <v>6856</v>
      </c>
      <c r="B90" s="19"/>
      <c r="C90" s="19"/>
      <c r="D90" s="27"/>
      <c r="E90" s="27"/>
      <c r="F90" s="26" t="s">
        <v>6728</v>
      </c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 t="s">
        <v>6729</v>
      </c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 t="s">
        <v>4787</v>
      </c>
      <c r="AK90" s="31">
        <v>45075</v>
      </c>
      <c r="AL90" s="328"/>
      <c r="AM90" s="329"/>
      <c r="AN90" s="25"/>
      <c r="AO90" s="24"/>
      <c r="AP90" s="258" t="s">
        <v>6728</v>
      </c>
      <c r="AQ90" s="259">
        <v>214</v>
      </c>
      <c r="AR90" s="259"/>
      <c r="AS90" s="259"/>
      <c r="AT90" s="262"/>
      <c r="AU90" s="262"/>
      <c r="AV90" s="262"/>
      <c r="AW90" s="262"/>
      <c r="AX90" s="262"/>
      <c r="AY90" s="262"/>
      <c r="AZ90" s="262"/>
      <c r="BA90" s="317"/>
      <c r="BB90" s="390">
        <v>3</v>
      </c>
    </row>
    <row r="91" spans="1:54" ht="24.95" customHeight="1">
      <c r="A91" s="322" t="s">
        <v>4807</v>
      </c>
      <c r="B91" s="19" t="s">
        <v>2206</v>
      </c>
      <c r="C91" s="19">
        <v>15</v>
      </c>
      <c r="D91" s="27" t="s">
        <v>2208</v>
      </c>
      <c r="E91" s="27"/>
      <c r="F91" s="26" t="s">
        <v>6195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3</v>
      </c>
      <c r="N91" s="26" t="s">
        <v>3</v>
      </c>
      <c r="O91" s="26"/>
      <c r="P91" s="26" t="s">
        <v>3</v>
      </c>
      <c r="Q91" s="26" t="s">
        <v>3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4133</v>
      </c>
      <c r="AB91" s="28" t="s">
        <v>4134</v>
      </c>
      <c r="AC91" s="28"/>
      <c r="AD91" s="28"/>
      <c r="AE91" s="28" t="s">
        <v>3</v>
      </c>
      <c r="AF91" s="28" t="s">
        <v>3</v>
      </c>
      <c r="AG91" s="28"/>
      <c r="AH91" s="28" t="s">
        <v>3</v>
      </c>
      <c r="AI91" s="29"/>
      <c r="AJ91" s="30" t="s">
        <v>2285</v>
      </c>
      <c r="AK91" s="31">
        <v>39248</v>
      </c>
      <c r="AL91" s="328"/>
      <c r="AM91" s="329"/>
      <c r="AN91" s="25" t="s">
        <v>2256</v>
      </c>
      <c r="AO91" s="24">
        <v>45060</v>
      </c>
      <c r="AP91" s="258" t="s">
        <v>4135</v>
      </c>
      <c r="AQ91" s="259"/>
      <c r="AR91" s="259" t="s">
        <v>875</v>
      </c>
      <c r="AS91" s="259" t="s">
        <v>4136</v>
      </c>
      <c r="AT91" s="262"/>
      <c r="AU91" s="262"/>
      <c r="AV91" s="262"/>
      <c r="AW91" s="262"/>
      <c r="AX91" s="262"/>
      <c r="AY91" s="262"/>
      <c r="AZ91" s="262"/>
      <c r="BA91" s="317">
        <v>472</v>
      </c>
      <c r="BB91" s="390">
        <v>2</v>
      </c>
    </row>
    <row r="92" spans="1:54" ht="24.95" customHeight="1">
      <c r="A92" s="322" t="s">
        <v>4807</v>
      </c>
      <c r="B92" s="19" t="s">
        <v>2206</v>
      </c>
      <c r="C92" s="19">
        <v>15</v>
      </c>
      <c r="D92" s="27" t="s">
        <v>2208</v>
      </c>
      <c r="E92" s="27"/>
      <c r="F92" s="26" t="s">
        <v>6201</v>
      </c>
      <c r="G92" s="26" t="s">
        <v>3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4133</v>
      </c>
      <c r="AB92" s="28" t="s">
        <v>1760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2285</v>
      </c>
      <c r="AK92" s="31">
        <v>39248</v>
      </c>
      <c r="AL92" s="328"/>
      <c r="AM92" s="329"/>
      <c r="AN92" s="25" t="s">
        <v>2256</v>
      </c>
      <c r="AO92" s="24">
        <v>45060</v>
      </c>
      <c r="AP92" s="258" t="s">
        <v>4153</v>
      </c>
      <c r="AQ92" s="259"/>
      <c r="AR92" s="259" t="s">
        <v>875</v>
      </c>
      <c r="AS92" s="259" t="s">
        <v>4154</v>
      </c>
      <c r="AT92" s="262"/>
      <c r="AU92" s="262"/>
      <c r="AV92" s="262"/>
      <c r="AW92" s="262"/>
      <c r="AX92" s="262"/>
      <c r="AY92" s="262"/>
      <c r="AZ92" s="262"/>
      <c r="BA92" s="317">
        <v>478</v>
      </c>
      <c r="BB92" s="390">
        <v>2</v>
      </c>
    </row>
    <row r="93" spans="1:54" ht="24.95" customHeight="1">
      <c r="A93" s="322" t="s">
        <v>4807</v>
      </c>
      <c r="B93" s="19" t="s">
        <v>2206</v>
      </c>
      <c r="C93" s="19">
        <v>15</v>
      </c>
      <c r="D93" s="27" t="s">
        <v>2208</v>
      </c>
      <c r="E93" s="27"/>
      <c r="F93" s="26" t="s">
        <v>6208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3</v>
      </c>
      <c r="N93" s="26" t="s">
        <v>3</v>
      </c>
      <c r="O93" s="26"/>
      <c r="P93" s="26" t="s">
        <v>3</v>
      </c>
      <c r="Q93" s="26" t="s">
        <v>3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4133</v>
      </c>
      <c r="AB93" s="28" t="s">
        <v>4177</v>
      </c>
      <c r="AC93" s="28"/>
      <c r="AD93" s="28"/>
      <c r="AE93" s="28" t="s">
        <v>3</v>
      </c>
      <c r="AF93" s="28" t="s">
        <v>3</v>
      </c>
      <c r="AG93" s="28"/>
      <c r="AH93" s="28" t="s">
        <v>3</v>
      </c>
      <c r="AI93" s="29"/>
      <c r="AJ93" s="30" t="s">
        <v>2285</v>
      </c>
      <c r="AK93" s="31">
        <v>39248</v>
      </c>
      <c r="AL93" s="328"/>
      <c r="AM93" s="329"/>
      <c r="AN93" s="25" t="s">
        <v>2256</v>
      </c>
      <c r="AO93" s="24">
        <v>45060</v>
      </c>
      <c r="AP93" s="258" t="s">
        <v>4178</v>
      </c>
      <c r="AQ93" s="259"/>
      <c r="AR93" s="259" t="s">
        <v>875</v>
      </c>
      <c r="AS93" s="259" t="s">
        <v>4179</v>
      </c>
      <c r="AT93" s="262"/>
      <c r="AU93" s="262"/>
      <c r="AV93" s="262"/>
      <c r="AW93" s="262"/>
      <c r="AX93" s="262"/>
      <c r="AY93" s="262"/>
      <c r="AZ93" s="262"/>
      <c r="BA93" s="317">
        <v>485</v>
      </c>
      <c r="BB93" s="390">
        <v>2</v>
      </c>
    </row>
    <row r="94" spans="1:54" ht="24.95" customHeight="1">
      <c r="A94" s="322" t="s">
        <v>4807</v>
      </c>
      <c r="B94" s="19" t="s">
        <v>2206</v>
      </c>
      <c r="C94" s="19">
        <v>15</v>
      </c>
      <c r="D94" s="27" t="s">
        <v>2208</v>
      </c>
      <c r="E94" s="27"/>
      <c r="F94" s="26" t="s">
        <v>6200</v>
      </c>
      <c r="G94" s="26" t="s">
        <v>3</v>
      </c>
      <c r="H94" s="26" t="s">
        <v>3</v>
      </c>
      <c r="I94" s="26"/>
      <c r="J94" s="26"/>
      <c r="K94" s="26"/>
      <c r="L94" s="26"/>
      <c r="M94" s="26" t="s">
        <v>3</v>
      </c>
      <c r="N94" s="26" t="s">
        <v>3</v>
      </c>
      <c r="O94" s="26"/>
      <c r="P94" s="26" t="s">
        <v>3</v>
      </c>
      <c r="Q94" s="26" t="s">
        <v>3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4133</v>
      </c>
      <c r="AB94" s="28" t="s">
        <v>2647</v>
      </c>
      <c r="AC94" s="28"/>
      <c r="AD94" s="28"/>
      <c r="AE94" s="28" t="s">
        <v>3</v>
      </c>
      <c r="AF94" s="28" t="s">
        <v>3</v>
      </c>
      <c r="AG94" s="28"/>
      <c r="AH94" s="28" t="s">
        <v>3</v>
      </c>
      <c r="AI94" s="29"/>
      <c r="AJ94" s="30" t="s">
        <v>2285</v>
      </c>
      <c r="AK94" s="31">
        <v>39248</v>
      </c>
      <c r="AL94" s="328"/>
      <c r="AM94" s="329"/>
      <c r="AN94" s="25" t="s">
        <v>2256</v>
      </c>
      <c r="AO94" s="24">
        <v>45060</v>
      </c>
      <c r="AP94" s="258" t="s">
        <v>4151</v>
      </c>
      <c r="AQ94" s="259"/>
      <c r="AR94" s="259" t="s">
        <v>875</v>
      </c>
      <c r="AS94" s="259" t="s">
        <v>4152</v>
      </c>
      <c r="AT94" s="262"/>
      <c r="AU94" s="262"/>
      <c r="AV94" s="262"/>
      <c r="AW94" s="262"/>
      <c r="AX94" s="262"/>
      <c r="AY94" s="262"/>
      <c r="AZ94" s="262"/>
      <c r="BA94" s="317">
        <v>477</v>
      </c>
      <c r="BB94" s="390">
        <v>2</v>
      </c>
    </row>
    <row r="95" spans="1:54" ht="24.95" customHeight="1">
      <c r="A95" s="322" t="s">
        <v>6856</v>
      </c>
      <c r="B95" s="19"/>
      <c r="C95" s="19"/>
      <c r="D95" s="27"/>
      <c r="E95" s="27"/>
      <c r="F95" s="26" t="s">
        <v>6505</v>
      </c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 t="s">
        <v>6506</v>
      </c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4787</v>
      </c>
      <c r="AK95" s="31">
        <v>45075</v>
      </c>
      <c r="AL95" s="328"/>
      <c r="AM95" s="329"/>
      <c r="AN95" s="25"/>
      <c r="AO95" s="24"/>
      <c r="AP95" s="258" t="s">
        <v>6505</v>
      </c>
      <c r="AQ95" s="259">
        <v>101</v>
      </c>
      <c r="AR95" s="259"/>
      <c r="AS95" s="259"/>
      <c r="AT95" s="262"/>
      <c r="AU95" s="262"/>
      <c r="AV95" s="262"/>
      <c r="AW95" s="262"/>
      <c r="AX95" s="262"/>
      <c r="AY95" s="262"/>
      <c r="AZ95" s="262"/>
      <c r="BA95" s="317"/>
      <c r="BB95" s="390">
        <v>3</v>
      </c>
    </row>
    <row r="96" spans="1:54" ht="24.95" customHeight="1">
      <c r="A96" s="322" t="s">
        <v>6856</v>
      </c>
      <c r="B96" s="19"/>
      <c r="C96" s="19">
        <v>16</v>
      </c>
      <c r="D96" s="27"/>
      <c r="E96" s="27"/>
      <c r="F96" s="26" t="s">
        <v>6447</v>
      </c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 t="s">
        <v>6448</v>
      </c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 t="s">
        <v>4787</v>
      </c>
      <c r="AK96" s="31">
        <v>45075</v>
      </c>
      <c r="AL96" s="328"/>
      <c r="AM96" s="329"/>
      <c r="AN96" s="25"/>
      <c r="AO96" s="24"/>
      <c r="AP96" s="258" t="s">
        <v>6449</v>
      </c>
      <c r="AQ96" s="259">
        <v>74</v>
      </c>
      <c r="AR96" s="259"/>
      <c r="AS96" s="259"/>
      <c r="AT96" s="262"/>
      <c r="AU96" s="262"/>
      <c r="AV96" s="262"/>
      <c r="AW96" s="262"/>
      <c r="AX96" s="262"/>
      <c r="AY96" s="262"/>
      <c r="AZ96" s="262"/>
      <c r="BA96" s="317"/>
      <c r="BB96" s="390">
        <v>3</v>
      </c>
    </row>
    <row r="97" spans="1:54" ht="24.95" customHeight="1">
      <c r="A97" s="322" t="s">
        <v>4807</v>
      </c>
      <c r="B97" s="19" t="s">
        <v>2206</v>
      </c>
      <c r="C97" s="19">
        <v>15</v>
      </c>
      <c r="D97" s="27" t="s">
        <v>2208</v>
      </c>
      <c r="E97" s="27"/>
      <c r="F97" s="26" t="s">
        <v>6184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3</v>
      </c>
      <c r="N97" s="26" t="s">
        <v>3</v>
      </c>
      <c r="O97" s="26"/>
      <c r="P97" s="26" t="s">
        <v>3</v>
      </c>
      <c r="Q97" s="26" t="s">
        <v>3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4098</v>
      </c>
      <c r="AB97" s="28" t="s">
        <v>3</v>
      </c>
      <c r="AC97" s="28"/>
      <c r="AD97" s="28"/>
      <c r="AE97" s="28" t="s">
        <v>3</v>
      </c>
      <c r="AF97" s="28" t="s">
        <v>3</v>
      </c>
      <c r="AG97" s="28"/>
      <c r="AH97" s="28" t="s">
        <v>3</v>
      </c>
      <c r="AI97" s="29"/>
      <c r="AJ97" s="30" t="s">
        <v>2285</v>
      </c>
      <c r="AK97" s="31">
        <v>39248</v>
      </c>
      <c r="AL97" s="328"/>
      <c r="AM97" s="329"/>
      <c r="AN97" s="25" t="s">
        <v>2256</v>
      </c>
      <c r="AO97" s="24">
        <v>45060</v>
      </c>
      <c r="AP97" s="258" t="s">
        <v>4099</v>
      </c>
      <c r="AQ97" s="259"/>
      <c r="AR97" s="259" t="s">
        <v>875</v>
      </c>
      <c r="AS97" s="259" t="s">
        <v>4100</v>
      </c>
      <c r="AT97" s="262"/>
      <c r="AU97" s="262"/>
      <c r="AV97" s="262"/>
      <c r="AW97" s="262"/>
      <c r="AX97" s="262"/>
      <c r="AY97" s="262"/>
      <c r="AZ97" s="262"/>
      <c r="BA97" s="317">
        <v>461</v>
      </c>
      <c r="BB97" s="390">
        <v>2</v>
      </c>
    </row>
    <row r="98" spans="1:54" ht="24.95" customHeight="1">
      <c r="A98" s="322" t="s">
        <v>4807</v>
      </c>
      <c r="B98" s="19" t="s">
        <v>2206</v>
      </c>
      <c r="C98" s="19">
        <v>15</v>
      </c>
      <c r="D98" s="27" t="s">
        <v>2208</v>
      </c>
      <c r="E98" s="27"/>
      <c r="F98" s="26" t="s">
        <v>6214</v>
      </c>
      <c r="G98" s="26" t="s">
        <v>3</v>
      </c>
      <c r="H98" s="26" t="s">
        <v>3</v>
      </c>
      <c r="I98" s="26"/>
      <c r="J98" s="26"/>
      <c r="K98" s="26"/>
      <c r="L98" s="26"/>
      <c r="M98" s="26" t="s">
        <v>3</v>
      </c>
      <c r="N98" s="26" t="s">
        <v>3</v>
      </c>
      <c r="O98" s="26"/>
      <c r="P98" s="26" t="s">
        <v>3</v>
      </c>
      <c r="Q98" s="26" t="s">
        <v>3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4196</v>
      </c>
      <c r="AB98" s="28" t="s">
        <v>3</v>
      </c>
      <c r="AC98" s="28"/>
      <c r="AD98" s="28"/>
      <c r="AE98" s="28" t="s">
        <v>3</v>
      </c>
      <c r="AF98" s="28" t="s">
        <v>3</v>
      </c>
      <c r="AG98" s="28"/>
      <c r="AH98" s="28" t="s">
        <v>3</v>
      </c>
      <c r="AI98" s="29"/>
      <c r="AJ98" s="30" t="s">
        <v>2285</v>
      </c>
      <c r="AK98" s="31">
        <v>39248</v>
      </c>
      <c r="AL98" s="328"/>
      <c r="AM98" s="329"/>
      <c r="AN98" s="25" t="s">
        <v>2256</v>
      </c>
      <c r="AO98" s="24">
        <v>45060</v>
      </c>
      <c r="AP98" s="258" t="s">
        <v>4197</v>
      </c>
      <c r="AQ98" s="259"/>
      <c r="AR98" s="259" t="s">
        <v>875</v>
      </c>
      <c r="AS98" s="259" t="s">
        <v>4198</v>
      </c>
      <c r="AT98" s="262"/>
      <c r="AU98" s="262"/>
      <c r="AV98" s="262"/>
      <c r="AW98" s="262"/>
      <c r="AX98" s="262"/>
      <c r="AY98" s="262"/>
      <c r="AZ98" s="262"/>
      <c r="BA98" s="317">
        <v>491</v>
      </c>
      <c r="BB98" s="390">
        <v>2</v>
      </c>
    </row>
    <row r="99" spans="1:54" ht="24.95" customHeight="1">
      <c r="A99" s="322" t="s">
        <v>4807</v>
      </c>
      <c r="B99" s="19" t="s">
        <v>2206</v>
      </c>
      <c r="C99" s="19">
        <v>15</v>
      </c>
      <c r="D99" s="27" t="s">
        <v>2208</v>
      </c>
      <c r="E99" s="27"/>
      <c r="F99" s="26" t="s">
        <v>6213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3</v>
      </c>
      <c r="N99" s="26" t="s">
        <v>3</v>
      </c>
      <c r="O99" s="26"/>
      <c r="P99" s="26" t="s">
        <v>3</v>
      </c>
      <c r="Q99" s="26" t="s">
        <v>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4193</v>
      </c>
      <c r="AB99" s="28" t="s">
        <v>3</v>
      </c>
      <c r="AC99" s="28"/>
      <c r="AD99" s="28"/>
      <c r="AE99" s="28" t="s">
        <v>3</v>
      </c>
      <c r="AF99" s="28" t="s">
        <v>3</v>
      </c>
      <c r="AG99" s="28"/>
      <c r="AH99" s="28" t="s">
        <v>3</v>
      </c>
      <c r="AI99" s="29"/>
      <c r="AJ99" s="30" t="s">
        <v>2285</v>
      </c>
      <c r="AK99" s="31">
        <v>39248</v>
      </c>
      <c r="AL99" s="328"/>
      <c r="AM99" s="329"/>
      <c r="AN99" s="25" t="s">
        <v>2256</v>
      </c>
      <c r="AO99" s="24">
        <v>45060</v>
      </c>
      <c r="AP99" s="258" t="s">
        <v>4194</v>
      </c>
      <c r="AQ99" s="259"/>
      <c r="AR99" s="259" t="s">
        <v>875</v>
      </c>
      <c r="AS99" s="259" t="s">
        <v>4195</v>
      </c>
      <c r="AT99" s="262"/>
      <c r="AU99" s="262"/>
      <c r="AV99" s="262"/>
      <c r="AW99" s="262"/>
      <c r="AX99" s="262"/>
      <c r="AY99" s="262"/>
      <c r="AZ99" s="262"/>
      <c r="BA99" s="317">
        <v>490</v>
      </c>
      <c r="BB99" s="390">
        <v>2</v>
      </c>
    </row>
    <row r="100" spans="1:54" ht="24.95" customHeight="1">
      <c r="A100" s="322" t="s">
        <v>4807</v>
      </c>
      <c r="B100" s="19" t="s">
        <v>2206</v>
      </c>
      <c r="C100" s="19">
        <v>15</v>
      </c>
      <c r="D100" s="27" t="s">
        <v>2208</v>
      </c>
      <c r="E100" s="27"/>
      <c r="F100" s="26" t="s">
        <v>6212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3</v>
      </c>
      <c r="N100" s="26" t="s">
        <v>3</v>
      </c>
      <c r="O100" s="26"/>
      <c r="P100" s="26" t="s">
        <v>3</v>
      </c>
      <c r="Q100" s="26" t="s">
        <v>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4190</v>
      </c>
      <c r="AB100" s="28" t="s">
        <v>3</v>
      </c>
      <c r="AC100" s="28"/>
      <c r="AD100" s="28"/>
      <c r="AE100" s="28" t="s">
        <v>3</v>
      </c>
      <c r="AF100" s="28" t="s">
        <v>3</v>
      </c>
      <c r="AG100" s="28"/>
      <c r="AH100" s="28" t="s">
        <v>3</v>
      </c>
      <c r="AI100" s="29"/>
      <c r="AJ100" s="30" t="s">
        <v>2285</v>
      </c>
      <c r="AK100" s="31">
        <v>39248</v>
      </c>
      <c r="AL100" s="328"/>
      <c r="AM100" s="329"/>
      <c r="AN100" s="25" t="s">
        <v>2256</v>
      </c>
      <c r="AO100" s="24">
        <v>45060</v>
      </c>
      <c r="AP100" s="258" t="s">
        <v>4191</v>
      </c>
      <c r="AQ100" s="259"/>
      <c r="AR100" s="259" t="s">
        <v>875</v>
      </c>
      <c r="AS100" s="259" t="s">
        <v>4192</v>
      </c>
      <c r="AT100" s="262"/>
      <c r="AU100" s="262"/>
      <c r="AV100" s="262"/>
      <c r="AW100" s="262"/>
      <c r="AX100" s="262"/>
      <c r="AY100" s="262"/>
      <c r="AZ100" s="262"/>
      <c r="BA100" s="317">
        <v>489</v>
      </c>
      <c r="BB100" s="390">
        <v>2</v>
      </c>
    </row>
    <row r="101" spans="1:54" ht="24.95" customHeight="1">
      <c r="A101" s="322" t="s">
        <v>4807</v>
      </c>
      <c r="B101" s="19" t="s">
        <v>2206</v>
      </c>
      <c r="C101" s="19">
        <v>15</v>
      </c>
      <c r="D101" s="27" t="s">
        <v>2208</v>
      </c>
      <c r="E101" s="27"/>
      <c r="F101" s="26" t="s">
        <v>6211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3</v>
      </c>
      <c r="N101" s="26" t="s">
        <v>3</v>
      </c>
      <c r="O101" s="26"/>
      <c r="P101" s="26" t="s">
        <v>3</v>
      </c>
      <c r="Q101" s="26" t="s">
        <v>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4187</v>
      </c>
      <c r="AB101" s="28" t="s">
        <v>3</v>
      </c>
      <c r="AC101" s="28"/>
      <c r="AD101" s="28"/>
      <c r="AE101" s="28" t="s">
        <v>3</v>
      </c>
      <c r="AF101" s="28" t="s">
        <v>3</v>
      </c>
      <c r="AG101" s="28"/>
      <c r="AH101" s="28" t="s">
        <v>3</v>
      </c>
      <c r="AI101" s="29"/>
      <c r="AJ101" s="30" t="s">
        <v>2285</v>
      </c>
      <c r="AK101" s="31">
        <v>39248</v>
      </c>
      <c r="AL101" s="328"/>
      <c r="AM101" s="329"/>
      <c r="AN101" s="25" t="s">
        <v>2256</v>
      </c>
      <c r="AO101" s="24">
        <v>45060</v>
      </c>
      <c r="AP101" s="258" t="s">
        <v>4188</v>
      </c>
      <c r="AQ101" s="259"/>
      <c r="AR101" s="259" t="s">
        <v>875</v>
      </c>
      <c r="AS101" s="259" t="s">
        <v>4189</v>
      </c>
      <c r="AT101" s="262"/>
      <c r="AU101" s="262"/>
      <c r="AV101" s="262"/>
      <c r="AW101" s="262"/>
      <c r="AX101" s="262"/>
      <c r="AY101" s="262"/>
      <c r="AZ101" s="262"/>
      <c r="BA101" s="317">
        <v>488</v>
      </c>
      <c r="BB101" s="390">
        <v>2</v>
      </c>
    </row>
    <row r="102" spans="1:54" ht="24.95" customHeight="1">
      <c r="A102" s="322" t="s">
        <v>4807</v>
      </c>
      <c r="B102" s="19" t="s">
        <v>2206</v>
      </c>
      <c r="C102" s="19">
        <v>15</v>
      </c>
      <c r="D102" s="27" t="s">
        <v>2208</v>
      </c>
      <c r="E102" s="27"/>
      <c r="F102" s="26" t="s">
        <v>6232</v>
      </c>
      <c r="G102" s="26" t="s">
        <v>4274</v>
      </c>
      <c r="H102" s="26"/>
      <c r="I102" s="26"/>
      <c r="J102" s="26"/>
      <c r="K102" s="26"/>
      <c r="L102" s="26"/>
      <c r="M102" s="26"/>
      <c r="N102" s="26"/>
      <c r="O102" s="26"/>
      <c r="P102" s="26" t="s">
        <v>4275</v>
      </c>
      <c r="Q102" s="26"/>
      <c r="R102" s="26"/>
      <c r="S102" s="26" t="s">
        <v>4276</v>
      </c>
      <c r="T102" s="26"/>
      <c r="U102" s="26" t="s">
        <v>4277</v>
      </c>
      <c r="V102" s="26"/>
      <c r="W102" s="26"/>
      <c r="X102" s="26"/>
      <c r="Y102" s="26" t="s">
        <v>4278</v>
      </c>
      <c r="Z102" s="26" t="s">
        <v>4230</v>
      </c>
      <c r="AA102" s="28" t="s">
        <v>4183</v>
      </c>
      <c r="AB102" s="28" t="s">
        <v>4279</v>
      </c>
      <c r="AC102" s="28"/>
      <c r="AD102" s="28"/>
      <c r="AE102" s="28"/>
      <c r="AF102" s="28"/>
      <c r="AG102" s="28"/>
      <c r="AH102" s="28"/>
      <c r="AI102" s="29"/>
      <c r="AJ102" s="30" t="s">
        <v>2423</v>
      </c>
      <c r="AK102" s="31">
        <v>39248</v>
      </c>
      <c r="AL102" s="328"/>
      <c r="AM102" s="329"/>
      <c r="AN102" s="25" t="s">
        <v>2256</v>
      </c>
      <c r="AO102" s="24">
        <v>45060</v>
      </c>
      <c r="AP102" s="258" t="s">
        <v>4280</v>
      </c>
      <c r="AQ102" s="259"/>
      <c r="AR102" s="259" t="s">
        <v>2200</v>
      </c>
      <c r="AS102" s="259" t="s">
        <v>665</v>
      </c>
      <c r="AT102" s="262"/>
      <c r="AU102" s="262"/>
      <c r="AV102" s="262"/>
      <c r="AW102" s="262"/>
      <c r="AX102" s="262"/>
      <c r="AY102" s="262"/>
      <c r="AZ102" s="262"/>
      <c r="BA102" s="317">
        <v>510</v>
      </c>
      <c r="BB102" s="390">
        <v>2</v>
      </c>
    </row>
    <row r="103" spans="1:54" ht="24.95" customHeight="1">
      <c r="A103" s="322" t="s">
        <v>4807</v>
      </c>
      <c r="B103" s="19" t="s">
        <v>2206</v>
      </c>
      <c r="C103" s="19">
        <v>15</v>
      </c>
      <c r="D103" s="27" t="s">
        <v>2208</v>
      </c>
      <c r="E103" s="27"/>
      <c r="F103" s="26" t="s">
        <v>6210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3</v>
      </c>
      <c r="N103" s="26" t="s">
        <v>3</v>
      </c>
      <c r="O103" s="26"/>
      <c r="P103" s="26" t="s">
        <v>3</v>
      </c>
      <c r="Q103" s="26" t="s">
        <v>3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4183</v>
      </c>
      <c r="AB103" s="28" t="s">
        <v>4184</v>
      </c>
      <c r="AC103" s="28"/>
      <c r="AD103" s="28"/>
      <c r="AE103" s="28" t="s">
        <v>3</v>
      </c>
      <c r="AF103" s="28" t="s">
        <v>3</v>
      </c>
      <c r="AG103" s="28"/>
      <c r="AH103" s="28" t="s">
        <v>3</v>
      </c>
      <c r="AI103" s="29"/>
      <c r="AJ103" s="30" t="s">
        <v>2285</v>
      </c>
      <c r="AK103" s="31">
        <v>39248</v>
      </c>
      <c r="AL103" s="328"/>
      <c r="AM103" s="329"/>
      <c r="AN103" s="25" t="s">
        <v>2256</v>
      </c>
      <c r="AO103" s="24">
        <v>45060</v>
      </c>
      <c r="AP103" s="258" t="s">
        <v>4185</v>
      </c>
      <c r="AQ103" s="259"/>
      <c r="AR103" s="259" t="s">
        <v>875</v>
      </c>
      <c r="AS103" s="259" t="s">
        <v>4186</v>
      </c>
      <c r="AT103" s="262"/>
      <c r="AU103" s="262"/>
      <c r="AV103" s="262"/>
      <c r="AW103" s="262"/>
      <c r="AX103" s="262"/>
      <c r="AY103" s="262"/>
      <c r="AZ103" s="262"/>
      <c r="BA103" s="317">
        <v>487</v>
      </c>
      <c r="BB103" s="390">
        <v>2</v>
      </c>
    </row>
    <row r="104" spans="1:54" ht="24.95" customHeight="1">
      <c r="A104" s="322" t="s">
        <v>6856</v>
      </c>
      <c r="B104" s="19"/>
      <c r="C104" s="19">
        <v>40</v>
      </c>
      <c r="D104" s="27"/>
      <c r="E104" s="27"/>
      <c r="F104" s="26" t="s">
        <v>6665</v>
      </c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 t="s">
        <v>6666</v>
      </c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4787</v>
      </c>
      <c r="AK104" s="31">
        <v>45075</v>
      </c>
      <c r="AL104" s="328"/>
      <c r="AM104" s="329"/>
      <c r="AN104" s="25"/>
      <c r="AO104" s="24"/>
      <c r="AP104" s="258" t="s">
        <v>6665</v>
      </c>
      <c r="AQ104" s="259">
        <v>179</v>
      </c>
      <c r="AR104" s="259"/>
      <c r="AS104" s="259"/>
      <c r="AT104" s="262"/>
      <c r="AU104" s="262"/>
      <c r="AV104" s="262"/>
      <c r="AW104" s="262"/>
      <c r="AX104" s="262"/>
      <c r="AY104" s="262"/>
      <c r="AZ104" s="262"/>
      <c r="BA104" s="317"/>
      <c r="BB104" s="390">
        <v>3</v>
      </c>
    </row>
    <row r="105" spans="1:54" ht="24.95" customHeight="1">
      <c r="A105" s="322" t="s">
        <v>6856</v>
      </c>
      <c r="B105" s="19"/>
      <c r="C105" s="19">
        <v>40</v>
      </c>
      <c r="D105" s="27"/>
      <c r="E105" s="27"/>
      <c r="F105" s="26" t="s">
        <v>6510</v>
      </c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 t="s">
        <v>6511</v>
      </c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 t="s">
        <v>4787</v>
      </c>
      <c r="AK105" s="31">
        <v>45075</v>
      </c>
      <c r="AL105" s="328"/>
      <c r="AM105" s="329"/>
      <c r="AN105" s="25"/>
      <c r="AO105" s="24"/>
      <c r="AP105" s="258" t="s">
        <v>6510</v>
      </c>
      <c r="AQ105" s="259">
        <v>105</v>
      </c>
      <c r="AR105" s="259"/>
      <c r="AS105" s="259"/>
      <c r="AT105" s="262"/>
      <c r="AU105" s="262"/>
      <c r="AV105" s="262"/>
      <c r="AW105" s="262"/>
      <c r="AX105" s="262"/>
      <c r="AY105" s="262"/>
      <c r="AZ105" s="262"/>
      <c r="BA105" s="317"/>
      <c r="BB105" s="390">
        <v>3</v>
      </c>
    </row>
    <row r="106" spans="1:54" ht="24.95" customHeight="1">
      <c r="A106" s="322" t="s">
        <v>6856</v>
      </c>
      <c r="B106" s="19"/>
      <c r="C106" s="19">
        <v>21</v>
      </c>
      <c r="D106" s="27"/>
      <c r="E106" s="27"/>
      <c r="F106" s="26" t="s">
        <v>6403</v>
      </c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 t="s">
        <v>6404</v>
      </c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4787</v>
      </c>
      <c r="AK106" s="31">
        <v>45075</v>
      </c>
      <c r="AL106" s="328"/>
      <c r="AM106" s="329"/>
      <c r="AN106" s="25"/>
      <c r="AO106" s="24"/>
      <c r="AP106" s="258" t="s">
        <v>6403</v>
      </c>
      <c r="AQ106" s="259">
        <v>50</v>
      </c>
      <c r="AR106" s="259"/>
      <c r="AS106" s="259"/>
      <c r="AT106" s="262"/>
      <c r="AU106" s="262"/>
      <c r="AV106" s="262"/>
      <c r="AW106" s="262"/>
      <c r="AX106" s="262"/>
      <c r="AY106" s="262"/>
      <c r="AZ106" s="262"/>
      <c r="BA106" s="317"/>
      <c r="BB106" s="390">
        <v>3</v>
      </c>
    </row>
    <row r="107" spans="1:54" ht="24.95" customHeight="1">
      <c r="A107" s="322" t="s">
        <v>4807</v>
      </c>
      <c r="B107" s="19" t="s">
        <v>2206</v>
      </c>
      <c r="C107" s="19">
        <v>15</v>
      </c>
      <c r="D107" s="27" t="s">
        <v>3920</v>
      </c>
      <c r="E107" s="27"/>
      <c r="F107" s="26" t="s">
        <v>6142</v>
      </c>
      <c r="G107" s="26" t="s">
        <v>3946</v>
      </c>
      <c r="H107" s="26" t="s">
        <v>3</v>
      </c>
      <c r="I107" s="26"/>
      <c r="J107" s="26"/>
      <c r="K107" s="26"/>
      <c r="L107" s="26"/>
      <c r="M107" s="26" t="s">
        <v>3</v>
      </c>
      <c r="N107" s="26" t="s">
        <v>3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3947</v>
      </c>
      <c r="AB107" s="28" t="s">
        <v>3</v>
      </c>
      <c r="AC107" s="28"/>
      <c r="AD107" s="28"/>
      <c r="AE107" s="28" t="s">
        <v>3</v>
      </c>
      <c r="AF107" s="28" t="s">
        <v>3</v>
      </c>
      <c r="AG107" s="28"/>
      <c r="AH107" s="28" t="s">
        <v>3</v>
      </c>
      <c r="AI107" s="29"/>
      <c r="AJ107" s="30" t="s">
        <v>2285</v>
      </c>
      <c r="AK107" s="31">
        <v>39248</v>
      </c>
      <c r="AL107" s="328"/>
      <c r="AM107" s="329"/>
      <c r="AN107" s="25" t="s">
        <v>2256</v>
      </c>
      <c r="AO107" s="24">
        <v>45060</v>
      </c>
      <c r="AP107" s="258" t="s">
        <v>3948</v>
      </c>
      <c r="AQ107" s="259"/>
      <c r="AR107" s="259" t="s">
        <v>875</v>
      </c>
      <c r="AS107" s="259" t="s">
        <v>3949</v>
      </c>
      <c r="AT107" s="262"/>
      <c r="AU107" s="262"/>
      <c r="AV107" s="262"/>
      <c r="AW107" s="262"/>
      <c r="AX107" s="262"/>
      <c r="AY107" s="262"/>
      <c r="AZ107" s="262"/>
      <c r="BA107" s="317">
        <v>419</v>
      </c>
      <c r="BB107" s="390">
        <v>2</v>
      </c>
    </row>
    <row r="108" spans="1:54" ht="24.95" customHeight="1">
      <c r="A108" s="322" t="s">
        <v>4807</v>
      </c>
      <c r="B108" s="19" t="s">
        <v>2206</v>
      </c>
      <c r="C108" s="19">
        <v>15</v>
      </c>
      <c r="D108" s="27" t="s">
        <v>2208</v>
      </c>
      <c r="E108" s="27"/>
      <c r="F108" s="26" t="s">
        <v>6199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3</v>
      </c>
      <c r="N108" s="26" t="s">
        <v>3</v>
      </c>
      <c r="O108" s="26"/>
      <c r="P108" s="26" t="s">
        <v>3</v>
      </c>
      <c r="Q108" s="26" t="s">
        <v>3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4147</v>
      </c>
      <c r="AB108" s="28" t="s">
        <v>4148</v>
      </c>
      <c r="AC108" s="28"/>
      <c r="AD108" s="28"/>
      <c r="AE108" s="28" t="s">
        <v>3</v>
      </c>
      <c r="AF108" s="28" t="s">
        <v>3</v>
      </c>
      <c r="AG108" s="28"/>
      <c r="AH108" s="28" t="s">
        <v>3</v>
      </c>
      <c r="AI108" s="29"/>
      <c r="AJ108" s="30" t="s">
        <v>2285</v>
      </c>
      <c r="AK108" s="31">
        <v>39248</v>
      </c>
      <c r="AL108" s="328"/>
      <c r="AM108" s="329"/>
      <c r="AN108" s="25" t="s">
        <v>2256</v>
      </c>
      <c r="AO108" s="24">
        <v>45060</v>
      </c>
      <c r="AP108" s="258" t="s">
        <v>4149</v>
      </c>
      <c r="AQ108" s="259"/>
      <c r="AR108" s="259" t="s">
        <v>875</v>
      </c>
      <c r="AS108" s="259" t="s">
        <v>4150</v>
      </c>
      <c r="AT108" s="262"/>
      <c r="AU108" s="262"/>
      <c r="AV108" s="262"/>
      <c r="AW108" s="262"/>
      <c r="AX108" s="262"/>
      <c r="AY108" s="262"/>
      <c r="AZ108" s="262"/>
      <c r="BA108" s="317">
        <v>476</v>
      </c>
      <c r="BB108" s="390">
        <v>2</v>
      </c>
    </row>
    <row r="109" spans="1:54" ht="24.95" customHeight="1">
      <c r="A109" s="322" t="s">
        <v>4807</v>
      </c>
      <c r="B109" s="19" t="s">
        <v>2206</v>
      </c>
      <c r="C109" s="19">
        <v>15</v>
      </c>
      <c r="D109" s="27" t="s">
        <v>2208</v>
      </c>
      <c r="E109" s="27"/>
      <c r="F109" s="26" t="s">
        <v>6233</v>
      </c>
      <c r="G109" s="26" t="s">
        <v>3</v>
      </c>
      <c r="H109" s="26"/>
      <c r="I109" s="26"/>
      <c r="J109" s="26"/>
      <c r="K109" s="26"/>
      <c r="L109" s="26"/>
      <c r="M109" s="26"/>
      <c r="N109" s="26"/>
      <c r="O109" s="26"/>
      <c r="P109" s="26" t="s">
        <v>4281</v>
      </c>
      <c r="Q109" s="26"/>
      <c r="R109" s="26"/>
      <c r="S109" s="26" t="s">
        <v>4282</v>
      </c>
      <c r="T109" s="26"/>
      <c r="U109" s="26" t="s">
        <v>4283</v>
      </c>
      <c r="V109" s="26"/>
      <c r="W109" s="26"/>
      <c r="X109" s="26"/>
      <c r="Y109" s="26" t="s">
        <v>4284</v>
      </c>
      <c r="Z109" s="26" t="s">
        <v>4230</v>
      </c>
      <c r="AA109" s="28" t="s">
        <v>4285</v>
      </c>
      <c r="AB109" s="28" t="s">
        <v>4286</v>
      </c>
      <c r="AC109" s="28"/>
      <c r="AD109" s="28"/>
      <c r="AE109" s="28"/>
      <c r="AF109" s="28"/>
      <c r="AG109" s="28"/>
      <c r="AH109" s="28"/>
      <c r="AI109" s="29"/>
      <c r="AJ109" s="30" t="s">
        <v>2423</v>
      </c>
      <c r="AK109" s="31">
        <v>39248</v>
      </c>
      <c r="AL109" s="328"/>
      <c r="AM109" s="329"/>
      <c r="AN109" s="25" t="s">
        <v>2256</v>
      </c>
      <c r="AO109" s="24">
        <v>45060</v>
      </c>
      <c r="AP109" s="258" t="s">
        <v>4287</v>
      </c>
      <c r="AQ109" s="259"/>
      <c r="AR109" s="259" t="s">
        <v>2200</v>
      </c>
      <c r="AS109" s="259" t="s">
        <v>665</v>
      </c>
      <c r="AT109" s="262"/>
      <c r="AU109" s="262"/>
      <c r="AV109" s="262"/>
      <c r="AW109" s="262"/>
      <c r="AX109" s="262"/>
      <c r="AY109" s="262"/>
      <c r="AZ109" s="262"/>
      <c r="BA109" s="317">
        <v>511</v>
      </c>
      <c r="BB109" s="390">
        <v>2</v>
      </c>
    </row>
    <row r="110" spans="1:54" ht="24.95" customHeight="1">
      <c r="A110" s="322" t="s">
        <v>4807</v>
      </c>
      <c r="B110" s="19" t="s">
        <v>2206</v>
      </c>
      <c r="C110" s="19">
        <v>15</v>
      </c>
      <c r="D110" s="27" t="s">
        <v>2208</v>
      </c>
      <c r="E110" s="27"/>
      <c r="F110" s="26" t="s">
        <v>6215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3</v>
      </c>
      <c r="N110" s="26" t="s">
        <v>3</v>
      </c>
      <c r="O110" s="26"/>
      <c r="P110" s="26" t="s">
        <v>3</v>
      </c>
      <c r="Q110" s="26" t="s">
        <v>3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4199</v>
      </c>
      <c r="AB110" s="28" t="s">
        <v>3</v>
      </c>
      <c r="AC110" s="28"/>
      <c r="AD110" s="28"/>
      <c r="AE110" s="28" t="s">
        <v>3</v>
      </c>
      <c r="AF110" s="28" t="s">
        <v>3</v>
      </c>
      <c r="AG110" s="28"/>
      <c r="AH110" s="28" t="s">
        <v>3</v>
      </c>
      <c r="AI110" s="29"/>
      <c r="AJ110" s="30" t="s">
        <v>2285</v>
      </c>
      <c r="AK110" s="31">
        <v>39248</v>
      </c>
      <c r="AL110" s="328"/>
      <c r="AM110" s="329"/>
      <c r="AN110" s="25" t="s">
        <v>2256</v>
      </c>
      <c r="AO110" s="24">
        <v>45060</v>
      </c>
      <c r="AP110" s="258" t="s">
        <v>4200</v>
      </c>
      <c r="AQ110" s="259"/>
      <c r="AR110" s="259" t="s">
        <v>875</v>
      </c>
      <c r="AS110" s="259" t="s">
        <v>4201</v>
      </c>
      <c r="AT110" s="262"/>
      <c r="AU110" s="262"/>
      <c r="AV110" s="262"/>
      <c r="AW110" s="262"/>
      <c r="AX110" s="262"/>
      <c r="AY110" s="262"/>
      <c r="AZ110" s="262"/>
      <c r="BA110" s="317">
        <v>492</v>
      </c>
      <c r="BB110" s="390">
        <v>2</v>
      </c>
    </row>
    <row r="111" spans="1:54" ht="24.95" customHeight="1">
      <c r="A111" s="322" t="s">
        <v>4807</v>
      </c>
      <c r="B111" s="19" t="s">
        <v>2206</v>
      </c>
      <c r="C111" s="19">
        <v>15</v>
      </c>
      <c r="D111" s="27" t="s">
        <v>2208</v>
      </c>
      <c r="E111" s="27"/>
      <c r="F111" s="26" t="s">
        <v>6186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3</v>
      </c>
      <c r="N111" s="26" t="s">
        <v>3</v>
      </c>
      <c r="O111" s="26"/>
      <c r="P111" s="26" t="s">
        <v>3</v>
      </c>
      <c r="Q111" s="26" t="s">
        <v>3</v>
      </c>
      <c r="R111" s="26" t="s">
        <v>3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4104</v>
      </c>
      <c r="AB111" s="28" t="s">
        <v>3</v>
      </c>
      <c r="AC111" s="28"/>
      <c r="AD111" s="28"/>
      <c r="AE111" s="28" t="s">
        <v>3</v>
      </c>
      <c r="AF111" s="28" t="s">
        <v>3</v>
      </c>
      <c r="AG111" s="28"/>
      <c r="AH111" s="28" t="s">
        <v>3</v>
      </c>
      <c r="AI111" s="29"/>
      <c r="AJ111" s="30" t="s">
        <v>2285</v>
      </c>
      <c r="AK111" s="31">
        <v>39248</v>
      </c>
      <c r="AL111" s="328"/>
      <c r="AM111" s="329"/>
      <c r="AN111" s="25" t="s">
        <v>2256</v>
      </c>
      <c r="AO111" s="24">
        <v>45060</v>
      </c>
      <c r="AP111" s="258" t="s">
        <v>4105</v>
      </c>
      <c r="AQ111" s="259"/>
      <c r="AR111" s="259" t="s">
        <v>875</v>
      </c>
      <c r="AS111" s="259" t="s">
        <v>4106</v>
      </c>
      <c r="AT111" s="262"/>
      <c r="AU111" s="262"/>
      <c r="AV111" s="262"/>
      <c r="AW111" s="262"/>
      <c r="AX111" s="262"/>
      <c r="AY111" s="262"/>
      <c r="AZ111" s="262"/>
      <c r="BA111" s="317">
        <v>463</v>
      </c>
      <c r="BB111" s="390">
        <v>2</v>
      </c>
    </row>
    <row r="112" spans="1:54" ht="24.95" customHeight="1">
      <c r="A112" s="322" t="s">
        <v>4807</v>
      </c>
      <c r="B112" s="19" t="s">
        <v>2206</v>
      </c>
      <c r="C112" s="19">
        <v>15</v>
      </c>
      <c r="D112" s="27" t="s">
        <v>2208</v>
      </c>
      <c r="E112" s="27"/>
      <c r="F112" s="26" t="s">
        <v>6220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 t="s">
        <v>3</v>
      </c>
      <c r="Q112" s="26" t="s">
        <v>3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4214</v>
      </c>
      <c r="AB112" s="28" t="s">
        <v>3</v>
      </c>
      <c r="AC112" s="28"/>
      <c r="AD112" s="28"/>
      <c r="AE112" s="28" t="s">
        <v>3</v>
      </c>
      <c r="AF112" s="28" t="s">
        <v>3</v>
      </c>
      <c r="AG112" s="28"/>
      <c r="AH112" s="28" t="s">
        <v>3</v>
      </c>
      <c r="AI112" s="29"/>
      <c r="AJ112" s="30" t="s">
        <v>2285</v>
      </c>
      <c r="AK112" s="31">
        <v>39248</v>
      </c>
      <c r="AL112" s="328"/>
      <c r="AM112" s="329"/>
      <c r="AN112" s="25" t="s">
        <v>2256</v>
      </c>
      <c r="AO112" s="24">
        <v>45060</v>
      </c>
      <c r="AP112" s="258" t="s">
        <v>4215</v>
      </c>
      <c r="AQ112" s="259"/>
      <c r="AR112" s="259" t="s">
        <v>875</v>
      </c>
      <c r="AS112" s="259" t="s">
        <v>4216</v>
      </c>
      <c r="AT112" s="262"/>
      <c r="AU112" s="262"/>
      <c r="AV112" s="262"/>
      <c r="AW112" s="262"/>
      <c r="AX112" s="262"/>
      <c r="AY112" s="262"/>
      <c r="AZ112" s="262"/>
      <c r="BA112" s="317">
        <v>497</v>
      </c>
      <c r="BB112" s="390">
        <v>2</v>
      </c>
    </row>
    <row r="113" spans="1:54" s="406" customFormat="1" ht="24.95" customHeight="1">
      <c r="A113" s="322" t="s">
        <v>4807</v>
      </c>
      <c r="B113" s="19" t="s">
        <v>2206</v>
      </c>
      <c r="C113" s="19">
        <v>15</v>
      </c>
      <c r="D113" s="27" t="s">
        <v>2208</v>
      </c>
      <c r="E113" s="27"/>
      <c r="F113" s="26" t="s">
        <v>6221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3</v>
      </c>
      <c r="N113" s="26" t="s">
        <v>3</v>
      </c>
      <c r="O113" s="26"/>
      <c r="P113" s="26" t="s">
        <v>3</v>
      </c>
      <c r="Q113" s="26" t="s">
        <v>3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4217</v>
      </c>
      <c r="AB113" s="28" t="s">
        <v>3</v>
      </c>
      <c r="AC113" s="28"/>
      <c r="AD113" s="28"/>
      <c r="AE113" s="28" t="s">
        <v>3</v>
      </c>
      <c r="AF113" s="28" t="s">
        <v>3</v>
      </c>
      <c r="AG113" s="28"/>
      <c r="AH113" s="28" t="s">
        <v>3</v>
      </c>
      <c r="AI113" s="29"/>
      <c r="AJ113" s="30" t="s">
        <v>2285</v>
      </c>
      <c r="AK113" s="31">
        <v>39248</v>
      </c>
      <c r="AL113" s="328"/>
      <c r="AM113" s="329"/>
      <c r="AN113" s="25" t="s">
        <v>2256</v>
      </c>
      <c r="AO113" s="24">
        <v>45060</v>
      </c>
      <c r="AP113" s="258" t="s">
        <v>4218</v>
      </c>
      <c r="AQ113" s="259"/>
      <c r="AR113" s="259" t="s">
        <v>875</v>
      </c>
      <c r="AS113" s="259" t="s">
        <v>4219</v>
      </c>
      <c r="AT113" s="262"/>
      <c r="AU113" s="262"/>
      <c r="AV113" s="262"/>
      <c r="AW113" s="262"/>
      <c r="AX113" s="262"/>
      <c r="AY113" s="262"/>
      <c r="AZ113" s="262"/>
      <c r="BA113" s="317">
        <v>498</v>
      </c>
      <c r="BB113" s="390">
        <v>2</v>
      </c>
    </row>
    <row r="114" spans="1:54" ht="24.95" customHeight="1">
      <c r="A114" s="322" t="s">
        <v>4807</v>
      </c>
      <c r="B114" s="19" t="s">
        <v>2206</v>
      </c>
      <c r="C114" s="19">
        <v>15</v>
      </c>
      <c r="D114" s="27" t="s">
        <v>2208</v>
      </c>
      <c r="E114" s="27"/>
      <c r="F114" s="26" t="s">
        <v>6222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3</v>
      </c>
      <c r="N114" s="26" t="s">
        <v>3</v>
      </c>
      <c r="O114" s="26"/>
      <c r="P114" s="26" t="s">
        <v>3</v>
      </c>
      <c r="Q114" s="26" t="s">
        <v>3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4220</v>
      </c>
      <c r="AB114" s="28" t="s">
        <v>3</v>
      </c>
      <c r="AC114" s="28"/>
      <c r="AD114" s="28"/>
      <c r="AE114" s="28" t="s">
        <v>3</v>
      </c>
      <c r="AF114" s="28" t="s">
        <v>3</v>
      </c>
      <c r="AG114" s="28"/>
      <c r="AH114" s="28" t="s">
        <v>3</v>
      </c>
      <c r="AI114" s="29"/>
      <c r="AJ114" s="30" t="s">
        <v>2285</v>
      </c>
      <c r="AK114" s="31">
        <v>39248</v>
      </c>
      <c r="AL114" s="328"/>
      <c r="AM114" s="329"/>
      <c r="AN114" s="25" t="s">
        <v>2256</v>
      </c>
      <c r="AO114" s="24">
        <v>45060</v>
      </c>
      <c r="AP114" s="258" t="s">
        <v>4221</v>
      </c>
      <c r="AQ114" s="259"/>
      <c r="AR114" s="259" t="s">
        <v>875</v>
      </c>
      <c r="AS114" s="259" t="s">
        <v>4222</v>
      </c>
      <c r="AT114" s="262"/>
      <c r="AU114" s="262"/>
      <c r="AV114" s="262"/>
      <c r="AW114" s="262"/>
      <c r="AX114" s="262"/>
      <c r="AY114" s="262"/>
      <c r="AZ114" s="262"/>
      <c r="BA114" s="317">
        <v>499</v>
      </c>
      <c r="BB114" s="390">
        <v>2</v>
      </c>
    </row>
    <row r="115" spans="1:54" ht="24.95" customHeight="1">
      <c r="A115" s="322" t="s">
        <v>4807</v>
      </c>
      <c r="B115" s="19" t="s">
        <v>2206</v>
      </c>
      <c r="C115" s="19">
        <v>15</v>
      </c>
      <c r="D115" s="27" t="s">
        <v>2208</v>
      </c>
      <c r="E115" s="27"/>
      <c r="F115" s="26" t="s">
        <v>6219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4211</v>
      </c>
      <c r="AB115" s="28" t="s">
        <v>3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2285</v>
      </c>
      <c r="AK115" s="31">
        <v>39248</v>
      </c>
      <c r="AL115" s="328"/>
      <c r="AM115" s="329"/>
      <c r="AN115" s="25" t="s">
        <v>2256</v>
      </c>
      <c r="AO115" s="24">
        <v>45060</v>
      </c>
      <c r="AP115" s="258" t="s">
        <v>4212</v>
      </c>
      <c r="AQ115" s="259"/>
      <c r="AR115" s="259" t="s">
        <v>875</v>
      </c>
      <c r="AS115" s="259" t="s">
        <v>4213</v>
      </c>
      <c r="AT115" s="262"/>
      <c r="AU115" s="262"/>
      <c r="AV115" s="262"/>
      <c r="AW115" s="262"/>
      <c r="AX115" s="262"/>
      <c r="AY115" s="262"/>
      <c r="AZ115" s="262"/>
      <c r="BA115" s="317">
        <v>496</v>
      </c>
      <c r="BB115" s="390">
        <v>2</v>
      </c>
    </row>
    <row r="116" spans="1:54" ht="24.95" customHeight="1">
      <c r="A116" s="322" t="s">
        <v>4807</v>
      </c>
      <c r="B116" s="19" t="s">
        <v>2206</v>
      </c>
      <c r="C116" s="19">
        <v>15</v>
      </c>
      <c r="D116" s="27" t="s">
        <v>2208</v>
      </c>
      <c r="E116" s="27"/>
      <c r="F116" s="26" t="s">
        <v>6223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3</v>
      </c>
      <c r="N116" s="26" t="s">
        <v>3</v>
      </c>
      <c r="O116" s="26"/>
      <c r="P116" s="26" t="s">
        <v>3</v>
      </c>
      <c r="Q116" s="26" t="s">
        <v>3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4223</v>
      </c>
      <c r="AB116" s="28" t="s">
        <v>4224</v>
      </c>
      <c r="AC116" s="28"/>
      <c r="AD116" s="28"/>
      <c r="AE116" s="28" t="s">
        <v>3</v>
      </c>
      <c r="AF116" s="28" t="s">
        <v>3</v>
      </c>
      <c r="AG116" s="28"/>
      <c r="AH116" s="28" t="s">
        <v>3</v>
      </c>
      <c r="AI116" s="29"/>
      <c r="AJ116" s="30" t="s">
        <v>2285</v>
      </c>
      <c r="AK116" s="31">
        <v>39248</v>
      </c>
      <c r="AL116" s="328"/>
      <c r="AM116" s="329"/>
      <c r="AN116" s="25" t="s">
        <v>2256</v>
      </c>
      <c r="AO116" s="24">
        <v>45060</v>
      </c>
      <c r="AP116" s="258" t="s">
        <v>4225</v>
      </c>
      <c r="AQ116" s="259"/>
      <c r="AR116" s="259" t="s">
        <v>875</v>
      </c>
      <c r="AS116" s="259" t="s">
        <v>4226</v>
      </c>
      <c r="AT116" s="262"/>
      <c r="AU116" s="262"/>
      <c r="AV116" s="262"/>
      <c r="AW116" s="262"/>
      <c r="AX116" s="262"/>
      <c r="AY116" s="262"/>
      <c r="AZ116" s="262"/>
      <c r="BA116" s="317">
        <v>500</v>
      </c>
      <c r="BB116" s="390">
        <v>2</v>
      </c>
    </row>
    <row r="117" spans="1:54" ht="24.95" customHeight="1">
      <c r="A117" s="322" t="s">
        <v>6856</v>
      </c>
      <c r="B117" s="19"/>
      <c r="C117" s="19"/>
      <c r="D117" s="27"/>
      <c r="E117" s="27"/>
      <c r="F117" s="26" t="s">
        <v>6553</v>
      </c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 t="s">
        <v>6554</v>
      </c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 t="s">
        <v>4787</v>
      </c>
      <c r="AK117" s="31">
        <v>45075</v>
      </c>
      <c r="AL117" s="328"/>
      <c r="AM117" s="329"/>
      <c r="AN117" s="25"/>
      <c r="AO117" s="24"/>
      <c r="AP117" s="258" t="s">
        <v>6553</v>
      </c>
      <c r="AQ117" s="259">
        <v>127</v>
      </c>
      <c r="AR117" s="259"/>
      <c r="AS117" s="259"/>
      <c r="AT117" s="262"/>
      <c r="AU117" s="262"/>
      <c r="AV117" s="262"/>
      <c r="AW117" s="262"/>
      <c r="AX117" s="262"/>
      <c r="AY117" s="262"/>
      <c r="AZ117" s="262"/>
      <c r="BA117" s="317"/>
      <c r="BB117" s="390">
        <v>3</v>
      </c>
    </row>
    <row r="118" spans="1:54" ht="24.95" customHeight="1">
      <c r="A118" s="322" t="s">
        <v>6856</v>
      </c>
      <c r="B118" s="19"/>
      <c r="C118" s="19"/>
      <c r="D118" s="27"/>
      <c r="E118" s="27"/>
      <c r="F118" s="26" t="s">
        <v>6638</v>
      </c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 t="s">
        <v>6639</v>
      </c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 t="s">
        <v>4787</v>
      </c>
      <c r="AK118" s="31">
        <v>45075</v>
      </c>
      <c r="AL118" s="328"/>
      <c r="AM118" s="329"/>
      <c r="AN118" s="25"/>
      <c r="AO118" s="24"/>
      <c r="AP118" s="258" t="s">
        <v>6638</v>
      </c>
      <c r="AQ118" s="259">
        <v>165</v>
      </c>
      <c r="AR118" s="259"/>
      <c r="AS118" s="259"/>
      <c r="AT118" s="262"/>
      <c r="AU118" s="262"/>
      <c r="AV118" s="262"/>
      <c r="AW118" s="262"/>
      <c r="AX118" s="262"/>
      <c r="AY118" s="262"/>
      <c r="AZ118" s="262"/>
      <c r="BA118" s="317"/>
      <c r="BB118" s="390">
        <v>3</v>
      </c>
    </row>
    <row r="119" spans="1:54" ht="24.95" customHeight="1">
      <c r="A119" s="322" t="s">
        <v>6856</v>
      </c>
      <c r="B119" s="19"/>
      <c r="C119" s="19"/>
      <c r="D119" s="27"/>
      <c r="E119" s="27"/>
      <c r="F119" s="26" t="s">
        <v>6478</v>
      </c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 t="s">
        <v>6479</v>
      </c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 t="s">
        <v>4787</v>
      </c>
      <c r="AK119" s="31">
        <v>45075</v>
      </c>
      <c r="AL119" s="328"/>
      <c r="AM119" s="329"/>
      <c r="AN119" s="25"/>
      <c r="AO119" s="24"/>
      <c r="AP119" s="258" t="s">
        <v>6478</v>
      </c>
      <c r="AQ119" s="259">
        <v>88</v>
      </c>
      <c r="AR119" s="259"/>
      <c r="AS119" s="259"/>
      <c r="AT119" s="262"/>
      <c r="AU119" s="262"/>
      <c r="AV119" s="262"/>
      <c r="AW119" s="262"/>
      <c r="AX119" s="262"/>
      <c r="AY119" s="262"/>
      <c r="AZ119" s="262"/>
      <c r="BA119" s="317"/>
      <c r="BB119" s="390">
        <v>3</v>
      </c>
    </row>
    <row r="120" spans="1:54" ht="24.95" customHeight="1">
      <c r="A120" s="322" t="s">
        <v>6856</v>
      </c>
      <c r="B120" s="19"/>
      <c r="C120" s="19"/>
      <c r="D120" s="27"/>
      <c r="E120" s="27"/>
      <c r="F120" s="26" t="s">
        <v>6692</v>
      </c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 t="s">
        <v>6693</v>
      </c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4787</v>
      </c>
      <c r="AK120" s="31">
        <v>45075</v>
      </c>
      <c r="AL120" s="328"/>
      <c r="AM120" s="329"/>
      <c r="AN120" s="25"/>
      <c r="AO120" s="24"/>
      <c r="AP120" s="258" t="s">
        <v>6692</v>
      </c>
      <c r="AQ120" s="259">
        <v>193</v>
      </c>
      <c r="AR120" s="259"/>
      <c r="AS120" s="259"/>
      <c r="AT120" s="262"/>
      <c r="AU120" s="262"/>
      <c r="AV120" s="262"/>
      <c r="AW120" s="262"/>
      <c r="AX120" s="262"/>
      <c r="AY120" s="262"/>
      <c r="AZ120" s="262"/>
      <c r="BA120" s="317"/>
      <c r="BB120" s="390">
        <v>3</v>
      </c>
    </row>
    <row r="121" spans="1:54" ht="24.95" customHeight="1">
      <c r="A121" s="322" t="s">
        <v>6856</v>
      </c>
      <c r="B121" s="19"/>
      <c r="C121" s="19">
        <v>0</v>
      </c>
      <c r="D121" s="27"/>
      <c r="E121" s="27"/>
      <c r="F121" s="26" t="s">
        <v>6565</v>
      </c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 t="s">
        <v>6566</v>
      </c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 t="s">
        <v>4787</v>
      </c>
      <c r="AK121" s="31">
        <v>45075</v>
      </c>
      <c r="AL121" s="328"/>
      <c r="AM121" s="329"/>
      <c r="AN121" s="25"/>
      <c r="AO121" s="24"/>
      <c r="AP121" s="258" t="s">
        <v>6565</v>
      </c>
      <c r="AQ121" s="259">
        <v>132</v>
      </c>
      <c r="AR121" s="259"/>
      <c r="AS121" s="259"/>
      <c r="AT121" s="262"/>
      <c r="AU121" s="262"/>
      <c r="AV121" s="262"/>
      <c r="AW121" s="262"/>
      <c r="AX121" s="262"/>
      <c r="AY121" s="262"/>
      <c r="AZ121" s="262"/>
      <c r="BA121" s="317"/>
      <c r="BB121" s="390">
        <v>3</v>
      </c>
    </row>
    <row r="122" spans="1:54" ht="24.95" customHeight="1">
      <c r="A122" s="322" t="s">
        <v>6856</v>
      </c>
      <c r="B122" s="19"/>
      <c r="C122" s="19">
        <v>33</v>
      </c>
      <c r="D122" s="27"/>
      <c r="E122" s="27"/>
      <c r="F122" s="26" t="s">
        <v>6700</v>
      </c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 t="s">
        <v>6701</v>
      </c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4787</v>
      </c>
      <c r="AK122" s="31">
        <v>45075</v>
      </c>
      <c r="AL122" s="328"/>
      <c r="AM122" s="329"/>
      <c r="AN122" s="25"/>
      <c r="AO122" s="24"/>
      <c r="AP122" s="258" t="s">
        <v>6700</v>
      </c>
      <c r="AQ122" s="259">
        <v>198</v>
      </c>
      <c r="AR122" s="259"/>
      <c r="AS122" s="259"/>
      <c r="AT122" s="262"/>
      <c r="AU122" s="262"/>
      <c r="AV122" s="262"/>
      <c r="AW122" s="262"/>
      <c r="AX122" s="262"/>
      <c r="AY122" s="262"/>
      <c r="AZ122" s="262"/>
      <c r="BA122" s="317"/>
      <c r="BB122" s="390">
        <v>3</v>
      </c>
    </row>
    <row r="123" spans="1:54" ht="24.95" customHeight="1">
      <c r="A123" s="322" t="s">
        <v>6856</v>
      </c>
      <c r="B123" s="19"/>
      <c r="C123" s="19"/>
      <c r="D123" s="27"/>
      <c r="E123" s="27"/>
      <c r="F123" s="26" t="s">
        <v>6473</v>
      </c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 t="s">
        <v>6474</v>
      </c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 t="s">
        <v>4787</v>
      </c>
      <c r="AK123" s="31">
        <v>45075</v>
      </c>
      <c r="AL123" s="328"/>
      <c r="AM123" s="329"/>
      <c r="AN123" s="25"/>
      <c r="AO123" s="24"/>
      <c r="AP123" s="258" t="s">
        <v>6475</v>
      </c>
      <c r="AQ123" s="259">
        <v>86</v>
      </c>
      <c r="AR123" s="259"/>
      <c r="AS123" s="259"/>
      <c r="AT123" s="262"/>
      <c r="AU123" s="262"/>
      <c r="AV123" s="262"/>
      <c r="AW123" s="262"/>
      <c r="AX123" s="262"/>
      <c r="AY123" s="262"/>
      <c r="AZ123" s="262"/>
      <c r="BA123" s="317"/>
      <c r="BB123" s="390">
        <v>3</v>
      </c>
    </row>
    <row r="124" spans="1:54" ht="24.95" customHeight="1">
      <c r="A124" s="322" t="s">
        <v>4807</v>
      </c>
      <c r="B124" s="19" t="s">
        <v>2206</v>
      </c>
      <c r="C124" s="19">
        <v>15</v>
      </c>
      <c r="D124" s="27" t="s">
        <v>2208</v>
      </c>
      <c r="E124" s="27"/>
      <c r="F124" s="26" t="s">
        <v>6207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3</v>
      </c>
      <c r="N124" s="26" t="s">
        <v>3</v>
      </c>
      <c r="O124" s="26"/>
      <c r="P124" s="26" t="s">
        <v>3</v>
      </c>
      <c r="Q124" s="26" t="s">
        <v>3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4173</v>
      </c>
      <c r="AB124" s="28" t="s">
        <v>4174</v>
      </c>
      <c r="AC124" s="28"/>
      <c r="AD124" s="28"/>
      <c r="AE124" s="28" t="s">
        <v>3</v>
      </c>
      <c r="AF124" s="28" t="s">
        <v>3</v>
      </c>
      <c r="AG124" s="28"/>
      <c r="AH124" s="28" t="s">
        <v>3</v>
      </c>
      <c r="AI124" s="29"/>
      <c r="AJ124" s="30" t="s">
        <v>2285</v>
      </c>
      <c r="AK124" s="31">
        <v>39248</v>
      </c>
      <c r="AL124" s="328"/>
      <c r="AM124" s="329"/>
      <c r="AN124" s="25" t="s">
        <v>2256</v>
      </c>
      <c r="AO124" s="24">
        <v>45060</v>
      </c>
      <c r="AP124" s="258" t="s">
        <v>4175</v>
      </c>
      <c r="AQ124" s="259"/>
      <c r="AR124" s="259" t="s">
        <v>875</v>
      </c>
      <c r="AS124" s="259" t="s">
        <v>4176</v>
      </c>
      <c r="AT124" s="262"/>
      <c r="AU124" s="262"/>
      <c r="AV124" s="262"/>
      <c r="AW124" s="262"/>
      <c r="AX124" s="262"/>
      <c r="AY124" s="262"/>
      <c r="AZ124" s="262"/>
      <c r="BA124" s="317">
        <v>484</v>
      </c>
      <c r="BB124" s="390">
        <v>2</v>
      </c>
    </row>
    <row r="125" spans="1:54" ht="24.95" customHeight="1">
      <c r="A125" s="322" t="s">
        <v>4807</v>
      </c>
      <c r="B125" s="19" t="s">
        <v>2215</v>
      </c>
      <c r="C125" s="19">
        <v>91</v>
      </c>
      <c r="D125" s="27" t="s">
        <v>1351</v>
      </c>
      <c r="E125" s="27" t="s">
        <v>1515</v>
      </c>
      <c r="F125" s="26" t="s">
        <v>5662</v>
      </c>
      <c r="G125" s="26" t="s">
        <v>1516</v>
      </c>
      <c r="H125" s="26" t="s">
        <v>1517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/>
      <c r="Q125" s="26" t="s">
        <v>1518</v>
      </c>
      <c r="R125" s="26"/>
      <c r="S125" s="26"/>
      <c r="T125" s="26"/>
      <c r="U125" s="26" t="s">
        <v>3</v>
      </c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 t="s">
        <v>832</v>
      </c>
      <c r="AK125" s="31" t="s">
        <v>3</v>
      </c>
      <c r="AL125" s="328"/>
      <c r="AM125" s="329"/>
      <c r="AN125" s="25"/>
      <c r="AO125" s="24"/>
      <c r="AP125" s="258" t="s">
        <v>1519</v>
      </c>
      <c r="AQ125" s="259"/>
      <c r="AR125" s="259" t="s">
        <v>834</v>
      </c>
      <c r="AS125" s="259" t="s">
        <v>1520</v>
      </c>
      <c r="AT125" s="262"/>
      <c r="AU125" s="262"/>
      <c r="AV125" s="262" t="s">
        <v>1515</v>
      </c>
      <c r="AW125" s="262"/>
      <c r="AX125" s="262"/>
      <c r="AY125" s="262"/>
      <c r="AZ125" s="262"/>
      <c r="BA125" s="317">
        <v>94</v>
      </c>
      <c r="BB125" s="390">
        <v>1</v>
      </c>
    </row>
    <row r="126" spans="1:54" ht="24.95" customHeight="1">
      <c r="A126" s="322" t="s">
        <v>6856</v>
      </c>
      <c r="B126" s="19"/>
      <c r="C126" s="19"/>
      <c r="D126" s="27"/>
      <c r="E126" s="27"/>
      <c r="F126" s="26" t="s">
        <v>6655</v>
      </c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 t="s">
        <v>6656</v>
      </c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 t="s">
        <v>4787</v>
      </c>
      <c r="AK126" s="31">
        <v>45075</v>
      </c>
      <c r="AL126" s="328"/>
      <c r="AM126" s="329"/>
      <c r="AN126" s="25"/>
      <c r="AO126" s="24"/>
      <c r="AP126" s="258" t="s">
        <v>6655</v>
      </c>
      <c r="AQ126" s="259">
        <v>174</v>
      </c>
      <c r="AR126" s="259"/>
      <c r="AS126" s="259"/>
      <c r="AT126" s="262"/>
      <c r="AU126" s="262"/>
      <c r="AV126" s="262"/>
      <c r="AW126" s="262"/>
      <c r="AX126" s="262"/>
      <c r="AY126" s="262"/>
      <c r="AZ126" s="262"/>
      <c r="BA126" s="317"/>
      <c r="BB126" s="390">
        <v>3</v>
      </c>
    </row>
    <row r="127" spans="1:54" ht="24.95" customHeight="1">
      <c r="A127" s="322" t="s">
        <v>6856</v>
      </c>
      <c r="B127" s="19"/>
      <c r="C127" s="19"/>
      <c r="D127" s="27"/>
      <c r="E127" s="27"/>
      <c r="F127" s="26" t="s">
        <v>6551</v>
      </c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 t="s">
        <v>6552</v>
      </c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 t="s">
        <v>4787</v>
      </c>
      <c r="AK127" s="31">
        <v>45075</v>
      </c>
      <c r="AL127" s="328"/>
      <c r="AM127" s="329"/>
      <c r="AN127" s="25"/>
      <c r="AO127" s="24"/>
      <c r="AP127" s="258" t="s">
        <v>6551</v>
      </c>
      <c r="AQ127" s="259">
        <v>126</v>
      </c>
      <c r="AR127" s="259"/>
      <c r="AS127" s="259"/>
      <c r="AT127" s="262"/>
      <c r="AU127" s="262"/>
      <c r="AV127" s="262"/>
      <c r="AW127" s="262"/>
      <c r="AX127" s="262"/>
      <c r="AY127" s="262"/>
      <c r="AZ127" s="262"/>
      <c r="BA127" s="317"/>
      <c r="BB127" s="390">
        <v>3</v>
      </c>
    </row>
    <row r="128" spans="1:54" ht="24.95" customHeight="1">
      <c r="A128" s="322" t="s">
        <v>6856</v>
      </c>
      <c r="B128" s="19"/>
      <c r="C128" s="19">
        <v>55</v>
      </c>
      <c r="D128" s="27"/>
      <c r="E128" s="27"/>
      <c r="F128" s="26" t="s">
        <v>6494</v>
      </c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 t="s">
        <v>6495</v>
      </c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 t="s">
        <v>4787</v>
      </c>
      <c r="AK128" s="31">
        <v>45075</v>
      </c>
      <c r="AL128" s="328"/>
      <c r="AM128" s="329"/>
      <c r="AN128" s="25"/>
      <c r="AO128" s="24"/>
      <c r="AP128" s="258" t="s">
        <v>6494</v>
      </c>
      <c r="AQ128" s="259">
        <v>95</v>
      </c>
      <c r="AR128" s="259"/>
      <c r="AS128" s="259"/>
      <c r="AT128" s="262"/>
      <c r="AU128" s="262"/>
      <c r="AV128" s="262"/>
      <c r="AW128" s="262"/>
      <c r="AX128" s="262"/>
      <c r="AY128" s="262"/>
      <c r="AZ128" s="262"/>
      <c r="BA128" s="317"/>
      <c r="BB128" s="390">
        <v>3</v>
      </c>
    </row>
    <row r="129" spans="1:54" ht="24.95" customHeight="1">
      <c r="A129" s="322" t="s">
        <v>6856</v>
      </c>
      <c r="B129" s="19"/>
      <c r="C129" s="19">
        <v>18</v>
      </c>
      <c r="D129" s="27" t="s">
        <v>6862</v>
      </c>
      <c r="E129" s="27"/>
      <c r="F129" s="26" t="s">
        <v>6441</v>
      </c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 t="s">
        <v>6442</v>
      </c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 t="s">
        <v>4787</v>
      </c>
      <c r="AK129" s="31">
        <v>45075</v>
      </c>
      <c r="AL129" s="328"/>
      <c r="AM129" s="329"/>
      <c r="AN129" s="25"/>
      <c r="AO129" s="24"/>
      <c r="AP129" s="258" t="s">
        <v>6443</v>
      </c>
      <c r="AQ129" s="259">
        <v>72</v>
      </c>
      <c r="AR129" s="259"/>
      <c r="AS129" s="259"/>
      <c r="AT129" s="262"/>
      <c r="AU129" s="262"/>
      <c r="AV129" s="262"/>
      <c r="AW129" s="262"/>
      <c r="AX129" s="262"/>
      <c r="AY129" s="262"/>
      <c r="AZ129" s="262"/>
      <c r="BA129" s="317"/>
      <c r="BB129" s="390">
        <v>3</v>
      </c>
    </row>
    <row r="130" spans="1:54" ht="24.95" customHeight="1">
      <c r="A130" s="322" t="s">
        <v>6856</v>
      </c>
      <c r="B130" s="19"/>
      <c r="C130" s="19">
        <v>18</v>
      </c>
      <c r="D130" s="27" t="s">
        <v>6862</v>
      </c>
      <c r="E130" s="27"/>
      <c r="F130" s="26" t="s">
        <v>6354</v>
      </c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 t="s">
        <v>6355</v>
      </c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 t="s">
        <v>4787</v>
      </c>
      <c r="AK130" s="31">
        <v>45075</v>
      </c>
      <c r="AL130" s="328"/>
      <c r="AM130" s="329"/>
      <c r="AN130" s="25"/>
      <c r="AO130" s="24"/>
      <c r="AP130" s="258" t="s">
        <v>6356</v>
      </c>
      <c r="AQ130" s="259">
        <v>28</v>
      </c>
      <c r="AR130" s="259"/>
      <c r="AS130" s="259"/>
      <c r="AT130" s="262"/>
      <c r="AU130" s="262"/>
      <c r="AV130" s="262"/>
      <c r="AW130" s="262"/>
      <c r="AX130" s="262"/>
      <c r="AY130" s="262"/>
      <c r="AZ130" s="262"/>
      <c r="BA130" s="317"/>
      <c r="BB130" s="390">
        <v>3</v>
      </c>
    </row>
    <row r="131" spans="1:54" ht="24.95" customHeight="1">
      <c r="A131" s="322" t="s">
        <v>6856</v>
      </c>
      <c r="B131" s="19"/>
      <c r="C131" s="19">
        <v>18</v>
      </c>
      <c r="D131" s="27" t="s">
        <v>6862</v>
      </c>
      <c r="E131" s="27"/>
      <c r="F131" s="26" t="s">
        <v>6480</v>
      </c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 t="s">
        <v>6481</v>
      </c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 t="s">
        <v>4787</v>
      </c>
      <c r="AK131" s="31">
        <v>45075</v>
      </c>
      <c r="AL131" s="328"/>
      <c r="AM131" s="329"/>
      <c r="AN131" s="25"/>
      <c r="AO131" s="24"/>
      <c r="AP131" s="258" t="s">
        <v>6482</v>
      </c>
      <c r="AQ131" s="259">
        <v>89</v>
      </c>
      <c r="AR131" s="259"/>
      <c r="AS131" s="259"/>
      <c r="AT131" s="262"/>
      <c r="AU131" s="262"/>
      <c r="AV131" s="262"/>
      <c r="AW131" s="262"/>
      <c r="AX131" s="262"/>
      <c r="AY131" s="262"/>
      <c r="AZ131" s="262"/>
      <c r="BA131" s="317"/>
      <c r="BB131" s="390">
        <v>3</v>
      </c>
    </row>
    <row r="132" spans="1:54" ht="24.95" customHeight="1">
      <c r="A132" s="322" t="s">
        <v>6856</v>
      </c>
      <c r="B132" s="19"/>
      <c r="C132" s="19">
        <v>23</v>
      </c>
      <c r="D132" s="27"/>
      <c r="E132" s="27"/>
      <c r="F132" s="26" t="s">
        <v>6795</v>
      </c>
      <c r="G132" s="26"/>
      <c r="H132" s="26"/>
      <c r="I132" s="26"/>
      <c r="J132" s="26"/>
      <c r="K132" s="26"/>
      <c r="L132" s="26"/>
      <c r="M132" s="26"/>
      <c r="N132" s="26"/>
      <c r="O132" s="26"/>
      <c r="P132" s="26" t="s">
        <v>6796</v>
      </c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 t="s">
        <v>4787</v>
      </c>
      <c r="AK132" s="31">
        <v>45075</v>
      </c>
      <c r="AL132" s="328"/>
      <c r="AM132" s="329"/>
      <c r="AN132" s="25"/>
      <c r="AO132" s="24"/>
      <c r="AP132" s="258" t="s">
        <v>6795</v>
      </c>
      <c r="AQ132" s="259">
        <v>254</v>
      </c>
      <c r="AR132" s="259"/>
      <c r="AS132" s="259"/>
      <c r="AT132" s="262"/>
      <c r="AU132" s="262"/>
      <c r="AV132" s="262"/>
      <c r="AW132" s="262"/>
      <c r="AX132" s="262"/>
      <c r="AY132" s="262"/>
      <c r="AZ132" s="262"/>
      <c r="BA132" s="317"/>
      <c r="BB132" s="390">
        <v>3</v>
      </c>
    </row>
    <row r="133" spans="1:54" ht="24.95" customHeight="1">
      <c r="A133" s="322" t="s">
        <v>4807</v>
      </c>
      <c r="B133" s="19" t="s">
        <v>2206</v>
      </c>
      <c r="C133" s="19">
        <v>15</v>
      </c>
      <c r="D133" s="27" t="s">
        <v>2208</v>
      </c>
      <c r="E133" s="27"/>
      <c r="F133" s="26" t="s">
        <v>6198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</v>
      </c>
      <c r="N133" s="26" t="s">
        <v>3</v>
      </c>
      <c r="O133" s="26"/>
      <c r="P133" s="26" t="s">
        <v>3</v>
      </c>
      <c r="Q133" s="26" t="s">
        <v>3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4143</v>
      </c>
      <c r="AB133" s="28" t="s">
        <v>4144</v>
      </c>
      <c r="AC133" s="28"/>
      <c r="AD133" s="28"/>
      <c r="AE133" s="28" t="s">
        <v>3</v>
      </c>
      <c r="AF133" s="28" t="s">
        <v>3</v>
      </c>
      <c r="AG133" s="28"/>
      <c r="AH133" s="28" t="s">
        <v>3</v>
      </c>
      <c r="AI133" s="29"/>
      <c r="AJ133" s="30" t="s">
        <v>2285</v>
      </c>
      <c r="AK133" s="31">
        <v>39248</v>
      </c>
      <c r="AL133" s="328"/>
      <c r="AM133" s="329"/>
      <c r="AN133" s="25" t="s">
        <v>2256</v>
      </c>
      <c r="AO133" s="24">
        <v>45060</v>
      </c>
      <c r="AP133" s="258" t="s">
        <v>4145</v>
      </c>
      <c r="AQ133" s="259"/>
      <c r="AR133" s="259" t="s">
        <v>875</v>
      </c>
      <c r="AS133" s="259" t="s">
        <v>4146</v>
      </c>
      <c r="AT133" s="262"/>
      <c r="AU133" s="262"/>
      <c r="AV133" s="262"/>
      <c r="AW133" s="262"/>
      <c r="AX133" s="262"/>
      <c r="AY133" s="262"/>
      <c r="AZ133" s="262"/>
      <c r="BA133" s="317">
        <v>475</v>
      </c>
      <c r="BB133" s="390">
        <v>2</v>
      </c>
    </row>
    <row r="134" spans="1:54" ht="24.95" customHeight="1">
      <c r="A134" s="322" t="s">
        <v>6856</v>
      </c>
      <c r="B134" s="19"/>
      <c r="C134" s="19">
        <v>53</v>
      </c>
      <c r="D134" s="27"/>
      <c r="E134" s="27"/>
      <c r="F134" s="26" t="s">
        <v>4796</v>
      </c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 t="s">
        <v>4797</v>
      </c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 t="s">
        <v>4787</v>
      </c>
      <c r="AK134" s="31">
        <v>45075</v>
      </c>
      <c r="AL134" s="328"/>
      <c r="AM134" s="329"/>
      <c r="AN134" s="25"/>
      <c r="AO134" s="24"/>
      <c r="AP134" s="258" t="s">
        <v>4796</v>
      </c>
      <c r="AQ134" s="259">
        <v>286</v>
      </c>
      <c r="AR134" s="259"/>
      <c r="AS134" s="259"/>
      <c r="AT134" s="262"/>
      <c r="AU134" s="262"/>
      <c r="AV134" s="262"/>
      <c r="AW134" s="262"/>
      <c r="AX134" s="262"/>
      <c r="AY134" s="262"/>
      <c r="AZ134" s="262"/>
      <c r="BA134" s="317"/>
      <c r="BB134" s="390">
        <v>3</v>
      </c>
    </row>
    <row r="135" spans="1:54" ht="24.95" customHeight="1">
      <c r="A135" s="322" t="s">
        <v>6856</v>
      </c>
      <c r="B135" s="19"/>
      <c r="C135" s="19">
        <v>0</v>
      </c>
      <c r="D135" s="27"/>
      <c r="E135" s="27"/>
      <c r="F135" s="26" t="s">
        <v>6694</v>
      </c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 t="s">
        <v>6695</v>
      </c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 t="s">
        <v>4787</v>
      </c>
      <c r="AK135" s="31">
        <v>45075</v>
      </c>
      <c r="AL135" s="328"/>
      <c r="AM135" s="329"/>
      <c r="AN135" s="25"/>
      <c r="AO135" s="24"/>
      <c r="AP135" s="258" t="s">
        <v>6694</v>
      </c>
      <c r="AQ135" s="259">
        <v>194</v>
      </c>
      <c r="AR135" s="259"/>
      <c r="AS135" s="259"/>
      <c r="AT135" s="262"/>
      <c r="AU135" s="262"/>
      <c r="AV135" s="262"/>
      <c r="AW135" s="262"/>
      <c r="AX135" s="262"/>
      <c r="AY135" s="262"/>
      <c r="AZ135" s="262"/>
      <c r="BA135" s="317"/>
      <c r="BB135" s="390">
        <v>3</v>
      </c>
    </row>
    <row r="136" spans="1:54" ht="24.95" customHeight="1">
      <c r="A136" s="322" t="s">
        <v>4807</v>
      </c>
      <c r="B136" s="19" t="s">
        <v>2206</v>
      </c>
      <c r="C136" s="19">
        <v>15</v>
      </c>
      <c r="D136" s="27" t="s">
        <v>3920</v>
      </c>
      <c r="E136" s="27"/>
      <c r="F136" s="26" t="s">
        <v>6171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4051</v>
      </c>
      <c r="AB136" s="28" t="s">
        <v>4052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2285</v>
      </c>
      <c r="AK136" s="31">
        <v>39248</v>
      </c>
      <c r="AL136" s="328"/>
      <c r="AM136" s="329"/>
      <c r="AN136" s="25" t="s">
        <v>2256</v>
      </c>
      <c r="AO136" s="24">
        <v>45060</v>
      </c>
      <c r="AP136" s="258" t="s">
        <v>4053</v>
      </c>
      <c r="AQ136" s="259"/>
      <c r="AR136" s="259" t="s">
        <v>875</v>
      </c>
      <c r="AS136" s="259" t="s">
        <v>4054</v>
      </c>
      <c r="AT136" s="262"/>
      <c r="AU136" s="262"/>
      <c r="AV136" s="262"/>
      <c r="AW136" s="262"/>
      <c r="AX136" s="262"/>
      <c r="AY136" s="262"/>
      <c r="AZ136" s="262"/>
      <c r="BA136" s="317">
        <v>448</v>
      </c>
      <c r="BB136" s="390">
        <v>2</v>
      </c>
    </row>
    <row r="137" spans="1:54" ht="24.95" customHeight="1">
      <c r="A137" s="322" t="s">
        <v>4807</v>
      </c>
      <c r="B137" s="19" t="s">
        <v>2206</v>
      </c>
      <c r="C137" s="19">
        <v>15</v>
      </c>
      <c r="D137" s="27" t="s">
        <v>3920</v>
      </c>
      <c r="E137" s="27"/>
      <c r="F137" s="26" t="s">
        <v>6165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3</v>
      </c>
      <c r="N137" s="26" t="s">
        <v>3</v>
      </c>
      <c r="O137" s="26"/>
      <c r="P137" s="26" t="s">
        <v>3</v>
      </c>
      <c r="Q137" s="26" t="s">
        <v>3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4032</v>
      </c>
      <c r="AB137" s="28" t="s">
        <v>4033</v>
      </c>
      <c r="AC137" s="28"/>
      <c r="AD137" s="28"/>
      <c r="AE137" s="28" t="s">
        <v>3</v>
      </c>
      <c r="AF137" s="28" t="s">
        <v>3</v>
      </c>
      <c r="AG137" s="28"/>
      <c r="AH137" s="28" t="s">
        <v>3</v>
      </c>
      <c r="AI137" s="29"/>
      <c r="AJ137" s="30" t="s">
        <v>2285</v>
      </c>
      <c r="AK137" s="31">
        <v>39248</v>
      </c>
      <c r="AL137" s="328"/>
      <c r="AM137" s="329"/>
      <c r="AN137" s="25" t="s">
        <v>2256</v>
      </c>
      <c r="AO137" s="24">
        <v>45060</v>
      </c>
      <c r="AP137" s="258" t="s">
        <v>4034</v>
      </c>
      <c r="AQ137" s="259"/>
      <c r="AR137" s="259" t="s">
        <v>875</v>
      </c>
      <c r="AS137" s="259" t="s">
        <v>4035</v>
      </c>
      <c r="AT137" s="262"/>
      <c r="AU137" s="262"/>
      <c r="AV137" s="262"/>
      <c r="AW137" s="262"/>
      <c r="AX137" s="262"/>
      <c r="AY137" s="262"/>
      <c r="AZ137" s="262"/>
      <c r="BA137" s="317">
        <v>442</v>
      </c>
      <c r="BB137" s="390">
        <v>2</v>
      </c>
    </row>
    <row r="138" spans="1:54" ht="24.95" customHeight="1">
      <c r="A138" s="322" t="s">
        <v>4807</v>
      </c>
      <c r="B138" s="19" t="s">
        <v>2206</v>
      </c>
      <c r="C138" s="19">
        <v>15</v>
      </c>
      <c r="D138" s="27" t="s">
        <v>3920</v>
      </c>
      <c r="E138" s="27"/>
      <c r="F138" s="26" t="s">
        <v>6170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 t="s">
        <v>3</v>
      </c>
      <c r="Q138" s="26" t="s">
        <v>3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4032</v>
      </c>
      <c r="AB138" s="28" t="s">
        <v>4048</v>
      </c>
      <c r="AC138" s="28"/>
      <c r="AD138" s="28"/>
      <c r="AE138" s="28" t="s">
        <v>3</v>
      </c>
      <c r="AF138" s="28" t="s">
        <v>3</v>
      </c>
      <c r="AG138" s="28"/>
      <c r="AH138" s="28" t="s">
        <v>3</v>
      </c>
      <c r="AI138" s="29"/>
      <c r="AJ138" s="30" t="s">
        <v>2285</v>
      </c>
      <c r="AK138" s="31">
        <v>39248</v>
      </c>
      <c r="AL138" s="328"/>
      <c r="AM138" s="329"/>
      <c r="AN138" s="25" t="s">
        <v>2256</v>
      </c>
      <c r="AO138" s="24">
        <v>45060</v>
      </c>
      <c r="AP138" s="258" t="s">
        <v>4049</v>
      </c>
      <c r="AQ138" s="259"/>
      <c r="AR138" s="259" t="s">
        <v>875</v>
      </c>
      <c r="AS138" s="259" t="s">
        <v>4050</v>
      </c>
      <c r="AT138" s="262"/>
      <c r="AU138" s="262"/>
      <c r="AV138" s="262"/>
      <c r="AW138" s="262"/>
      <c r="AX138" s="262"/>
      <c r="AY138" s="262"/>
      <c r="AZ138" s="262"/>
      <c r="BA138" s="317">
        <v>447</v>
      </c>
      <c r="BB138" s="390">
        <v>2</v>
      </c>
    </row>
    <row r="139" spans="1:54" ht="24.95" customHeight="1">
      <c r="A139" s="322" t="s">
        <v>4807</v>
      </c>
      <c r="B139" s="19" t="s">
        <v>2206</v>
      </c>
      <c r="C139" s="19">
        <v>15</v>
      </c>
      <c r="D139" s="27" t="s">
        <v>3920</v>
      </c>
      <c r="E139" s="27"/>
      <c r="F139" s="26" t="s">
        <v>6166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3</v>
      </c>
      <c r="N139" s="26" t="s">
        <v>3</v>
      </c>
      <c r="O139" s="26"/>
      <c r="P139" s="26" t="s">
        <v>3</v>
      </c>
      <c r="Q139" s="26" t="s">
        <v>3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4032</v>
      </c>
      <c r="AB139" s="28" t="s">
        <v>4036</v>
      </c>
      <c r="AC139" s="28"/>
      <c r="AD139" s="28"/>
      <c r="AE139" s="28" t="s">
        <v>3</v>
      </c>
      <c r="AF139" s="28" t="s">
        <v>3</v>
      </c>
      <c r="AG139" s="28"/>
      <c r="AH139" s="28" t="s">
        <v>3</v>
      </c>
      <c r="AI139" s="29"/>
      <c r="AJ139" s="30" t="s">
        <v>2285</v>
      </c>
      <c r="AK139" s="31">
        <v>39248</v>
      </c>
      <c r="AL139" s="328"/>
      <c r="AM139" s="329"/>
      <c r="AN139" s="25" t="s">
        <v>2256</v>
      </c>
      <c r="AO139" s="24">
        <v>45060</v>
      </c>
      <c r="AP139" s="258" t="s">
        <v>4037</v>
      </c>
      <c r="AQ139" s="259"/>
      <c r="AR139" s="259" t="s">
        <v>875</v>
      </c>
      <c r="AS139" s="259" t="s">
        <v>4038</v>
      </c>
      <c r="AT139" s="262"/>
      <c r="AU139" s="262"/>
      <c r="AV139" s="262"/>
      <c r="AW139" s="262"/>
      <c r="AX139" s="262"/>
      <c r="AY139" s="262"/>
      <c r="AZ139" s="262"/>
      <c r="BA139" s="317">
        <v>443</v>
      </c>
      <c r="BB139" s="390">
        <v>2</v>
      </c>
    </row>
    <row r="140" spans="1:54" ht="24.95" customHeight="1">
      <c r="A140" s="322" t="s">
        <v>4807</v>
      </c>
      <c r="B140" s="19" t="s">
        <v>2206</v>
      </c>
      <c r="C140" s="19">
        <v>15</v>
      </c>
      <c r="D140" s="27" t="s">
        <v>3920</v>
      </c>
      <c r="E140" s="27"/>
      <c r="F140" s="26" t="s">
        <v>6168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3</v>
      </c>
      <c r="N140" s="26" t="s">
        <v>3</v>
      </c>
      <c r="O140" s="26"/>
      <c r="P140" s="26" t="s">
        <v>3</v>
      </c>
      <c r="Q140" s="26" t="s">
        <v>3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4032</v>
      </c>
      <c r="AB140" s="28" t="s">
        <v>902</v>
      </c>
      <c r="AC140" s="28"/>
      <c r="AD140" s="28"/>
      <c r="AE140" s="28" t="s">
        <v>3</v>
      </c>
      <c r="AF140" s="28" t="s">
        <v>3</v>
      </c>
      <c r="AG140" s="28"/>
      <c r="AH140" s="28" t="s">
        <v>3</v>
      </c>
      <c r="AI140" s="29"/>
      <c r="AJ140" s="30" t="s">
        <v>2285</v>
      </c>
      <c r="AK140" s="31">
        <v>39248</v>
      </c>
      <c r="AL140" s="328"/>
      <c r="AM140" s="329"/>
      <c r="AN140" s="25" t="s">
        <v>2256</v>
      </c>
      <c r="AO140" s="24">
        <v>45060</v>
      </c>
      <c r="AP140" s="258" t="s">
        <v>4043</v>
      </c>
      <c r="AQ140" s="259"/>
      <c r="AR140" s="259" t="s">
        <v>875</v>
      </c>
      <c r="AS140" s="259" t="s">
        <v>4044</v>
      </c>
      <c r="AT140" s="262"/>
      <c r="AU140" s="262"/>
      <c r="AV140" s="262"/>
      <c r="AW140" s="262"/>
      <c r="AX140" s="262"/>
      <c r="AY140" s="262"/>
      <c r="AZ140" s="262"/>
      <c r="BA140" s="317">
        <v>445</v>
      </c>
      <c r="BB140" s="390">
        <v>2</v>
      </c>
    </row>
    <row r="141" spans="1:54" ht="24.95" customHeight="1">
      <c r="A141" s="322" t="s">
        <v>6856</v>
      </c>
      <c r="B141" s="19"/>
      <c r="C141" s="19">
        <v>23</v>
      </c>
      <c r="D141" s="27"/>
      <c r="E141" s="27"/>
      <c r="F141" s="26" t="s">
        <v>6503</v>
      </c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 t="s">
        <v>6504</v>
      </c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8"/>
      <c r="AM141" s="329"/>
      <c r="AN141" s="25"/>
      <c r="AO141" s="24"/>
      <c r="AP141" s="258" t="s">
        <v>6503</v>
      </c>
      <c r="AQ141" s="259">
        <v>100</v>
      </c>
      <c r="AR141" s="259"/>
      <c r="AS141" s="259"/>
      <c r="AT141" s="262"/>
      <c r="AU141" s="262"/>
      <c r="AV141" s="262"/>
      <c r="AW141" s="262"/>
      <c r="AX141" s="262"/>
      <c r="AY141" s="262"/>
      <c r="AZ141" s="262"/>
      <c r="BA141" s="317"/>
      <c r="BB141" s="390">
        <v>3</v>
      </c>
    </row>
    <row r="142" spans="1:54" ht="24.95" customHeight="1">
      <c r="A142" s="322" t="s">
        <v>4807</v>
      </c>
      <c r="B142" s="19" t="s">
        <v>2206</v>
      </c>
      <c r="C142" s="19">
        <v>15</v>
      </c>
      <c r="D142" s="27" t="s">
        <v>2208</v>
      </c>
      <c r="E142" s="27"/>
      <c r="F142" s="26" t="s">
        <v>6182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4090</v>
      </c>
      <c r="AB142" s="28" t="s">
        <v>4091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2285</v>
      </c>
      <c r="AK142" s="31">
        <v>39248</v>
      </c>
      <c r="AL142" s="328"/>
      <c r="AM142" s="329"/>
      <c r="AN142" s="25" t="s">
        <v>2256</v>
      </c>
      <c r="AO142" s="24">
        <v>45060</v>
      </c>
      <c r="AP142" s="258" t="s">
        <v>4092</v>
      </c>
      <c r="AQ142" s="259"/>
      <c r="AR142" s="259" t="s">
        <v>875</v>
      </c>
      <c r="AS142" s="259" t="s">
        <v>4093</v>
      </c>
      <c r="AT142" s="262"/>
      <c r="AU142" s="262"/>
      <c r="AV142" s="262"/>
      <c r="AW142" s="262"/>
      <c r="AX142" s="262"/>
      <c r="AY142" s="262"/>
      <c r="AZ142" s="262"/>
      <c r="BA142" s="317">
        <v>459</v>
      </c>
      <c r="BB142" s="390">
        <v>2</v>
      </c>
    </row>
    <row r="143" spans="1:54" ht="24.95" customHeight="1">
      <c r="A143" s="322" t="s">
        <v>4807</v>
      </c>
      <c r="B143" s="19" t="s">
        <v>2206</v>
      </c>
      <c r="C143" s="19">
        <v>15</v>
      </c>
      <c r="D143" s="27" t="s">
        <v>2208</v>
      </c>
      <c r="E143" s="27"/>
      <c r="F143" s="26" t="s">
        <v>6197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4090</v>
      </c>
      <c r="AB143" s="28" t="s">
        <v>4140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2285</v>
      </c>
      <c r="AK143" s="31">
        <v>39248</v>
      </c>
      <c r="AL143" s="328"/>
      <c r="AM143" s="329"/>
      <c r="AN143" s="25" t="s">
        <v>2256</v>
      </c>
      <c r="AO143" s="24">
        <v>45060</v>
      </c>
      <c r="AP143" s="258" t="s">
        <v>4141</v>
      </c>
      <c r="AQ143" s="259"/>
      <c r="AR143" s="259" t="s">
        <v>875</v>
      </c>
      <c r="AS143" s="259" t="s">
        <v>4142</v>
      </c>
      <c r="AT143" s="262"/>
      <c r="AU143" s="262"/>
      <c r="AV143" s="262"/>
      <c r="AW143" s="262"/>
      <c r="AX143" s="262"/>
      <c r="AY143" s="262"/>
      <c r="AZ143" s="262"/>
      <c r="BA143" s="317">
        <v>474</v>
      </c>
      <c r="BB143" s="390">
        <v>2</v>
      </c>
    </row>
    <row r="144" spans="1:54" ht="24.95" customHeight="1">
      <c r="A144" s="322" t="s">
        <v>6856</v>
      </c>
      <c r="B144" s="19"/>
      <c r="C144" s="19"/>
      <c r="D144" s="27"/>
      <c r="E144" s="27"/>
      <c r="F144" s="26" t="s">
        <v>6368</v>
      </c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 t="s">
        <v>6369</v>
      </c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 t="s">
        <v>4787</v>
      </c>
      <c r="AK144" s="31">
        <v>45075</v>
      </c>
      <c r="AL144" s="328"/>
      <c r="AM144" s="329"/>
      <c r="AN144" s="25"/>
      <c r="AO144" s="24"/>
      <c r="AP144" s="258" t="s">
        <v>6368</v>
      </c>
      <c r="AQ144" s="259">
        <v>33</v>
      </c>
      <c r="AR144" s="259"/>
      <c r="AS144" s="259"/>
      <c r="AT144" s="262"/>
      <c r="AU144" s="262"/>
      <c r="AV144" s="262"/>
      <c r="AW144" s="262"/>
      <c r="AX144" s="262"/>
      <c r="AY144" s="262"/>
      <c r="AZ144" s="262"/>
      <c r="BA144" s="317"/>
      <c r="BB144" s="390">
        <v>3</v>
      </c>
    </row>
    <row r="145" spans="1:54" ht="24.95" customHeight="1">
      <c r="A145" s="322" t="s">
        <v>6856</v>
      </c>
      <c r="B145" s="19"/>
      <c r="C145" s="19">
        <v>53</v>
      </c>
      <c r="D145" s="27"/>
      <c r="E145" s="27"/>
      <c r="F145" s="26" t="s">
        <v>6702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6703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4787</v>
      </c>
      <c r="AK145" s="31">
        <v>45075</v>
      </c>
      <c r="AL145" s="328"/>
      <c r="AM145" s="329"/>
      <c r="AN145" s="25"/>
      <c r="AO145" s="24"/>
      <c r="AP145" s="258" t="s">
        <v>6702</v>
      </c>
      <c r="AQ145" s="259">
        <v>199</v>
      </c>
      <c r="AR145" s="259"/>
      <c r="AS145" s="259"/>
      <c r="AT145" s="262"/>
      <c r="AU145" s="262"/>
      <c r="AV145" s="262"/>
      <c r="AW145" s="262"/>
      <c r="AX145" s="262"/>
      <c r="AY145" s="262"/>
      <c r="AZ145" s="262"/>
      <c r="BA145" s="317"/>
      <c r="BB145" s="390">
        <v>3</v>
      </c>
    </row>
    <row r="146" spans="1:54" ht="24.95" customHeight="1">
      <c r="A146" s="322" t="s">
        <v>6856</v>
      </c>
      <c r="B146" s="19"/>
      <c r="C146" s="19">
        <v>21</v>
      </c>
      <c r="D146" s="27"/>
      <c r="E146" s="27"/>
      <c r="F146" s="26" t="s">
        <v>6718</v>
      </c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 t="s">
        <v>6719</v>
      </c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 t="s">
        <v>4787</v>
      </c>
      <c r="AK146" s="31">
        <v>45075</v>
      </c>
      <c r="AL146" s="328"/>
      <c r="AM146" s="329"/>
      <c r="AN146" s="25"/>
      <c r="AO146" s="24"/>
      <c r="AP146" s="258" t="s">
        <v>6718</v>
      </c>
      <c r="AQ146" s="259">
        <v>209</v>
      </c>
      <c r="AR146" s="259"/>
      <c r="AS146" s="259"/>
      <c r="AT146" s="262"/>
      <c r="AU146" s="262"/>
      <c r="AV146" s="262"/>
      <c r="AW146" s="262"/>
      <c r="AX146" s="262"/>
      <c r="AY146" s="262"/>
      <c r="AZ146" s="262"/>
      <c r="BA146" s="317"/>
      <c r="BB146" s="390">
        <v>3</v>
      </c>
    </row>
    <row r="147" spans="1:54" ht="24.95" customHeight="1">
      <c r="A147" s="322" t="s">
        <v>6856</v>
      </c>
      <c r="B147" s="19"/>
      <c r="C147" s="19">
        <v>53</v>
      </c>
      <c r="D147" s="27"/>
      <c r="E147" s="27"/>
      <c r="F147" s="26" t="s">
        <v>6735</v>
      </c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 t="s">
        <v>6736</v>
      </c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 t="s">
        <v>4787</v>
      </c>
      <c r="AK147" s="31">
        <v>45075</v>
      </c>
      <c r="AL147" s="328"/>
      <c r="AM147" s="329"/>
      <c r="AN147" s="25"/>
      <c r="AO147" s="24"/>
      <c r="AP147" s="258" t="s">
        <v>6735</v>
      </c>
      <c r="AQ147" s="259">
        <v>219</v>
      </c>
      <c r="AR147" s="259"/>
      <c r="AS147" s="259"/>
      <c r="AT147" s="262"/>
      <c r="AU147" s="262"/>
      <c r="AV147" s="262"/>
      <c r="AW147" s="262"/>
      <c r="AX147" s="262"/>
      <c r="AY147" s="262"/>
      <c r="AZ147" s="262"/>
      <c r="BA147" s="317"/>
      <c r="BB147" s="390">
        <v>3</v>
      </c>
    </row>
    <row r="148" spans="1:54" ht="24.95" customHeight="1">
      <c r="A148" s="322" t="s">
        <v>6856</v>
      </c>
      <c r="B148" s="19"/>
      <c r="C148" s="19">
        <v>53</v>
      </c>
      <c r="D148" s="27"/>
      <c r="E148" s="27"/>
      <c r="F148" s="26" t="s">
        <v>6621</v>
      </c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 t="s">
        <v>6622</v>
      </c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 t="s">
        <v>4787</v>
      </c>
      <c r="AK148" s="31">
        <v>45075</v>
      </c>
      <c r="AL148" s="328"/>
      <c r="AM148" s="329"/>
      <c r="AN148" s="25"/>
      <c r="AO148" s="24"/>
      <c r="AP148" s="258" t="s">
        <v>6621</v>
      </c>
      <c r="AQ148" s="259">
        <v>158</v>
      </c>
      <c r="AR148" s="259"/>
      <c r="AS148" s="259"/>
      <c r="AT148" s="262"/>
      <c r="AU148" s="262"/>
      <c r="AV148" s="262"/>
      <c r="AW148" s="262"/>
      <c r="AX148" s="262"/>
      <c r="AY148" s="262"/>
      <c r="AZ148" s="262"/>
      <c r="BA148" s="317"/>
      <c r="BB148" s="390">
        <v>3</v>
      </c>
    </row>
    <row r="149" spans="1:54" ht="24.95" customHeight="1">
      <c r="A149" s="322" t="s">
        <v>6856</v>
      </c>
      <c r="B149" s="19"/>
      <c r="C149" s="19">
        <v>34</v>
      </c>
      <c r="D149" s="27"/>
      <c r="E149" s="27"/>
      <c r="F149" s="26" t="s">
        <v>6634</v>
      </c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 t="s">
        <v>6635</v>
      </c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4787</v>
      </c>
      <c r="AK149" s="31">
        <v>45075</v>
      </c>
      <c r="AL149" s="328"/>
      <c r="AM149" s="329"/>
      <c r="AN149" s="25"/>
      <c r="AO149" s="24"/>
      <c r="AP149" s="258" t="s">
        <v>6634</v>
      </c>
      <c r="AQ149" s="259">
        <v>163</v>
      </c>
      <c r="AR149" s="259"/>
      <c r="AS149" s="259"/>
      <c r="AT149" s="262"/>
      <c r="AU149" s="262"/>
      <c r="AV149" s="262"/>
      <c r="AW149" s="262"/>
      <c r="AX149" s="262"/>
      <c r="AY149" s="262"/>
      <c r="AZ149" s="262"/>
      <c r="BA149" s="317"/>
      <c r="BB149" s="390">
        <v>3</v>
      </c>
    </row>
    <row r="150" spans="1:54" ht="24.95" customHeight="1">
      <c r="A150" s="322" t="s">
        <v>6856</v>
      </c>
      <c r="B150" s="19"/>
      <c r="C150" s="19"/>
      <c r="D150" s="27"/>
      <c r="E150" s="27"/>
      <c r="F150" s="26" t="s">
        <v>6527</v>
      </c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 t="s">
        <v>6528</v>
      </c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4787</v>
      </c>
      <c r="AK150" s="31">
        <v>45075</v>
      </c>
      <c r="AL150" s="328"/>
      <c r="AM150" s="329"/>
      <c r="AN150" s="25"/>
      <c r="AO150" s="24"/>
      <c r="AP150" s="258" t="s">
        <v>6527</v>
      </c>
      <c r="AQ150" s="259">
        <v>113</v>
      </c>
      <c r="AR150" s="259"/>
      <c r="AS150" s="259"/>
      <c r="AT150" s="262"/>
      <c r="AU150" s="262"/>
      <c r="AV150" s="262"/>
      <c r="AW150" s="262"/>
      <c r="AX150" s="262"/>
      <c r="AY150" s="262"/>
      <c r="AZ150" s="262"/>
      <c r="BA150" s="317"/>
      <c r="BB150" s="390">
        <v>3</v>
      </c>
    </row>
    <row r="151" spans="1:54" ht="24.95" customHeight="1">
      <c r="A151" s="322" t="s">
        <v>6856</v>
      </c>
      <c r="B151" s="19"/>
      <c r="C151" s="19">
        <v>54</v>
      </c>
      <c r="D151" s="27"/>
      <c r="E151" s="27"/>
      <c r="F151" s="26" t="s">
        <v>6828</v>
      </c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 t="s">
        <v>6829</v>
      </c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 t="s">
        <v>4787</v>
      </c>
      <c r="AK151" s="31">
        <v>45075</v>
      </c>
      <c r="AL151" s="328"/>
      <c r="AM151" s="329"/>
      <c r="AN151" s="25"/>
      <c r="AO151" s="24"/>
      <c r="AP151" s="258" t="s">
        <v>6828</v>
      </c>
      <c r="AQ151" s="259">
        <v>272</v>
      </c>
      <c r="AR151" s="259"/>
      <c r="AS151" s="259"/>
      <c r="AT151" s="262"/>
      <c r="AU151" s="262"/>
      <c r="AV151" s="262"/>
      <c r="AW151" s="262"/>
      <c r="AX151" s="262"/>
      <c r="AY151" s="262"/>
      <c r="AZ151" s="262"/>
      <c r="BA151" s="317"/>
      <c r="BB151" s="390">
        <v>3</v>
      </c>
    </row>
    <row r="152" spans="1:54" ht="24.95" customHeight="1">
      <c r="A152" s="322" t="s">
        <v>6856</v>
      </c>
      <c r="B152" s="19"/>
      <c r="C152" s="19">
        <v>23</v>
      </c>
      <c r="D152" s="27"/>
      <c r="E152" s="27"/>
      <c r="F152" s="26" t="s">
        <v>6684</v>
      </c>
      <c r="G152" s="26"/>
      <c r="H152" s="26"/>
      <c r="I152" s="26"/>
      <c r="J152" s="26"/>
      <c r="K152" s="26"/>
      <c r="L152" s="26"/>
      <c r="M152" s="26"/>
      <c r="N152" s="26"/>
      <c r="O152" s="26"/>
      <c r="P152" s="26" t="s">
        <v>6685</v>
      </c>
      <c r="Q152" s="26"/>
      <c r="R152" s="26"/>
      <c r="S152" s="26" t="s">
        <v>6686</v>
      </c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 t="s">
        <v>4787</v>
      </c>
      <c r="AK152" s="31">
        <v>45075</v>
      </c>
      <c r="AL152" s="328"/>
      <c r="AM152" s="329"/>
      <c r="AN152" s="25"/>
      <c r="AO152" s="24"/>
      <c r="AP152" s="258" t="s">
        <v>6687</v>
      </c>
      <c r="AQ152" s="259">
        <v>190</v>
      </c>
      <c r="AR152" s="259"/>
      <c r="AS152" s="259"/>
      <c r="AT152" s="262"/>
      <c r="AU152" s="262"/>
      <c r="AV152" s="262"/>
      <c r="AW152" s="262"/>
      <c r="AX152" s="262"/>
      <c r="AY152" s="262"/>
      <c r="AZ152" s="262"/>
      <c r="BA152" s="317"/>
      <c r="BB152" s="390">
        <v>3</v>
      </c>
    </row>
    <row r="153" spans="1:54" ht="24.95" customHeight="1">
      <c r="A153" s="322" t="s">
        <v>6856</v>
      </c>
      <c r="B153" s="19"/>
      <c r="C153" s="19">
        <v>52</v>
      </c>
      <c r="D153" s="27"/>
      <c r="E153" s="27"/>
      <c r="F153" s="26" t="s">
        <v>6652</v>
      </c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>
        <v>254923111</v>
      </c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 t="s">
        <v>4787</v>
      </c>
      <c r="AK153" s="31">
        <v>45075</v>
      </c>
      <c r="AL153" s="328"/>
      <c r="AM153" s="329"/>
      <c r="AN153" s="25"/>
      <c r="AO153" s="24"/>
      <c r="AP153" s="258" t="s">
        <v>6652</v>
      </c>
      <c r="AQ153" s="259">
        <v>172</v>
      </c>
      <c r="AR153" s="259"/>
      <c r="AS153" s="259"/>
      <c r="AT153" s="262"/>
      <c r="AU153" s="262"/>
      <c r="AV153" s="262"/>
      <c r="AW153" s="262"/>
      <c r="AX153" s="262"/>
      <c r="AY153" s="262"/>
      <c r="AZ153" s="262"/>
      <c r="BA153" s="317"/>
      <c r="BB153" s="390">
        <v>3</v>
      </c>
    </row>
    <row r="154" spans="1:54" ht="24.95" customHeight="1">
      <c r="A154" s="322" t="s">
        <v>4807</v>
      </c>
      <c r="B154" s="19" t="s">
        <v>2206</v>
      </c>
      <c r="C154" s="19">
        <v>15</v>
      </c>
      <c r="D154" s="27" t="s">
        <v>2207</v>
      </c>
      <c r="E154" s="27"/>
      <c r="F154" s="26" t="s">
        <v>6124</v>
      </c>
      <c r="G154" s="26" t="s">
        <v>3</v>
      </c>
      <c r="H154" s="26"/>
      <c r="I154" s="26"/>
      <c r="J154" s="26"/>
      <c r="K154" s="26"/>
      <c r="L154" s="26"/>
      <c r="M154" s="26" t="s">
        <v>3796</v>
      </c>
      <c r="N154" s="26" t="s">
        <v>3797</v>
      </c>
      <c r="O154" s="26"/>
      <c r="P154" s="26" t="s">
        <v>3798</v>
      </c>
      <c r="Q154" s="26"/>
      <c r="R154" s="26"/>
      <c r="S154" s="26" t="s">
        <v>3799</v>
      </c>
      <c r="T154" s="26"/>
      <c r="U154" s="26" t="s">
        <v>3800</v>
      </c>
      <c r="V154" s="26" t="s">
        <v>3800</v>
      </c>
      <c r="W154" s="26"/>
      <c r="X154" s="26"/>
      <c r="Y154" s="26" t="s">
        <v>3801</v>
      </c>
      <c r="Z154" s="26" t="s">
        <v>714</v>
      </c>
      <c r="AA154" s="28" t="s">
        <v>3802</v>
      </c>
      <c r="AB154" s="28" t="s">
        <v>3803</v>
      </c>
      <c r="AC154" s="28"/>
      <c r="AD154" s="28"/>
      <c r="AE154" s="28" t="s">
        <v>4</v>
      </c>
      <c r="AF154" s="28" t="s">
        <v>3421</v>
      </c>
      <c r="AG154" s="28"/>
      <c r="AH154" s="28" t="s">
        <v>3804</v>
      </c>
      <c r="AI154" s="29"/>
      <c r="AJ154" s="30"/>
      <c r="AK154" s="31"/>
      <c r="AL154" s="328"/>
      <c r="AM154" s="329"/>
      <c r="AN154" s="25" t="s">
        <v>2256</v>
      </c>
      <c r="AO154" s="24">
        <v>45060</v>
      </c>
      <c r="AP154" s="258" t="s">
        <v>3805</v>
      </c>
      <c r="AQ154" s="259"/>
      <c r="AR154" s="259" t="s">
        <v>671</v>
      </c>
      <c r="AS154" s="259" t="s">
        <v>665</v>
      </c>
      <c r="AT154" s="262"/>
      <c r="AU154" s="262"/>
      <c r="AV154" s="262"/>
      <c r="AW154" s="262"/>
      <c r="AX154" s="262"/>
      <c r="AY154" s="262"/>
      <c r="AZ154" s="262"/>
      <c r="BA154" s="317">
        <v>401</v>
      </c>
      <c r="BB154" s="390">
        <v>2</v>
      </c>
    </row>
    <row r="155" spans="1:54" ht="24.95" customHeight="1">
      <c r="A155" s="322" t="s">
        <v>4807</v>
      </c>
      <c r="B155" s="19" t="s">
        <v>2204</v>
      </c>
      <c r="C155" s="19">
        <v>12</v>
      </c>
      <c r="D155" s="27" t="s">
        <v>2278</v>
      </c>
      <c r="E155" s="27"/>
      <c r="F155" s="26" t="s">
        <v>5920</v>
      </c>
      <c r="G155" s="26" t="s">
        <v>3</v>
      </c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 t="s">
        <v>2288</v>
      </c>
      <c r="U155" s="26" t="s">
        <v>2289</v>
      </c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8"/>
      <c r="AM155" s="329"/>
      <c r="AN155" s="25" t="s">
        <v>2256</v>
      </c>
      <c r="AO155" s="24">
        <v>45060</v>
      </c>
      <c r="AP155" s="258" t="s">
        <v>2290</v>
      </c>
      <c r="AQ155" s="259"/>
      <c r="AR155" s="259" t="s">
        <v>671</v>
      </c>
      <c r="AS155" s="259" t="s">
        <v>2291</v>
      </c>
      <c r="AT155" s="262"/>
      <c r="AU155" s="262"/>
      <c r="AV155" s="262"/>
      <c r="AW155" s="262"/>
      <c r="AX155" s="262"/>
      <c r="AY155" s="262"/>
      <c r="AZ155" s="262"/>
      <c r="BA155" s="317">
        <v>184</v>
      </c>
      <c r="BB155" s="390">
        <v>2</v>
      </c>
    </row>
    <row r="156" spans="1:54" ht="24.95" customHeight="1">
      <c r="A156" s="322" t="s">
        <v>4807</v>
      </c>
      <c r="B156" s="19" t="s">
        <v>2206</v>
      </c>
      <c r="C156" s="19">
        <v>15</v>
      </c>
      <c r="D156" s="27" t="s">
        <v>2207</v>
      </c>
      <c r="E156" s="27"/>
      <c r="F156" s="26" t="s">
        <v>6101</v>
      </c>
      <c r="G156" s="26" t="s">
        <v>3551</v>
      </c>
      <c r="H156" s="26"/>
      <c r="I156" s="26"/>
      <c r="J156" s="26"/>
      <c r="K156" s="26"/>
      <c r="L156" s="26"/>
      <c r="M156" s="26" t="s">
        <v>3552</v>
      </c>
      <c r="N156" s="26" t="s">
        <v>3553</v>
      </c>
      <c r="O156" s="26"/>
      <c r="P156" s="26"/>
      <c r="Q156" s="26" t="s">
        <v>3554</v>
      </c>
      <c r="R156" s="26"/>
      <c r="S156" s="26"/>
      <c r="T156" s="26"/>
      <c r="U156" s="26" t="s">
        <v>3555</v>
      </c>
      <c r="V156" s="26"/>
      <c r="W156" s="26"/>
      <c r="X156" s="26"/>
      <c r="Y156" s="26" t="s">
        <v>3556</v>
      </c>
      <c r="Z156" s="26"/>
      <c r="AA156" s="28" t="s">
        <v>3557</v>
      </c>
      <c r="AB156" s="28" t="s">
        <v>3558</v>
      </c>
      <c r="AC156" s="28"/>
      <c r="AD156" s="28"/>
      <c r="AE156" s="28" t="s">
        <v>701</v>
      </c>
      <c r="AF156" s="28" t="s">
        <v>3559</v>
      </c>
      <c r="AG156" s="28"/>
      <c r="AH156" s="28" t="s">
        <v>3560</v>
      </c>
      <c r="AI156" s="29"/>
      <c r="AJ156" s="30"/>
      <c r="AK156" s="31"/>
      <c r="AL156" s="328"/>
      <c r="AM156" s="329"/>
      <c r="AN156" s="25" t="s">
        <v>2256</v>
      </c>
      <c r="AO156" s="24">
        <v>45060</v>
      </c>
      <c r="AP156" s="258" t="s">
        <v>3561</v>
      </c>
      <c r="AQ156" s="259"/>
      <c r="AR156" s="259" t="s">
        <v>671</v>
      </c>
      <c r="AS156" s="259" t="s">
        <v>665</v>
      </c>
      <c r="AT156" s="262"/>
      <c r="AU156" s="262"/>
      <c r="AV156" s="262"/>
      <c r="AW156" s="262"/>
      <c r="AX156" s="262"/>
      <c r="AY156" s="262"/>
      <c r="AZ156" s="262"/>
      <c r="BA156" s="317">
        <v>376</v>
      </c>
      <c r="BB156" s="390">
        <v>2</v>
      </c>
    </row>
    <row r="157" spans="1:54" ht="24.95" customHeight="1">
      <c r="A157" s="322" t="s">
        <v>4807</v>
      </c>
      <c r="B157" s="19" t="s">
        <v>2206</v>
      </c>
      <c r="C157" s="19">
        <v>15</v>
      </c>
      <c r="D157" s="27" t="s">
        <v>2207</v>
      </c>
      <c r="E157" s="27"/>
      <c r="F157" s="26" t="s">
        <v>6117</v>
      </c>
      <c r="G157" s="26" t="s">
        <v>3721</v>
      </c>
      <c r="H157" s="26"/>
      <c r="I157" s="26"/>
      <c r="J157" s="26"/>
      <c r="K157" s="26"/>
      <c r="L157" s="26"/>
      <c r="M157" s="26" t="s">
        <v>3144</v>
      </c>
      <c r="N157" s="26" t="s">
        <v>3722</v>
      </c>
      <c r="O157" s="26"/>
      <c r="P157" s="26" t="s">
        <v>3723</v>
      </c>
      <c r="Q157" s="26" t="s">
        <v>3146</v>
      </c>
      <c r="R157" s="26"/>
      <c r="S157" s="26" t="s">
        <v>3724</v>
      </c>
      <c r="T157" s="26"/>
      <c r="U157" s="26" t="s">
        <v>3725</v>
      </c>
      <c r="V157" s="26"/>
      <c r="W157" s="26" t="s">
        <v>3726</v>
      </c>
      <c r="X157" s="26"/>
      <c r="Y157" s="26" t="s">
        <v>3727</v>
      </c>
      <c r="Z157" s="26" t="s">
        <v>714</v>
      </c>
      <c r="AA157" s="28" t="s">
        <v>3728</v>
      </c>
      <c r="AB157" s="28" t="s">
        <v>3729</v>
      </c>
      <c r="AC157" s="28"/>
      <c r="AD157" s="28"/>
      <c r="AE157" s="28" t="s">
        <v>695</v>
      </c>
      <c r="AF157" s="28" t="s">
        <v>1573</v>
      </c>
      <c r="AG157" s="28"/>
      <c r="AH157" s="28" t="s">
        <v>3730</v>
      </c>
      <c r="AI157" s="29"/>
      <c r="AJ157" s="30" t="s">
        <v>2423</v>
      </c>
      <c r="AK157" s="31">
        <v>39248</v>
      </c>
      <c r="AL157" s="328"/>
      <c r="AM157" s="329"/>
      <c r="AN157" s="25" t="s">
        <v>2256</v>
      </c>
      <c r="AO157" s="24">
        <v>45060</v>
      </c>
      <c r="AP157" s="258" t="s">
        <v>3731</v>
      </c>
      <c r="AQ157" s="259"/>
      <c r="AR157" s="259" t="s">
        <v>2200</v>
      </c>
      <c r="AS157" s="259" t="s">
        <v>665</v>
      </c>
      <c r="AT157" s="262"/>
      <c r="AU157" s="262"/>
      <c r="AV157" s="262"/>
      <c r="AW157" s="262"/>
      <c r="AX157" s="262"/>
      <c r="AY157" s="262"/>
      <c r="AZ157" s="262"/>
      <c r="BA157" s="317">
        <v>394</v>
      </c>
      <c r="BB157" s="390">
        <v>2</v>
      </c>
    </row>
    <row r="158" spans="1:54" ht="24.95" customHeight="1">
      <c r="A158" s="322" t="s">
        <v>4807</v>
      </c>
      <c r="B158" s="19" t="s">
        <v>2214</v>
      </c>
      <c r="C158" s="19">
        <v>87</v>
      </c>
      <c r="D158" s="27"/>
      <c r="E158" s="27"/>
      <c r="F158" s="26" t="s">
        <v>6291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4666</v>
      </c>
      <c r="N158" s="26" t="s">
        <v>4667</v>
      </c>
      <c r="O158" s="26"/>
      <c r="P158" s="26" t="s">
        <v>3</v>
      </c>
      <c r="Q158" s="26" t="s">
        <v>4668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4669</v>
      </c>
      <c r="AB158" s="28" t="s">
        <v>4670</v>
      </c>
      <c r="AC158" s="28"/>
      <c r="AD158" s="28"/>
      <c r="AE158" s="28" t="s">
        <v>4671</v>
      </c>
      <c r="AF158" s="28" t="s">
        <v>4672</v>
      </c>
      <c r="AG158" s="28"/>
      <c r="AH158" s="28" t="s">
        <v>4673</v>
      </c>
      <c r="AI158" s="29"/>
      <c r="AJ158" s="30" t="s">
        <v>2285</v>
      </c>
      <c r="AK158" s="31">
        <v>39248</v>
      </c>
      <c r="AL158" s="328"/>
      <c r="AM158" s="329"/>
      <c r="AN158" s="25" t="s">
        <v>2256</v>
      </c>
      <c r="AO158" s="24">
        <v>45060</v>
      </c>
      <c r="AP158" s="258" t="s">
        <v>4674</v>
      </c>
      <c r="AQ158" s="259"/>
      <c r="AR158" s="259" t="s">
        <v>875</v>
      </c>
      <c r="AS158" s="259" t="s">
        <v>4675</v>
      </c>
      <c r="AT158" s="262"/>
      <c r="AU158" s="262"/>
      <c r="AV158" s="262"/>
      <c r="AW158" s="262"/>
      <c r="AX158" s="262"/>
      <c r="AY158" s="262"/>
      <c r="AZ158" s="262"/>
      <c r="BA158" s="317">
        <v>610</v>
      </c>
      <c r="BB158" s="390">
        <v>2</v>
      </c>
    </row>
    <row r="159" spans="1:54" ht="24.95" customHeight="1">
      <c r="A159" s="322" t="s">
        <v>4807</v>
      </c>
      <c r="B159" s="19" t="s">
        <v>2215</v>
      </c>
      <c r="C159" s="19">
        <v>91</v>
      </c>
      <c r="D159" s="27" t="s">
        <v>827</v>
      </c>
      <c r="E159" s="27" t="s">
        <v>1162</v>
      </c>
      <c r="F159" s="26" t="s">
        <v>5664</v>
      </c>
      <c r="G159" s="26" t="s">
        <v>3</v>
      </c>
      <c r="H159" s="26" t="s">
        <v>1163</v>
      </c>
      <c r="I159" s="26"/>
      <c r="J159" s="26"/>
      <c r="K159" s="26"/>
      <c r="L159" s="26"/>
      <c r="M159" s="26" t="s">
        <v>1164</v>
      </c>
      <c r="N159" s="26" t="s">
        <v>1165</v>
      </c>
      <c r="O159" s="26"/>
      <c r="P159" s="26"/>
      <c r="Q159" s="26" t="s">
        <v>1166</v>
      </c>
      <c r="R159" s="26"/>
      <c r="S159" s="26"/>
      <c r="T159" s="26"/>
      <c r="U159" s="26" t="s">
        <v>3</v>
      </c>
      <c r="V159" s="26"/>
      <c r="W159" s="26"/>
      <c r="X159" s="26"/>
      <c r="Y159" s="26" t="s">
        <v>1167</v>
      </c>
      <c r="Z159" s="26"/>
      <c r="AA159" s="28" t="s">
        <v>1168</v>
      </c>
      <c r="AB159" s="28" t="s">
        <v>1148</v>
      </c>
      <c r="AC159" s="28"/>
      <c r="AD159" s="28"/>
      <c r="AE159" s="28" t="s">
        <v>701</v>
      </c>
      <c r="AF159" s="28" t="s">
        <v>904</v>
      </c>
      <c r="AG159" s="28"/>
      <c r="AH159" s="28" t="s">
        <v>1169</v>
      </c>
      <c r="AI159" s="29"/>
      <c r="AJ159" s="30" t="s">
        <v>3</v>
      </c>
      <c r="AK159" s="31" t="s">
        <v>3</v>
      </c>
      <c r="AL159" s="328"/>
      <c r="AM159" s="329"/>
      <c r="AN159" s="25"/>
      <c r="AO159" s="24"/>
      <c r="AP159" s="258" t="s">
        <v>1170</v>
      </c>
      <c r="AQ159" s="259"/>
      <c r="AR159" s="259" t="s">
        <v>834</v>
      </c>
      <c r="AS159" s="259" t="s">
        <v>665</v>
      </c>
      <c r="AT159" s="262"/>
      <c r="AU159" s="262"/>
      <c r="AV159" s="262" t="s">
        <v>1162</v>
      </c>
      <c r="AW159" s="262"/>
      <c r="AX159" s="262"/>
      <c r="AY159" s="262"/>
      <c r="AZ159" s="262"/>
      <c r="BA159" s="317">
        <v>58</v>
      </c>
      <c r="BB159" s="390">
        <v>1</v>
      </c>
    </row>
    <row r="160" spans="1:54" ht="24.95" customHeight="1">
      <c r="A160" s="322" t="s">
        <v>4807</v>
      </c>
      <c r="B160" s="19" t="s">
        <v>2212</v>
      </c>
      <c r="C160" s="19">
        <v>82</v>
      </c>
      <c r="D160" s="27">
        <v>3</v>
      </c>
      <c r="E160" s="27">
        <v>2</v>
      </c>
      <c r="F160" s="26" t="s">
        <v>5665</v>
      </c>
      <c r="G160" s="26" t="s">
        <v>3</v>
      </c>
      <c r="H160" s="26" t="s">
        <v>777</v>
      </c>
      <c r="I160" s="26"/>
      <c r="J160" s="26" t="s">
        <v>4810</v>
      </c>
      <c r="K160" s="26" t="s">
        <v>4811</v>
      </c>
      <c r="L160" s="26" t="s">
        <v>4812</v>
      </c>
      <c r="M160" s="26" t="s">
        <v>4813</v>
      </c>
      <c r="N160" s="26" t="s">
        <v>4814</v>
      </c>
      <c r="O160" s="26"/>
      <c r="P160" s="26"/>
      <c r="Q160" s="26"/>
      <c r="R160" s="26"/>
      <c r="S160" s="26"/>
      <c r="T160" s="26" t="s">
        <v>4815</v>
      </c>
      <c r="U160" s="26" t="s">
        <v>779</v>
      </c>
      <c r="V160" s="26"/>
      <c r="W160" s="26"/>
      <c r="X160" s="26"/>
      <c r="Y160" s="26" t="s">
        <v>4816</v>
      </c>
      <c r="Z160" s="26"/>
      <c r="AA160" s="28" t="s">
        <v>4817</v>
      </c>
      <c r="AB160" s="28" t="s">
        <v>4818</v>
      </c>
      <c r="AC160" s="28"/>
      <c r="AD160" s="28"/>
      <c r="AE160" s="28" t="s">
        <v>701</v>
      </c>
      <c r="AF160" s="28" t="s">
        <v>738</v>
      </c>
      <c r="AG160" s="28" t="s">
        <v>4819</v>
      </c>
      <c r="AH160" s="28" t="s">
        <v>4820</v>
      </c>
      <c r="AI160" s="29"/>
      <c r="AJ160" s="30"/>
      <c r="AK160" s="31"/>
      <c r="AL160" s="328"/>
      <c r="AM160" s="329"/>
      <c r="AN160" s="25"/>
      <c r="AO160" s="24"/>
      <c r="AP160" s="258" t="s">
        <v>4821</v>
      </c>
      <c r="AQ160" s="259"/>
      <c r="AR160" s="259" t="s">
        <v>664</v>
      </c>
      <c r="AS160" s="259" t="s">
        <v>665</v>
      </c>
      <c r="AT160" s="262"/>
      <c r="AU160" s="262"/>
      <c r="AV160" s="262"/>
      <c r="AW160" s="262"/>
      <c r="AX160" s="262"/>
      <c r="AY160" s="262"/>
      <c r="AZ160" s="262"/>
      <c r="BA160" s="317">
        <v>559</v>
      </c>
      <c r="BB160" s="390">
        <v>1</v>
      </c>
    </row>
    <row r="161" spans="1:54" ht="24.95" customHeight="1">
      <c r="A161" s="322" t="s">
        <v>4807</v>
      </c>
      <c r="B161" s="19" t="s">
        <v>2215</v>
      </c>
      <c r="C161" s="19">
        <v>91</v>
      </c>
      <c r="D161" s="27" t="s">
        <v>1351</v>
      </c>
      <c r="E161" s="27" t="s">
        <v>1671</v>
      </c>
      <c r="F161" s="26" t="s">
        <v>5666</v>
      </c>
      <c r="G161" s="26" t="s">
        <v>1672</v>
      </c>
      <c r="H161" s="26" t="s">
        <v>1673</v>
      </c>
      <c r="I161" s="26"/>
      <c r="J161" s="26"/>
      <c r="K161" s="26"/>
      <c r="L161" s="26"/>
      <c r="M161" s="26" t="s">
        <v>1674</v>
      </c>
      <c r="N161" s="26" t="s">
        <v>1675</v>
      </c>
      <c r="O161" s="26"/>
      <c r="P161" s="26"/>
      <c r="Q161" s="26" t="s">
        <v>1676</v>
      </c>
      <c r="R161" s="26"/>
      <c r="S161" s="26"/>
      <c r="T161" s="26"/>
      <c r="U161" s="26"/>
      <c r="V161" s="26"/>
      <c r="W161" s="26"/>
      <c r="X161" s="26"/>
      <c r="Y161" s="26" t="s">
        <v>1677</v>
      </c>
      <c r="Z161" s="26"/>
      <c r="AA161" s="28" t="s">
        <v>1678</v>
      </c>
      <c r="AB161" s="28" t="s">
        <v>1679</v>
      </c>
      <c r="AC161" s="28"/>
      <c r="AD161" s="28"/>
      <c r="AE161" s="28" t="s">
        <v>1680</v>
      </c>
      <c r="AF161" s="28" t="s">
        <v>1681</v>
      </c>
      <c r="AG161" s="28"/>
      <c r="AH161" s="28" t="s">
        <v>1682</v>
      </c>
      <c r="AI161" s="29"/>
      <c r="AJ161" s="30"/>
      <c r="AK161" s="31"/>
      <c r="AL161" s="328"/>
      <c r="AM161" s="329"/>
      <c r="AN161" s="25"/>
      <c r="AO161" s="24"/>
      <c r="AP161" s="258" t="s">
        <v>1683</v>
      </c>
      <c r="AQ161" s="259"/>
      <c r="AR161" s="259" t="s">
        <v>1311</v>
      </c>
      <c r="AS161" s="259" t="s">
        <v>665</v>
      </c>
      <c r="AT161" s="262"/>
      <c r="AU161" s="262"/>
      <c r="AV161" s="262" t="s">
        <v>1671</v>
      </c>
      <c r="AW161" s="262" t="s">
        <v>2225</v>
      </c>
      <c r="AX161" s="262"/>
      <c r="AY161" s="262"/>
      <c r="AZ161" s="262"/>
      <c r="BA161" s="317">
        <v>110</v>
      </c>
      <c r="BB161" s="390">
        <v>1</v>
      </c>
    </row>
    <row r="162" spans="1:54" ht="24.95" customHeight="1">
      <c r="A162" s="322" t="s">
        <v>6856</v>
      </c>
      <c r="B162" s="19"/>
      <c r="C162" s="19">
        <v>51</v>
      </c>
      <c r="D162" s="27"/>
      <c r="E162" s="27"/>
      <c r="F162" s="26" t="s">
        <v>6417</v>
      </c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 t="s">
        <v>699</v>
      </c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8"/>
      <c r="AM162" s="329"/>
      <c r="AN162" s="25"/>
      <c r="AO162" s="24"/>
      <c r="AP162" s="258" t="s">
        <v>6418</v>
      </c>
      <c r="AQ162" s="259">
        <v>56</v>
      </c>
      <c r="AR162" s="259"/>
      <c r="AS162" s="259"/>
      <c r="AT162" s="262"/>
      <c r="AU162" s="262"/>
      <c r="AV162" s="262"/>
      <c r="AW162" s="262"/>
      <c r="AX162" s="262"/>
      <c r="AY162" s="262"/>
      <c r="AZ162" s="262"/>
      <c r="BA162" s="317"/>
      <c r="BB162" s="390">
        <v>3</v>
      </c>
    </row>
    <row r="163" spans="1:54" ht="24.95" customHeight="1">
      <c r="A163" s="322" t="s">
        <v>4807</v>
      </c>
      <c r="B163" s="19" t="s">
        <v>2206</v>
      </c>
      <c r="C163" s="19">
        <v>15</v>
      </c>
      <c r="D163" s="27" t="s">
        <v>2202</v>
      </c>
      <c r="E163" s="27"/>
      <c r="F163" s="26" t="s">
        <v>5984</v>
      </c>
      <c r="G163" s="26" t="s">
        <v>2783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2784</v>
      </c>
      <c r="AB163" s="28" t="s">
        <v>2785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2285</v>
      </c>
      <c r="AK163" s="31">
        <v>39248</v>
      </c>
      <c r="AL163" s="328"/>
      <c r="AM163" s="329"/>
      <c r="AN163" s="25" t="s">
        <v>2256</v>
      </c>
      <c r="AO163" s="24">
        <v>45060</v>
      </c>
      <c r="AP163" s="258" t="s">
        <v>2786</v>
      </c>
      <c r="AQ163" s="259"/>
      <c r="AR163" s="259" t="s">
        <v>875</v>
      </c>
      <c r="AS163" s="259" t="s">
        <v>2787</v>
      </c>
      <c r="AT163" s="262"/>
      <c r="AU163" s="262"/>
      <c r="AV163" s="262"/>
      <c r="AW163" s="262"/>
      <c r="AX163" s="262"/>
      <c r="AY163" s="262"/>
      <c r="AZ163" s="262"/>
      <c r="BA163" s="317">
        <v>255</v>
      </c>
      <c r="BB163" s="390">
        <v>2</v>
      </c>
    </row>
    <row r="164" spans="1:54" ht="24.95" customHeight="1">
      <c r="A164" s="322" t="s">
        <v>4807</v>
      </c>
      <c r="B164" s="19" t="s">
        <v>2215</v>
      </c>
      <c r="C164" s="19">
        <v>91</v>
      </c>
      <c r="D164" s="27" t="s">
        <v>1351</v>
      </c>
      <c r="E164" s="27" t="s">
        <v>1352</v>
      </c>
      <c r="F164" s="26" t="s">
        <v>5667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1353</v>
      </c>
      <c r="N164" s="26" t="s">
        <v>1354</v>
      </c>
      <c r="O164" s="26"/>
      <c r="P164" s="26"/>
      <c r="Q164" s="26" t="s">
        <v>1355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1356</v>
      </c>
      <c r="Z164" s="26"/>
      <c r="AA164" s="28" t="s">
        <v>881</v>
      </c>
      <c r="AB164" s="28" t="s">
        <v>1357</v>
      </c>
      <c r="AC164" s="28"/>
      <c r="AD164" s="28"/>
      <c r="AE164" s="28" t="s">
        <v>1036</v>
      </c>
      <c r="AF164" s="28" t="s">
        <v>1358</v>
      </c>
      <c r="AG164" s="28"/>
      <c r="AH164" s="28" t="s">
        <v>1359</v>
      </c>
      <c r="AI164" s="29"/>
      <c r="AJ164" s="30" t="s">
        <v>962</v>
      </c>
      <c r="AK164" s="31" t="s">
        <v>3</v>
      </c>
      <c r="AL164" s="328"/>
      <c r="AM164" s="329"/>
      <c r="AN164" s="25"/>
      <c r="AO164" s="24"/>
      <c r="AP164" s="258" t="s">
        <v>1360</v>
      </c>
      <c r="AQ164" s="259"/>
      <c r="AR164" s="259" t="s">
        <v>834</v>
      </c>
      <c r="AS164" s="259" t="s">
        <v>665</v>
      </c>
      <c r="AT164" s="262"/>
      <c r="AU164" s="262"/>
      <c r="AV164" s="262" t="s">
        <v>1352</v>
      </c>
      <c r="AW164" s="262"/>
      <c r="AX164" s="262"/>
      <c r="AY164" s="262"/>
      <c r="AZ164" s="262"/>
      <c r="BA164" s="317">
        <v>77</v>
      </c>
      <c r="BB164" s="390">
        <v>1</v>
      </c>
    </row>
    <row r="165" spans="1:54" ht="24.95" customHeight="1">
      <c r="A165" s="322" t="s">
        <v>4807</v>
      </c>
      <c r="B165" s="19" t="s">
        <v>2206</v>
      </c>
      <c r="C165" s="19">
        <v>15</v>
      </c>
      <c r="D165" s="27" t="s">
        <v>2202</v>
      </c>
      <c r="E165" s="27"/>
      <c r="F165" s="26" t="s">
        <v>5981</v>
      </c>
      <c r="G165" s="26" t="s">
        <v>2763</v>
      </c>
      <c r="H165" s="26" t="s">
        <v>3</v>
      </c>
      <c r="I165" s="26"/>
      <c r="J165" s="26"/>
      <c r="K165" s="26"/>
      <c r="L165" s="26"/>
      <c r="M165" s="26" t="s">
        <v>2764</v>
      </c>
      <c r="N165" s="26" t="s">
        <v>2765</v>
      </c>
      <c r="O165" s="26"/>
      <c r="P165" s="26" t="s">
        <v>3</v>
      </c>
      <c r="Q165" s="26" t="s">
        <v>2766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881</v>
      </c>
      <c r="AB165" s="28" t="s">
        <v>2767</v>
      </c>
      <c r="AC165" s="28"/>
      <c r="AD165" s="28"/>
      <c r="AE165" s="28" t="s">
        <v>701</v>
      </c>
      <c r="AF165" s="28" t="s">
        <v>720</v>
      </c>
      <c r="AG165" s="28"/>
      <c r="AH165" s="28" t="s">
        <v>2768</v>
      </c>
      <c r="AI165" s="29"/>
      <c r="AJ165" s="30" t="s">
        <v>2285</v>
      </c>
      <c r="AK165" s="31">
        <v>39248</v>
      </c>
      <c r="AL165" s="328"/>
      <c r="AM165" s="329"/>
      <c r="AN165" s="25" t="s">
        <v>2256</v>
      </c>
      <c r="AO165" s="24">
        <v>45060</v>
      </c>
      <c r="AP165" s="258" t="s">
        <v>2769</v>
      </c>
      <c r="AQ165" s="259"/>
      <c r="AR165" s="259" t="s">
        <v>875</v>
      </c>
      <c r="AS165" s="259" t="s">
        <v>2770</v>
      </c>
      <c r="AT165" s="262"/>
      <c r="AU165" s="262"/>
      <c r="AV165" s="262"/>
      <c r="AW165" s="262"/>
      <c r="AX165" s="262"/>
      <c r="AY165" s="262"/>
      <c r="AZ165" s="262"/>
      <c r="BA165" s="317">
        <v>252</v>
      </c>
      <c r="BB165" s="390">
        <v>2</v>
      </c>
    </row>
    <row r="166" spans="1:54" ht="24.95" customHeight="1">
      <c r="A166" s="322" t="s">
        <v>4807</v>
      </c>
      <c r="B166" s="19" t="s">
        <v>2215</v>
      </c>
      <c r="C166" s="19">
        <v>91</v>
      </c>
      <c r="D166" s="27" t="s">
        <v>827</v>
      </c>
      <c r="E166" s="27" t="s">
        <v>876</v>
      </c>
      <c r="F166" s="26" t="s">
        <v>5668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877</v>
      </c>
      <c r="N166" s="26" t="s">
        <v>878</v>
      </c>
      <c r="O166" s="26"/>
      <c r="P166" s="26"/>
      <c r="Q166" s="26" t="s">
        <v>879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880</v>
      </c>
      <c r="Z166" s="26"/>
      <c r="AA166" s="28" t="s">
        <v>881</v>
      </c>
      <c r="AB166" s="28" t="s">
        <v>882</v>
      </c>
      <c r="AC166" s="28"/>
      <c r="AD166" s="28"/>
      <c r="AE166" s="28" t="s">
        <v>4</v>
      </c>
      <c r="AF166" s="28" t="s">
        <v>5</v>
      </c>
      <c r="AG166" s="28"/>
      <c r="AH166" s="28" t="s">
        <v>883</v>
      </c>
      <c r="AI166" s="29"/>
      <c r="AJ166" s="30" t="s">
        <v>884</v>
      </c>
      <c r="AK166" s="31" t="s">
        <v>3</v>
      </c>
      <c r="AL166" s="328"/>
      <c r="AM166" s="329"/>
      <c r="AN166" s="25"/>
      <c r="AO166" s="24"/>
      <c r="AP166" s="258" t="s">
        <v>885</v>
      </c>
      <c r="AQ166" s="259"/>
      <c r="AR166" s="259" t="s">
        <v>834</v>
      </c>
      <c r="AS166" s="259" t="s">
        <v>665</v>
      </c>
      <c r="AT166" s="262"/>
      <c r="AU166" s="262"/>
      <c r="AV166" s="262" t="s">
        <v>876</v>
      </c>
      <c r="AW166" s="262"/>
      <c r="AX166" s="262"/>
      <c r="AY166" s="262"/>
      <c r="AZ166" s="262"/>
      <c r="BA166" s="317">
        <v>27</v>
      </c>
      <c r="BB166" s="390">
        <v>1</v>
      </c>
    </row>
    <row r="167" spans="1:54" ht="24.95" customHeight="1">
      <c r="A167" s="322" t="s">
        <v>4807</v>
      </c>
      <c r="B167" s="19" t="s">
        <v>2215</v>
      </c>
      <c r="C167" s="19">
        <v>91</v>
      </c>
      <c r="D167" s="27" t="s">
        <v>1351</v>
      </c>
      <c r="E167" s="27" t="s">
        <v>1361</v>
      </c>
      <c r="F167" s="26" t="s">
        <v>5669</v>
      </c>
      <c r="G167" s="26" t="s">
        <v>3</v>
      </c>
      <c r="H167" s="26" t="s">
        <v>3</v>
      </c>
      <c r="I167" s="26"/>
      <c r="J167" s="26"/>
      <c r="K167" s="26"/>
      <c r="L167" s="26"/>
      <c r="M167" s="26" t="s">
        <v>1362</v>
      </c>
      <c r="N167" s="26" t="s">
        <v>1363</v>
      </c>
      <c r="O167" s="26"/>
      <c r="P167" s="26"/>
      <c r="Q167" s="26" t="s">
        <v>1364</v>
      </c>
      <c r="R167" s="26"/>
      <c r="S167" s="26"/>
      <c r="T167" s="26"/>
      <c r="U167" s="26" t="s">
        <v>3</v>
      </c>
      <c r="V167" s="26"/>
      <c r="W167" s="26"/>
      <c r="X167" s="26"/>
      <c r="Y167" s="26" t="s">
        <v>1365</v>
      </c>
      <c r="Z167" s="26"/>
      <c r="AA167" s="28" t="s">
        <v>881</v>
      </c>
      <c r="AB167" s="28" t="s">
        <v>1035</v>
      </c>
      <c r="AC167" s="28"/>
      <c r="AD167" s="28"/>
      <c r="AE167" s="28" t="s">
        <v>701</v>
      </c>
      <c r="AF167" s="28" t="s">
        <v>720</v>
      </c>
      <c r="AG167" s="28"/>
      <c r="AH167" s="28" t="s">
        <v>1366</v>
      </c>
      <c r="AI167" s="29"/>
      <c r="AJ167" s="30" t="s">
        <v>3</v>
      </c>
      <c r="AK167" s="31" t="s">
        <v>3</v>
      </c>
      <c r="AL167" s="328"/>
      <c r="AM167" s="329"/>
      <c r="AN167" s="25"/>
      <c r="AO167" s="24"/>
      <c r="AP167" s="258" t="s">
        <v>1367</v>
      </c>
      <c r="AQ167" s="259"/>
      <c r="AR167" s="259" t="s">
        <v>834</v>
      </c>
      <c r="AS167" s="259" t="s">
        <v>665</v>
      </c>
      <c r="AT167" s="262"/>
      <c r="AU167" s="262"/>
      <c r="AV167" s="262" t="s">
        <v>1361</v>
      </c>
      <c r="AW167" s="262"/>
      <c r="AX167" s="262"/>
      <c r="AY167" s="262"/>
      <c r="AZ167" s="262"/>
      <c r="BA167" s="317">
        <v>78</v>
      </c>
      <c r="BB167" s="390">
        <v>1</v>
      </c>
    </row>
    <row r="168" spans="1:54" ht="24.95" customHeight="1">
      <c r="A168" s="322" t="s">
        <v>4807</v>
      </c>
      <c r="B168" s="19" t="s">
        <v>2206</v>
      </c>
      <c r="C168" s="19">
        <v>15</v>
      </c>
      <c r="D168" s="27" t="s">
        <v>2202</v>
      </c>
      <c r="E168" s="27"/>
      <c r="F168" s="26" t="s">
        <v>5979</v>
      </c>
      <c r="G168" s="26" t="s">
        <v>2748</v>
      </c>
      <c r="H168" s="26" t="s">
        <v>3</v>
      </c>
      <c r="I168" s="26"/>
      <c r="J168" s="26"/>
      <c r="K168" s="26"/>
      <c r="L168" s="26"/>
      <c r="M168" s="26" t="s">
        <v>2749</v>
      </c>
      <c r="N168" s="26" t="s">
        <v>2750</v>
      </c>
      <c r="O168" s="26"/>
      <c r="P168" s="26" t="s">
        <v>2751</v>
      </c>
      <c r="Q168" s="26" t="s">
        <v>2752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2753</v>
      </c>
      <c r="AB168" s="28" t="s">
        <v>2754</v>
      </c>
      <c r="AC168" s="28"/>
      <c r="AD168" s="28"/>
      <c r="AE168" s="28" t="s">
        <v>701</v>
      </c>
      <c r="AF168" s="28" t="s">
        <v>720</v>
      </c>
      <c r="AG168" s="28"/>
      <c r="AH168" s="28" t="s">
        <v>2755</v>
      </c>
      <c r="AI168" s="29"/>
      <c r="AJ168" s="30" t="s">
        <v>2285</v>
      </c>
      <c r="AK168" s="31">
        <v>39248</v>
      </c>
      <c r="AL168" s="328"/>
      <c r="AM168" s="329"/>
      <c r="AN168" s="25" t="s">
        <v>2256</v>
      </c>
      <c r="AO168" s="24">
        <v>45060</v>
      </c>
      <c r="AP168" s="258" t="s">
        <v>2756</v>
      </c>
      <c r="AQ168" s="259"/>
      <c r="AR168" s="259" t="s">
        <v>875</v>
      </c>
      <c r="AS168" s="259" t="s">
        <v>2757</v>
      </c>
      <c r="AT168" s="262"/>
      <c r="AU168" s="262"/>
      <c r="AV168" s="262"/>
      <c r="AW168" s="262"/>
      <c r="AX168" s="262"/>
      <c r="AY168" s="262"/>
      <c r="AZ168" s="262"/>
      <c r="BA168" s="317">
        <v>250</v>
      </c>
      <c r="BB168" s="390">
        <v>2</v>
      </c>
    </row>
    <row r="169" spans="1:54" ht="24.95" customHeight="1">
      <c r="A169" s="322" t="s">
        <v>4807</v>
      </c>
      <c r="B169" s="19" t="s">
        <v>2214</v>
      </c>
      <c r="C169" s="19">
        <v>87</v>
      </c>
      <c r="D169" s="27"/>
      <c r="E169" s="27"/>
      <c r="F169" s="26" t="s">
        <v>5670</v>
      </c>
      <c r="G169" s="26" t="s">
        <v>3</v>
      </c>
      <c r="H169" s="26"/>
      <c r="I169" s="26"/>
      <c r="J169" s="26"/>
      <c r="K169" s="26"/>
      <c r="L169" s="26"/>
      <c r="M169" s="26" t="s">
        <v>673</v>
      </c>
      <c r="N169" s="26" t="s">
        <v>4822</v>
      </c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 t="s">
        <v>4823</v>
      </c>
      <c r="AA169" s="28" t="s">
        <v>4824</v>
      </c>
      <c r="AB169" s="28" t="s">
        <v>4825</v>
      </c>
      <c r="AC169" s="28"/>
      <c r="AD169" s="28"/>
      <c r="AE169" s="28" t="s">
        <v>4</v>
      </c>
      <c r="AF169" s="28" t="s">
        <v>675</v>
      </c>
      <c r="AG169" s="28" t="s">
        <v>676</v>
      </c>
      <c r="AH169" s="28" t="s">
        <v>4826</v>
      </c>
      <c r="AI169" s="29"/>
      <c r="AJ169" s="30"/>
      <c r="AK169" s="31">
        <v>42372</v>
      </c>
      <c r="AL169" s="328"/>
      <c r="AM169" s="329"/>
      <c r="AN169" s="25"/>
      <c r="AO169" s="24"/>
      <c r="AP169" s="258" t="s">
        <v>4827</v>
      </c>
      <c r="AQ169" s="259"/>
      <c r="AR169" s="259" t="s">
        <v>664</v>
      </c>
      <c r="AS169" s="259" t="s">
        <v>4828</v>
      </c>
      <c r="AT169" s="262"/>
      <c r="AU169" s="262"/>
      <c r="AV169" s="262"/>
      <c r="AW169" s="262"/>
      <c r="AX169" s="262"/>
      <c r="AY169" s="262"/>
      <c r="AZ169" s="262"/>
      <c r="BA169" s="317">
        <v>600</v>
      </c>
      <c r="BB169" s="390">
        <v>1</v>
      </c>
    </row>
    <row r="170" spans="1:54" ht="24.95" customHeight="1">
      <c r="A170" s="322" t="s">
        <v>4807</v>
      </c>
      <c r="B170" s="19" t="s">
        <v>2205</v>
      </c>
      <c r="C170" s="19">
        <v>13</v>
      </c>
      <c r="D170" s="27">
        <v>1</v>
      </c>
      <c r="E170" s="27"/>
      <c r="F170" s="26" t="s">
        <v>5671</v>
      </c>
      <c r="G170" s="26" t="s">
        <v>4829</v>
      </c>
      <c r="H170" s="26"/>
      <c r="I170" s="26"/>
      <c r="J170" s="26"/>
      <c r="K170" s="26"/>
      <c r="L170" s="26"/>
      <c r="M170" s="26" t="s">
        <v>4830</v>
      </c>
      <c r="N170" s="26" t="s">
        <v>4831</v>
      </c>
      <c r="O170" s="26"/>
      <c r="P170" s="26"/>
      <c r="Q170" s="26" t="s">
        <v>4832</v>
      </c>
      <c r="R170" s="26" t="s">
        <v>4832</v>
      </c>
      <c r="S170" s="26"/>
      <c r="T170" s="26"/>
      <c r="U170" s="26"/>
      <c r="V170" s="26"/>
      <c r="W170" s="26"/>
      <c r="X170" s="26"/>
      <c r="Y170" s="26" t="s">
        <v>4833</v>
      </c>
      <c r="Z170" s="26"/>
      <c r="AA170" s="28" t="s">
        <v>4834</v>
      </c>
      <c r="AB170" s="28" t="s">
        <v>4835</v>
      </c>
      <c r="AC170" s="28"/>
      <c r="AD170" s="28"/>
      <c r="AE170" s="28" t="s">
        <v>722</v>
      </c>
      <c r="AF170" s="28" t="s">
        <v>4836</v>
      </c>
      <c r="AG170" s="28" t="s">
        <v>4837</v>
      </c>
      <c r="AH170" s="28" t="s">
        <v>4838</v>
      </c>
      <c r="AI170" s="29" t="s">
        <v>4839</v>
      </c>
      <c r="AJ170" s="30"/>
      <c r="AK170" s="31"/>
      <c r="AL170" s="328"/>
      <c r="AM170" s="329"/>
      <c r="AN170" s="25"/>
      <c r="AO170" s="24"/>
      <c r="AP170" s="258" t="s">
        <v>4840</v>
      </c>
      <c r="AQ170" s="259"/>
      <c r="AR170" s="259" t="s">
        <v>664</v>
      </c>
      <c r="AS170" s="259" t="s">
        <v>665</v>
      </c>
      <c r="AT170" s="262"/>
      <c r="AU170" s="262"/>
      <c r="AV170" s="262"/>
      <c r="AW170" s="262"/>
      <c r="AX170" s="262"/>
      <c r="AY170" s="262"/>
      <c r="AZ170" s="262"/>
      <c r="BA170" s="317">
        <v>188</v>
      </c>
      <c r="BB170" s="390">
        <v>1</v>
      </c>
    </row>
    <row r="171" spans="1:54" ht="24.95" customHeight="1">
      <c r="A171" s="322" t="s">
        <v>4807</v>
      </c>
      <c r="B171" s="19" t="s">
        <v>2206</v>
      </c>
      <c r="C171" s="19">
        <v>15</v>
      </c>
      <c r="D171" s="27" t="s">
        <v>2202</v>
      </c>
      <c r="E171" s="27"/>
      <c r="F171" s="26" t="s">
        <v>6079</v>
      </c>
      <c r="G171" s="26" t="s">
        <v>3323</v>
      </c>
      <c r="H171" s="26"/>
      <c r="I171" s="26"/>
      <c r="J171" s="26"/>
      <c r="K171" s="26"/>
      <c r="L171" s="26"/>
      <c r="M171" s="26" t="s">
        <v>3324</v>
      </c>
      <c r="N171" s="26" t="s">
        <v>3325</v>
      </c>
      <c r="O171" s="26"/>
      <c r="P171" s="26" t="s">
        <v>3326</v>
      </c>
      <c r="Q171" s="26" t="s">
        <v>3327</v>
      </c>
      <c r="R171" s="26"/>
      <c r="S171" s="26"/>
      <c r="T171" s="26"/>
      <c r="U171" s="26"/>
      <c r="V171" s="26" t="s">
        <v>3328</v>
      </c>
      <c r="W171" s="26"/>
      <c r="X171" s="26"/>
      <c r="Y171" s="26" t="s">
        <v>3329</v>
      </c>
      <c r="Z171" s="26" t="s">
        <v>678</v>
      </c>
      <c r="AA171" s="28" t="s">
        <v>3330</v>
      </c>
      <c r="AB171" s="28" t="s">
        <v>810</v>
      </c>
      <c r="AC171" s="28"/>
      <c r="AD171" s="28"/>
      <c r="AE171" s="28" t="s">
        <v>701</v>
      </c>
      <c r="AF171" s="28" t="s">
        <v>720</v>
      </c>
      <c r="AG171" s="28"/>
      <c r="AH171" s="28" t="s">
        <v>3331</v>
      </c>
      <c r="AI171" s="29"/>
      <c r="AJ171" s="30"/>
      <c r="AK171" s="31"/>
      <c r="AL171" s="328"/>
      <c r="AM171" s="329"/>
      <c r="AN171" s="25" t="s">
        <v>2256</v>
      </c>
      <c r="AO171" s="24">
        <v>45060</v>
      </c>
      <c r="AP171" s="258" t="s">
        <v>3332</v>
      </c>
      <c r="AQ171" s="259"/>
      <c r="AR171" s="259" t="s">
        <v>671</v>
      </c>
      <c r="AS171" s="259" t="s">
        <v>665</v>
      </c>
      <c r="AT171" s="262"/>
      <c r="AU171" s="262"/>
      <c r="AV171" s="262"/>
      <c r="AW171" s="262"/>
      <c r="AX171" s="262"/>
      <c r="AY171" s="262"/>
      <c r="AZ171" s="262"/>
      <c r="BA171" s="317">
        <v>350</v>
      </c>
      <c r="BB171" s="390">
        <v>2</v>
      </c>
    </row>
    <row r="172" spans="1:54" ht="24.95" customHeight="1">
      <c r="A172" s="322" t="s">
        <v>4807</v>
      </c>
      <c r="B172" s="19" t="s">
        <v>2212</v>
      </c>
      <c r="C172" s="19">
        <v>82</v>
      </c>
      <c r="D172" s="27"/>
      <c r="E172" s="27"/>
      <c r="F172" s="26" t="s">
        <v>6267</v>
      </c>
      <c r="G172" s="26" t="s">
        <v>4485</v>
      </c>
      <c r="H172" s="26"/>
      <c r="I172" s="26"/>
      <c r="J172" s="26"/>
      <c r="K172" s="26"/>
      <c r="L172" s="26"/>
      <c r="M172" s="26" t="s">
        <v>4486</v>
      </c>
      <c r="N172" s="26" t="s">
        <v>4487</v>
      </c>
      <c r="O172" s="26"/>
      <c r="P172" s="26"/>
      <c r="Q172" s="26" t="s">
        <v>4488</v>
      </c>
      <c r="R172" s="26"/>
      <c r="S172" s="26"/>
      <c r="T172" s="26"/>
      <c r="U172" s="26"/>
      <c r="V172" s="26"/>
      <c r="W172" s="26"/>
      <c r="X172" s="26"/>
      <c r="Y172" s="26" t="s">
        <v>4489</v>
      </c>
      <c r="Z172" s="26"/>
      <c r="AA172" s="28" t="s">
        <v>4490</v>
      </c>
      <c r="AB172" s="28" t="s">
        <v>4491</v>
      </c>
      <c r="AC172" s="28"/>
      <c r="AD172" s="28"/>
      <c r="AE172" s="28" t="s">
        <v>791</v>
      </c>
      <c r="AF172" s="28" t="s">
        <v>792</v>
      </c>
      <c r="AG172" s="28" t="s">
        <v>793</v>
      </c>
      <c r="AH172" s="28" t="s">
        <v>4492</v>
      </c>
      <c r="AI172" s="29"/>
      <c r="AJ172" s="30"/>
      <c r="AK172" s="31"/>
      <c r="AL172" s="328"/>
      <c r="AM172" s="329"/>
      <c r="AN172" s="25" t="s">
        <v>2256</v>
      </c>
      <c r="AO172" s="24">
        <v>45060</v>
      </c>
      <c r="AP172" s="258" t="s">
        <v>4493</v>
      </c>
      <c r="AQ172" s="259"/>
      <c r="AR172" s="259" t="s">
        <v>664</v>
      </c>
      <c r="AS172" s="259" t="s">
        <v>665</v>
      </c>
      <c r="AT172" s="262"/>
      <c r="AU172" s="262"/>
      <c r="AV172" s="262"/>
      <c r="AW172" s="262"/>
      <c r="AX172" s="262"/>
      <c r="AY172" s="262"/>
      <c r="AZ172" s="262"/>
      <c r="BA172" s="317">
        <v>575</v>
      </c>
      <c r="BB172" s="390">
        <v>2</v>
      </c>
    </row>
    <row r="173" spans="1:54" ht="24.95" customHeight="1">
      <c r="A173" s="322" t="s">
        <v>4807</v>
      </c>
      <c r="B173" s="19" t="s">
        <v>2214</v>
      </c>
      <c r="C173" s="19">
        <v>87</v>
      </c>
      <c r="D173" s="27"/>
      <c r="E173" s="27"/>
      <c r="F173" s="26" t="s">
        <v>5673</v>
      </c>
      <c r="G173" s="26" t="s">
        <v>3</v>
      </c>
      <c r="H173" s="26"/>
      <c r="I173" s="26"/>
      <c r="J173" s="26"/>
      <c r="K173" s="26"/>
      <c r="L173" s="26"/>
      <c r="M173" s="26" t="s">
        <v>673</v>
      </c>
      <c r="N173" s="26" t="s">
        <v>4854</v>
      </c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 t="s">
        <v>4855</v>
      </c>
      <c r="Z173" s="26"/>
      <c r="AA173" s="28" t="s">
        <v>4856</v>
      </c>
      <c r="AB173" s="28" t="s">
        <v>4857</v>
      </c>
      <c r="AC173" s="28"/>
      <c r="AD173" s="28"/>
      <c r="AE173" s="28" t="s">
        <v>4</v>
      </c>
      <c r="AF173" s="28" t="s">
        <v>675</v>
      </c>
      <c r="AG173" s="28" t="s">
        <v>676</v>
      </c>
      <c r="AH173" s="28" t="s">
        <v>4858</v>
      </c>
      <c r="AI173" s="29"/>
      <c r="AJ173" s="30"/>
      <c r="AK173" s="31"/>
      <c r="AL173" s="328"/>
      <c r="AM173" s="329"/>
      <c r="AN173" s="25"/>
      <c r="AO173" s="24"/>
      <c r="AP173" s="258" t="s">
        <v>4859</v>
      </c>
      <c r="AQ173" s="259"/>
      <c r="AR173" s="259" t="s">
        <v>664</v>
      </c>
      <c r="AS173" s="259" t="s">
        <v>665</v>
      </c>
      <c r="AT173" s="262"/>
      <c r="AU173" s="262"/>
      <c r="AV173" s="262"/>
      <c r="AW173" s="262"/>
      <c r="AX173" s="262"/>
      <c r="AY173" s="262"/>
      <c r="AZ173" s="262"/>
      <c r="BA173" s="317">
        <v>638</v>
      </c>
      <c r="BB173" s="390">
        <v>1</v>
      </c>
    </row>
    <row r="174" spans="1:54" ht="24.95" customHeight="1">
      <c r="A174" s="322" t="s">
        <v>4807</v>
      </c>
      <c r="B174" s="19" t="s">
        <v>2206</v>
      </c>
      <c r="C174" s="19">
        <v>15</v>
      </c>
      <c r="D174" s="27" t="s">
        <v>2202</v>
      </c>
      <c r="E174" s="27"/>
      <c r="F174" s="26" t="s">
        <v>6053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</v>
      </c>
      <c r="N174" s="26" t="s">
        <v>3</v>
      </c>
      <c r="O174" s="26"/>
      <c r="P174" s="26" t="s">
        <v>3</v>
      </c>
      <c r="Q174" s="26" t="s">
        <v>3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3255</v>
      </c>
      <c r="AB174" s="28" t="s">
        <v>727</v>
      </c>
      <c r="AC174" s="28"/>
      <c r="AD174" s="28"/>
      <c r="AE174" s="28" t="s">
        <v>3</v>
      </c>
      <c r="AF174" s="28" t="s">
        <v>3</v>
      </c>
      <c r="AG174" s="28"/>
      <c r="AH174" s="28" t="s">
        <v>3</v>
      </c>
      <c r="AI174" s="29"/>
      <c r="AJ174" s="30" t="s">
        <v>2285</v>
      </c>
      <c r="AK174" s="31">
        <v>39248</v>
      </c>
      <c r="AL174" s="328"/>
      <c r="AM174" s="329"/>
      <c r="AN174" s="25" t="s">
        <v>2256</v>
      </c>
      <c r="AO174" s="24">
        <v>45060</v>
      </c>
      <c r="AP174" s="258" t="s">
        <v>3256</v>
      </c>
      <c r="AQ174" s="259"/>
      <c r="AR174" s="259" t="s">
        <v>875</v>
      </c>
      <c r="AS174" s="259" t="s">
        <v>3257</v>
      </c>
      <c r="AT174" s="262"/>
      <c r="AU174" s="262"/>
      <c r="AV174" s="262"/>
      <c r="AW174" s="262"/>
      <c r="AX174" s="262"/>
      <c r="AY174" s="262"/>
      <c r="AZ174" s="262"/>
      <c r="BA174" s="317">
        <v>324</v>
      </c>
      <c r="BB174" s="390">
        <v>2</v>
      </c>
    </row>
    <row r="175" spans="1:54" ht="24.95" customHeight="1">
      <c r="A175" s="322" t="s">
        <v>4807</v>
      </c>
      <c r="B175" s="19" t="s">
        <v>2214</v>
      </c>
      <c r="C175" s="19">
        <v>87</v>
      </c>
      <c r="D175" s="27"/>
      <c r="E175" s="27"/>
      <c r="F175" s="26" t="s">
        <v>5674</v>
      </c>
      <c r="G175" s="26" t="s">
        <v>4860</v>
      </c>
      <c r="H175" s="26"/>
      <c r="I175" s="26"/>
      <c r="J175" s="26"/>
      <c r="K175" s="26"/>
      <c r="L175" s="26"/>
      <c r="M175" s="26" t="s">
        <v>4861</v>
      </c>
      <c r="N175" s="26" t="s">
        <v>4862</v>
      </c>
      <c r="O175" s="26"/>
      <c r="P175" s="26"/>
      <c r="Q175" s="26" t="s">
        <v>4863</v>
      </c>
      <c r="R175" s="26"/>
      <c r="S175" s="26"/>
      <c r="T175" s="26"/>
      <c r="U175" s="26"/>
      <c r="V175" s="26"/>
      <c r="W175" s="26"/>
      <c r="X175" s="26"/>
      <c r="Y175" s="26" t="s">
        <v>4864</v>
      </c>
      <c r="Z175" s="26"/>
      <c r="AA175" s="28" t="s">
        <v>4865</v>
      </c>
      <c r="AB175" s="28" t="s">
        <v>4866</v>
      </c>
      <c r="AC175" s="28"/>
      <c r="AD175" s="28"/>
      <c r="AE175" s="28" t="s">
        <v>4</v>
      </c>
      <c r="AF175" s="28" t="s">
        <v>675</v>
      </c>
      <c r="AG175" s="28" t="s">
        <v>4867</v>
      </c>
      <c r="AH175" s="28" t="s">
        <v>4868</v>
      </c>
      <c r="AI175" s="29"/>
      <c r="AJ175" s="30"/>
      <c r="AK175" s="31"/>
      <c r="AL175" s="328"/>
      <c r="AM175" s="329"/>
      <c r="AN175" s="25"/>
      <c r="AO175" s="24"/>
      <c r="AP175" s="258" t="s">
        <v>4869</v>
      </c>
      <c r="AQ175" s="259"/>
      <c r="AR175" s="259" t="s">
        <v>664</v>
      </c>
      <c r="AS175" s="259" t="s">
        <v>665</v>
      </c>
      <c r="AT175" s="262"/>
      <c r="AU175" s="262"/>
      <c r="AV175" s="262"/>
      <c r="AW175" s="262"/>
      <c r="AX175" s="262"/>
      <c r="AY175" s="262"/>
      <c r="AZ175" s="262"/>
      <c r="BA175" s="317">
        <v>594</v>
      </c>
      <c r="BB175" s="390">
        <v>1</v>
      </c>
    </row>
    <row r="176" spans="1:54" ht="24.95" customHeight="1">
      <c r="A176" s="322" t="s">
        <v>4807</v>
      </c>
      <c r="B176" s="19" t="s">
        <v>2215</v>
      </c>
      <c r="C176" s="19">
        <v>91</v>
      </c>
      <c r="D176" s="27" t="s">
        <v>827</v>
      </c>
      <c r="E176" s="27" t="s">
        <v>989</v>
      </c>
      <c r="F176" s="26" t="s">
        <v>5675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 t="s">
        <v>832</v>
      </c>
      <c r="AK176" s="31" t="s">
        <v>3</v>
      </c>
      <c r="AL176" s="328"/>
      <c r="AM176" s="329"/>
      <c r="AN176" s="25"/>
      <c r="AO176" s="24"/>
      <c r="AP176" s="258" t="s">
        <v>990</v>
      </c>
      <c r="AQ176" s="259"/>
      <c r="AR176" s="259" t="s">
        <v>834</v>
      </c>
      <c r="AS176" s="259" t="s">
        <v>991</v>
      </c>
      <c r="AT176" s="262"/>
      <c r="AU176" s="262"/>
      <c r="AV176" s="262" t="s">
        <v>989</v>
      </c>
      <c r="AW176" s="262"/>
      <c r="AX176" s="262"/>
      <c r="AY176" s="262"/>
      <c r="AZ176" s="262"/>
      <c r="BA176" s="317">
        <v>39</v>
      </c>
      <c r="BB176" s="390">
        <v>1</v>
      </c>
    </row>
    <row r="177" spans="1:54" ht="24.95" customHeight="1">
      <c r="A177" s="322" t="s">
        <v>4807</v>
      </c>
      <c r="B177" s="19" t="s">
        <v>2214</v>
      </c>
      <c r="C177" s="19">
        <v>87</v>
      </c>
      <c r="D177" s="27"/>
      <c r="E177" s="27"/>
      <c r="F177" s="26" t="s">
        <v>6290</v>
      </c>
      <c r="G177" s="26" t="s">
        <v>3</v>
      </c>
      <c r="H177" s="26" t="s">
        <v>2660</v>
      </c>
      <c r="I177" s="26"/>
      <c r="J177" s="26"/>
      <c r="K177" s="26"/>
      <c r="L177" s="26"/>
      <c r="M177" s="26" t="s">
        <v>3</v>
      </c>
      <c r="N177" s="26" t="s">
        <v>4661</v>
      </c>
      <c r="O177" s="26"/>
      <c r="P177" s="26" t="s">
        <v>3</v>
      </c>
      <c r="Q177" s="26" t="s">
        <v>3</v>
      </c>
      <c r="R177" s="26" t="s">
        <v>3</v>
      </c>
      <c r="S177" s="26"/>
      <c r="T177" s="26" t="s">
        <v>3</v>
      </c>
      <c r="U177" s="26" t="s">
        <v>3</v>
      </c>
      <c r="V177" s="26"/>
      <c r="W177" s="26"/>
      <c r="X177" s="26"/>
      <c r="Y177" s="26"/>
      <c r="Z177" s="26" t="s">
        <v>3</v>
      </c>
      <c r="AA177" s="28" t="s">
        <v>4662</v>
      </c>
      <c r="AB177" s="28" t="s">
        <v>4663</v>
      </c>
      <c r="AC177" s="28"/>
      <c r="AD177" s="28"/>
      <c r="AE177" s="28" t="s">
        <v>3</v>
      </c>
      <c r="AF177" s="28" t="s">
        <v>3</v>
      </c>
      <c r="AG177" s="28"/>
      <c r="AH177" s="28" t="s">
        <v>4661</v>
      </c>
      <c r="AI177" s="29"/>
      <c r="AJ177" s="30" t="s">
        <v>2285</v>
      </c>
      <c r="AK177" s="31">
        <v>39248</v>
      </c>
      <c r="AL177" s="328"/>
      <c r="AM177" s="329"/>
      <c r="AN177" s="25" t="s">
        <v>2256</v>
      </c>
      <c r="AO177" s="24">
        <v>45060</v>
      </c>
      <c r="AP177" s="258" t="s">
        <v>4664</v>
      </c>
      <c r="AQ177" s="259"/>
      <c r="AR177" s="259" t="s">
        <v>875</v>
      </c>
      <c r="AS177" s="259" t="s">
        <v>4665</v>
      </c>
      <c r="AT177" s="262"/>
      <c r="AU177" s="262"/>
      <c r="AV177" s="262"/>
      <c r="AW177" s="262"/>
      <c r="AX177" s="262"/>
      <c r="AY177" s="262"/>
      <c r="AZ177" s="262"/>
      <c r="BA177" s="317">
        <v>609</v>
      </c>
      <c r="BB177" s="390">
        <v>2</v>
      </c>
    </row>
    <row r="178" spans="1:54" ht="24.95" customHeight="1">
      <c r="A178" s="322" t="s">
        <v>4807</v>
      </c>
      <c r="B178" s="19" t="s">
        <v>2214</v>
      </c>
      <c r="C178" s="19">
        <v>87</v>
      </c>
      <c r="D178" s="27"/>
      <c r="E178" s="27"/>
      <c r="F178" s="26" t="s">
        <v>5676</v>
      </c>
      <c r="G178" s="26" t="s">
        <v>4870</v>
      </c>
      <c r="H178" s="26"/>
      <c r="I178" s="26"/>
      <c r="J178" s="26"/>
      <c r="K178" s="26"/>
      <c r="L178" s="26"/>
      <c r="M178" s="26" t="s">
        <v>4871</v>
      </c>
      <c r="N178" s="26" t="s">
        <v>4872</v>
      </c>
      <c r="O178" s="26"/>
      <c r="P178" s="26"/>
      <c r="Q178" s="26"/>
      <c r="R178" s="26"/>
      <c r="S178" s="26"/>
      <c r="T178" s="26"/>
      <c r="U178" s="26" t="s">
        <v>4873</v>
      </c>
      <c r="V178" s="26"/>
      <c r="W178" s="26"/>
      <c r="X178" s="26"/>
      <c r="Y178" s="26" t="s">
        <v>4874</v>
      </c>
      <c r="Z178" s="26"/>
      <c r="AA178" s="28" t="s">
        <v>4875</v>
      </c>
      <c r="AB178" s="28" t="s">
        <v>823</v>
      </c>
      <c r="AC178" s="28"/>
      <c r="AD178" s="28"/>
      <c r="AE178" s="28" t="s">
        <v>4</v>
      </c>
      <c r="AF178" s="28" t="s">
        <v>5</v>
      </c>
      <c r="AG178" s="28" t="s">
        <v>4876</v>
      </c>
      <c r="AH178" s="28" t="s">
        <v>4877</v>
      </c>
      <c r="AI178" s="29"/>
      <c r="AJ178" s="30"/>
      <c r="AK178" s="31"/>
      <c r="AL178" s="328"/>
      <c r="AM178" s="329"/>
      <c r="AN178" s="25"/>
      <c r="AO178" s="24"/>
      <c r="AP178" s="258" t="s">
        <v>4878</v>
      </c>
      <c r="AQ178" s="259"/>
      <c r="AR178" s="259" t="s">
        <v>664</v>
      </c>
      <c r="AS178" s="259" t="s">
        <v>665</v>
      </c>
      <c r="AT178" s="262"/>
      <c r="AU178" s="262"/>
      <c r="AV178" s="262"/>
      <c r="AW178" s="262"/>
      <c r="AX178" s="262"/>
      <c r="AY178" s="262"/>
      <c r="AZ178" s="262"/>
      <c r="BA178" s="317">
        <v>645</v>
      </c>
      <c r="BB178" s="390">
        <v>1</v>
      </c>
    </row>
    <row r="179" spans="1:54" ht="24.95" customHeight="1">
      <c r="A179" s="322" t="s">
        <v>6856</v>
      </c>
      <c r="B179" s="19"/>
      <c r="C179" s="19">
        <v>34</v>
      </c>
      <c r="D179" s="27"/>
      <c r="E179" s="27"/>
      <c r="F179" s="26" t="s">
        <v>6419</v>
      </c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 t="s">
        <v>6420</v>
      </c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4787</v>
      </c>
      <c r="AK179" s="31">
        <v>45075</v>
      </c>
      <c r="AL179" s="328"/>
      <c r="AM179" s="329"/>
      <c r="AN179" s="25"/>
      <c r="AO179" s="24"/>
      <c r="AP179" s="258" t="s">
        <v>6419</v>
      </c>
      <c r="AQ179" s="259">
        <v>57</v>
      </c>
      <c r="AR179" s="259"/>
      <c r="AS179" s="259"/>
      <c r="AT179" s="262"/>
      <c r="AU179" s="262"/>
      <c r="AV179" s="262"/>
      <c r="AW179" s="262"/>
      <c r="AX179" s="262"/>
      <c r="AY179" s="262"/>
      <c r="AZ179" s="262"/>
      <c r="BA179" s="317"/>
      <c r="BB179" s="390">
        <v>3</v>
      </c>
    </row>
    <row r="180" spans="1:54" ht="24.95" customHeight="1">
      <c r="A180" s="322" t="s">
        <v>4807</v>
      </c>
      <c r="B180" s="19" t="s">
        <v>742</v>
      </c>
      <c r="C180" s="19">
        <v>17</v>
      </c>
      <c r="D180" s="27" t="s">
        <v>742</v>
      </c>
      <c r="E180" s="27"/>
      <c r="F180" s="26" t="s">
        <v>5677</v>
      </c>
      <c r="G180" s="26" t="s">
        <v>4879</v>
      </c>
      <c r="H180" s="26"/>
      <c r="I180" s="26"/>
      <c r="J180" s="26"/>
      <c r="K180" s="26"/>
      <c r="L180" s="26"/>
      <c r="M180" s="26" t="s">
        <v>4880</v>
      </c>
      <c r="N180" s="26" t="s">
        <v>4881</v>
      </c>
      <c r="O180" s="26"/>
      <c r="P180" s="26"/>
      <c r="Q180" s="26" t="s">
        <v>4882</v>
      </c>
      <c r="R180" s="26"/>
      <c r="S180" s="26"/>
      <c r="T180" s="26" t="s">
        <v>4883</v>
      </c>
      <c r="U180" s="26"/>
      <c r="V180" s="26"/>
      <c r="W180" s="26"/>
      <c r="X180" s="26"/>
      <c r="Y180" s="26" t="s">
        <v>4884</v>
      </c>
      <c r="Z180" s="26"/>
      <c r="AA180" s="28" t="s">
        <v>4885</v>
      </c>
      <c r="AB180" s="28" t="s">
        <v>4886</v>
      </c>
      <c r="AC180" s="28"/>
      <c r="AD180" s="28"/>
      <c r="AE180" s="28" t="s">
        <v>687</v>
      </c>
      <c r="AF180" s="28" t="s">
        <v>688</v>
      </c>
      <c r="AG180" s="28" t="s">
        <v>4887</v>
      </c>
      <c r="AH180" s="28" t="s">
        <v>4888</v>
      </c>
      <c r="AI180" s="29"/>
      <c r="AJ180" s="30"/>
      <c r="AK180" s="31"/>
      <c r="AL180" s="328"/>
      <c r="AM180" s="329"/>
      <c r="AN180" s="25"/>
      <c r="AO180" s="24"/>
      <c r="AP180" s="258" t="s">
        <v>4889</v>
      </c>
      <c r="AQ180" s="259"/>
      <c r="AR180" s="259" t="s">
        <v>664</v>
      </c>
      <c r="AS180" s="259" t="s">
        <v>665</v>
      </c>
      <c r="AT180" s="262"/>
      <c r="AU180" s="262"/>
      <c r="AV180" s="262"/>
      <c r="AW180" s="262"/>
      <c r="AX180" s="262"/>
      <c r="AY180" s="262"/>
      <c r="AZ180" s="262"/>
      <c r="BA180" s="317">
        <v>514</v>
      </c>
      <c r="BB180" s="390">
        <v>1</v>
      </c>
    </row>
    <row r="181" spans="1:54" ht="24.95" customHeight="1">
      <c r="A181" s="322" t="s">
        <v>4807</v>
      </c>
      <c r="B181" s="19" t="s">
        <v>2215</v>
      </c>
      <c r="C181" s="19">
        <v>91</v>
      </c>
      <c r="D181" s="27" t="s">
        <v>1351</v>
      </c>
      <c r="E181" s="27" t="s">
        <v>1508</v>
      </c>
      <c r="F181" s="26" t="s">
        <v>5678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924</v>
      </c>
      <c r="N181" s="26" t="s">
        <v>1509</v>
      </c>
      <c r="O181" s="26"/>
      <c r="P181" s="26"/>
      <c r="Q181" s="26" t="s">
        <v>1510</v>
      </c>
      <c r="R181" s="26"/>
      <c r="S181" s="26"/>
      <c r="T181" s="26"/>
      <c r="U181" s="26" t="s">
        <v>3</v>
      </c>
      <c r="V181" s="26"/>
      <c r="W181" s="26"/>
      <c r="X181" s="26"/>
      <c r="Y181" s="26" t="s">
        <v>1511</v>
      </c>
      <c r="Z181" s="26"/>
      <c r="AA181" s="28" t="s">
        <v>811</v>
      </c>
      <c r="AB181" s="28" t="s">
        <v>998</v>
      </c>
      <c r="AC181" s="28"/>
      <c r="AD181" s="28"/>
      <c r="AE181" s="28" t="s">
        <v>4</v>
      </c>
      <c r="AF181" s="28" t="s">
        <v>5</v>
      </c>
      <c r="AG181" s="28" t="s">
        <v>1512</v>
      </c>
      <c r="AH181" s="28" t="s">
        <v>1513</v>
      </c>
      <c r="AI181" s="29"/>
      <c r="AJ181" s="30" t="s">
        <v>3</v>
      </c>
      <c r="AK181" s="31" t="s">
        <v>3</v>
      </c>
      <c r="AL181" s="328"/>
      <c r="AM181" s="329"/>
      <c r="AN181" s="25"/>
      <c r="AO181" s="24"/>
      <c r="AP181" s="258" t="s">
        <v>1514</v>
      </c>
      <c r="AQ181" s="259"/>
      <c r="AR181" s="259" t="s">
        <v>834</v>
      </c>
      <c r="AS181" s="259" t="s">
        <v>665</v>
      </c>
      <c r="AT181" s="262"/>
      <c r="AU181" s="262"/>
      <c r="AV181" s="262" t="s">
        <v>1508</v>
      </c>
      <c r="AW181" s="262"/>
      <c r="AX181" s="262"/>
      <c r="AY181" s="262"/>
      <c r="AZ181" s="262"/>
      <c r="BA181" s="317">
        <v>93</v>
      </c>
      <c r="BB181" s="390">
        <v>1</v>
      </c>
    </row>
    <row r="182" spans="1:54" ht="24.95" customHeight="1">
      <c r="A182" s="322" t="s">
        <v>4807</v>
      </c>
      <c r="B182" s="19" t="s">
        <v>2214</v>
      </c>
      <c r="C182" s="19">
        <v>87</v>
      </c>
      <c r="D182" s="27"/>
      <c r="E182" s="27"/>
      <c r="F182" s="26" t="s">
        <v>5679</v>
      </c>
      <c r="G182" s="26" t="s">
        <v>4890</v>
      </c>
      <c r="H182" s="26"/>
      <c r="I182" s="26"/>
      <c r="J182" s="26"/>
      <c r="K182" s="26"/>
      <c r="L182" s="26"/>
      <c r="M182" s="26" t="s">
        <v>4891</v>
      </c>
      <c r="N182" s="26" t="s">
        <v>4892</v>
      </c>
      <c r="O182" s="26"/>
      <c r="P182" s="26"/>
      <c r="Q182" s="26" t="s">
        <v>4893</v>
      </c>
      <c r="R182" s="26"/>
      <c r="S182" s="26"/>
      <c r="T182" s="26"/>
      <c r="U182" s="26"/>
      <c r="V182" s="26"/>
      <c r="W182" s="26"/>
      <c r="X182" s="26"/>
      <c r="Y182" s="26" t="s">
        <v>4894</v>
      </c>
      <c r="Z182" s="26"/>
      <c r="AA182" s="28" t="s">
        <v>811</v>
      </c>
      <c r="AB182" s="28" t="s">
        <v>4895</v>
      </c>
      <c r="AC182" s="28"/>
      <c r="AD182" s="28"/>
      <c r="AE182" s="28" t="s">
        <v>687</v>
      </c>
      <c r="AF182" s="28" t="s">
        <v>688</v>
      </c>
      <c r="AG182" s="28" t="s">
        <v>4896</v>
      </c>
      <c r="AH182" s="28" t="s">
        <v>4897</v>
      </c>
      <c r="AI182" s="29"/>
      <c r="AJ182" s="30"/>
      <c r="AK182" s="31"/>
      <c r="AL182" s="328"/>
      <c r="AM182" s="329"/>
      <c r="AN182" s="25"/>
      <c r="AO182" s="24"/>
      <c r="AP182" s="258" t="s">
        <v>4898</v>
      </c>
      <c r="AQ182" s="259"/>
      <c r="AR182" s="259" t="s">
        <v>664</v>
      </c>
      <c r="AS182" s="259" t="s">
        <v>665</v>
      </c>
      <c r="AT182" s="262"/>
      <c r="AU182" s="262"/>
      <c r="AV182" s="262"/>
      <c r="AW182" s="262"/>
      <c r="AX182" s="262"/>
      <c r="AY182" s="262"/>
      <c r="AZ182" s="262"/>
      <c r="BA182" s="317">
        <v>631</v>
      </c>
      <c r="BB182" s="390">
        <v>1</v>
      </c>
    </row>
    <row r="183" spans="1:54" ht="24.95" customHeight="1">
      <c r="A183" s="322" t="s">
        <v>4807</v>
      </c>
      <c r="B183" s="19" t="s">
        <v>2206</v>
      </c>
      <c r="C183" s="19">
        <v>15</v>
      </c>
      <c r="D183" s="27" t="s">
        <v>2202</v>
      </c>
      <c r="E183" s="27"/>
      <c r="F183" s="26" t="s">
        <v>5949</v>
      </c>
      <c r="G183" s="26" t="s">
        <v>2521</v>
      </c>
      <c r="H183" s="26" t="s">
        <v>3</v>
      </c>
      <c r="I183" s="26"/>
      <c r="J183" s="26"/>
      <c r="K183" s="26"/>
      <c r="L183" s="26"/>
      <c r="M183" s="26" t="s">
        <v>2522</v>
      </c>
      <c r="N183" s="26" t="s">
        <v>2523</v>
      </c>
      <c r="O183" s="26"/>
      <c r="P183" s="26" t="s">
        <v>3</v>
      </c>
      <c r="Q183" s="26" t="s">
        <v>2524</v>
      </c>
      <c r="R183" s="26" t="s">
        <v>3</v>
      </c>
      <c r="S183" s="26"/>
      <c r="T183" s="26" t="s">
        <v>3</v>
      </c>
      <c r="U183" s="26" t="s">
        <v>3</v>
      </c>
      <c r="V183" s="26"/>
      <c r="W183" s="26"/>
      <c r="X183" s="26"/>
      <c r="Y183" s="26"/>
      <c r="Z183" s="26" t="s">
        <v>3</v>
      </c>
      <c r="AA183" s="28" t="s">
        <v>811</v>
      </c>
      <c r="AB183" s="28" t="s">
        <v>2525</v>
      </c>
      <c r="AC183" s="28"/>
      <c r="AD183" s="28"/>
      <c r="AE183" s="28" t="s">
        <v>701</v>
      </c>
      <c r="AF183" s="28" t="s">
        <v>720</v>
      </c>
      <c r="AG183" s="28"/>
      <c r="AH183" s="28" t="s">
        <v>2526</v>
      </c>
      <c r="AI183" s="29"/>
      <c r="AJ183" s="30" t="s">
        <v>2285</v>
      </c>
      <c r="AK183" s="31">
        <v>39248</v>
      </c>
      <c r="AL183" s="328"/>
      <c r="AM183" s="329"/>
      <c r="AN183" s="25" t="s">
        <v>2256</v>
      </c>
      <c r="AO183" s="24">
        <v>45060</v>
      </c>
      <c r="AP183" s="258" t="s">
        <v>2527</v>
      </c>
      <c r="AQ183" s="259"/>
      <c r="AR183" s="259" t="s">
        <v>875</v>
      </c>
      <c r="AS183" s="259" t="s">
        <v>2528</v>
      </c>
      <c r="AT183" s="262"/>
      <c r="AU183" s="262"/>
      <c r="AV183" s="262"/>
      <c r="AW183" s="262"/>
      <c r="AX183" s="262"/>
      <c r="AY183" s="262"/>
      <c r="AZ183" s="262"/>
      <c r="BA183" s="317">
        <v>220</v>
      </c>
      <c r="BB183" s="390">
        <v>2</v>
      </c>
    </row>
    <row r="184" spans="1:54" ht="24.95" customHeight="1">
      <c r="A184" s="322" t="s">
        <v>4807</v>
      </c>
      <c r="B184" s="19" t="s">
        <v>2214</v>
      </c>
      <c r="C184" s="19">
        <v>87</v>
      </c>
      <c r="D184" s="27"/>
      <c r="E184" s="27"/>
      <c r="F184" s="26" t="s">
        <v>6293</v>
      </c>
      <c r="G184" s="26" t="s">
        <v>3</v>
      </c>
      <c r="H184" s="26" t="s">
        <v>1345</v>
      </c>
      <c r="I184" s="26"/>
      <c r="J184" s="26"/>
      <c r="K184" s="26"/>
      <c r="L184" s="26"/>
      <c r="M184" s="26" t="s">
        <v>4682</v>
      </c>
      <c r="N184" s="26" t="s">
        <v>4683</v>
      </c>
      <c r="O184" s="26"/>
      <c r="P184" s="26" t="s">
        <v>3</v>
      </c>
      <c r="Q184" s="26" t="s">
        <v>4684</v>
      </c>
      <c r="R184" s="26" t="s">
        <v>3</v>
      </c>
      <c r="S184" s="26"/>
      <c r="T184" s="26" t="s">
        <v>3</v>
      </c>
      <c r="U184" s="26" t="s">
        <v>3</v>
      </c>
      <c r="V184" s="26"/>
      <c r="W184" s="26"/>
      <c r="X184" s="26"/>
      <c r="Y184" s="26"/>
      <c r="Z184" s="26" t="s">
        <v>3</v>
      </c>
      <c r="AA184" s="28" t="s">
        <v>811</v>
      </c>
      <c r="AB184" s="28" t="s">
        <v>4685</v>
      </c>
      <c r="AC184" s="28"/>
      <c r="AD184" s="28"/>
      <c r="AE184" s="28" t="s">
        <v>1070</v>
      </c>
      <c r="AF184" s="28" t="s">
        <v>2639</v>
      </c>
      <c r="AG184" s="28"/>
      <c r="AH184" s="28" t="s">
        <v>4686</v>
      </c>
      <c r="AI184" s="29"/>
      <c r="AJ184" s="30" t="s">
        <v>2285</v>
      </c>
      <c r="AK184" s="31">
        <v>39248</v>
      </c>
      <c r="AL184" s="328"/>
      <c r="AM184" s="329"/>
      <c r="AN184" s="25" t="s">
        <v>2256</v>
      </c>
      <c r="AO184" s="24">
        <v>45060</v>
      </c>
      <c r="AP184" s="258" t="s">
        <v>4687</v>
      </c>
      <c r="AQ184" s="259"/>
      <c r="AR184" s="259" t="s">
        <v>875</v>
      </c>
      <c r="AS184" s="259" t="s">
        <v>4688</v>
      </c>
      <c r="AT184" s="262"/>
      <c r="AU184" s="262"/>
      <c r="AV184" s="262"/>
      <c r="AW184" s="262"/>
      <c r="AX184" s="262"/>
      <c r="AY184" s="262"/>
      <c r="AZ184" s="262"/>
      <c r="BA184" s="317">
        <v>612</v>
      </c>
      <c r="BB184" s="390">
        <v>2</v>
      </c>
    </row>
    <row r="185" spans="1:54" ht="24.95" customHeight="1">
      <c r="A185" s="322" t="s">
        <v>4807</v>
      </c>
      <c r="B185" s="19" t="s">
        <v>2215</v>
      </c>
      <c r="C185" s="19">
        <v>91</v>
      </c>
      <c r="D185" s="27" t="s">
        <v>827</v>
      </c>
      <c r="E185" s="27" t="s">
        <v>1344</v>
      </c>
      <c r="F185" s="26" t="s">
        <v>5680</v>
      </c>
      <c r="G185" s="26" t="s">
        <v>3</v>
      </c>
      <c r="H185" s="26" t="s">
        <v>1345</v>
      </c>
      <c r="I185" s="26"/>
      <c r="J185" s="26"/>
      <c r="K185" s="26"/>
      <c r="L185" s="26"/>
      <c r="M185" s="26" t="s">
        <v>1346</v>
      </c>
      <c r="N185" s="26" t="s">
        <v>1347</v>
      </c>
      <c r="O185" s="26"/>
      <c r="P185" s="26"/>
      <c r="Q185" s="26" t="s">
        <v>1348</v>
      </c>
      <c r="R185" s="26"/>
      <c r="S185" s="26"/>
      <c r="T185" s="26"/>
      <c r="U185" s="26" t="s">
        <v>3</v>
      </c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 t="s">
        <v>3</v>
      </c>
      <c r="AK185" s="31" t="s">
        <v>3</v>
      </c>
      <c r="AL185" s="328"/>
      <c r="AM185" s="329"/>
      <c r="AN185" s="25"/>
      <c r="AO185" s="24"/>
      <c r="AP185" s="258" t="s">
        <v>1349</v>
      </c>
      <c r="AQ185" s="259"/>
      <c r="AR185" s="259" t="s">
        <v>834</v>
      </c>
      <c r="AS185" s="259" t="s">
        <v>1350</v>
      </c>
      <c r="AT185" s="262"/>
      <c r="AU185" s="262"/>
      <c r="AV185" s="262" t="s">
        <v>1344</v>
      </c>
      <c r="AW185" s="262"/>
      <c r="AX185" s="262"/>
      <c r="AY185" s="262"/>
      <c r="AZ185" s="262"/>
      <c r="BA185" s="317">
        <v>76</v>
      </c>
      <c r="BB185" s="390">
        <v>1</v>
      </c>
    </row>
    <row r="186" spans="1:54" ht="24.95" customHeight="1">
      <c r="A186" s="322" t="s">
        <v>4807</v>
      </c>
      <c r="B186" s="19" t="s">
        <v>2206</v>
      </c>
      <c r="C186" s="19">
        <v>15</v>
      </c>
      <c r="D186" s="27" t="s">
        <v>2202</v>
      </c>
      <c r="E186" s="27"/>
      <c r="F186" s="26" t="s">
        <v>6039</v>
      </c>
      <c r="G186" s="26" t="s">
        <v>3</v>
      </c>
      <c r="H186" s="26" t="s">
        <v>3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 t="s">
        <v>3</v>
      </c>
      <c r="Q186" s="26" t="s">
        <v>3</v>
      </c>
      <c r="R186" s="26" t="s">
        <v>3</v>
      </c>
      <c r="S186" s="26"/>
      <c r="T186" s="26" t="s">
        <v>3</v>
      </c>
      <c r="U186" s="26" t="s">
        <v>3</v>
      </c>
      <c r="V186" s="26"/>
      <c r="W186" s="26"/>
      <c r="X186" s="26"/>
      <c r="Y186" s="26"/>
      <c r="Z186" s="26" t="s">
        <v>3</v>
      </c>
      <c r="AA186" s="28" t="s">
        <v>3164</v>
      </c>
      <c r="AB186" s="28" t="s">
        <v>2454</v>
      </c>
      <c r="AC186" s="28"/>
      <c r="AD186" s="28"/>
      <c r="AE186" s="28" t="s">
        <v>3</v>
      </c>
      <c r="AF186" s="28" t="s">
        <v>3</v>
      </c>
      <c r="AG186" s="28"/>
      <c r="AH186" s="28" t="s">
        <v>3</v>
      </c>
      <c r="AI186" s="29"/>
      <c r="AJ186" s="30" t="s">
        <v>2285</v>
      </c>
      <c r="AK186" s="31">
        <v>39248</v>
      </c>
      <c r="AL186" s="328"/>
      <c r="AM186" s="329"/>
      <c r="AN186" s="25" t="s">
        <v>2256</v>
      </c>
      <c r="AO186" s="24">
        <v>45060</v>
      </c>
      <c r="AP186" s="258" t="s">
        <v>3165</v>
      </c>
      <c r="AQ186" s="259"/>
      <c r="AR186" s="259" t="s">
        <v>875</v>
      </c>
      <c r="AS186" s="259" t="s">
        <v>3166</v>
      </c>
      <c r="AT186" s="262"/>
      <c r="AU186" s="262"/>
      <c r="AV186" s="262"/>
      <c r="AW186" s="262"/>
      <c r="AX186" s="262"/>
      <c r="AY186" s="262"/>
      <c r="AZ186" s="262"/>
      <c r="BA186" s="317">
        <v>310</v>
      </c>
      <c r="BB186" s="390">
        <v>2</v>
      </c>
    </row>
    <row r="187" spans="1:54" ht="24.95" customHeight="1">
      <c r="A187" s="322" t="s">
        <v>4807</v>
      </c>
      <c r="B187" s="19" t="s">
        <v>2214</v>
      </c>
      <c r="C187" s="19">
        <v>87</v>
      </c>
      <c r="D187" s="27"/>
      <c r="E187" s="27"/>
      <c r="F187" s="26" t="s">
        <v>5682</v>
      </c>
      <c r="G187" s="26" t="s">
        <v>4899</v>
      </c>
      <c r="H187" s="26"/>
      <c r="I187" s="26"/>
      <c r="J187" s="26"/>
      <c r="K187" s="26"/>
      <c r="L187" s="26"/>
      <c r="M187" s="26" t="s">
        <v>805</v>
      </c>
      <c r="N187" s="26" t="s">
        <v>4900</v>
      </c>
      <c r="O187" s="26"/>
      <c r="P187" s="26"/>
      <c r="Q187" s="26" t="s">
        <v>4901</v>
      </c>
      <c r="R187" s="26"/>
      <c r="S187" s="26"/>
      <c r="T187" s="26"/>
      <c r="U187" s="26"/>
      <c r="V187" s="26"/>
      <c r="W187" s="26"/>
      <c r="X187" s="26"/>
      <c r="Y187" s="26" t="s">
        <v>4902</v>
      </c>
      <c r="Z187" s="26"/>
      <c r="AA187" s="28" t="s">
        <v>807</v>
      </c>
      <c r="AB187" s="28" t="s">
        <v>4903</v>
      </c>
      <c r="AC187" s="28"/>
      <c r="AD187" s="28"/>
      <c r="AE187" s="28" t="s">
        <v>4</v>
      </c>
      <c r="AF187" s="28" t="s">
        <v>675</v>
      </c>
      <c r="AG187" s="28" t="s">
        <v>806</v>
      </c>
      <c r="AH187" s="28" t="s">
        <v>4904</v>
      </c>
      <c r="AI187" s="29"/>
      <c r="AJ187" s="30"/>
      <c r="AK187" s="31"/>
      <c r="AL187" s="328"/>
      <c r="AM187" s="329"/>
      <c r="AN187" s="25"/>
      <c r="AO187" s="24"/>
      <c r="AP187" s="258" t="s">
        <v>4905</v>
      </c>
      <c r="AQ187" s="259"/>
      <c r="AR187" s="259" t="s">
        <v>664</v>
      </c>
      <c r="AS187" s="259" t="s">
        <v>665</v>
      </c>
      <c r="AT187" s="262"/>
      <c r="AU187" s="262"/>
      <c r="AV187" s="262"/>
      <c r="AW187" s="262"/>
      <c r="AX187" s="262"/>
      <c r="AY187" s="262"/>
      <c r="AZ187" s="262"/>
      <c r="BA187" s="317">
        <v>593</v>
      </c>
      <c r="BB187" s="390">
        <v>1</v>
      </c>
    </row>
    <row r="188" spans="1:54" ht="24.95" customHeight="1">
      <c r="A188" s="322" t="s">
        <v>4807</v>
      </c>
      <c r="B188" s="19" t="s">
        <v>2227</v>
      </c>
      <c r="C188" s="19">
        <v>92</v>
      </c>
      <c r="D188" s="27" t="s">
        <v>1857</v>
      </c>
      <c r="E188" s="27" t="s">
        <v>1881</v>
      </c>
      <c r="F188" s="26" t="s">
        <v>5683</v>
      </c>
      <c r="G188" s="26" t="s">
        <v>1882</v>
      </c>
      <c r="H188" s="26"/>
      <c r="I188" s="26"/>
      <c r="J188" s="26"/>
      <c r="K188" s="26"/>
      <c r="L188" s="26"/>
      <c r="M188" s="26"/>
      <c r="N188" s="26" t="s">
        <v>836</v>
      </c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 t="s">
        <v>1883</v>
      </c>
      <c r="Z188" s="26" t="s">
        <v>2216</v>
      </c>
      <c r="AA188" s="28" t="s">
        <v>807</v>
      </c>
      <c r="AB188" s="28" t="s">
        <v>1884</v>
      </c>
      <c r="AC188" s="28"/>
      <c r="AD188" s="28"/>
      <c r="AE188" s="28"/>
      <c r="AF188" s="28"/>
      <c r="AG188" s="28"/>
      <c r="AH188" s="28"/>
      <c r="AI188" s="29"/>
      <c r="AJ188" s="30"/>
      <c r="AK188" s="31"/>
      <c r="AL188" s="328"/>
      <c r="AM188" s="329"/>
      <c r="AN188" s="25"/>
      <c r="AO188" s="24"/>
      <c r="AP188" s="258" t="s">
        <v>1885</v>
      </c>
      <c r="AQ188" s="259"/>
      <c r="AR188" s="259" t="s">
        <v>1311</v>
      </c>
      <c r="AS188" s="259" t="s">
        <v>665</v>
      </c>
      <c r="AT188" s="262" t="s">
        <v>841</v>
      </c>
      <c r="AU188" s="262"/>
      <c r="AV188" s="262"/>
      <c r="AW188" s="262" t="s">
        <v>1881</v>
      </c>
      <c r="AX188" s="262"/>
      <c r="AY188" s="262"/>
      <c r="AZ188" s="262"/>
      <c r="BA188" s="317">
        <v>143</v>
      </c>
      <c r="BB188" s="390">
        <v>1</v>
      </c>
    </row>
    <row r="189" spans="1:54" ht="24.95" customHeight="1">
      <c r="A189" s="322" t="s">
        <v>4807</v>
      </c>
      <c r="B189" s="19" t="s">
        <v>2205</v>
      </c>
      <c r="C189" s="19">
        <v>13</v>
      </c>
      <c r="D189" s="27">
        <v>4</v>
      </c>
      <c r="E189" s="27"/>
      <c r="F189" s="26" t="s">
        <v>5684</v>
      </c>
      <c r="G189" s="26" t="s">
        <v>4906</v>
      </c>
      <c r="H189" s="26"/>
      <c r="I189" s="26"/>
      <c r="J189" s="26"/>
      <c r="K189" s="26"/>
      <c r="L189" s="26"/>
      <c r="M189" s="26" t="s">
        <v>4907</v>
      </c>
      <c r="N189" s="26" t="s">
        <v>4908</v>
      </c>
      <c r="O189" s="26"/>
      <c r="P189" s="26"/>
      <c r="Q189" s="26" t="s">
        <v>4909</v>
      </c>
      <c r="R189" s="26"/>
      <c r="S189" s="26"/>
      <c r="T189" s="26"/>
      <c r="U189" s="26"/>
      <c r="V189" s="26"/>
      <c r="W189" s="26"/>
      <c r="X189" s="26"/>
      <c r="Y189" s="26" t="s">
        <v>4910</v>
      </c>
      <c r="Z189" s="26"/>
      <c r="AA189" s="28" t="s">
        <v>4911</v>
      </c>
      <c r="AB189" s="28" t="s">
        <v>4912</v>
      </c>
      <c r="AC189" s="28"/>
      <c r="AD189" s="28"/>
      <c r="AE189" s="28" t="s">
        <v>725</v>
      </c>
      <c r="AF189" s="28" t="s">
        <v>4913</v>
      </c>
      <c r="AG189" s="28" t="s">
        <v>4914</v>
      </c>
      <c r="AH189" s="28" t="s">
        <v>4915</v>
      </c>
      <c r="AI189" s="29"/>
      <c r="AJ189" s="30"/>
      <c r="AK189" s="31"/>
      <c r="AL189" s="328"/>
      <c r="AM189" s="329"/>
      <c r="AN189" s="25"/>
      <c r="AO189" s="24"/>
      <c r="AP189" s="258" t="s">
        <v>4916</v>
      </c>
      <c r="AQ189" s="259"/>
      <c r="AR189" s="259" t="s">
        <v>664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191</v>
      </c>
      <c r="BB189" s="390">
        <v>1</v>
      </c>
    </row>
    <row r="190" spans="1:54" ht="24.95" customHeight="1">
      <c r="A190" s="322" t="s">
        <v>4807</v>
      </c>
      <c r="B190" s="19" t="s">
        <v>2215</v>
      </c>
      <c r="C190" s="19">
        <v>91</v>
      </c>
      <c r="D190" s="27" t="s">
        <v>827</v>
      </c>
      <c r="E190" s="27" t="s">
        <v>2218</v>
      </c>
      <c r="F190" s="26" t="s">
        <v>5685</v>
      </c>
      <c r="G190" s="26" t="s">
        <v>2103</v>
      </c>
      <c r="H190" s="26" t="s">
        <v>3</v>
      </c>
      <c r="I190" s="26"/>
      <c r="J190" s="26"/>
      <c r="K190" s="26"/>
      <c r="L190" s="26"/>
      <c r="M190" s="26" t="s">
        <v>1074</v>
      </c>
      <c r="N190" s="26" t="s">
        <v>1075</v>
      </c>
      <c r="O190" s="26"/>
      <c r="P190" s="26" t="s">
        <v>1076</v>
      </c>
      <c r="Q190" s="26" t="s">
        <v>947</v>
      </c>
      <c r="R190" s="26" t="s">
        <v>1077</v>
      </c>
      <c r="S190" s="26"/>
      <c r="T190" s="26"/>
      <c r="U190" s="26" t="s">
        <v>1078</v>
      </c>
      <c r="V190" s="26"/>
      <c r="W190" s="26"/>
      <c r="X190" s="26"/>
      <c r="Y190" s="26" t="s">
        <v>1079</v>
      </c>
      <c r="Z190" s="26" t="s">
        <v>841</v>
      </c>
      <c r="AA190" s="28"/>
      <c r="AB190" s="28"/>
      <c r="AC190" s="28"/>
      <c r="AD190" s="28"/>
      <c r="AE190" s="28"/>
      <c r="AF190" s="28"/>
      <c r="AG190" s="28"/>
      <c r="AH190" s="28"/>
      <c r="AI190" s="29"/>
      <c r="AJ190" s="30" t="s">
        <v>1080</v>
      </c>
      <c r="AK190" s="31">
        <v>41463</v>
      </c>
      <c r="AL190" s="328"/>
      <c r="AM190" s="329"/>
      <c r="AN190" s="25"/>
      <c r="AO190" s="24"/>
      <c r="AP190" s="258" t="s">
        <v>1081</v>
      </c>
      <c r="AQ190" s="259"/>
      <c r="AR190" s="259" t="s">
        <v>834</v>
      </c>
      <c r="AS190" s="259" t="s">
        <v>665</v>
      </c>
      <c r="AT190" s="262">
        <v>41463</v>
      </c>
      <c r="AU190" s="262"/>
      <c r="AV190" s="262" t="s">
        <v>2218</v>
      </c>
      <c r="AW190" s="262" t="s">
        <v>2102</v>
      </c>
      <c r="AX190" s="262"/>
      <c r="AY190" s="262"/>
      <c r="AZ190" s="262"/>
      <c r="BA190" s="317">
        <v>49</v>
      </c>
      <c r="BB190" s="390">
        <v>1</v>
      </c>
    </row>
    <row r="191" spans="1:54" ht="24.95" customHeight="1">
      <c r="A191" s="322" t="s">
        <v>4807</v>
      </c>
      <c r="B191" s="19" t="s">
        <v>2214</v>
      </c>
      <c r="C191" s="19">
        <v>87</v>
      </c>
      <c r="D191" s="27"/>
      <c r="E191" s="27"/>
      <c r="F191" s="26" t="s">
        <v>6283</v>
      </c>
      <c r="G191" s="26" t="s">
        <v>3</v>
      </c>
      <c r="H191" s="26"/>
      <c r="I191" s="26"/>
      <c r="J191" s="26"/>
      <c r="K191" s="26"/>
      <c r="L191" s="26"/>
      <c r="M191" s="26" t="s">
        <v>4614</v>
      </c>
      <c r="N191" s="26" t="s">
        <v>4615</v>
      </c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 t="s">
        <v>4616</v>
      </c>
      <c r="AB191" s="28" t="s">
        <v>3858</v>
      </c>
      <c r="AC191" s="28"/>
      <c r="AD191" s="28"/>
      <c r="AE191" s="28" t="s">
        <v>4</v>
      </c>
      <c r="AF191" s="28" t="s">
        <v>5</v>
      </c>
      <c r="AG191" s="28" t="s">
        <v>4617</v>
      </c>
      <c r="AH191" s="28" t="s">
        <v>4618</v>
      </c>
      <c r="AI191" s="29"/>
      <c r="AJ191" s="30"/>
      <c r="AK191" s="31"/>
      <c r="AL191" s="328"/>
      <c r="AM191" s="329"/>
      <c r="AN191" s="25" t="s">
        <v>2256</v>
      </c>
      <c r="AO191" s="24">
        <v>45060</v>
      </c>
      <c r="AP191" s="258" t="s">
        <v>4619</v>
      </c>
      <c r="AQ191" s="259"/>
      <c r="AR191" s="259" t="s">
        <v>664</v>
      </c>
      <c r="AS191" s="259" t="s">
        <v>4620</v>
      </c>
      <c r="AT191" s="262"/>
      <c r="AU191" s="262"/>
      <c r="AV191" s="262"/>
      <c r="AW191" s="262"/>
      <c r="AX191" s="262"/>
      <c r="AY191" s="262"/>
      <c r="AZ191" s="262"/>
      <c r="BA191" s="317">
        <v>602</v>
      </c>
      <c r="BB191" s="390">
        <v>2</v>
      </c>
    </row>
    <row r="192" spans="1:54" s="406" customFormat="1" ht="24.95" customHeight="1">
      <c r="A192" s="322" t="s">
        <v>4807</v>
      </c>
      <c r="B192" s="19" t="s">
        <v>2206</v>
      </c>
      <c r="C192" s="19">
        <v>15</v>
      </c>
      <c r="D192" s="27" t="s">
        <v>2202</v>
      </c>
      <c r="E192" s="27"/>
      <c r="F192" s="26" t="s">
        <v>6097</v>
      </c>
      <c r="G192" s="26" t="s">
        <v>3502</v>
      </c>
      <c r="H192" s="26"/>
      <c r="I192" s="26"/>
      <c r="J192" s="26"/>
      <c r="K192" s="26"/>
      <c r="L192" s="26"/>
      <c r="M192" s="26" t="s">
        <v>3503</v>
      </c>
      <c r="N192" s="26" t="s">
        <v>3504</v>
      </c>
      <c r="O192" s="26"/>
      <c r="P192" s="26"/>
      <c r="Q192" s="26" t="s">
        <v>3505</v>
      </c>
      <c r="R192" s="26"/>
      <c r="S192" s="26"/>
      <c r="T192" s="26"/>
      <c r="U192" s="26" t="s">
        <v>3506</v>
      </c>
      <c r="V192" s="26"/>
      <c r="W192" s="26"/>
      <c r="X192" s="26"/>
      <c r="Y192" s="26" t="s">
        <v>3507</v>
      </c>
      <c r="Z192" s="26" t="s">
        <v>3508</v>
      </c>
      <c r="AA192" s="28" t="s">
        <v>3509</v>
      </c>
      <c r="AB192" s="28" t="s">
        <v>3510</v>
      </c>
      <c r="AC192" s="28"/>
      <c r="AD192" s="28"/>
      <c r="AE192" s="28" t="s">
        <v>4</v>
      </c>
      <c r="AF192" s="28" t="s">
        <v>1254</v>
      </c>
      <c r="AG192" s="28" t="s">
        <v>2788</v>
      </c>
      <c r="AH192" s="28" t="s">
        <v>3511</v>
      </c>
      <c r="AI192" s="29"/>
      <c r="AJ192" s="30"/>
      <c r="AK192" s="31"/>
      <c r="AL192" s="328"/>
      <c r="AM192" s="329"/>
      <c r="AN192" s="25" t="s">
        <v>2256</v>
      </c>
      <c r="AO192" s="24">
        <v>45060</v>
      </c>
      <c r="AP192" s="258" t="s">
        <v>3512</v>
      </c>
      <c r="AQ192" s="259"/>
      <c r="AR192" s="259" t="s">
        <v>664</v>
      </c>
      <c r="AS192" s="259" t="s">
        <v>665</v>
      </c>
      <c r="AT192" s="262"/>
      <c r="AU192" s="262"/>
      <c r="AV192" s="262"/>
      <c r="AW192" s="262"/>
      <c r="AX192" s="262"/>
      <c r="AY192" s="262"/>
      <c r="AZ192" s="262"/>
      <c r="BA192" s="317">
        <v>372</v>
      </c>
      <c r="BB192" s="390">
        <v>2</v>
      </c>
    </row>
    <row r="193" spans="1:54" ht="24.95" customHeight="1">
      <c r="A193" s="322" t="s">
        <v>4807</v>
      </c>
      <c r="B193" s="19" t="s">
        <v>2215</v>
      </c>
      <c r="C193" s="19">
        <v>91</v>
      </c>
      <c r="D193" s="27" t="s">
        <v>1351</v>
      </c>
      <c r="E193" s="27" t="s">
        <v>1368</v>
      </c>
      <c r="F193" s="26" t="s">
        <v>5686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1369</v>
      </c>
      <c r="N193" s="26" t="s">
        <v>1370</v>
      </c>
      <c r="O193" s="26"/>
      <c r="P193" s="26"/>
      <c r="Q193" s="26" t="s">
        <v>1371</v>
      </c>
      <c r="R193" s="26"/>
      <c r="S193" s="26"/>
      <c r="T193" s="26"/>
      <c r="U193" s="26" t="s">
        <v>1372</v>
      </c>
      <c r="V193" s="26"/>
      <c r="W193" s="26"/>
      <c r="X193" s="26"/>
      <c r="Y193" s="26" t="s">
        <v>1373</v>
      </c>
      <c r="Z193" s="26"/>
      <c r="AA193" s="28" t="s">
        <v>724</v>
      </c>
      <c r="AB193" s="28" t="s">
        <v>1374</v>
      </c>
      <c r="AC193" s="28"/>
      <c r="AD193" s="28"/>
      <c r="AE193" s="28" t="s">
        <v>4</v>
      </c>
      <c r="AF193" s="28" t="s">
        <v>1009</v>
      </c>
      <c r="AG193" s="28"/>
      <c r="AH193" s="28" t="s">
        <v>1375</v>
      </c>
      <c r="AI193" s="29"/>
      <c r="AJ193" s="30" t="s">
        <v>3</v>
      </c>
      <c r="AK193" s="31" t="s">
        <v>3</v>
      </c>
      <c r="AL193" s="328"/>
      <c r="AM193" s="329"/>
      <c r="AN193" s="25"/>
      <c r="AO193" s="24"/>
      <c r="AP193" s="258" t="s">
        <v>1376</v>
      </c>
      <c r="AQ193" s="259"/>
      <c r="AR193" s="259" t="s">
        <v>834</v>
      </c>
      <c r="AS193" s="259" t="s">
        <v>665</v>
      </c>
      <c r="AT193" s="262"/>
      <c r="AU193" s="262"/>
      <c r="AV193" s="262" t="s">
        <v>1368</v>
      </c>
      <c r="AW193" s="262"/>
      <c r="AX193" s="262"/>
      <c r="AY193" s="262"/>
      <c r="AZ193" s="262"/>
      <c r="BA193" s="317">
        <v>79</v>
      </c>
      <c r="BB193" s="390">
        <v>1</v>
      </c>
    </row>
    <row r="194" spans="1:54" ht="24.95" customHeight="1">
      <c r="A194" s="322" t="s">
        <v>4807</v>
      </c>
      <c r="B194" s="19" t="s">
        <v>2206</v>
      </c>
      <c r="C194" s="19">
        <v>15</v>
      </c>
      <c r="D194" s="27" t="s">
        <v>2202</v>
      </c>
      <c r="E194" s="27"/>
      <c r="F194" s="26" t="s">
        <v>6076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 t="s">
        <v>3</v>
      </c>
      <c r="Q194" s="26" t="s">
        <v>3</v>
      </c>
      <c r="R194" s="26" t="s">
        <v>3</v>
      </c>
      <c r="S194" s="26"/>
      <c r="T194" s="26" t="s">
        <v>3</v>
      </c>
      <c r="U194" s="26" t="s">
        <v>3</v>
      </c>
      <c r="V194" s="26"/>
      <c r="W194" s="26"/>
      <c r="X194" s="26"/>
      <c r="Y194" s="26"/>
      <c r="Z194" s="26" t="s">
        <v>3</v>
      </c>
      <c r="AA194" s="28" t="s">
        <v>3295</v>
      </c>
      <c r="AB194" s="28" t="s">
        <v>3</v>
      </c>
      <c r="AC194" s="28"/>
      <c r="AD194" s="28"/>
      <c r="AE194" s="28" t="s">
        <v>3</v>
      </c>
      <c r="AF194" s="28" t="s">
        <v>3</v>
      </c>
      <c r="AG194" s="28"/>
      <c r="AH194" s="28" t="s">
        <v>3</v>
      </c>
      <c r="AI194" s="29"/>
      <c r="AJ194" s="30" t="s">
        <v>2285</v>
      </c>
      <c r="AK194" s="31">
        <v>39248</v>
      </c>
      <c r="AL194" s="328"/>
      <c r="AM194" s="329"/>
      <c r="AN194" s="25" t="s">
        <v>2256</v>
      </c>
      <c r="AO194" s="24">
        <v>45060</v>
      </c>
      <c r="AP194" s="258" t="s">
        <v>3295</v>
      </c>
      <c r="AQ194" s="259"/>
      <c r="AR194" s="259" t="s">
        <v>875</v>
      </c>
      <c r="AS194" s="259" t="s">
        <v>3296</v>
      </c>
      <c r="AT194" s="262"/>
      <c r="AU194" s="262"/>
      <c r="AV194" s="262"/>
      <c r="AW194" s="262"/>
      <c r="AX194" s="262"/>
      <c r="AY194" s="262"/>
      <c r="AZ194" s="262"/>
      <c r="BA194" s="317">
        <v>347</v>
      </c>
      <c r="BB194" s="390">
        <v>2</v>
      </c>
    </row>
    <row r="195" spans="1:54" ht="24.95" customHeight="1">
      <c r="A195" s="322" t="s">
        <v>4807</v>
      </c>
      <c r="B195" s="19" t="s">
        <v>4353</v>
      </c>
      <c r="C195" s="19">
        <v>21</v>
      </c>
      <c r="D195" s="27" t="s">
        <v>4354</v>
      </c>
      <c r="E195" s="27"/>
      <c r="F195" s="26" t="s">
        <v>6246</v>
      </c>
      <c r="G195" s="26" t="s">
        <v>3</v>
      </c>
      <c r="H195" s="26"/>
      <c r="I195" s="26"/>
      <c r="J195" s="26"/>
      <c r="K195" s="26"/>
      <c r="L195" s="26"/>
      <c r="M195" s="26" t="s">
        <v>4355</v>
      </c>
      <c r="N195" s="26" t="s">
        <v>4356</v>
      </c>
      <c r="O195" s="26"/>
      <c r="P195" s="26"/>
      <c r="Q195" s="26" t="s">
        <v>4357</v>
      </c>
      <c r="R195" s="26"/>
      <c r="S195" s="26"/>
      <c r="T195" s="26"/>
      <c r="U195" s="26"/>
      <c r="V195" s="26"/>
      <c r="W195" s="26"/>
      <c r="X195" s="26"/>
      <c r="Y195" s="26"/>
      <c r="Z195" s="26" t="s">
        <v>4358</v>
      </c>
      <c r="AA195" s="28" t="s">
        <v>724</v>
      </c>
      <c r="AB195" s="28" t="s">
        <v>4359</v>
      </c>
      <c r="AC195" s="28"/>
      <c r="AD195" s="28"/>
      <c r="AE195" s="28" t="s">
        <v>4</v>
      </c>
      <c r="AF195" s="28" t="s">
        <v>1927</v>
      </c>
      <c r="AG195" s="28" t="s">
        <v>4360</v>
      </c>
      <c r="AH195" s="28" t="s">
        <v>4361</v>
      </c>
      <c r="AI195" s="29"/>
      <c r="AJ195" s="30"/>
      <c r="AK195" s="31"/>
      <c r="AL195" s="328"/>
      <c r="AM195" s="329"/>
      <c r="AN195" s="25" t="s">
        <v>2256</v>
      </c>
      <c r="AO195" s="24">
        <v>45060</v>
      </c>
      <c r="AP195" s="258" t="s">
        <v>4362</v>
      </c>
      <c r="AQ195" s="259"/>
      <c r="AR195" s="259" t="s">
        <v>664</v>
      </c>
      <c r="AS195" s="259" t="s">
        <v>4363</v>
      </c>
      <c r="AT195" s="262"/>
      <c r="AU195" s="262"/>
      <c r="AV195" s="262"/>
      <c r="AW195" s="262"/>
      <c r="AX195" s="262"/>
      <c r="AY195" s="262"/>
      <c r="AZ195" s="262"/>
      <c r="BA195" s="317">
        <v>526</v>
      </c>
      <c r="BB195" s="390">
        <v>2</v>
      </c>
    </row>
    <row r="196" spans="1:54" ht="24.95" customHeight="1">
      <c r="A196" s="322" t="s">
        <v>4807</v>
      </c>
      <c r="B196" s="19" t="s">
        <v>2227</v>
      </c>
      <c r="C196" s="19">
        <v>92</v>
      </c>
      <c r="D196" s="27" t="s">
        <v>1857</v>
      </c>
      <c r="E196" s="27" t="s">
        <v>1892</v>
      </c>
      <c r="F196" s="26" t="s">
        <v>5687</v>
      </c>
      <c r="G196" s="26" t="s">
        <v>1893</v>
      </c>
      <c r="H196" s="26"/>
      <c r="I196" s="26"/>
      <c r="J196" s="26"/>
      <c r="K196" s="26"/>
      <c r="L196" s="26"/>
      <c r="M196" s="26" t="s">
        <v>1894</v>
      </c>
      <c r="N196" s="26" t="s">
        <v>836</v>
      </c>
      <c r="O196" s="26"/>
      <c r="P196" s="26"/>
      <c r="Q196" s="26" t="s">
        <v>1895</v>
      </c>
      <c r="R196" s="26"/>
      <c r="S196" s="26"/>
      <c r="T196" s="26"/>
      <c r="U196" s="26"/>
      <c r="V196" s="26"/>
      <c r="W196" s="26"/>
      <c r="X196" s="26"/>
      <c r="Y196" s="26" t="s">
        <v>1896</v>
      </c>
      <c r="Z196" s="26" t="s">
        <v>2216</v>
      </c>
      <c r="AA196" s="28" t="s">
        <v>1897</v>
      </c>
      <c r="AB196" s="28" t="s">
        <v>763</v>
      </c>
      <c r="AC196" s="28"/>
      <c r="AD196" s="28"/>
      <c r="AE196" s="28" t="s">
        <v>687</v>
      </c>
      <c r="AF196" s="28" t="s">
        <v>1898</v>
      </c>
      <c r="AG196" s="28"/>
      <c r="AH196" s="28" t="s">
        <v>1899</v>
      </c>
      <c r="AI196" s="29"/>
      <c r="AJ196" s="30"/>
      <c r="AK196" s="31"/>
      <c r="AL196" s="328"/>
      <c r="AM196" s="329"/>
      <c r="AN196" s="25"/>
      <c r="AO196" s="24"/>
      <c r="AP196" s="258" t="s">
        <v>1900</v>
      </c>
      <c r="AQ196" s="259"/>
      <c r="AR196" s="259" t="s">
        <v>1311</v>
      </c>
      <c r="AS196" s="259" t="s">
        <v>665</v>
      </c>
      <c r="AT196" s="262" t="s">
        <v>841</v>
      </c>
      <c r="AU196" s="262"/>
      <c r="AV196" s="262"/>
      <c r="AW196" s="262" t="s">
        <v>1892</v>
      </c>
      <c r="AX196" s="262"/>
      <c r="AY196" s="262"/>
      <c r="AZ196" s="262"/>
      <c r="BA196" s="317">
        <v>145</v>
      </c>
      <c r="BB196" s="390">
        <v>1</v>
      </c>
    </row>
    <row r="197" spans="1:54" ht="24.95" customHeight="1">
      <c r="A197" s="322" t="s">
        <v>4807</v>
      </c>
      <c r="B197" s="19" t="s">
        <v>2206</v>
      </c>
      <c r="C197" s="19">
        <v>15</v>
      </c>
      <c r="D197" s="27" t="s">
        <v>2202</v>
      </c>
      <c r="E197" s="27"/>
      <c r="F197" s="26" t="s">
        <v>6098</v>
      </c>
      <c r="G197" s="26" t="s">
        <v>3513</v>
      </c>
      <c r="H197" s="26"/>
      <c r="I197" s="26"/>
      <c r="J197" s="26"/>
      <c r="K197" s="26"/>
      <c r="L197" s="26"/>
      <c r="M197" s="26" t="s">
        <v>3514</v>
      </c>
      <c r="N197" s="26" t="s">
        <v>3515</v>
      </c>
      <c r="O197" s="26"/>
      <c r="P197" s="26"/>
      <c r="Q197" s="26" t="s">
        <v>3516</v>
      </c>
      <c r="R197" s="26" t="s">
        <v>3516</v>
      </c>
      <c r="S197" s="26"/>
      <c r="T197" s="26"/>
      <c r="U197" s="26"/>
      <c r="V197" s="26" t="s">
        <v>3517</v>
      </c>
      <c r="W197" s="26"/>
      <c r="X197" s="26"/>
      <c r="Y197" s="26" t="s">
        <v>3518</v>
      </c>
      <c r="Z197" s="26"/>
      <c r="AA197" s="28" t="s">
        <v>3519</v>
      </c>
      <c r="AB197" s="28" t="s">
        <v>3520</v>
      </c>
      <c r="AC197" s="28"/>
      <c r="AD197" s="28"/>
      <c r="AE197" s="28" t="s">
        <v>701</v>
      </c>
      <c r="AF197" s="28" t="s">
        <v>738</v>
      </c>
      <c r="AG197" s="28" t="s">
        <v>3521</v>
      </c>
      <c r="AH197" s="28" t="s">
        <v>3522</v>
      </c>
      <c r="AI197" s="29" t="s">
        <v>3523</v>
      </c>
      <c r="AJ197" s="30"/>
      <c r="AK197" s="31"/>
      <c r="AL197" s="328"/>
      <c r="AM197" s="329"/>
      <c r="AN197" s="25" t="s">
        <v>2256</v>
      </c>
      <c r="AO197" s="24">
        <v>45060</v>
      </c>
      <c r="AP197" s="258" t="s">
        <v>3524</v>
      </c>
      <c r="AQ197" s="259"/>
      <c r="AR197" s="259" t="s">
        <v>664</v>
      </c>
      <c r="AS197" s="259" t="s">
        <v>665</v>
      </c>
      <c r="AT197" s="262"/>
      <c r="AU197" s="262"/>
      <c r="AV197" s="262"/>
      <c r="AW197" s="262"/>
      <c r="AX197" s="262"/>
      <c r="AY197" s="262"/>
      <c r="AZ197" s="262"/>
      <c r="BA197" s="317">
        <v>373</v>
      </c>
      <c r="BB197" s="390">
        <v>2</v>
      </c>
    </row>
    <row r="198" spans="1:54" ht="24.95" customHeight="1">
      <c r="A198" s="322" t="s">
        <v>4807</v>
      </c>
      <c r="B198" s="19" t="s">
        <v>2206</v>
      </c>
      <c r="C198" s="19">
        <v>15</v>
      </c>
      <c r="D198" s="27" t="s">
        <v>2202</v>
      </c>
      <c r="E198" s="27"/>
      <c r="F198" s="26" t="s">
        <v>6016</v>
      </c>
      <c r="G198" s="26" t="s">
        <v>2986</v>
      </c>
      <c r="H198" s="26" t="s">
        <v>3</v>
      </c>
      <c r="I198" s="26"/>
      <c r="J198" s="26"/>
      <c r="K198" s="26"/>
      <c r="L198" s="26"/>
      <c r="M198" s="26" t="s">
        <v>2943</v>
      </c>
      <c r="N198" s="26" t="s">
        <v>2987</v>
      </c>
      <c r="O198" s="26"/>
      <c r="P198" s="26" t="s">
        <v>3</v>
      </c>
      <c r="Q198" s="26" t="s">
        <v>2988</v>
      </c>
      <c r="R198" s="26" t="s">
        <v>3</v>
      </c>
      <c r="S198" s="26"/>
      <c r="T198" s="26" t="s">
        <v>3</v>
      </c>
      <c r="U198" s="26" t="s">
        <v>3</v>
      </c>
      <c r="V198" s="26"/>
      <c r="W198" s="26"/>
      <c r="X198" s="26"/>
      <c r="Y198" s="26"/>
      <c r="Z198" s="26" t="s">
        <v>3</v>
      </c>
      <c r="AA198" s="28" t="s">
        <v>2989</v>
      </c>
      <c r="AB198" s="28" t="s">
        <v>2990</v>
      </c>
      <c r="AC198" s="28"/>
      <c r="AD198" s="28"/>
      <c r="AE198" s="28" t="s">
        <v>4</v>
      </c>
      <c r="AF198" s="28" t="s">
        <v>1301</v>
      </c>
      <c r="AG198" s="28"/>
      <c r="AH198" s="28" t="s">
        <v>2991</v>
      </c>
      <c r="AI198" s="29"/>
      <c r="AJ198" s="30" t="s">
        <v>2285</v>
      </c>
      <c r="AK198" s="31">
        <v>39248</v>
      </c>
      <c r="AL198" s="328"/>
      <c r="AM198" s="329"/>
      <c r="AN198" s="25" t="s">
        <v>2256</v>
      </c>
      <c r="AO198" s="24">
        <v>45060</v>
      </c>
      <c r="AP198" s="258" t="s">
        <v>2992</v>
      </c>
      <c r="AQ198" s="259"/>
      <c r="AR198" s="259" t="s">
        <v>875</v>
      </c>
      <c r="AS198" s="259" t="s">
        <v>2993</v>
      </c>
      <c r="AT198" s="262"/>
      <c r="AU198" s="262"/>
      <c r="AV198" s="262"/>
      <c r="AW198" s="262"/>
      <c r="AX198" s="262"/>
      <c r="AY198" s="262"/>
      <c r="AZ198" s="262"/>
      <c r="BA198" s="317">
        <v>287</v>
      </c>
      <c r="BB198" s="390">
        <v>2</v>
      </c>
    </row>
    <row r="199" spans="1:54" ht="24.95" customHeight="1">
      <c r="A199" s="322" t="s">
        <v>4807</v>
      </c>
      <c r="B199" s="19" t="s">
        <v>2227</v>
      </c>
      <c r="C199" s="19">
        <v>92</v>
      </c>
      <c r="D199" s="27" t="s">
        <v>1857</v>
      </c>
      <c r="E199" s="27" t="s">
        <v>2171</v>
      </c>
      <c r="F199" s="26" t="s">
        <v>5688</v>
      </c>
      <c r="G199" s="26" t="s">
        <v>2172</v>
      </c>
      <c r="H199" s="26" t="s">
        <v>2173</v>
      </c>
      <c r="I199" s="26"/>
      <c r="J199" s="26"/>
      <c r="K199" s="26"/>
      <c r="L199" s="26"/>
      <c r="M199" s="26" t="s">
        <v>2238</v>
      </c>
      <c r="N199" s="26" t="s">
        <v>2174</v>
      </c>
      <c r="O199" s="26"/>
      <c r="P199" s="26"/>
      <c r="Q199" s="26" t="s">
        <v>2175</v>
      </c>
      <c r="R199" s="26"/>
      <c r="S199" s="26"/>
      <c r="T199" s="26"/>
      <c r="U199" s="26"/>
      <c r="V199" s="26"/>
      <c r="W199" s="26"/>
      <c r="X199" s="26"/>
      <c r="Y199" s="26" t="s">
        <v>2176</v>
      </c>
      <c r="Z199" s="26"/>
      <c r="AA199" s="28" t="s">
        <v>2177</v>
      </c>
      <c r="AB199" s="28" t="s">
        <v>2178</v>
      </c>
      <c r="AC199" s="28"/>
      <c r="AD199" s="28"/>
      <c r="AE199" s="28" t="s">
        <v>687</v>
      </c>
      <c r="AF199" s="28" t="s">
        <v>2179</v>
      </c>
      <c r="AG199" s="28"/>
      <c r="AH199" s="28" t="s">
        <v>2180</v>
      </c>
      <c r="AI199" s="29"/>
      <c r="AJ199" s="30"/>
      <c r="AK199" s="31"/>
      <c r="AL199" s="328"/>
      <c r="AM199" s="329"/>
      <c r="AN199" s="25"/>
      <c r="AO199" s="24"/>
      <c r="AP199" s="258" t="s">
        <v>2181</v>
      </c>
      <c r="AQ199" s="259"/>
      <c r="AR199" s="259" t="s">
        <v>1311</v>
      </c>
      <c r="AS199" s="259" t="s">
        <v>665</v>
      </c>
      <c r="AT199" s="262"/>
      <c r="AU199" s="262"/>
      <c r="AV199" s="262"/>
      <c r="AW199" s="262" t="s">
        <v>2171</v>
      </c>
      <c r="AX199" s="262"/>
      <c r="AY199" s="262"/>
      <c r="AZ199" s="262"/>
      <c r="BA199" s="317">
        <v>178</v>
      </c>
      <c r="BB199" s="390">
        <v>1</v>
      </c>
    </row>
    <row r="200" spans="1:54" ht="24.95" customHeight="1">
      <c r="A200" s="322" t="s">
        <v>4807</v>
      </c>
      <c r="B200" s="19" t="s">
        <v>2206</v>
      </c>
      <c r="C200" s="19">
        <v>15</v>
      </c>
      <c r="D200" s="27" t="s">
        <v>2202</v>
      </c>
      <c r="E200" s="27"/>
      <c r="F200" s="26" t="s">
        <v>5973</v>
      </c>
      <c r="G200" s="26" t="s">
        <v>3</v>
      </c>
      <c r="H200" s="26" t="s">
        <v>3</v>
      </c>
      <c r="I200" s="26"/>
      <c r="J200" s="26"/>
      <c r="K200" s="26"/>
      <c r="L200" s="26"/>
      <c r="M200" s="26" t="s">
        <v>2239</v>
      </c>
      <c r="N200" s="26" t="s">
        <v>2707</v>
      </c>
      <c r="O200" s="26"/>
      <c r="P200" s="26" t="s">
        <v>3</v>
      </c>
      <c r="Q200" s="26" t="s">
        <v>2708</v>
      </c>
      <c r="R200" s="26" t="s">
        <v>3</v>
      </c>
      <c r="S200" s="26"/>
      <c r="T200" s="26" t="s">
        <v>3</v>
      </c>
      <c r="U200" s="26" t="s">
        <v>3</v>
      </c>
      <c r="V200" s="26"/>
      <c r="W200" s="26"/>
      <c r="X200" s="26"/>
      <c r="Y200" s="26"/>
      <c r="Z200" s="26" t="s">
        <v>3</v>
      </c>
      <c r="AA200" s="28" t="s">
        <v>2709</v>
      </c>
      <c r="AB200" s="28" t="s">
        <v>2710</v>
      </c>
      <c r="AC200" s="28"/>
      <c r="AD200" s="28"/>
      <c r="AE200" s="28" t="s">
        <v>701</v>
      </c>
      <c r="AF200" s="28" t="s">
        <v>720</v>
      </c>
      <c r="AG200" s="28"/>
      <c r="AH200" s="28" t="s">
        <v>2711</v>
      </c>
      <c r="AI200" s="29"/>
      <c r="AJ200" s="30" t="s">
        <v>2285</v>
      </c>
      <c r="AK200" s="31">
        <v>39248</v>
      </c>
      <c r="AL200" s="328"/>
      <c r="AM200" s="329"/>
      <c r="AN200" s="25" t="s">
        <v>2256</v>
      </c>
      <c r="AO200" s="24">
        <v>45060</v>
      </c>
      <c r="AP200" s="258" t="s">
        <v>2712</v>
      </c>
      <c r="AQ200" s="259"/>
      <c r="AR200" s="259" t="s">
        <v>875</v>
      </c>
      <c r="AS200" s="259" t="s">
        <v>2713</v>
      </c>
      <c r="AT200" s="262"/>
      <c r="AU200" s="262"/>
      <c r="AV200" s="262"/>
      <c r="AW200" s="262"/>
      <c r="AX200" s="262"/>
      <c r="AY200" s="262"/>
      <c r="AZ200" s="262"/>
      <c r="BA200" s="317">
        <v>244</v>
      </c>
      <c r="BB200" s="390">
        <v>2</v>
      </c>
    </row>
    <row r="201" spans="1:54" ht="24.95" customHeight="1">
      <c r="A201" s="322" t="s">
        <v>4807</v>
      </c>
      <c r="B201" s="19" t="s">
        <v>2214</v>
      </c>
      <c r="C201" s="19">
        <v>87</v>
      </c>
      <c r="D201" s="27"/>
      <c r="E201" s="27"/>
      <c r="F201" s="26" t="s">
        <v>5689</v>
      </c>
      <c r="G201" s="26" t="s">
        <v>4917</v>
      </c>
      <c r="H201" s="26"/>
      <c r="I201" s="26"/>
      <c r="J201" s="26" t="s">
        <v>812</v>
      </c>
      <c r="K201" s="26"/>
      <c r="L201" s="26"/>
      <c r="M201" s="26" t="s">
        <v>4918</v>
      </c>
      <c r="N201" s="26" t="s">
        <v>4919</v>
      </c>
      <c r="O201" s="26"/>
      <c r="P201" s="26"/>
      <c r="Q201" s="26" t="s">
        <v>4920</v>
      </c>
      <c r="R201" s="26"/>
      <c r="S201" s="26"/>
      <c r="T201" s="26"/>
      <c r="U201" s="26"/>
      <c r="V201" s="26"/>
      <c r="W201" s="26"/>
      <c r="X201" s="26"/>
      <c r="Y201" s="26" t="s">
        <v>4921</v>
      </c>
      <c r="Z201" s="26"/>
      <c r="AA201" s="28" t="s">
        <v>4922</v>
      </c>
      <c r="AB201" s="28" t="s">
        <v>4923</v>
      </c>
      <c r="AC201" s="28"/>
      <c r="AD201" s="28"/>
      <c r="AE201" s="28" t="s">
        <v>687</v>
      </c>
      <c r="AF201" s="28" t="s">
        <v>813</v>
      </c>
      <c r="AG201" s="28" t="s">
        <v>4924</v>
      </c>
      <c r="AH201" s="28" t="s">
        <v>4925</v>
      </c>
      <c r="AI201" s="29"/>
      <c r="AJ201" s="30"/>
      <c r="AK201" s="31"/>
      <c r="AL201" s="328"/>
      <c r="AM201" s="329"/>
      <c r="AN201" s="25"/>
      <c r="AO201" s="24"/>
      <c r="AP201" s="258" t="s">
        <v>4926</v>
      </c>
      <c r="AQ201" s="259"/>
      <c r="AR201" s="259" t="s">
        <v>664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632</v>
      </c>
      <c r="BB201" s="390">
        <v>1</v>
      </c>
    </row>
    <row r="202" spans="1:54" ht="24.95" customHeight="1">
      <c r="A202" s="322" t="s">
        <v>4807</v>
      </c>
      <c r="B202" s="19" t="s">
        <v>2214</v>
      </c>
      <c r="C202" s="19">
        <v>87</v>
      </c>
      <c r="D202" s="27"/>
      <c r="E202" s="27"/>
      <c r="F202" s="26" t="s">
        <v>5690</v>
      </c>
      <c r="G202" s="26" t="s">
        <v>4927</v>
      </c>
      <c r="H202" s="26"/>
      <c r="I202" s="26"/>
      <c r="J202" s="26"/>
      <c r="K202" s="26"/>
      <c r="L202" s="26"/>
      <c r="M202" s="26" t="s">
        <v>4928</v>
      </c>
      <c r="N202" s="26" t="s">
        <v>4929</v>
      </c>
      <c r="O202" s="26"/>
      <c r="P202" s="26"/>
      <c r="Q202" s="26" t="s">
        <v>4930</v>
      </c>
      <c r="R202" s="26"/>
      <c r="S202" s="26"/>
      <c r="T202" s="26"/>
      <c r="U202" s="26"/>
      <c r="V202" s="26"/>
      <c r="W202" s="26"/>
      <c r="X202" s="26"/>
      <c r="Y202" s="26" t="s">
        <v>4931</v>
      </c>
      <c r="Z202" s="26"/>
      <c r="AA202" s="28" t="s">
        <v>808</v>
      </c>
      <c r="AB202" s="28" t="s">
        <v>4932</v>
      </c>
      <c r="AC202" s="28"/>
      <c r="AD202" s="28"/>
      <c r="AE202" s="28" t="s">
        <v>4933</v>
      </c>
      <c r="AF202" s="28" t="s">
        <v>4934</v>
      </c>
      <c r="AG202" s="28" t="s">
        <v>4935</v>
      </c>
      <c r="AH202" s="28" t="s">
        <v>4936</v>
      </c>
      <c r="AI202" s="29"/>
      <c r="AJ202" s="30"/>
      <c r="AK202" s="31"/>
      <c r="AL202" s="328"/>
      <c r="AM202" s="329"/>
      <c r="AN202" s="25"/>
      <c r="AO202" s="24"/>
      <c r="AP202" s="258" t="s">
        <v>4937</v>
      </c>
      <c r="AQ202" s="259"/>
      <c r="AR202" s="259" t="s">
        <v>664</v>
      </c>
      <c r="AS202" s="259" t="s">
        <v>665</v>
      </c>
      <c r="AT202" s="262"/>
      <c r="AU202" s="262"/>
      <c r="AV202" s="262"/>
      <c r="AW202" s="262"/>
      <c r="AX202" s="262"/>
      <c r="AY202" s="262"/>
      <c r="AZ202" s="262"/>
      <c r="BA202" s="317">
        <v>628</v>
      </c>
      <c r="BB202" s="390">
        <v>1</v>
      </c>
    </row>
    <row r="203" spans="1:54" ht="24.95" customHeight="1">
      <c r="A203" s="322" t="s">
        <v>4807</v>
      </c>
      <c r="B203" s="19" t="s">
        <v>2227</v>
      </c>
      <c r="C203" s="19">
        <v>92</v>
      </c>
      <c r="D203" s="27" t="s">
        <v>1857</v>
      </c>
      <c r="E203" s="27" t="s">
        <v>1912</v>
      </c>
      <c r="F203" s="26" t="s">
        <v>5691</v>
      </c>
      <c r="G203" s="26" t="s">
        <v>1913</v>
      </c>
      <c r="H203" s="26" t="s">
        <v>1914</v>
      </c>
      <c r="I203" s="26"/>
      <c r="J203" s="26"/>
      <c r="K203" s="26"/>
      <c r="L203" s="26"/>
      <c r="M203" s="26">
        <v>1960001</v>
      </c>
      <c r="N203" s="26" t="s">
        <v>1915</v>
      </c>
      <c r="O203" s="26"/>
      <c r="P203" s="26"/>
      <c r="Q203" s="26" t="s">
        <v>1916</v>
      </c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8"/>
      <c r="AM203" s="329"/>
      <c r="AN203" s="25"/>
      <c r="AO203" s="24"/>
      <c r="AP203" s="258" t="s">
        <v>1917</v>
      </c>
      <c r="AQ203" s="259"/>
      <c r="AR203" s="259" t="s">
        <v>1311</v>
      </c>
      <c r="AS203" s="259" t="s">
        <v>1918</v>
      </c>
      <c r="AT203" s="262"/>
      <c r="AU203" s="262"/>
      <c r="AV203" s="262"/>
      <c r="AW203" s="262" t="s">
        <v>1912</v>
      </c>
      <c r="AX203" s="262"/>
      <c r="AY203" s="262"/>
      <c r="AZ203" s="262"/>
      <c r="BA203" s="317">
        <v>147</v>
      </c>
      <c r="BB203" s="390">
        <v>1</v>
      </c>
    </row>
    <row r="204" spans="1:54" ht="24.95" customHeight="1">
      <c r="A204" s="322" t="s">
        <v>4807</v>
      </c>
      <c r="B204" s="19" t="s">
        <v>2215</v>
      </c>
      <c r="C204" s="19">
        <v>91</v>
      </c>
      <c r="D204" s="27" t="s">
        <v>1351</v>
      </c>
      <c r="E204" s="27" t="s">
        <v>1385</v>
      </c>
      <c r="F204" s="26" t="s">
        <v>5692</v>
      </c>
      <c r="G204" s="26" t="s">
        <v>3</v>
      </c>
      <c r="H204" s="26" t="s">
        <v>3</v>
      </c>
      <c r="I204" s="26"/>
      <c r="J204" s="26"/>
      <c r="K204" s="26"/>
      <c r="L204" s="26"/>
      <c r="M204" s="26" t="s">
        <v>1386</v>
      </c>
      <c r="N204" s="26" t="s">
        <v>1387</v>
      </c>
      <c r="O204" s="26"/>
      <c r="P204" s="26" t="s">
        <v>1388</v>
      </c>
      <c r="Q204" s="26" t="s">
        <v>1389</v>
      </c>
      <c r="R204" s="26"/>
      <c r="S204" s="26"/>
      <c r="T204" s="26" t="s">
        <v>1390</v>
      </c>
      <c r="U204" s="26"/>
      <c r="V204" s="26"/>
      <c r="W204" s="26"/>
      <c r="X204" s="26"/>
      <c r="Y204" s="26" t="s">
        <v>1391</v>
      </c>
      <c r="Z204" s="26"/>
      <c r="AA204" s="28" t="s">
        <v>808</v>
      </c>
      <c r="AB204" s="28" t="s">
        <v>1392</v>
      </c>
      <c r="AC204" s="28"/>
      <c r="AD204" s="28"/>
      <c r="AE204" s="28" t="s">
        <v>4</v>
      </c>
      <c r="AF204" s="28" t="s">
        <v>893</v>
      </c>
      <c r="AG204" s="28"/>
      <c r="AH204" s="28" t="s">
        <v>1393</v>
      </c>
      <c r="AI204" s="29"/>
      <c r="AJ204" s="30" t="s">
        <v>848</v>
      </c>
      <c r="AK204" s="31">
        <v>43405</v>
      </c>
      <c r="AL204" s="328"/>
      <c r="AM204" s="329"/>
      <c r="AN204" s="25"/>
      <c r="AO204" s="24"/>
      <c r="AP204" s="258" t="s">
        <v>1394</v>
      </c>
      <c r="AQ204" s="259"/>
      <c r="AR204" s="259" t="s">
        <v>834</v>
      </c>
      <c r="AS204" s="259" t="s">
        <v>665</v>
      </c>
      <c r="AT204" s="262"/>
      <c r="AU204" s="262"/>
      <c r="AV204" s="262" t="s">
        <v>1385</v>
      </c>
      <c r="AW204" s="262"/>
      <c r="AX204" s="262"/>
      <c r="AY204" s="262"/>
      <c r="AZ204" s="262"/>
      <c r="BA204" s="317">
        <v>81</v>
      </c>
      <c r="BB204" s="390">
        <v>1</v>
      </c>
    </row>
    <row r="205" spans="1:54" ht="24.95" customHeight="1">
      <c r="A205" s="322" t="s">
        <v>4807</v>
      </c>
      <c r="B205" s="19" t="s">
        <v>2206</v>
      </c>
      <c r="C205" s="19">
        <v>15</v>
      </c>
      <c r="D205" s="27" t="s">
        <v>2202</v>
      </c>
      <c r="E205" s="27"/>
      <c r="F205" s="26" t="s">
        <v>6015</v>
      </c>
      <c r="G205" s="26" t="s">
        <v>2977</v>
      </c>
      <c r="H205" s="26" t="s">
        <v>3</v>
      </c>
      <c r="I205" s="26"/>
      <c r="J205" s="26"/>
      <c r="K205" s="26"/>
      <c r="L205" s="26"/>
      <c r="M205" s="26" t="s">
        <v>2978</v>
      </c>
      <c r="N205" s="26" t="s">
        <v>2979</v>
      </c>
      <c r="O205" s="26"/>
      <c r="P205" s="26" t="s">
        <v>3</v>
      </c>
      <c r="Q205" s="26" t="s">
        <v>2980</v>
      </c>
      <c r="R205" s="26" t="s">
        <v>3</v>
      </c>
      <c r="S205" s="26"/>
      <c r="T205" s="26" t="s">
        <v>3</v>
      </c>
      <c r="U205" s="26" t="s">
        <v>3</v>
      </c>
      <c r="V205" s="26"/>
      <c r="W205" s="26"/>
      <c r="X205" s="26"/>
      <c r="Y205" s="26"/>
      <c r="Z205" s="26" t="s">
        <v>3</v>
      </c>
      <c r="AA205" s="28" t="s">
        <v>2981</v>
      </c>
      <c r="AB205" s="28" t="s">
        <v>2982</v>
      </c>
      <c r="AC205" s="28"/>
      <c r="AD205" s="28"/>
      <c r="AE205" s="28" t="s">
        <v>701</v>
      </c>
      <c r="AF205" s="28" t="s">
        <v>738</v>
      </c>
      <c r="AG205" s="28"/>
      <c r="AH205" s="28" t="s">
        <v>2983</v>
      </c>
      <c r="AI205" s="29"/>
      <c r="AJ205" s="30" t="s">
        <v>2285</v>
      </c>
      <c r="AK205" s="31">
        <v>39248</v>
      </c>
      <c r="AL205" s="328"/>
      <c r="AM205" s="329"/>
      <c r="AN205" s="25" t="s">
        <v>2256</v>
      </c>
      <c r="AO205" s="24">
        <v>45060</v>
      </c>
      <c r="AP205" s="258" t="s">
        <v>2984</v>
      </c>
      <c r="AQ205" s="259"/>
      <c r="AR205" s="259" t="s">
        <v>875</v>
      </c>
      <c r="AS205" s="259" t="s">
        <v>2985</v>
      </c>
      <c r="AT205" s="262"/>
      <c r="AU205" s="262"/>
      <c r="AV205" s="262"/>
      <c r="AW205" s="262"/>
      <c r="AX205" s="262"/>
      <c r="AY205" s="262"/>
      <c r="AZ205" s="262"/>
      <c r="BA205" s="317">
        <v>286</v>
      </c>
      <c r="BB205" s="390">
        <v>2</v>
      </c>
    </row>
    <row r="206" spans="1:54" ht="24.95" customHeight="1">
      <c r="A206" s="322" t="s">
        <v>4807</v>
      </c>
      <c r="B206" s="19" t="s">
        <v>2336</v>
      </c>
      <c r="C206" s="19">
        <v>14</v>
      </c>
      <c r="D206" s="27" t="s">
        <v>2337</v>
      </c>
      <c r="E206" s="27"/>
      <c r="F206" s="26" t="s">
        <v>5937</v>
      </c>
      <c r="G206" s="26" t="s">
        <v>3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 t="s">
        <v>2418</v>
      </c>
      <c r="V206" s="26"/>
      <c r="W206" s="26"/>
      <c r="X206" s="26"/>
      <c r="Y206" s="26" t="s">
        <v>2419</v>
      </c>
      <c r="Z206" s="26" t="s">
        <v>2420</v>
      </c>
      <c r="AA206" s="28" t="s">
        <v>2421</v>
      </c>
      <c r="AB206" s="28" t="s">
        <v>2422</v>
      </c>
      <c r="AC206" s="28"/>
      <c r="AD206" s="28"/>
      <c r="AE206" s="28"/>
      <c r="AF206" s="28"/>
      <c r="AG206" s="28"/>
      <c r="AH206" s="28"/>
      <c r="AI206" s="29"/>
      <c r="AJ206" s="30" t="s">
        <v>2423</v>
      </c>
      <c r="AK206" s="31">
        <v>39248</v>
      </c>
      <c r="AL206" s="328"/>
      <c r="AM206" s="329"/>
      <c r="AN206" s="25" t="s">
        <v>2256</v>
      </c>
      <c r="AO206" s="24">
        <v>45060</v>
      </c>
      <c r="AP206" s="258" t="s">
        <v>2424</v>
      </c>
      <c r="AQ206" s="259"/>
      <c r="AR206" s="259" t="s">
        <v>2200</v>
      </c>
      <c r="AS206" s="259" t="s">
        <v>665</v>
      </c>
      <c r="AT206" s="262"/>
      <c r="AU206" s="262"/>
      <c r="AV206" s="262"/>
      <c r="AW206" s="262"/>
      <c r="AX206" s="262"/>
      <c r="AY206" s="262"/>
      <c r="AZ206" s="262"/>
      <c r="BA206" s="317">
        <v>207</v>
      </c>
      <c r="BB206" s="390">
        <v>2</v>
      </c>
    </row>
    <row r="207" spans="1:54" ht="24.95" customHeight="1">
      <c r="A207" s="322" t="s">
        <v>4807</v>
      </c>
      <c r="B207" s="19" t="s">
        <v>2336</v>
      </c>
      <c r="C207" s="19">
        <v>14</v>
      </c>
      <c r="D207" s="27" t="s">
        <v>2337</v>
      </c>
      <c r="E207" s="27"/>
      <c r="F207" s="26" t="s">
        <v>5938</v>
      </c>
      <c r="G207" s="26" t="s">
        <v>2425</v>
      </c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 t="s">
        <v>2426</v>
      </c>
      <c r="V207" s="26"/>
      <c r="W207" s="26"/>
      <c r="X207" s="26"/>
      <c r="Y207" s="26" t="s">
        <v>2427</v>
      </c>
      <c r="Z207" s="26" t="s">
        <v>2420</v>
      </c>
      <c r="AA207" s="28" t="s">
        <v>2421</v>
      </c>
      <c r="AB207" s="28" t="s">
        <v>2428</v>
      </c>
      <c r="AC207" s="28"/>
      <c r="AD207" s="28"/>
      <c r="AE207" s="28"/>
      <c r="AF207" s="28"/>
      <c r="AG207" s="28"/>
      <c r="AH207" s="28"/>
      <c r="AI207" s="29"/>
      <c r="AJ207" s="30"/>
      <c r="AK207" s="31"/>
      <c r="AL207" s="328"/>
      <c r="AM207" s="329"/>
      <c r="AN207" s="25" t="s">
        <v>2256</v>
      </c>
      <c r="AO207" s="24">
        <v>45060</v>
      </c>
      <c r="AP207" s="258" t="s">
        <v>2429</v>
      </c>
      <c r="AQ207" s="259"/>
      <c r="AR207" s="259" t="s">
        <v>671</v>
      </c>
      <c r="AS207" s="259" t="s">
        <v>665</v>
      </c>
      <c r="AT207" s="262"/>
      <c r="AU207" s="262"/>
      <c r="AV207" s="262"/>
      <c r="AW207" s="262"/>
      <c r="AX207" s="262"/>
      <c r="AY207" s="262"/>
      <c r="AZ207" s="262"/>
      <c r="BA207" s="317">
        <v>208</v>
      </c>
      <c r="BB207" s="390">
        <v>2</v>
      </c>
    </row>
    <row r="208" spans="1:54" ht="24.95" customHeight="1">
      <c r="A208" s="322" t="s">
        <v>4807</v>
      </c>
      <c r="B208" s="19" t="s">
        <v>2214</v>
      </c>
      <c r="C208" s="19">
        <v>87</v>
      </c>
      <c r="D208" s="27"/>
      <c r="E208" s="27"/>
      <c r="F208" s="26" t="s">
        <v>6280</v>
      </c>
      <c r="G208" s="26" t="s">
        <v>3</v>
      </c>
      <c r="H208" s="26"/>
      <c r="I208" s="26"/>
      <c r="J208" s="26"/>
      <c r="K208" s="26"/>
      <c r="L208" s="26"/>
      <c r="M208" s="26" t="s">
        <v>673</v>
      </c>
      <c r="N208" s="26" t="s">
        <v>4596</v>
      </c>
      <c r="O208" s="26"/>
      <c r="P208" s="26"/>
      <c r="Q208" s="26" t="s">
        <v>4597</v>
      </c>
      <c r="R208" s="26"/>
      <c r="S208" s="26"/>
      <c r="T208" s="26"/>
      <c r="U208" s="26"/>
      <c r="V208" s="26"/>
      <c r="W208" s="26"/>
      <c r="X208" s="26"/>
      <c r="Y208" s="26"/>
      <c r="Z208" s="26"/>
      <c r="AA208" s="28" t="s">
        <v>4598</v>
      </c>
      <c r="AB208" s="28" t="s">
        <v>4599</v>
      </c>
      <c r="AC208" s="28"/>
      <c r="AD208" s="28"/>
      <c r="AE208" s="28" t="s">
        <v>4</v>
      </c>
      <c r="AF208" s="28" t="s">
        <v>675</v>
      </c>
      <c r="AG208" s="28" t="s">
        <v>676</v>
      </c>
      <c r="AH208" s="28" t="s">
        <v>4600</v>
      </c>
      <c r="AI208" s="29"/>
      <c r="AJ208" s="30"/>
      <c r="AK208" s="31"/>
      <c r="AL208" s="328"/>
      <c r="AM208" s="329"/>
      <c r="AN208" s="25" t="s">
        <v>2256</v>
      </c>
      <c r="AO208" s="24">
        <v>45060</v>
      </c>
      <c r="AP208" s="258" t="s">
        <v>4601</v>
      </c>
      <c r="AQ208" s="259"/>
      <c r="AR208" s="259" t="s">
        <v>664</v>
      </c>
      <c r="AS208" s="259" t="s">
        <v>4602</v>
      </c>
      <c r="AT208" s="262"/>
      <c r="AU208" s="262"/>
      <c r="AV208" s="262"/>
      <c r="AW208" s="262"/>
      <c r="AX208" s="262"/>
      <c r="AY208" s="262"/>
      <c r="AZ208" s="262"/>
      <c r="BA208" s="317">
        <v>598</v>
      </c>
      <c r="BB208" s="390">
        <v>2</v>
      </c>
    </row>
    <row r="209" spans="1:54" ht="24.95" customHeight="1">
      <c r="A209" s="322" t="s">
        <v>6856</v>
      </c>
      <c r="B209" s="19"/>
      <c r="C209" s="19"/>
      <c r="D209" s="27"/>
      <c r="E209" s="27"/>
      <c r="F209" s="26" t="s">
        <v>6680</v>
      </c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 t="s">
        <v>6681</v>
      </c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 t="s">
        <v>4787</v>
      </c>
      <c r="AK209" s="31">
        <v>45075</v>
      </c>
      <c r="AL209" s="328"/>
      <c r="AM209" s="329"/>
      <c r="AN209" s="25"/>
      <c r="AO209" s="24"/>
      <c r="AP209" s="258" t="s">
        <v>6680</v>
      </c>
      <c r="AQ209" s="259">
        <v>187</v>
      </c>
      <c r="AR209" s="259"/>
      <c r="AS209" s="259"/>
      <c r="AT209" s="262"/>
      <c r="AU209" s="262"/>
      <c r="AV209" s="262"/>
      <c r="AW209" s="262"/>
      <c r="AX209" s="262"/>
      <c r="AY209" s="262"/>
      <c r="AZ209" s="262"/>
      <c r="BA209" s="317"/>
      <c r="BB209" s="390">
        <v>3</v>
      </c>
    </row>
    <row r="210" spans="1:54" ht="24.95" customHeight="1">
      <c r="A210" s="322" t="s">
        <v>4807</v>
      </c>
      <c r="B210" s="19" t="s">
        <v>4543</v>
      </c>
      <c r="C210" s="19">
        <v>84</v>
      </c>
      <c r="D210" s="27"/>
      <c r="E210" s="27"/>
      <c r="F210" s="26" t="s">
        <v>6275</v>
      </c>
      <c r="G210" s="26" t="s">
        <v>3</v>
      </c>
      <c r="H210" s="26"/>
      <c r="I210" s="26"/>
      <c r="J210" s="26"/>
      <c r="K210" s="26"/>
      <c r="L210" s="26"/>
      <c r="M210" s="26" t="s">
        <v>4553</v>
      </c>
      <c r="N210" s="26" t="s">
        <v>4554</v>
      </c>
      <c r="O210" s="26"/>
      <c r="P210" s="26"/>
      <c r="Q210" s="26" t="s">
        <v>4555</v>
      </c>
      <c r="R210" s="26"/>
      <c r="S210" s="26"/>
      <c r="T210" s="26"/>
      <c r="U210" s="26"/>
      <c r="V210" s="26"/>
      <c r="W210" s="26"/>
      <c r="X210" s="26"/>
      <c r="Y210" s="26"/>
      <c r="Z210" s="26"/>
      <c r="AA210" s="28" t="s">
        <v>4546</v>
      </c>
      <c r="AB210" s="28" t="s">
        <v>4556</v>
      </c>
      <c r="AC210" s="28"/>
      <c r="AD210" s="28"/>
      <c r="AE210" s="28" t="s">
        <v>695</v>
      </c>
      <c r="AF210" s="28" t="s">
        <v>4557</v>
      </c>
      <c r="AG210" s="28" t="s">
        <v>4558</v>
      </c>
      <c r="AH210" s="28" t="s">
        <v>4559</v>
      </c>
      <c r="AI210" s="29"/>
      <c r="AJ210" s="30"/>
      <c r="AK210" s="31"/>
      <c r="AL210" s="328"/>
      <c r="AM210" s="329"/>
      <c r="AN210" s="25" t="s">
        <v>2256</v>
      </c>
      <c r="AO210" s="24">
        <v>45060</v>
      </c>
      <c r="AP210" s="258" t="s">
        <v>4560</v>
      </c>
      <c r="AQ210" s="259"/>
      <c r="AR210" s="259" t="s">
        <v>664</v>
      </c>
      <c r="AS210" s="259" t="s">
        <v>4561</v>
      </c>
      <c r="AT210" s="262"/>
      <c r="AU210" s="262"/>
      <c r="AV210" s="262"/>
      <c r="AW210" s="262"/>
      <c r="AX210" s="262"/>
      <c r="AY210" s="262"/>
      <c r="AZ210" s="262"/>
      <c r="BA210" s="317">
        <v>586</v>
      </c>
      <c r="BB210" s="390">
        <v>2</v>
      </c>
    </row>
    <row r="211" spans="1:54" ht="24.95" customHeight="1">
      <c r="A211" s="322" t="s">
        <v>4807</v>
      </c>
      <c r="B211" s="19" t="s">
        <v>4543</v>
      </c>
      <c r="C211" s="19">
        <v>84</v>
      </c>
      <c r="D211" s="27"/>
      <c r="E211" s="27"/>
      <c r="F211" s="26" t="s">
        <v>6274</v>
      </c>
      <c r="G211" s="26" t="s">
        <v>3</v>
      </c>
      <c r="H211" s="26"/>
      <c r="I211" s="26"/>
      <c r="J211" s="26"/>
      <c r="K211" s="26"/>
      <c r="L211" s="26"/>
      <c r="M211" s="26" t="s">
        <v>4544</v>
      </c>
      <c r="N211" s="26" t="s">
        <v>4545</v>
      </c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 t="s">
        <v>4546</v>
      </c>
      <c r="AB211" s="28" t="s">
        <v>4547</v>
      </c>
      <c r="AC211" s="28"/>
      <c r="AD211" s="28"/>
      <c r="AE211" s="28" t="s">
        <v>687</v>
      </c>
      <c r="AF211" s="28" t="s">
        <v>4548</v>
      </c>
      <c r="AG211" s="28" t="s">
        <v>4549</v>
      </c>
      <c r="AH211" s="28" t="s">
        <v>4550</v>
      </c>
      <c r="AI211" s="29"/>
      <c r="AJ211" s="30"/>
      <c r="AK211" s="31"/>
      <c r="AL211" s="328"/>
      <c r="AM211" s="329"/>
      <c r="AN211" s="25" t="s">
        <v>2256</v>
      </c>
      <c r="AO211" s="24">
        <v>45060</v>
      </c>
      <c r="AP211" s="258" t="s">
        <v>4551</v>
      </c>
      <c r="AQ211" s="259"/>
      <c r="AR211" s="259" t="s">
        <v>664</v>
      </c>
      <c r="AS211" s="259" t="s">
        <v>4552</v>
      </c>
      <c r="AT211" s="262"/>
      <c r="AU211" s="262"/>
      <c r="AV211" s="262"/>
      <c r="AW211" s="262"/>
      <c r="AX211" s="262"/>
      <c r="AY211" s="262"/>
      <c r="AZ211" s="262"/>
      <c r="BA211" s="317">
        <v>585</v>
      </c>
      <c r="BB211" s="390">
        <v>2</v>
      </c>
    </row>
    <row r="212" spans="1:54" ht="24.95" customHeight="1">
      <c r="A212" s="322" t="s">
        <v>4807</v>
      </c>
      <c r="B212" s="19" t="s">
        <v>2215</v>
      </c>
      <c r="C212" s="19">
        <v>91</v>
      </c>
      <c r="D212" s="27" t="s">
        <v>827</v>
      </c>
      <c r="E212" s="27" t="s">
        <v>835</v>
      </c>
      <c r="F212" s="26" t="s">
        <v>5693</v>
      </c>
      <c r="G212" s="26" t="s">
        <v>3</v>
      </c>
      <c r="H212" s="26" t="s">
        <v>3</v>
      </c>
      <c r="I212" s="26"/>
      <c r="J212" s="26"/>
      <c r="K212" s="26"/>
      <c r="L212" s="26"/>
      <c r="M212" s="26" t="s">
        <v>3</v>
      </c>
      <c r="N212" s="26" t="s">
        <v>836</v>
      </c>
      <c r="O212" s="26"/>
      <c r="P212" s="26"/>
      <c r="Q212" s="26" t="s">
        <v>3</v>
      </c>
      <c r="R212" s="26"/>
      <c r="S212" s="26"/>
      <c r="T212" s="26"/>
      <c r="U212" s="26" t="s">
        <v>3</v>
      </c>
      <c r="V212" s="26"/>
      <c r="W212" s="26"/>
      <c r="X212" s="26"/>
      <c r="Y212" s="26" t="s">
        <v>837</v>
      </c>
      <c r="Z212" s="26" t="s">
        <v>2216</v>
      </c>
      <c r="AA212" s="28" t="s">
        <v>838</v>
      </c>
      <c r="AB212" s="28" t="s">
        <v>839</v>
      </c>
      <c r="AC212" s="28"/>
      <c r="AD212" s="28"/>
      <c r="AE212" s="28"/>
      <c r="AF212" s="28"/>
      <c r="AG212" s="28"/>
      <c r="AH212" s="28"/>
      <c r="AI212" s="29"/>
      <c r="AJ212" s="30"/>
      <c r="AK212" s="31" t="s">
        <v>3</v>
      </c>
      <c r="AL212" s="328"/>
      <c r="AM212" s="329"/>
      <c r="AN212" s="25"/>
      <c r="AO212" s="24"/>
      <c r="AP212" s="258" t="s">
        <v>840</v>
      </c>
      <c r="AQ212" s="259"/>
      <c r="AR212" s="259" t="s">
        <v>834</v>
      </c>
      <c r="AS212" s="259" t="s">
        <v>665</v>
      </c>
      <c r="AT212" s="262" t="s">
        <v>841</v>
      </c>
      <c r="AU212" s="262"/>
      <c r="AV212" s="262" t="s">
        <v>835</v>
      </c>
      <c r="AW212" s="262"/>
      <c r="AX212" s="262"/>
      <c r="AY212" s="262"/>
      <c r="AZ212" s="262"/>
      <c r="BA212" s="317">
        <v>23</v>
      </c>
      <c r="BB212" s="390">
        <v>1</v>
      </c>
    </row>
    <row r="213" spans="1:54" ht="24.95" customHeight="1">
      <c r="A213" s="322" t="s">
        <v>6856</v>
      </c>
      <c r="B213" s="19"/>
      <c r="C213" s="19"/>
      <c r="D213" s="27"/>
      <c r="E213" s="27"/>
      <c r="F213" s="26" t="s">
        <v>6312</v>
      </c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 t="s">
        <v>4788</v>
      </c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 t="s">
        <v>4787</v>
      </c>
      <c r="AK213" s="31">
        <v>45075</v>
      </c>
      <c r="AL213" s="328"/>
      <c r="AM213" s="329"/>
      <c r="AN213" s="25"/>
      <c r="AO213" s="24"/>
      <c r="AP213" s="258" t="s">
        <v>6312</v>
      </c>
      <c r="AQ213" s="259">
        <v>3</v>
      </c>
      <c r="AR213" s="259"/>
      <c r="AS213" s="259"/>
      <c r="AT213" s="262"/>
      <c r="AU213" s="262"/>
      <c r="AV213" s="262"/>
      <c r="AW213" s="262"/>
      <c r="AX213" s="262"/>
      <c r="AY213" s="262"/>
      <c r="AZ213" s="262"/>
      <c r="BA213" s="317"/>
      <c r="BB213" s="390">
        <v>3</v>
      </c>
    </row>
    <row r="214" spans="1:54" ht="24.95" customHeight="1">
      <c r="A214" s="322" t="s">
        <v>4807</v>
      </c>
      <c r="B214" s="19" t="s">
        <v>2227</v>
      </c>
      <c r="C214" s="19">
        <v>92</v>
      </c>
      <c r="D214" s="27" t="s">
        <v>1857</v>
      </c>
      <c r="E214" s="27" t="s">
        <v>2019</v>
      </c>
      <c r="F214" s="26" t="s">
        <v>5694</v>
      </c>
      <c r="G214" s="26" t="s">
        <v>2020</v>
      </c>
      <c r="H214" s="26" t="s">
        <v>2021</v>
      </c>
      <c r="I214" s="26"/>
      <c r="J214" s="26"/>
      <c r="K214" s="26"/>
      <c r="L214" s="26"/>
      <c r="M214" s="26" t="s">
        <v>1154</v>
      </c>
      <c r="N214" s="26" t="s">
        <v>2022</v>
      </c>
      <c r="O214" s="26"/>
      <c r="P214" s="26"/>
      <c r="Q214" s="26" t="s">
        <v>2023</v>
      </c>
      <c r="R214" s="26"/>
      <c r="S214" s="26"/>
      <c r="T214" s="26"/>
      <c r="U214" s="26"/>
      <c r="V214" s="26"/>
      <c r="W214" s="26"/>
      <c r="X214" s="26"/>
      <c r="Y214" s="26" t="s">
        <v>2024</v>
      </c>
      <c r="Z214" s="26"/>
      <c r="AA214" s="28" t="s">
        <v>2025</v>
      </c>
      <c r="AB214" s="28" t="s">
        <v>2026</v>
      </c>
      <c r="AC214" s="28"/>
      <c r="AD214" s="28"/>
      <c r="AE214" s="28" t="s">
        <v>4</v>
      </c>
      <c r="AF214" s="28" t="s">
        <v>893</v>
      </c>
      <c r="AG214" s="28"/>
      <c r="AH214" s="28" t="s">
        <v>2027</v>
      </c>
      <c r="AI214" s="29"/>
      <c r="AJ214" s="30"/>
      <c r="AK214" s="31"/>
      <c r="AL214" s="328"/>
      <c r="AM214" s="329"/>
      <c r="AN214" s="25"/>
      <c r="AO214" s="24"/>
      <c r="AP214" s="258" t="s">
        <v>2028</v>
      </c>
      <c r="AQ214" s="259"/>
      <c r="AR214" s="259" t="s">
        <v>1311</v>
      </c>
      <c r="AS214" s="259" t="s">
        <v>665</v>
      </c>
      <c r="AT214" s="262"/>
      <c r="AU214" s="262"/>
      <c r="AV214" s="262"/>
      <c r="AW214" s="262" t="s">
        <v>2019</v>
      </c>
      <c r="AX214" s="262"/>
      <c r="AY214" s="262"/>
      <c r="AZ214" s="262"/>
      <c r="BA214" s="317">
        <v>160</v>
      </c>
      <c r="BB214" s="390">
        <v>1</v>
      </c>
    </row>
    <row r="215" spans="1:54" ht="24.95" customHeight="1">
      <c r="A215" s="322" t="s">
        <v>4807</v>
      </c>
      <c r="B215" s="19" t="s">
        <v>2206</v>
      </c>
      <c r="C215" s="19">
        <v>15</v>
      </c>
      <c r="D215" s="27" t="s">
        <v>2202</v>
      </c>
      <c r="E215" s="27"/>
      <c r="F215" s="26" t="s">
        <v>6014</v>
      </c>
      <c r="G215" s="26" t="s">
        <v>2968</v>
      </c>
      <c r="H215" s="26" t="s">
        <v>3</v>
      </c>
      <c r="I215" s="26"/>
      <c r="J215" s="26"/>
      <c r="K215" s="26"/>
      <c r="L215" s="26"/>
      <c r="M215" s="26" t="s">
        <v>2969</v>
      </c>
      <c r="N215" s="26" t="s">
        <v>2970</v>
      </c>
      <c r="O215" s="26"/>
      <c r="P215" s="26" t="s">
        <v>3</v>
      </c>
      <c r="Q215" s="26" t="s">
        <v>2971</v>
      </c>
      <c r="R215" s="26" t="s">
        <v>3</v>
      </c>
      <c r="S215" s="26"/>
      <c r="T215" s="26" t="s">
        <v>3</v>
      </c>
      <c r="U215" s="26" t="s">
        <v>3</v>
      </c>
      <c r="V215" s="26"/>
      <c r="W215" s="26"/>
      <c r="X215" s="26"/>
      <c r="Y215" s="26"/>
      <c r="Z215" s="26" t="s">
        <v>3</v>
      </c>
      <c r="AA215" s="28" t="s">
        <v>2972</v>
      </c>
      <c r="AB215" s="28" t="s">
        <v>2973</v>
      </c>
      <c r="AC215" s="28"/>
      <c r="AD215" s="28"/>
      <c r="AE215" s="28" t="s">
        <v>701</v>
      </c>
      <c r="AF215" s="28" t="s">
        <v>720</v>
      </c>
      <c r="AG215" s="28"/>
      <c r="AH215" s="28" t="s">
        <v>2974</v>
      </c>
      <c r="AI215" s="29"/>
      <c r="AJ215" s="30" t="s">
        <v>2285</v>
      </c>
      <c r="AK215" s="31">
        <v>39248</v>
      </c>
      <c r="AL215" s="328"/>
      <c r="AM215" s="329"/>
      <c r="AN215" s="25" t="s">
        <v>2256</v>
      </c>
      <c r="AO215" s="24">
        <v>45060</v>
      </c>
      <c r="AP215" s="258" t="s">
        <v>2975</v>
      </c>
      <c r="AQ215" s="259"/>
      <c r="AR215" s="259" t="s">
        <v>875</v>
      </c>
      <c r="AS215" s="259" t="s">
        <v>2976</v>
      </c>
      <c r="AT215" s="262"/>
      <c r="AU215" s="262"/>
      <c r="AV215" s="262"/>
      <c r="AW215" s="262"/>
      <c r="AX215" s="262"/>
      <c r="AY215" s="262"/>
      <c r="AZ215" s="262"/>
      <c r="BA215" s="317">
        <v>285</v>
      </c>
      <c r="BB215" s="390">
        <v>2</v>
      </c>
    </row>
    <row r="216" spans="1:54" ht="24.95" customHeight="1">
      <c r="A216" s="322" t="s">
        <v>4807</v>
      </c>
      <c r="B216" s="19" t="s">
        <v>2206</v>
      </c>
      <c r="C216" s="19">
        <v>15</v>
      </c>
      <c r="D216" s="27" t="s">
        <v>2207</v>
      </c>
      <c r="E216" s="27"/>
      <c r="F216" s="26" t="s">
        <v>6128</v>
      </c>
      <c r="G216" s="26" t="s">
        <v>3838</v>
      </c>
      <c r="H216" s="26"/>
      <c r="I216" s="26"/>
      <c r="J216" s="26"/>
      <c r="K216" s="26"/>
      <c r="L216" s="26"/>
      <c r="M216" s="26"/>
      <c r="N216" s="26"/>
      <c r="O216" s="26"/>
      <c r="P216" s="26" t="s">
        <v>3839</v>
      </c>
      <c r="Q216" s="26" t="s">
        <v>3840</v>
      </c>
      <c r="R216" s="26"/>
      <c r="S216" s="26" t="s">
        <v>3841</v>
      </c>
      <c r="T216" s="26"/>
      <c r="U216" s="26" t="s">
        <v>3842</v>
      </c>
      <c r="V216" s="26"/>
      <c r="W216" s="26"/>
      <c r="X216" s="26"/>
      <c r="Y216" s="26" t="s">
        <v>3843</v>
      </c>
      <c r="Z216" s="26" t="s">
        <v>714</v>
      </c>
      <c r="AA216" s="28" t="s">
        <v>3844</v>
      </c>
      <c r="AB216" s="28" t="s">
        <v>3845</v>
      </c>
      <c r="AC216" s="28"/>
      <c r="AD216" s="28"/>
      <c r="AE216" s="28"/>
      <c r="AF216" s="28"/>
      <c r="AG216" s="28"/>
      <c r="AH216" s="28"/>
      <c r="AI216" s="29"/>
      <c r="AJ216" s="30" t="s">
        <v>2423</v>
      </c>
      <c r="AK216" s="31">
        <v>39248</v>
      </c>
      <c r="AL216" s="328"/>
      <c r="AM216" s="329"/>
      <c r="AN216" s="25" t="s">
        <v>2256</v>
      </c>
      <c r="AO216" s="24">
        <v>45060</v>
      </c>
      <c r="AP216" s="258" t="s">
        <v>3846</v>
      </c>
      <c r="AQ216" s="259"/>
      <c r="AR216" s="259" t="s">
        <v>2200</v>
      </c>
      <c r="AS216" s="259" t="s">
        <v>665</v>
      </c>
      <c r="AT216" s="262"/>
      <c r="AU216" s="262"/>
      <c r="AV216" s="262"/>
      <c r="AW216" s="262"/>
      <c r="AX216" s="262"/>
      <c r="AY216" s="262"/>
      <c r="AZ216" s="262"/>
      <c r="BA216" s="317">
        <v>405</v>
      </c>
      <c r="BB216" s="390">
        <v>2</v>
      </c>
    </row>
    <row r="217" spans="1:54" ht="24.95" customHeight="1">
      <c r="A217" s="322" t="s">
        <v>6856</v>
      </c>
      <c r="B217" s="19"/>
      <c r="C217" s="19">
        <v>32</v>
      </c>
      <c r="D217" s="27"/>
      <c r="E217" s="27"/>
      <c r="F217" s="26" t="s">
        <v>6395</v>
      </c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 t="s">
        <v>6396</v>
      </c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 t="s">
        <v>4787</v>
      </c>
      <c r="AK217" s="31">
        <v>45075</v>
      </c>
      <c r="AL217" s="328"/>
      <c r="AM217" s="329"/>
      <c r="AN217" s="25"/>
      <c r="AO217" s="24"/>
      <c r="AP217" s="258" t="s">
        <v>6395</v>
      </c>
      <c r="AQ217" s="259">
        <v>47</v>
      </c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>
        <v>3</v>
      </c>
    </row>
    <row r="218" spans="1:54" ht="24.95" customHeight="1">
      <c r="A218" s="322" t="s">
        <v>6856</v>
      </c>
      <c r="B218" s="19"/>
      <c r="C218" s="19">
        <v>0</v>
      </c>
      <c r="D218" s="27"/>
      <c r="E218" s="27"/>
      <c r="F218" s="26" t="s">
        <v>6636</v>
      </c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 t="s">
        <v>6637</v>
      </c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 t="s">
        <v>4787</v>
      </c>
      <c r="AK218" s="31">
        <v>45075</v>
      </c>
      <c r="AL218" s="328"/>
      <c r="AM218" s="329"/>
      <c r="AN218" s="25"/>
      <c r="AO218" s="24"/>
      <c r="AP218" s="258" t="s">
        <v>6636</v>
      </c>
      <c r="AQ218" s="259">
        <v>164</v>
      </c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>
        <v>3</v>
      </c>
    </row>
    <row r="219" spans="1:54" ht="24.95" customHeight="1">
      <c r="A219" s="322" t="s">
        <v>4807</v>
      </c>
      <c r="B219" s="19" t="s">
        <v>2206</v>
      </c>
      <c r="C219" s="19">
        <v>15</v>
      </c>
      <c r="D219" s="27" t="s">
        <v>2202</v>
      </c>
      <c r="E219" s="27"/>
      <c r="F219" s="26" t="s">
        <v>6096</v>
      </c>
      <c r="G219" s="26" t="s">
        <v>3488</v>
      </c>
      <c r="H219" s="26"/>
      <c r="I219" s="26"/>
      <c r="J219" s="26"/>
      <c r="K219" s="26"/>
      <c r="L219" s="26"/>
      <c r="M219" s="26" t="s">
        <v>3489</v>
      </c>
      <c r="N219" s="26" t="s">
        <v>3490</v>
      </c>
      <c r="O219" s="26"/>
      <c r="P219" s="26" t="s">
        <v>3491</v>
      </c>
      <c r="Q219" s="26" t="s">
        <v>3492</v>
      </c>
      <c r="R219" s="26"/>
      <c r="S219" s="26" t="s">
        <v>3492</v>
      </c>
      <c r="T219" s="26" t="s">
        <v>3493</v>
      </c>
      <c r="U219" s="26" t="s">
        <v>3494</v>
      </c>
      <c r="V219" s="26"/>
      <c r="W219" s="26"/>
      <c r="X219" s="26"/>
      <c r="Y219" s="26" t="s">
        <v>3495</v>
      </c>
      <c r="Z219" s="26" t="s">
        <v>731</v>
      </c>
      <c r="AA219" s="28" t="s">
        <v>3496</v>
      </c>
      <c r="AB219" s="28" t="s">
        <v>3497</v>
      </c>
      <c r="AC219" s="28"/>
      <c r="AD219" s="28"/>
      <c r="AE219" s="28" t="s">
        <v>4</v>
      </c>
      <c r="AF219" s="28" t="s">
        <v>1187</v>
      </c>
      <c r="AG219" s="28" t="s">
        <v>3498</v>
      </c>
      <c r="AH219" s="28" t="s">
        <v>3499</v>
      </c>
      <c r="AI219" s="29" t="s">
        <v>3500</v>
      </c>
      <c r="AJ219" s="30"/>
      <c r="AK219" s="31"/>
      <c r="AL219" s="328"/>
      <c r="AM219" s="329"/>
      <c r="AN219" s="25" t="s">
        <v>2256</v>
      </c>
      <c r="AO219" s="24">
        <v>45060</v>
      </c>
      <c r="AP219" s="258" t="s">
        <v>3501</v>
      </c>
      <c r="AQ219" s="259"/>
      <c r="AR219" s="259" t="s">
        <v>664</v>
      </c>
      <c r="AS219" s="259" t="s">
        <v>665</v>
      </c>
      <c r="AT219" s="262"/>
      <c r="AU219" s="262"/>
      <c r="AV219" s="262"/>
      <c r="AW219" s="262"/>
      <c r="AX219" s="262"/>
      <c r="AY219" s="262"/>
      <c r="AZ219" s="262"/>
      <c r="BA219" s="317">
        <v>371</v>
      </c>
      <c r="BB219" s="390">
        <v>2</v>
      </c>
    </row>
    <row r="220" spans="1:54" ht="24.95" customHeight="1">
      <c r="A220" s="322" t="s">
        <v>4807</v>
      </c>
      <c r="B220" s="19" t="s">
        <v>2206</v>
      </c>
      <c r="C220" s="19">
        <v>15</v>
      </c>
      <c r="D220" s="27" t="s">
        <v>2207</v>
      </c>
      <c r="E220" s="27"/>
      <c r="F220" s="26" t="s">
        <v>6109</v>
      </c>
      <c r="G220" s="26" t="s">
        <v>3634</v>
      </c>
      <c r="H220" s="26"/>
      <c r="I220" s="26"/>
      <c r="J220" s="26"/>
      <c r="K220" s="26"/>
      <c r="L220" s="26"/>
      <c r="M220" s="26" t="s">
        <v>2978</v>
      </c>
      <c r="N220" s="26" t="s">
        <v>3635</v>
      </c>
      <c r="O220" s="26"/>
      <c r="P220" s="26" t="s">
        <v>3636</v>
      </c>
      <c r="Q220" s="26" t="s">
        <v>3637</v>
      </c>
      <c r="R220" s="26"/>
      <c r="S220" s="26" t="s">
        <v>3638</v>
      </c>
      <c r="T220" s="26"/>
      <c r="U220" s="26" t="s">
        <v>3639</v>
      </c>
      <c r="V220" s="26"/>
      <c r="W220" s="26" t="s">
        <v>3640</v>
      </c>
      <c r="X220" s="26"/>
      <c r="Y220" s="26" t="s">
        <v>3641</v>
      </c>
      <c r="Z220" s="26" t="s">
        <v>714</v>
      </c>
      <c r="AA220" s="28" t="s">
        <v>3597</v>
      </c>
      <c r="AB220" s="28" t="s">
        <v>3642</v>
      </c>
      <c r="AC220" s="28"/>
      <c r="AD220" s="28"/>
      <c r="AE220" s="28" t="s">
        <v>701</v>
      </c>
      <c r="AF220" s="28" t="s">
        <v>738</v>
      </c>
      <c r="AG220" s="28"/>
      <c r="AH220" s="28" t="s">
        <v>3643</v>
      </c>
      <c r="AI220" s="29"/>
      <c r="AJ220" s="30" t="s">
        <v>2423</v>
      </c>
      <c r="AK220" s="31">
        <v>39248</v>
      </c>
      <c r="AL220" s="328"/>
      <c r="AM220" s="329"/>
      <c r="AN220" s="25" t="s">
        <v>2256</v>
      </c>
      <c r="AO220" s="24">
        <v>45060</v>
      </c>
      <c r="AP220" s="258" t="s">
        <v>3644</v>
      </c>
      <c r="AQ220" s="259"/>
      <c r="AR220" s="259" t="s">
        <v>2200</v>
      </c>
      <c r="AS220" s="259" t="s">
        <v>665</v>
      </c>
      <c r="AT220" s="262"/>
      <c r="AU220" s="262"/>
      <c r="AV220" s="262"/>
      <c r="AW220" s="262"/>
      <c r="AX220" s="262"/>
      <c r="AY220" s="262"/>
      <c r="AZ220" s="262"/>
      <c r="BA220" s="317">
        <v>386</v>
      </c>
      <c r="BB220" s="390">
        <v>2</v>
      </c>
    </row>
    <row r="221" spans="1:54" ht="24.95" customHeight="1">
      <c r="A221" s="322" t="s">
        <v>4807</v>
      </c>
      <c r="B221" s="19" t="s">
        <v>2206</v>
      </c>
      <c r="C221" s="19">
        <v>15</v>
      </c>
      <c r="D221" s="27" t="s">
        <v>2202</v>
      </c>
      <c r="E221" s="27"/>
      <c r="F221" s="26" t="s">
        <v>6042</v>
      </c>
      <c r="G221" s="26" t="s">
        <v>3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1308</v>
      </c>
      <c r="AB221" s="28" t="s">
        <v>3183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2285</v>
      </c>
      <c r="AK221" s="31">
        <v>39248</v>
      </c>
      <c r="AL221" s="328"/>
      <c r="AM221" s="329"/>
      <c r="AN221" s="25" t="s">
        <v>2256</v>
      </c>
      <c r="AO221" s="24">
        <v>45060</v>
      </c>
      <c r="AP221" s="258" t="s">
        <v>3184</v>
      </c>
      <c r="AQ221" s="259"/>
      <c r="AR221" s="259" t="s">
        <v>875</v>
      </c>
      <c r="AS221" s="259" t="s">
        <v>3185</v>
      </c>
      <c r="AT221" s="262"/>
      <c r="AU221" s="262"/>
      <c r="AV221" s="262"/>
      <c r="AW221" s="262"/>
      <c r="AX221" s="262"/>
      <c r="AY221" s="262"/>
      <c r="AZ221" s="262"/>
      <c r="BA221" s="317">
        <v>313</v>
      </c>
      <c r="BB221" s="390">
        <v>2</v>
      </c>
    </row>
    <row r="222" spans="1:54" ht="24.95" customHeight="1">
      <c r="A222" s="322" t="s">
        <v>4807</v>
      </c>
      <c r="B222" s="19" t="s">
        <v>2215</v>
      </c>
      <c r="C222" s="19">
        <v>91</v>
      </c>
      <c r="D222" s="27" t="s">
        <v>827</v>
      </c>
      <c r="E222" s="27" t="s">
        <v>1304</v>
      </c>
      <c r="F222" s="26" t="s">
        <v>5695</v>
      </c>
      <c r="G222" s="26" t="s">
        <v>1305</v>
      </c>
      <c r="H222" s="26" t="s">
        <v>1306</v>
      </c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 t="s">
        <v>1307</v>
      </c>
      <c r="Z222" s="26"/>
      <c r="AA222" s="28" t="s">
        <v>1308</v>
      </c>
      <c r="AB222" s="28" t="s">
        <v>1309</v>
      </c>
      <c r="AC222" s="28"/>
      <c r="AD222" s="28"/>
      <c r="AE222" s="28"/>
      <c r="AF222" s="28"/>
      <c r="AG222" s="28"/>
      <c r="AH222" s="28"/>
      <c r="AI222" s="29"/>
      <c r="AJ222" s="30" t="s">
        <v>895</v>
      </c>
      <c r="AK222" s="31"/>
      <c r="AL222" s="328"/>
      <c r="AM222" s="329"/>
      <c r="AN222" s="25"/>
      <c r="AO222" s="24"/>
      <c r="AP222" s="258" t="s">
        <v>1310</v>
      </c>
      <c r="AQ222" s="259"/>
      <c r="AR222" s="259" t="s">
        <v>1311</v>
      </c>
      <c r="AS222" s="259" t="s">
        <v>665</v>
      </c>
      <c r="AT222" s="262"/>
      <c r="AU222" s="262"/>
      <c r="AV222" s="262" t="s">
        <v>1304</v>
      </c>
      <c r="AW222" s="262" t="s">
        <v>2220</v>
      </c>
      <c r="AX222" s="262"/>
      <c r="AY222" s="262"/>
      <c r="AZ222" s="262"/>
      <c r="BA222" s="317">
        <v>72</v>
      </c>
      <c r="BB222" s="390">
        <v>1</v>
      </c>
    </row>
    <row r="223" spans="1:54" ht="24.95" customHeight="1">
      <c r="A223" s="322" t="s">
        <v>4807</v>
      </c>
      <c r="B223" s="19" t="s">
        <v>2206</v>
      </c>
      <c r="C223" s="19">
        <v>15</v>
      </c>
      <c r="D223" s="27" t="s">
        <v>2202</v>
      </c>
      <c r="E223" s="27"/>
      <c r="F223" s="26" t="s">
        <v>6001</v>
      </c>
      <c r="G223" s="26" t="s">
        <v>2856</v>
      </c>
      <c r="H223" s="26" t="s">
        <v>3</v>
      </c>
      <c r="I223" s="26"/>
      <c r="J223" s="26"/>
      <c r="K223" s="26"/>
      <c r="L223" s="26"/>
      <c r="M223" s="26" t="s">
        <v>2857</v>
      </c>
      <c r="N223" s="26" t="s">
        <v>2858</v>
      </c>
      <c r="O223" s="26"/>
      <c r="P223" s="26" t="s">
        <v>3</v>
      </c>
      <c r="Q223" s="26" t="s">
        <v>2859</v>
      </c>
      <c r="R223" s="26" t="s">
        <v>3</v>
      </c>
      <c r="S223" s="26"/>
      <c r="T223" s="26" t="s">
        <v>3</v>
      </c>
      <c r="U223" s="26" t="s">
        <v>3</v>
      </c>
      <c r="V223" s="26"/>
      <c r="W223" s="26"/>
      <c r="X223" s="26"/>
      <c r="Y223" s="26"/>
      <c r="Z223" s="26" t="s">
        <v>3</v>
      </c>
      <c r="AA223" s="28" t="s">
        <v>1308</v>
      </c>
      <c r="AB223" s="28" t="s">
        <v>1494</v>
      </c>
      <c r="AC223" s="28"/>
      <c r="AD223" s="28"/>
      <c r="AE223" s="28" t="s">
        <v>701</v>
      </c>
      <c r="AF223" s="28" t="s">
        <v>1149</v>
      </c>
      <c r="AG223" s="28"/>
      <c r="AH223" s="28" t="s">
        <v>2860</v>
      </c>
      <c r="AI223" s="29"/>
      <c r="AJ223" s="30" t="s">
        <v>2285</v>
      </c>
      <c r="AK223" s="31">
        <v>39248</v>
      </c>
      <c r="AL223" s="328"/>
      <c r="AM223" s="329"/>
      <c r="AN223" s="25" t="s">
        <v>2256</v>
      </c>
      <c r="AO223" s="24">
        <v>45060</v>
      </c>
      <c r="AP223" s="258" t="s">
        <v>2861</v>
      </c>
      <c r="AQ223" s="259"/>
      <c r="AR223" s="259" t="s">
        <v>875</v>
      </c>
      <c r="AS223" s="259" t="s">
        <v>2862</v>
      </c>
      <c r="AT223" s="262"/>
      <c r="AU223" s="262"/>
      <c r="AV223" s="262"/>
      <c r="AW223" s="262"/>
      <c r="AX223" s="262"/>
      <c r="AY223" s="262"/>
      <c r="AZ223" s="262"/>
      <c r="BA223" s="317">
        <v>272</v>
      </c>
      <c r="BB223" s="390">
        <v>2</v>
      </c>
    </row>
    <row r="224" spans="1:54" ht="24.95" customHeight="1">
      <c r="A224" s="322" t="s">
        <v>4807</v>
      </c>
      <c r="B224" s="19" t="s">
        <v>2227</v>
      </c>
      <c r="C224" s="19">
        <v>92</v>
      </c>
      <c r="D224" s="27" t="s">
        <v>1857</v>
      </c>
      <c r="E224" s="27" t="s">
        <v>1967</v>
      </c>
      <c r="F224" s="26" t="s">
        <v>5696</v>
      </c>
      <c r="G224" s="26" t="s">
        <v>1968</v>
      </c>
      <c r="H224" s="26"/>
      <c r="I224" s="26"/>
      <c r="J224" s="26"/>
      <c r="K224" s="26"/>
      <c r="L224" s="26"/>
      <c r="M224" s="26">
        <v>2430031</v>
      </c>
      <c r="N224" s="26" t="s">
        <v>1969</v>
      </c>
      <c r="O224" s="26"/>
      <c r="P224" s="26"/>
      <c r="Q224" s="26" t="s">
        <v>1970</v>
      </c>
      <c r="R224" s="26"/>
      <c r="S224" s="26"/>
      <c r="T224" s="26"/>
      <c r="U224" s="26"/>
      <c r="V224" s="26"/>
      <c r="W224" s="26"/>
      <c r="X224" s="26"/>
      <c r="Y224" s="26" t="s">
        <v>1971</v>
      </c>
      <c r="Z224" s="26"/>
      <c r="AA224" s="28" t="s">
        <v>1972</v>
      </c>
      <c r="AB224" s="28" t="s">
        <v>1973</v>
      </c>
      <c r="AC224" s="28"/>
      <c r="AD224" s="28"/>
      <c r="AE224" s="28" t="s">
        <v>701</v>
      </c>
      <c r="AF224" s="28" t="s">
        <v>1974</v>
      </c>
      <c r="AG224" s="28"/>
      <c r="AH224" s="28" t="s">
        <v>1975</v>
      </c>
      <c r="AI224" s="29"/>
      <c r="AJ224" s="30"/>
      <c r="AK224" s="31"/>
      <c r="AL224" s="328"/>
      <c r="AM224" s="329"/>
      <c r="AN224" s="25"/>
      <c r="AO224" s="24"/>
      <c r="AP224" s="258" t="s">
        <v>1976</v>
      </c>
      <c r="AQ224" s="259"/>
      <c r="AR224" s="259" t="s">
        <v>1311</v>
      </c>
      <c r="AS224" s="259" t="s">
        <v>665</v>
      </c>
      <c r="AT224" s="262"/>
      <c r="AU224" s="262"/>
      <c r="AV224" s="262"/>
      <c r="AW224" s="262" t="s">
        <v>1967</v>
      </c>
      <c r="AX224" s="262"/>
      <c r="AY224" s="262"/>
      <c r="AZ224" s="262"/>
      <c r="BA224" s="317">
        <v>154</v>
      </c>
      <c r="BB224" s="390">
        <v>1</v>
      </c>
    </row>
    <row r="225" spans="1:54" ht="24.95" customHeight="1">
      <c r="A225" s="322" t="s">
        <v>4807</v>
      </c>
      <c r="B225" s="19" t="s">
        <v>2214</v>
      </c>
      <c r="C225" s="19">
        <v>87</v>
      </c>
      <c r="D225" s="27"/>
      <c r="E225" s="27"/>
      <c r="F225" s="26" t="s">
        <v>6301</v>
      </c>
      <c r="G225" s="26" t="s">
        <v>3</v>
      </c>
      <c r="H225" s="26" t="s">
        <v>3</v>
      </c>
      <c r="I225" s="26"/>
      <c r="J225" s="26"/>
      <c r="K225" s="26"/>
      <c r="L225" s="26"/>
      <c r="M225" s="26" t="s">
        <v>4736</v>
      </c>
      <c r="N225" s="26" t="s">
        <v>4737</v>
      </c>
      <c r="O225" s="26"/>
      <c r="P225" s="26" t="s">
        <v>3</v>
      </c>
      <c r="Q225" s="26" t="s">
        <v>4738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3597</v>
      </c>
      <c r="AB225" s="28" t="s">
        <v>4739</v>
      </c>
      <c r="AC225" s="28"/>
      <c r="AD225" s="28"/>
      <c r="AE225" s="28" t="s">
        <v>701</v>
      </c>
      <c r="AF225" s="28" t="s">
        <v>738</v>
      </c>
      <c r="AG225" s="28"/>
      <c r="AH225" s="28" t="s">
        <v>4740</v>
      </c>
      <c r="AI225" s="29"/>
      <c r="AJ225" s="30" t="s">
        <v>2285</v>
      </c>
      <c r="AK225" s="31">
        <v>39248</v>
      </c>
      <c r="AL225" s="328"/>
      <c r="AM225" s="329"/>
      <c r="AN225" s="25" t="s">
        <v>2256</v>
      </c>
      <c r="AO225" s="24">
        <v>45060</v>
      </c>
      <c r="AP225" s="258" t="s">
        <v>4741</v>
      </c>
      <c r="AQ225" s="259"/>
      <c r="AR225" s="259" t="s">
        <v>875</v>
      </c>
      <c r="AS225" s="259" t="s">
        <v>4742</v>
      </c>
      <c r="AT225" s="262"/>
      <c r="AU225" s="262"/>
      <c r="AV225" s="262"/>
      <c r="AW225" s="262"/>
      <c r="AX225" s="262"/>
      <c r="AY225" s="262"/>
      <c r="AZ225" s="262"/>
      <c r="BA225" s="317">
        <v>620</v>
      </c>
      <c r="BB225" s="390">
        <v>2</v>
      </c>
    </row>
    <row r="226" spans="1:54" ht="24.95" customHeight="1">
      <c r="A226" s="322" t="s">
        <v>4807</v>
      </c>
      <c r="B226" s="19" t="s">
        <v>2206</v>
      </c>
      <c r="C226" s="19">
        <v>15</v>
      </c>
      <c r="D226" s="27" t="s">
        <v>2202</v>
      </c>
      <c r="E226" s="27"/>
      <c r="F226" s="26" t="s">
        <v>6012</v>
      </c>
      <c r="G226" s="26" t="s">
        <v>2951</v>
      </c>
      <c r="H226" s="26" t="s">
        <v>3</v>
      </c>
      <c r="I226" s="26"/>
      <c r="J226" s="26"/>
      <c r="K226" s="26"/>
      <c r="L226" s="26"/>
      <c r="M226" s="26" t="s">
        <v>2952</v>
      </c>
      <c r="N226" s="26" t="s">
        <v>2953</v>
      </c>
      <c r="O226" s="26"/>
      <c r="P226" s="26" t="s">
        <v>3</v>
      </c>
      <c r="Q226" s="26" t="s">
        <v>2954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2955</v>
      </c>
      <c r="AB226" s="28" t="s">
        <v>2956</v>
      </c>
      <c r="AC226" s="28"/>
      <c r="AD226" s="28"/>
      <c r="AE226" s="28" t="s">
        <v>701</v>
      </c>
      <c r="AF226" s="28" t="s">
        <v>720</v>
      </c>
      <c r="AG226" s="28"/>
      <c r="AH226" s="28" t="s">
        <v>2957</v>
      </c>
      <c r="AI226" s="29"/>
      <c r="AJ226" s="30" t="s">
        <v>2285</v>
      </c>
      <c r="AK226" s="31">
        <v>39248</v>
      </c>
      <c r="AL226" s="328"/>
      <c r="AM226" s="329"/>
      <c r="AN226" s="25" t="s">
        <v>2256</v>
      </c>
      <c r="AO226" s="24">
        <v>45060</v>
      </c>
      <c r="AP226" s="258" t="s">
        <v>2958</v>
      </c>
      <c r="AQ226" s="259"/>
      <c r="AR226" s="259" t="s">
        <v>875</v>
      </c>
      <c r="AS226" s="259" t="s">
        <v>2959</v>
      </c>
      <c r="AT226" s="262"/>
      <c r="AU226" s="262"/>
      <c r="AV226" s="262"/>
      <c r="AW226" s="262"/>
      <c r="AX226" s="262"/>
      <c r="AY226" s="262"/>
      <c r="AZ226" s="262"/>
      <c r="BA226" s="317">
        <v>283</v>
      </c>
      <c r="BB226" s="390">
        <v>2</v>
      </c>
    </row>
    <row r="227" spans="1:54" ht="24.95" customHeight="1">
      <c r="A227" s="322" t="s">
        <v>4807</v>
      </c>
      <c r="B227" s="19" t="s">
        <v>2206</v>
      </c>
      <c r="C227" s="19">
        <v>15</v>
      </c>
      <c r="D227" s="27" t="s">
        <v>2202</v>
      </c>
      <c r="E227" s="27"/>
      <c r="F227" s="26" t="s">
        <v>6011</v>
      </c>
      <c r="G227" s="26" t="s">
        <v>2942</v>
      </c>
      <c r="H227" s="26" t="s">
        <v>3</v>
      </c>
      <c r="I227" s="26"/>
      <c r="J227" s="26"/>
      <c r="K227" s="26"/>
      <c r="L227" s="26"/>
      <c r="M227" s="26" t="s">
        <v>2943</v>
      </c>
      <c r="N227" s="26" t="s">
        <v>2944</v>
      </c>
      <c r="O227" s="26"/>
      <c r="P227" s="26" t="s">
        <v>3</v>
      </c>
      <c r="Q227" s="26" t="s">
        <v>2945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2946</v>
      </c>
      <c r="AB227" s="28" t="s">
        <v>2947</v>
      </c>
      <c r="AC227" s="28"/>
      <c r="AD227" s="28"/>
      <c r="AE227" s="28" t="s">
        <v>4</v>
      </c>
      <c r="AF227" s="28" t="s">
        <v>1301</v>
      </c>
      <c r="AG227" s="28"/>
      <c r="AH227" s="28" t="s">
        <v>2948</v>
      </c>
      <c r="AI227" s="29"/>
      <c r="AJ227" s="30" t="s">
        <v>2285</v>
      </c>
      <c r="AK227" s="31">
        <v>39248</v>
      </c>
      <c r="AL227" s="328"/>
      <c r="AM227" s="329"/>
      <c r="AN227" s="25" t="s">
        <v>2256</v>
      </c>
      <c r="AO227" s="24">
        <v>45060</v>
      </c>
      <c r="AP227" s="258" t="s">
        <v>2949</v>
      </c>
      <c r="AQ227" s="259"/>
      <c r="AR227" s="259" t="s">
        <v>875</v>
      </c>
      <c r="AS227" s="259" t="s">
        <v>2950</v>
      </c>
      <c r="AT227" s="262"/>
      <c r="AU227" s="262"/>
      <c r="AV227" s="262"/>
      <c r="AW227" s="262"/>
      <c r="AX227" s="262"/>
      <c r="AY227" s="262"/>
      <c r="AZ227" s="262"/>
      <c r="BA227" s="317">
        <v>282</v>
      </c>
      <c r="BB227" s="390">
        <v>2</v>
      </c>
    </row>
    <row r="228" spans="1:54" ht="24.95" customHeight="1">
      <c r="A228" s="322" t="s">
        <v>4807</v>
      </c>
      <c r="B228" s="19" t="s">
        <v>2215</v>
      </c>
      <c r="C228" s="19">
        <v>91</v>
      </c>
      <c r="D228" s="27" t="s">
        <v>827</v>
      </c>
      <c r="E228" s="27" t="s">
        <v>1257</v>
      </c>
      <c r="F228" s="26" t="s">
        <v>5697</v>
      </c>
      <c r="G228" s="26" t="s">
        <v>3</v>
      </c>
      <c r="H228" s="26" t="s">
        <v>1258</v>
      </c>
      <c r="I228" s="26"/>
      <c r="J228" s="26"/>
      <c r="K228" s="26"/>
      <c r="L228" s="26"/>
      <c r="M228" s="26" t="s">
        <v>1259</v>
      </c>
      <c r="N228" s="26" t="s">
        <v>1260</v>
      </c>
      <c r="O228" s="26"/>
      <c r="P228" s="26" t="s">
        <v>1261</v>
      </c>
      <c r="Q228" s="26" t="s">
        <v>1262</v>
      </c>
      <c r="R228" s="26"/>
      <c r="S228" s="26"/>
      <c r="T228" s="26" t="s">
        <v>1263</v>
      </c>
      <c r="U228" s="26"/>
      <c r="V228" s="26"/>
      <c r="W228" s="26"/>
      <c r="X228" s="26"/>
      <c r="Y228" s="26" t="s">
        <v>1264</v>
      </c>
      <c r="Z228" s="26"/>
      <c r="AA228" s="28" t="s">
        <v>1265</v>
      </c>
      <c r="AB228" s="28" t="s">
        <v>1266</v>
      </c>
      <c r="AC228" s="28"/>
      <c r="AD228" s="28"/>
      <c r="AE228" s="28" t="s">
        <v>687</v>
      </c>
      <c r="AF228" s="28" t="s">
        <v>1267</v>
      </c>
      <c r="AG228" s="28"/>
      <c r="AH228" s="28" t="s">
        <v>1268</v>
      </c>
      <c r="AI228" s="29"/>
      <c r="AJ228" s="30" t="s">
        <v>3</v>
      </c>
      <c r="AK228" s="31" t="s">
        <v>3</v>
      </c>
      <c r="AL228" s="328"/>
      <c r="AM228" s="329"/>
      <c r="AN228" s="25"/>
      <c r="AO228" s="24"/>
      <c r="AP228" s="258" t="s">
        <v>1269</v>
      </c>
      <c r="AQ228" s="259"/>
      <c r="AR228" s="259" t="s">
        <v>834</v>
      </c>
      <c r="AS228" s="259" t="s">
        <v>665</v>
      </c>
      <c r="AT228" s="262"/>
      <c r="AU228" s="262"/>
      <c r="AV228" s="262" t="s">
        <v>1257</v>
      </c>
      <c r="AW228" s="262"/>
      <c r="AX228" s="262"/>
      <c r="AY228" s="262"/>
      <c r="AZ228" s="262"/>
      <c r="BA228" s="317">
        <v>68</v>
      </c>
      <c r="BB228" s="390">
        <v>1</v>
      </c>
    </row>
    <row r="229" spans="1:54" ht="24.95" customHeight="1">
      <c r="A229" s="322" t="s">
        <v>4807</v>
      </c>
      <c r="B229" s="19" t="s">
        <v>2206</v>
      </c>
      <c r="C229" s="19">
        <v>15</v>
      </c>
      <c r="D229" s="27" t="s">
        <v>2202</v>
      </c>
      <c r="E229" s="27"/>
      <c r="F229" s="26" t="s">
        <v>5993</v>
      </c>
      <c r="G229" s="26" t="s">
        <v>2820</v>
      </c>
      <c r="H229" s="26" t="s">
        <v>3</v>
      </c>
      <c r="I229" s="26"/>
      <c r="J229" s="26"/>
      <c r="K229" s="26"/>
      <c r="L229" s="26"/>
      <c r="M229" s="26" t="s">
        <v>2821</v>
      </c>
      <c r="N229" s="26" t="s">
        <v>2822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2823</v>
      </c>
      <c r="AB229" s="28" t="s">
        <v>2824</v>
      </c>
      <c r="AC229" s="28"/>
      <c r="AD229" s="28"/>
      <c r="AE229" s="28" t="s">
        <v>687</v>
      </c>
      <c r="AF229" s="28" t="s">
        <v>2825</v>
      </c>
      <c r="AG229" s="28"/>
      <c r="AH229" s="28" t="s">
        <v>2826</v>
      </c>
      <c r="AI229" s="29"/>
      <c r="AJ229" s="30" t="s">
        <v>2285</v>
      </c>
      <c r="AK229" s="31">
        <v>39248</v>
      </c>
      <c r="AL229" s="328"/>
      <c r="AM229" s="329"/>
      <c r="AN229" s="25" t="s">
        <v>2256</v>
      </c>
      <c r="AO229" s="24">
        <v>45060</v>
      </c>
      <c r="AP229" s="258" t="s">
        <v>2827</v>
      </c>
      <c r="AQ229" s="259"/>
      <c r="AR229" s="259" t="s">
        <v>875</v>
      </c>
      <c r="AS229" s="259" t="s">
        <v>2828</v>
      </c>
      <c r="AT229" s="262"/>
      <c r="AU229" s="262"/>
      <c r="AV229" s="262"/>
      <c r="AW229" s="262"/>
      <c r="AX229" s="262"/>
      <c r="AY229" s="262"/>
      <c r="AZ229" s="262"/>
      <c r="BA229" s="317">
        <v>264</v>
      </c>
      <c r="BB229" s="390">
        <v>2</v>
      </c>
    </row>
    <row r="230" spans="1:54" ht="24.95" customHeight="1">
      <c r="A230" s="322" t="s">
        <v>4807</v>
      </c>
      <c r="B230" s="19" t="s">
        <v>2227</v>
      </c>
      <c r="C230" s="19">
        <v>92</v>
      </c>
      <c r="D230" s="27" t="s">
        <v>1857</v>
      </c>
      <c r="E230" s="27" t="s">
        <v>1874</v>
      </c>
      <c r="F230" s="26" t="s">
        <v>5699</v>
      </c>
      <c r="G230" s="26" t="s">
        <v>1875</v>
      </c>
      <c r="H230" s="26" t="s">
        <v>1876</v>
      </c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 t="s">
        <v>1877</v>
      </c>
      <c r="Z230" s="26"/>
      <c r="AA230" s="28" t="s">
        <v>1878</v>
      </c>
      <c r="AB230" s="28" t="s">
        <v>1879</v>
      </c>
      <c r="AC230" s="28"/>
      <c r="AD230" s="28"/>
      <c r="AE230" s="28"/>
      <c r="AF230" s="28"/>
      <c r="AG230" s="28"/>
      <c r="AH230" s="28"/>
      <c r="AI230" s="29"/>
      <c r="AJ230" s="30"/>
      <c r="AK230" s="31"/>
      <c r="AL230" s="328"/>
      <c r="AM230" s="329"/>
      <c r="AN230" s="25"/>
      <c r="AO230" s="24"/>
      <c r="AP230" s="258" t="s">
        <v>1880</v>
      </c>
      <c r="AQ230" s="259"/>
      <c r="AR230" s="259" t="s">
        <v>1311</v>
      </c>
      <c r="AS230" s="259" t="s">
        <v>665</v>
      </c>
      <c r="AT230" s="262"/>
      <c r="AU230" s="262"/>
      <c r="AV230" s="262"/>
      <c r="AW230" s="262" t="s">
        <v>1874</v>
      </c>
      <c r="AX230" s="262"/>
      <c r="AY230" s="262"/>
      <c r="AZ230" s="262"/>
      <c r="BA230" s="317">
        <v>142</v>
      </c>
      <c r="BB230" s="390">
        <v>1</v>
      </c>
    </row>
    <row r="231" spans="1:54" ht="24.95" customHeight="1">
      <c r="A231" s="322" t="s">
        <v>4807</v>
      </c>
      <c r="B231" s="19" t="s">
        <v>2206</v>
      </c>
      <c r="C231" s="19">
        <v>15</v>
      </c>
      <c r="D231" s="27" t="s">
        <v>2202</v>
      </c>
      <c r="E231" s="27"/>
      <c r="F231" s="26" t="s">
        <v>5992</v>
      </c>
      <c r="G231" s="26" t="s">
        <v>2816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1630</v>
      </c>
      <c r="AB231" s="28" t="s">
        <v>2817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2285</v>
      </c>
      <c r="AK231" s="31">
        <v>39248</v>
      </c>
      <c r="AL231" s="328"/>
      <c r="AM231" s="329"/>
      <c r="AN231" s="25" t="s">
        <v>2256</v>
      </c>
      <c r="AO231" s="24">
        <v>45060</v>
      </c>
      <c r="AP231" s="258" t="s">
        <v>2818</v>
      </c>
      <c r="AQ231" s="259"/>
      <c r="AR231" s="259" t="s">
        <v>875</v>
      </c>
      <c r="AS231" s="259" t="s">
        <v>2819</v>
      </c>
      <c r="AT231" s="262"/>
      <c r="AU231" s="262"/>
      <c r="AV231" s="262"/>
      <c r="AW231" s="262"/>
      <c r="AX231" s="262"/>
      <c r="AY231" s="262"/>
      <c r="AZ231" s="262"/>
      <c r="BA231" s="317">
        <v>263</v>
      </c>
      <c r="BB231" s="390">
        <v>2</v>
      </c>
    </row>
    <row r="232" spans="1:54" ht="24.95" customHeight="1">
      <c r="A232" s="322" t="s">
        <v>4807</v>
      </c>
      <c r="B232" s="19" t="s">
        <v>2206</v>
      </c>
      <c r="C232" s="19">
        <v>15</v>
      </c>
      <c r="D232" s="27" t="s">
        <v>2207</v>
      </c>
      <c r="E232" s="27"/>
      <c r="F232" s="26" t="s">
        <v>6099</v>
      </c>
      <c r="G232" s="26" t="s">
        <v>3525</v>
      </c>
      <c r="H232" s="26"/>
      <c r="I232" s="26"/>
      <c r="J232" s="26"/>
      <c r="K232" s="26"/>
      <c r="L232" s="26"/>
      <c r="M232" s="26" t="s">
        <v>3526</v>
      </c>
      <c r="N232" s="26" t="s">
        <v>3527</v>
      </c>
      <c r="O232" s="26"/>
      <c r="P232" s="26" t="s">
        <v>3528</v>
      </c>
      <c r="Q232" s="26" t="s">
        <v>3529</v>
      </c>
      <c r="R232" s="26" t="s">
        <v>3529</v>
      </c>
      <c r="S232" s="26" t="s">
        <v>3529</v>
      </c>
      <c r="T232" s="26" t="s">
        <v>3530</v>
      </c>
      <c r="U232" s="26" t="s">
        <v>3531</v>
      </c>
      <c r="V232" s="26" t="s">
        <v>3530</v>
      </c>
      <c r="W232" s="26"/>
      <c r="X232" s="26"/>
      <c r="Y232" s="26" t="s">
        <v>3532</v>
      </c>
      <c r="Z232" s="26" t="s">
        <v>681</v>
      </c>
      <c r="AA232" s="28" t="s">
        <v>3533</v>
      </c>
      <c r="AB232" s="28" t="s">
        <v>3534</v>
      </c>
      <c r="AC232" s="28"/>
      <c r="AD232" s="28"/>
      <c r="AE232" s="28" t="s">
        <v>691</v>
      </c>
      <c r="AF232" s="28" t="s">
        <v>3535</v>
      </c>
      <c r="AG232" s="28" t="s">
        <v>3536</v>
      </c>
      <c r="AH232" s="28" t="s">
        <v>3537</v>
      </c>
      <c r="AI232" s="29"/>
      <c r="AJ232" s="30"/>
      <c r="AK232" s="31"/>
      <c r="AL232" s="328"/>
      <c r="AM232" s="329"/>
      <c r="AN232" s="25" t="s">
        <v>2256</v>
      </c>
      <c r="AO232" s="24">
        <v>45060</v>
      </c>
      <c r="AP232" s="258" t="s">
        <v>3538</v>
      </c>
      <c r="AQ232" s="259"/>
      <c r="AR232" s="259" t="s">
        <v>664</v>
      </c>
      <c r="AS232" s="259" t="s">
        <v>665</v>
      </c>
      <c r="AT232" s="262"/>
      <c r="AU232" s="262"/>
      <c r="AV232" s="262"/>
      <c r="AW232" s="262"/>
      <c r="AX232" s="262"/>
      <c r="AY232" s="262"/>
      <c r="AZ232" s="262"/>
      <c r="BA232" s="317">
        <v>374</v>
      </c>
      <c r="BB232" s="390">
        <v>2</v>
      </c>
    </row>
    <row r="233" spans="1:54" ht="24.95" customHeight="1">
      <c r="A233" s="322" t="s">
        <v>4807</v>
      </c>
      <c r="B233" s="19" t="s">
        <v>2206</v>
      </c>
      <c r="C233" s="19">
        <v>15</v>
      </c>
      <c r="D233" s="27" t="s">
        <v>3920</v>
      </c>
      <c r="E233" s="27"/>
      <c r="F233" s="26" t="s">
        <v>6157</v>
      </c>
      <c r="G233" s="26" t="s">
        <v>4001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4002</v>
      </c>
      <c r="AB233" s="28" t="s">
        <v>3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2285</v>
      </c>
      <c r="AK233" s="31">
        <v>39248</v>
      </c>
      <c r="AL233" s="328"/>
      <c r="AM233" s="329"/>
      <c r="AN233" s="25" t="s">
        <v>2256</v>
      </c>
      <c r="AO233" s="24">
        <v>45060</v>
      </c>
      <c r="AP233" s="258" t="s">
        <v>4002</v>
      </c>
      <c r="AQ233" s="259"/>
      <c r="AR233" s="259" t="s">
        <v>875</v>
      </c>
      <c r="AS233" s="259" t="s">
        <v>4003</v>
      </c>
      <c r="AT233" s="262"/>
      <c r="AU233" s="262"/>
      <c r="AV233" s="262"/>
      <c r="AW233" s="262"/>
      <c r="AX233" s="262"/>
      <c r="AY233" s="262"/>
      <c r="AZ233" s="262"/>
      <c r="BA233" s="317">
        <v>434</v>
      </c>
      <c r="BB233" s="390">
        <v>2</v>
      </c>
    </row>
    <row r="234" spans="1:54" ht="24.95" customHeight="1">
      <c r="A234" s="322" t="s">
        <v>4807</v>
      </c>
      <c r="B234" s="19" t="s">
        <v>2206</v>
      </c>
      <c r="C234" s="19">
        <v>15</v>
      </c>
      <c r="D234" s="27" t="s">
        <v>3920</v>
      </c>
      <c r="E234" s="27"/>
      <c r="F234" s="26" t="s">
        <v>6158</v>
      </c>
      <c r="G234" s="26" t="s">
        <v>4004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4005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2285</v>
      </c>
      <c r="AK234" s="31">
        <v>39248</v>
      </c>
      <c r="AL234" s="328"/>
      <c r="AM234" s="329"/>
      <c r="AN234" s="25" t="s">
        <v>2256</v>
      </c>
      <c r="AO234" s="24">
        <v>45060</v>
      </c>
      <c r="AP234" s="258" t="s">
        <v>4006</v>
      </c>
      <c r="AQ234" s="259"/>
      <c r="AR234" s="259" t="s">
        <v>875</v>
      </c>
      <c r="AS234" s="259" t="s">
        <v>4007</v>
      </c>
      <c r="AT234" s="262"/>
      <c r="AU234" s="262"/>
      <c r="AV234" s="262"/>
      <c r="AW234" s="262"/>
      <c r="AX234" s="262"/>
      <c r="AY234" s="262"/>
      <c r="AZ234" s="262"/>
      <c r="BA234" s="317">
        <v>435</v>
      </c>
      <c r="BB234" s="390">
        <v>2</v>
      </c>
    </row>
    <row r="235" spans="1:54" ht="24.95" customHeight="1">
      <c r="A235" s="322" t="s">
        <v>4807</v>
      </c>
      <c r="B235" s="19" t="s">
        <v>2206</v>
      </c>
      <c r="C235" s="19">
        <v>15</v>
      </c>
      <c r="D235" s="27" t="s">
        <v>2208</v>
      </c>
      <c r="E235" s="27"/>
      <c r="F235" s="26" t="s">
        <v>6234</v>
      </c>
      <c r="G235" s="26" t="s">
        <v>3</v>
      </c>
      <c r="H235" s="26"/>
      <c r="I235" s="26"/>
      <c r="J235" s="26"/>
      <c r="K235" s="26"/>
      <c r="L235" s="26"/>
      <c r="M235" s="26"/>
      <c r="N235" s="26"/>
      <c r="O235" s="26"/>
      <c r="P235" s="26" t="s">
        <v>4288</v>
      </c>
      <c r="Q235" s="26" t="s">
        <v>4289</v>
      </c>
      <c r="R235" s="26"/>
      <c r="S235" s="26" t="s">
        <v>4290</v>
      </c>
      <c r="T235" s="26"/>
      <c r="U235" s="26" t="s">
        <v>4291</v>
      </c>
      <c r="V235" s="26"/>
      <c r="W235" s="26" t="s">
        <v>4292</v>
      </c>
      <c r="X235" s="26"/>
      <c r="Y235" s="26" t="s">
        <v>4293</v>
      </c>
      <c r="Z235" s="26" t="s">
        <v>4230</v>
      </c>
      <c r="AA235" s="28" t="s">
        <v>4294</v>
      </c>
      <c r="AB235" s="28" t="s">
        <v>4295</v>
      </c>
      <c r="AC235" s="28"/>
      <c r="AD235" s="28"/>
      <c r="AE235" s="28"/>
      <c r="AF235" s="28"/>
      <c r="AG235" s="28"/>
      <c r="AH235" s="28"/>
      <c r="AI235" s="29"/>
      <c r="AJ235" s="30" t="s">
        <v>2423</v>
      </c>
      <c r="AK235" s="31">
        <v>39248</v>
      </c>
      <c r="AL235" s="328"/>
      <c r="AM235" s="329"/>
      <c r="AN235" s="25" t="s">
        <v>2256</v>
      </c>
      <c r="AO235" s="24">
        <v>45060</v>
      </c>
      <c r="AP235" s="258" t="s">
        <v>4296</v>
      </c>
      <c r="AQ235" s="259"/>
      <c r="AR235" s="259" t="s">
        <v>2200</v>
      </c>
      <c r="AS235" s="259" t="s">
        <v>665</v>
      </c>
      <c r="AT235" s="262"/>
      <c r="AU235" s="262"/>
      <c r="AV235" s="262"/>
      <c r="AW235" s="262"/>
      <c r="AX235" s="262"/>
      <c r="AY235" s="262"/>
      <c r="AZ235" s="262"/>
      <c r="BA235" s="317">
        <v>512</v>
      </c>
      <c r="BB235" s="390">
        <v>2</v>
      </c>
    </row>
    <row r="236" spans="1:54" ht="24.95" customHeight="1">
      <c r="A236" s="322" t="s">
        <v>4807</v>
      </c>
      <c r="B236" s="19" t="s">
        <v>2206</v>
      </c>
      <c r="C236" s="19">
        <v>15</v>
      </c>
      <c r="D236" s="27" t="s">
        <v>3920</v>
      </c>
      <c r="E236" s="27"/>
      <c r="F236" s="26" t="s">
        <v>6146</v>
      </c>
      <c r="G236" s="26" t="s">
        <v>3961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3962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2285</v>
      </c>
      <c r="AK236" s="31">
        <v>39248</v>
      </c>
      <c r="AL236" s="328"/>
      <c r="AM236" s="329"/>
      <c r="AN236" s="25" t="s">
        <v>2256</v>
      </c>
      <c r="AO236" s="24">
        <v>45060</v>
      </c>
      <c r="AP236" s="258" t="s">
        <v>3963</v>
      </c>
      <c r="AQ236" s="259"/>
      <c r="AR236" s="259" t="s">
        <v>875</v>
      </c>
      <c r="AS236" s="259" t="s">
        <v>3964</v>
      </c>
      <c r="AT236" s="262"/>
      <c r="AU236" s="262"/>
      <c r="AV236" s="262"/>
      <c r="AW236" s="262"/>
      <c r="AX236" s="262"/>
      <c r="AY236" s="262"/>
      <c r="AZ236" s="262"/>
      <c r="BA236" s="317">
        <v>423</v>
      </c>
      <c r="BB236" s="390">
        <v>2</v>
      </c>
    </row>
    <row r="237" spans="1:54" ht="24.95" customHeight="1">
      <c r="A237" s="322" t="s">
        <v>4807</v>
      </c>
      <c r="B237" s="19" t="s">
        <v>2206</v>
      </c>
      <c r="C237" s="19">
        <v>15</v>
      </c>
      <c r="D237" s="27" t="s">
        <v>2202</v>
      </c>
      <c r="E237" s="27"/>
      <c r="F237" s="26" t="s">
        <v>5977</v>
      </c>
      <c r="G237" s="26" t="s">
        <v>2732</v>
      </c>
      <c r="H237" s="26" t="s">
        <v>3</v>
      </c>
      <c r="I237" s="26"/>
      <c r="J237" s="26"/>
      <c r="K237" s="26"/>
      <c r="L237" s="26"/>
      <c r="M237" s="26" t="s">
        <v>2733</v>
      </c>
      <c r="N237" s="26" t="s">
        <v>2734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2735</v>
      </c>
      <c r="AB237" s="28" t="s">
        <v>784</v>
      </c>
      <c r="AC237" s="28"/>
      <c r="AD237" s="28"/>
      <c r="AE237" s="28" t="s">
        <v>701</v>
      </c>
      <c r="AF237" s="28" t="s">
        <v>738</v>
      </c>
      <c r="AG237" s="28"/>
      <c r="AH237" s="28" t="s">
        <v>2736</v>
      </c>
      <c r="AI237" s="29"/>
      <c r="AJ237" s="30" t="s">
        <v>2285</v>
      </c>
      <c r="AK237" s="31">
        <v>39248</v>
      </c>
      <c r="AL237" s="328"/>
      <c r="AM237" s="329"/>
      <c r="AN237" s="25" t="s">
        <v>2256</v>
      </c>
      <c r="AO237" s="24">
        <v>45060</v>
      </c>
      <c r="AP237" s="258" t="s">
        <v>2737</v>
      </c>
      <c r="AQ237" s="259"/>
      <c r="AR237" s="259" t="s">
        <v>875</v>
      </c>
      <c r="AS237" s="259" t="s">
        <v>2738</v>
      </c>
      <c r="AT237" s="262"/>
      <c r="AU237" s="262"/>
      <c r="AV237" s="262"/>
      <c r="AW237" s="262"/>
      <c r="AX237" s="262"/>
      <c r="AY237" s="262"/>
      <c r="AZ237" s="262"/>
      <c r="BA237" s="317">
        <v>248</v>
      </c>
      <c r="BB237" s="390">
        <v>2</v>
      </c>
    </row>
    <row r="238" spans="1:54" ht="24.95" customHeight="1">
      <c r="A238" s="322" t="s">
        <v>4807</v>
      </c>
      <c r="B238" s="19" t="s">
        <v>2336</v>
      </c>
      <c r="C238" s="19">
        <v>14</v>
      </c>
      <c r="D238" s="27" t="s">
        <v>2432</v>
      </c>
      <c r="E238" s="27"/>
      <c r="F238" s="26" t="s">
        <v>5943</v>
      </c>
      <c r="G238" s="26" t="s">
        <v>2468</v>
      </c>
      <c r="H238" s="26"/>
      <c r="I238" s="26"/>
      <c r="J238" s="26"/>
      <c r="K238" s="26"/>
      <c r="L238" s="26"/>
      <c r="M238" s="26" t="s">
        <v>2469</v>
      </c>
      <c r="N238" s="26" t="s">
        <v>2470</v>
      </c>
      <c r="O238" s="26"/>
      <c r="P238" s="26"/>
      <c r="Q238" s="26" t="s">
        <v>2471</v>
      </c>
      <c r="R238" s="26"/>
      <c r="S238" s="26" t="s">
        <v>2471</v>
      </c>
      <c r="T238" s="26"/>
      <c r="U238" s="26" t="s">
        <v>2472</v>
      </c>
      <c r="V238" s="26"/>
      <c r="W238" s="26"/>
      <c r="X238" s="26"/>
      <c r="Y238" s="26" t="s">
        <v>2473</v>
      </c>
      <c r="Z238" s="26" t="s">
        <v>705</v>
      </c>
      <c r="AA238" s="28" t="s">
        <v>2474</v>
      </c>
      <c r="AB238" s="28" t="s">
        <v>2475</v>
      </c>
      <c r="AC238" s="28"/>
      <c r="AD238" s="28"/>
      <c r="AE238" s="28" t="s">
        <v>4</v>
      </c>
      <c r="AF238" s="28" t="s">
        <v>716</v>
      </c>
      <c r="AG238" s="28"/>
      <c r="AH238" s="28" t="s">
        <v>2476</v>
      </c>
      <c r="AI238" s="29"/>
      <c r="AJ238" s="30"/>
      <c r="AK238" s="31"/>
      <c r="AL238" s="328"/>
      <c r="AM238" s="329"/>
      <c r="AN238" s="25" t="s">
        <v>2256</v>
      </c>
      <c r="AO238" s="24">
        <v>45060</v>
      </c>
      <c r="AP238" s="258" t="s">
        <v>2477</v>
      </c>
      <c r="AQ238" s="259"/>
      <c r="AR238" s="259" t="s">
        <v>671</v>
      </c>
      <c r="AS238" s="259" t="s">
        <v>665</v>
      </c>
      <c r="AT238" s="262"/>
      <c r="AU238" s="262"/>
      <c r="AV238" s="262"/>
      <c r="AW238" s="262"/>
      <c r="AX238" s="262"/>
      <c r="AY238" s="262"/>
      <c r="AZ238" s="262"/>
      <c r="BA238" s="317">
        <v>214</v>
      </c>
      <c r="BB238" s="390">
        <v>2</v>
      </c>
    </row>
    <row r="239" spans="1:54" ht="24.95" customHeight="1">
      <c r="A239" s="322" t="s">
        <v>4807</v>
      </c>
      <c r="B239" s="19" t="s">
        <v>2215</v>
      </c>
      <c r="C239" s="19">
        <v>91</v>
      </c>
      <c r="D239" s="27" t="s">
        <v>4938</v>
      </c>
      <c r="E239" s="27" t="s">
        <v>4939</v>
      </c>
      <c r="F239" s="26" t="s">
        <v>5700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4940</v>
      </c>
      <c r="N239" s="26" t="s">
        <v>4941</v>
      </c>
      <c r="O239" s="26"/>
      <c r="P239" s="26"/>
      <c r="Q239" s="26" t="s">
        <v>4942</v>
      </c>
      <c r="R239" s="26"/>
      <c r="S239" s="26"/>
      <c r="T239" s="26"/>
      <c r="U239" s="26" t="s">
        <v>3</v>
      </c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895</v>
      </c>
      <c r="AK239" s="31" t="s">
        <v>3</v>
      </c>
      <c r="AL239" s="328"/>
      <c r="AM239" s="329"/>
      <c r="AN239" s="25"/>
      <c r="AO239" s="24"/>
      <c r="AP239" s="258" t="s">
        <v>4943</v>
      </c>
      <c r="AQ239" s="259"/>
      <c r="AR239" s="259" t="s">
        <v>834</v>
      </c>
      <c r="AS239" s="259" t="s">
        <v>4944</v>
      </c>
      <c r="AT239" s="262"/>
      <c r="AU239" s="262"/>
      <c r="AV239" s="262" t="s">
        <v>4945</v>
      </c>
      <c r="AW239" s="262"/>
      <c r="AX239" s="262"/>
      <c r="AY239" s="262"/>
      <c r="AZ239" s="262"/>
      <c r="BA239" s="317">
        <v>132</v>
      </c>
      <c r="BB239" s="390">
        <v>1</v>
      </c>
    </row>
    <row r="240" spans="1:54" ht="24.95" customHeight="1">
      <c r="A240" s="322" t="s">
        <v>4807</v>
      </c>
      <c r="B240" s="19" t="s">
        <v>2214</v>
      </c>
      <c r="C240" s="19">
        <v>87</v>
      </c>
      <c r="D240" s="27"/>
      <c r="E240" s="27"/>
      <c r="F240" s="26" t="s">
        <v>6287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4642</v>
      </c>
      <c r="N240" s="26" t="s">
        <v>4643</v>
      </c>
      <c r="O240" s="26"/>
      <c r="P240" s="26" t="s">
        <v>3</v>
      </c>
      <c r="Q240" s="26" t="s">
        <v>4644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4645</v>
      </c>
      <c r="AB240" s="28" t="s">
        <v>4646</v>
      </c>
      <c r="AC240" s="28"/>
      <c r="AD240" s="28"/>
      <c r="AE240" s="28" t="s">
        <v>701</v>
      </c>
      <c r="AF240" s="28" t="s">
        <v>720</v>
      </c>
      <c r="AG240" s="28"/>
      <c r="AH240" s="28" t="s">
        <v>4647</v>
      </c>
      <c r="AI240" s="29"/>
      <c r="AJ240" s="30" t="s">
        <v>2285</v>
      </c>
      <c r="AK240" s="31">
        <v>39248</v>
      </c>
      <c r="AL240" s="328"/>
      <c r="AM240" s="329"/>
      <c r="AN240" s="25" t="s">
        <v>2256</v>
      </c>
      <c r="AO240" s="24">
        <v>45060</v>
      </c>
      <c r="AP240" s="258" t="s">
        <v>4648</v>
      </c>
      <c r="AQ240" s="259"/>
      <c r="AR240" s="259" t="s">
        <v>875</v>
      </c>
      <c r="AS240" s="259" t="s">
        <v>4649</v>
      </c>
      <c r="AT240" s="262"/>
      <c r="AU240" s="262"/>
      <c r="AV240" s="262"/>
      <c r="AW240" s="262"/>
      <c r="AX240" s="262"/>
      <c r="AY240" s="262"/>
      <c r="AZ240" s="262"/>
      <c r="BA240" s="317">
        <v>606</v>
      </c>
      <c r="BB240" s="390">
        <v>2</v>
      </c>
    </row>
    <row r="241" spans="1:54" ht="24.95" customHeight="1">
      <c r="A241" s="322" t="s">
        <v>4807</v>
      </c>
      <c r="B241" s="19" t="s">
        <v>2215</v>
      </c>
      <c r="C241" s="19">
        <v>91</v>
      </c>
      <c r="D241" s="27" t="s">
        <v>827</v>
      </c>
      <c r="E241" s="27" t="s">
        <v>1270</v>
      </c>
      <c r="F241" s="26" t="s">
        <v>5701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1271</v>
      </c>
      <c r="N241" s="26" t="s">
        <v>1272</v>
      </c>
      <c r="O241" s="26"/>
      <c r="P241" s="26"/>
      <c r="Q241" s="26" t="s">
        <v>1273</v>
      </c>
      <c r="R241" s="26"/>
      <c r="S241" s="26"/>
      <c r="T241" s="26"/>
      <c r="U241" s="26" t="s">
        <v>3</v>
      </c>
      <c r="V241" s="26"/>
      <c r="W241" s="26"/>
      <c r="X241" s="26"/>
      <c r="Y241" s="26" t="s">
        <v>1274</v>
      </c>
      <c r="Z241" s="26"/>
      <c r="AA241" s="28" t="s">
        <v>1275</v>
      </c>
      <c r="AB241" s="28" t="s">
        <v>1276</v>
      </c>
      <c r="AC241" s="28"/>
      <c r="AD241" s="28"/>
      <c r="AE241" s="28" t="s">
        <v>701</v>
      </c>
      <c r="AF241" s="28" t="s">
        <v>1149</v>
      </c>
      <c r="AG241" s="28"/>
      <c r="AH241" s="28" t="s">
        <v>1277</v>
      </c>
      <c r="AI241" s="29"/>
      <c r="AJ241" s="30" t="s">
        <v>1278</v>
      </c>
      <c r="AK241" s="31" t="s">
        <v>3</v>
      </c>
      <c r="AL241" s="328"/>
      <c r="AM241" s="329"/>
      <c r="AN241" s="25"/>
      <c r="AO241" s="24"/>
      <c r="AP241" s="258" t="s">
        <v>1279</v>
      </c>
      <c r="AQ241" s="259"/>
      <c r="AR241" s="259" t="s">
        <v>834</v>
      </c>
      <c r="AS241" s="259" t="s">
        <v>665</v>
      </c>
      <c r="AT241" s="262"/>
      <c r="AU241" s="262"/>
      <c r="AV241" s="262" t="s">
        <v>1270</v>
      </c>
      <c r="AW241" s="262"/>
      <c r="AX241" s="262"/>
      <c r="AY241" s="262"/>
      <c r="AZ241" s="262"/>
      <c r="BA241" s="317">
        <v>69</v>
      </c>
      <c r="BB241" s="390">
        <v>1</v>
      </c>
    </row>
    <row r="242" spans="1:54" ht="24.95" customHeight="1">
      <c r="A242" s="322" t="s">
        <v>4807</v>
      </c>
      <c r="B242" s="19" t="s">
        <v>2206</v>
      </c>
      <c r="C242" s="19">
        <v>15</v>
      </c>
      <c r="D242" s="27" t="s">
        <v>2202</v>
      </c>
      <c r="E242" s="27"/>
      <c r="F242" s="26" t="s">
        <v>6044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2614</v>
      </c>
      <c r="N242" s="26" t="s">
        <v>3192</v>
      </c>
      <c r="O242" s="26"/>
      <c r="P242" s="26" t="s">
        <v>3</v>
      </c>
      <c r="Q242" s="26" t="s">
        <v>3193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3194</v>
      </c>
      <c r="AB242" s="28" t="s">
        <v>3195</v>
      </c>
      <c r="AC242" s="28"/>
      <c r="AD242" s="28"/>
      <c r="AE242" s="28" t="s">
        <v>4</v>
      </c>
      <c r="AF242" s="28" t="s">
        <v>675</v>
      </c>
      <c r="AG242" s="28"/>
      <c r="AH242" s="28" t="s">
        <v>3196</v>
      </c>
      <c r="AI242" s="29"/>
      <c r="AJ242" s="30" t="s">
        <v>2285</v>
      </c>
      <c r="AK242" s="31">
        <v>39248</v>
      </c>
      <c r="AL242" s="328"/>
      <c r="AM242" s="329"/>
      <c r="AN242" s="25" t="s">
        <v>2256</v>
      </c>
      <c r="AO242" s="24">
        <v>45060</v>
      </c>
      <c r="AP242" s="258" t="s">
        <v>3197</v>
      </c>
      <c r="AQ242" s="259"/>
      <c r="AR242" s="259" t="s">
        <v>875</v>
      </c>
      <c r="AS242" s="259" t="s">
        <v>3198</v>
      </c>
      <c r="AT242" s="262"/>
      <c r="AU242" s="262"/>
      <c r="AV242" s="262"/>
      <c r="AW242" s="262"/>
      <c r="AX242" s="262"/>
      <c r="AY242" s="262"/>
      <c r="AZ242" s="262"/>
      <c r="BA242" s="317">
        <v>315</v>
      </c>
      <c r="BB242" s="390">
        <v>2</v>
      </c>
    </row>
    <row r="243" spans="1:54" ht="24.95" customHeight="1">
      <c r="A243" s="322" t="s">
        <v>4807</v>
      </c>
      <c r="B243" s="19" t="s">
        <v>2209</v>
      </c>
      <c r="C243" s="19">
        <v>19</v>
      </c>
      <c r="D243" s="27" t="s">
        <v>4335</v>
      </c>
      <c r="E243" s="27"/>
      <c r="F243" s="26" t="s">
        <v>6244</v>
      </c>
      <c r="G243" s="26" t="s">
        <v>4336</v>
      </c>
      <c r="H243" s="26"/>
      <c r="I243" s="26"/>
      <c r="J243" s="26"/>
      <c r="K243" s="26"/>
      <c r="L243" s="26"/>
      <c r="M243" s="26" t="s">
        <v>4337</v>
      </c>
      <c r="N243" s="26" t="s">
        <v>4338</v>
      </c>
      <c r="O243" s="26"/>
      <c r="P243" s="26"/>
      <c r="Q243" s="26" t="s">
        <v>4339</v>
      </c>
      <c r="R243" s="26"/>
      <c r="S243" s="26" t="s">
        <v>4339</v>
      </c>
      <c r="T243" s="26"/>
      <c r="U243" s="26" t="s">
        <v>4340</v>
      </c>
      <c r="V243" s="26"/>
      <c r="W243" s="26"/>
      <c r="X243" s="26"/>
      <c r="Y243" s="26" t="s">
        <v>4341</v>
      </c>
      <c r="Z243" s="26" t="s">
        <v>4342</v>
      </c>
      <c r="AA243" s="28" t="s">
        <v>3194</v>
      </c>
      <c r="AB243" s="28" t="s">
        <v>4343</v>
      </c>
      <c r="AC243" s="28"/>
      <c r="AD243" s="28"/>
      <c r="AE243" s="28" t="s">
        <v>4</v>
      </c>
      <c r="AF243" s="28" t="s">
        <v>787</v>
      </c>
      <c r="AG243" s="28" t="s">
        <v>1776</v>
      </c>
      <c r="AH243" s="28" t="s">
        <v>4344</v>
      </c>
      <c r="AI243" s="29"/>
      <c r="AJ243" s="30"/>
      <c r="AK243" s="31"/>
      <c r="AL243" s="328"/>
      <c r="AM243" s="329"/>
      <c r="AN243" s="25" t="s">
        <v>2256</v>
      </c>
      <c r="AO243" s="24">
        <v>45060</v>
      </c>
      <c r="AP243" s="258" t="s">
        <v>4345</v>
      </c>
      <c r="AQ243" s="259"/>
      <c r="AR243" s="259" t="s">
        <v>664</v>
      </c>
      <c r="AS243" s="259" t="s">
        <v>665</v>
      </c>
      <c r="AT243" s="262"/>
      <c r="AU243" s="262"/>
      <c r="AV243" s="262"/>
      <c r="AW243" s="262"/>
      <c r="AX243" s="262"/>
      <c r="AY243" s="262"/>
      <c r="AZ243" s="262"/>
      <c r="BA243" s="317">
        <v>524</v>
      </c>
      <c r="BB243" s="390">
        <v>2</v>
      </c>
    </row>
    <row r="244" spans="1:54" ht="24.95" customHeight="1">
      <c r="A244" s="322" t="s">
        <v>4807</v>
      </c>
      <c r="B244" s="19" t="s">
        <v>4316</v>
      </c>
      <c r="C244" s="19">
        <v>18</v>
      </c>
      <c r="D244" s="27" t="s">
        <v>4317</v>
      </c>
      <c r="E244" s="27"/>
      <c r="F244" s="26" t="s">
        <v>6239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 t="s">
        <v>4318</v>
      </c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8"/>
      <c r="AM244" s="329"/>
      <c r="AN244" s="25" t="s">
        <v>2256</v>
      </c>
      <c r="AO244" s="24">
        <v>45060</v>
      </c>
      <c r="AP244" s="258" t="s">
        <v>4319</v>
      </c>
      <c r="AQ244" s="259"/>
      <c r="AR244" s="259" t="s">
        <v>671</v>
      </c>
      <c r="AS244" s="259" t="s">
        <v>4320</v>
      </c>
      <c r="AT244" s="262"/>
      <c r="AU244" s="262"/>
      <c r="AV244" s="262"/>
      <c r="AW244" s="262"/>
      <c r="AX244" s="262"/>
      <c r="AY244" s="262"/>
      <c r="AZ244" s="262"/>
      <c r="BA244" s="317">
        <v>518</v>
      </c>
      <c r="BB244" s="390">
        <v>2</v>
      </c>
    </row>
    <row r="245" spans="1:54" ht="24.95" customHeight="1">
      <c r="A245" s="322" t="s">
        <v>4807</v>
      </c>
      <c r="B245" s="19" t="s">
        <v>2210</v>
      </c>
      <c r="C245" s="19">
        <v>30</v>
      </c>
      <c r="D245" s="27" t="s">
        <v>4364</v>
      </c>
      <c r="E245" s="27"/>
      <c r="F245" s="26" t="s">
        <v>6248</v>
      </c>
      <c r="G245" s="26" t="s">
        <v>3</v>
      </c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 t="s">
        <v>4371</v>
      </c>
      <c r="V245" s="26"/>
      <c r="W245" s="26"/>
      <c r="X245" s="26"/>
      <c r="Y245" s="26"/>
      <c r="Z245" s="26" t="s">
        <v>4372</v>
      </c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8"/>
      <c r="AM245" s="329"/>
      <c r="AN245" s="25" t="s">
        <v>2256</v>
      </c>
      <c r="AO245" s="24">
        <v>45060</v>
      </c>
      <c r="AP245" s="258" t="s">
        <v>4373</v>
      </c>
      <c r="AQ245" s="259"/>
      <c r="AR245" s="259" t="s">
        <v>671</v>
      </c>
      <c r="AS245" s="259" t="s">
        <v>4374</v>
      </c>
      <c r="AT245" s="262"/>
      <c r="AU245" s="262"/>
      <c r="AV245" s="262"/>
      <c r="AW245" s="262"/>
      <c r="AX245" s="262"/>
      <c r="AY245" s="262"/>
      <c r="AZ245" s="262"/>
      <c r="BA245" s="317">
        <v>529</v>
      </c>
      <c r="BB245" s="390">
        <v>2</v>
      </c>
    </row>
    <row r="246" spans="1:54" s="406" customFormat="1" ht="24.95" customHeight="1">
      <c r="A246" s="322" t="s">
        <v>4807</v>
      </c>
      <c r="B246" s="19" t="s">
        <v>2206</v>
      </c>
      <c r="C246" s="19">
        <v>15</v>
      </c>
      <c r="D246" s="27" t="s">
        <v>2202</v>
      </c>
      <c r="E246" s="27"/>
      <c r="F246" s="26" t="s">
        <v>6010</v>
      </c>
      <c r="G246" s="26" t="s">
        <v>2934</v>
      </c>
      <c r="H246" s="26" t="s">
        <v>3</v>
      </c>
      <c r="I246" s="26"/>
      <c r="J246" s="26"/>
      <c r="K246" s="26"/>
      <c r="L246" s="26"/>
      <c r="M246" s="26" t="s">
        <v>1202</v>
      </c>
      <c r="N246" s="26" t="s">
        <v>2935</v>
      </c>
      <c r="O246" s="26"/>
      <c r="P246" s="26" t="s">
        <v>3</v>
      </c>
      <c r="Q246" s="26" t="s">
        <v>2936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2937</v>
      </c>
      <c r="AB246" s="28" t="s">
        <v>2938</v>
      </c>
      <c r="AC246" s="28"/>
      <c r="AD246" s="28"/>
      <c r="AE246" s="28" t="s">
        <v>4</v>
      </c>
      <c r="AF246" s="28" t="s">
        <v>730</v>
      </c>
      <c r="AG246" s="28"/>
      <c r="AH246" s="28" t="s">
        <v>2939</v>
      </c>
      <c r="AI246" s="29"/>
      <c r="AJ246" s="30" t="s">
        <v>2285</v>
      </c>
      <c r="AK246" s="31">
        <v>39248</v>
      </c>
      <c r="AL246" s="328"/>
      <c r="AM246" s="329"/>
      <c r="AN246" s="25" t="s">
        <v>2256</v>
      </c>
      <c r="AO246" s="24">
        <v>45060</v>
      </c>
      <c r="AP246" s="258" t="s">
        <v>2940</v>
      </c>
      <c r="AQ246" s="259"/>
      <c r="AR246" s="259" t="s">
        <v>875</v>
      </c>
      <c r="AS246" s="259" t="s">
        <v>2941</v>
      </c>
      <c r="AT246" s="262"/>
      <c r="AU246" s="262"/>
      <c r="AV246" s="262"/>
      <c r="AW246" s="262"/>
      <c r="AX246" s="262"/>
      <c r="AY246" s="262"/>
      <c r="AZ246" s="262"/>
      <c r="BA246" s="317">
        <v>281</v>
      </c>
      <c r="BB246" s="390">
        <v>2</v>
      </c>
    </row>
    <row r="247" spans="1:54" ht="24.95" customHeight="1">
      <c r="A247" s="322" t="s">
        <v>4807</v>
      </c>
      <c r="B247" s="19" t="s">
        <v>2336</v>
      </c>
      <c r="C247" s="19">
        <v>14</v>
      </c>
      <c r="D247" s="27" t="s">
        <v>2337</v>
      </c>
      <c r="E247" s="27"/>
      <c r="F247" s="26" t="s">
        <v>5936</v>
      </c>
      <c r="G247" s="26" t="s">
        <v>2409</v>
      </c>
      <c r="H247" s="26"/>
      <c r="I247" s="26"/>
      <c r="J247" s="26"/>
      <c r="K247" s="26"/>
      <c r="L247" s="26"/>
      <c r="M247" s="26" t="s">
        <v>2410</v>
      </c>
      <c r="N247" s="26" t="s">
        <v>2411</v>
      </c>
      <c r="O247" s="26"/>
      <c r="P247" s="26"/>
      <c r="Q247" s="26" t="s">
        <v>2412</v>
      </c>
      <c r="R247" s="26"/>
      <c r="S247" s="26"/>
      <c r="T247" s="26"/>
      <c r="U247" s="26"/>
      <c r="V247" s="26"/>
      <c r="W247" s="26"/>
      <c r="X247" s="26"/>
      <c r="Y247" s="26" t="s">
        <v>2413</v>
      </c>
      <c r="Z247" s="26"/>
      <c r="AA247" s="28" t="s">
        <v>2414</v>
      </c>
      <c r="AB247" s="28" t="s">
        <v>2415</v>
      </c>
      <c r="AC247" s="28"/>
      <c r="AD247" s="28"/>
      <c r="AE247" s="28" t="s">
        <v>4</v>
      </c>
      <c r="AF247" s="28" t="s">
        <v>706</v>
      </c>
      <c r="AG247" s="28" t="s">
        <v>822</v>
      </c>
      <c r="AH247" s="28" t="s">
        <v>2416</v>
      </c>
      <c r="AI247" s="29"/>
      <c r="AJ247" s="30"/>
      <c r="AK247" s="31"/>
      <c r="AL247" s="328"/>
      <c r="AM247" s="329"/>
      <c r="AN247" s="25" t="s">
        <v>2256</v>
      </c>
      <c r="AO247" s="24">
        <v>45060</v>
      </c>
      <c r="AP247" s="258" t="s">
        <v>2417</v>
      </c>
      <c r="AQ247" s="259"/>
      <c r="AR247" s="259" t="s">
        <v>664</v>
      </c>
      <c r="AS247" s="259" t="s">
        <v>665</v>
      </c>
      <c r="AT247" s="262"/>
      <c r="AU247" s="262"/>
      <c r="AV247" s="262"/>
      <c r="AW247" s="262"/>
      <c r="AX247" s="262"/>
      <c r="AY247" s="262"/>
      <c r="AZ247" s="262"/>
      <c r="BA247" s="317">
        <v>206</v>
      </c>
      <c r="BB247" s="390">
        <v>2</v>
      </c>
    </row>
    <row r="248" spans="1:54" ht="24.95" customHeight="1">
      <c r="A248" s="322" t="s">
        <v>4807</v>
      </c>
      <c r="B248" s="19" t="s">
        <v>2206</v>
      </c>
      <c r="C248" s="19">
        <v>15</v>
      </c>
      <c r="D248" s="27" t="s">
        <v>2202</v>
      </c>
      <c r="E248" s="27"/>
      <c r="F248" s="26" t="s">
        <v>6007</v>
      </c>
      <c r="G248" s="26" t="s">
        <v>2908</v>
      </c>
      <c r="H248" s="26" t="s">
        <v>3</v>
      </c>
      <c r="I248" s="26"/>
      <c r="J248" s="26"/>
      <c r="K248" s="26"/>
      <c r="L248" s="26"/>
      <c r="M248" s="26" t="s">
        <v>2691</v>
      </c>
      <c r="N248" s="26" t="s">
        <v>2909</v>
      </c>
      <c r="O248" s="26"/>
      <c r="P248" s="26" t="s">
        <v>3</v>
      </c>
      <c r="Q248" s="26" t="s">
        <v>2910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2911</v>
      </c>
      <c r="AB248" s="28" t="s">
        <v>2912</v>
      </c>
      <c r="AC248" s="28"/>
      <c r="AD248" s="28"/>
      <c r="AE248" s="28" t="s">
        <v>701</v>
      </c>
      <c r="AF248" s="28" t="s">
        <v>738</v>
      </c>
      <c r="AG248" s="28"/>
      <c r="AH248" s="28" t="s">
        <v>2913</v>
      </c>
      <c r="AI248" s="29"/>
      <c r="AJ248" s="30" t="s">
        <v>2285</v>
      </c>
      <c r="AK248" s="31">
        <v>39248</v>
      </c>
      <c r="AL248" s="328"/>
      <c r="AM248" s="329"/>
      <c r="AN248" s="25" t="s">
        <v>2256</v>
      </c>
      <c r="AO248" s="24">
        <v>45060</v>
      </c>
      <c r="AP248" s="258" t="s">
        <v>2914</v>
      </c>
      <c r="AQ248" s="259"/>
      <c r="AR248" s="259" t="s">
        <v>875</v>
      </c>
      <c r="AS248" s="259" t="s">
        <v>2915</v>
      </c>
      <c r="AT248" s="262"/>
      <c r="AU248" s="262"/>
      <c r="AV248" s="262"/>
      <c r="AW248" s="262"/>
      <c r="AX248" s="262"/>
      <c r="AY248" s="262"/>
      <c r="AZ248" s="262"/>
      <c r="BA248" s="317">
        <v>278</v>
      </c>
      <c r="BB248" s="390">
        <v>2</v>
      </c>
    </row>
    <row r="249" spans="1:54" ht="24.95" customHeight="1">
      <c r="A249" s="322" t="s">
        <v>6856</v>
      </c>
      <c r="B249" s="19"/>
      <c r="C249" s="19">
        <v>21</v>
      </c>
      <c r="D249" s="27"/>
      <c r="E249" s="27"/>
      <c r="F249" s="26" t="s">
        <v>6817</v>
      </c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 t="s">
        <v>6818</v>
      </c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 t="s">
        <v>4787</v>
      </c>
      <c r="AK249" s="31">
        <v>45075</v>
      </c>
      <c r="AL249" s="328"/>
      <c r="AM249" s="329"/>
      <c r="AN249" s="25"/>
      <c r="AO249" s="24"/>
      <c r="AP249" s="258" t="s">
        <v>6817</v>
      </c>
      <c r="AQ249" s="259">
        <v>267</v>
      </c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>
        <v>3</v>
      </c>
    </row>
    <row r="250" spans="1:54" ht="24.95" customHeight="1">
      <c r="A250" s="322" t="s">
        <v>4807</v>
      </c>
      <c r="B250" s="19" t="s">
        <v>2206</v>
      </c>
      <c r="C250" s="19">
        <v>15</v>
      </c>
      <c r="D250" s="27" t="s">
        <v>2202</v>
      </c>
      <c r="E250" s="27"/>
      <c r="F250" s="26" t="s">
        <v>5966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2653</v>
      </c>
      <c r="AB250" s="28" t="s">
        <v>2654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2285</v>
      </c>
      <c r="AK250" s="31">
        <v>39248</v>
      </c>
      <c r="AL250" s="328"/>
      <c r="AM250" s="329"/>
      <c r="AN250" s="25" t="s">
        <v>2256</v>
      </c>
      <c r="AO250" s="24">
        <v>45060</v>
      </c>
      <c r="AP250" s="258" t="s">
        <v>2655</v>
      </c>
      <c r="AQ250" s="259"/>
      <c r="AR250" s="259" t="s">
        <v>875</v>
      </c>
      <c r="AS250" s="259" t="s">
        <v>2656</v>
      </c>
      <c r="AT250" s="262"/>
      <c r="AU250" s="262"/>
      <c r="AV250" s="262"/>
      <c r="AW250" s="262"/>
      <c r="AX250" s="262"/>
      <c r="AY250" s="262"/>
      <c r="AZ250" s="262"/>
      <c r="BA250" s="317">
        <v>237</v>
      </c>
      <c r="BB250" s="390">
        <v>2</v>
      </c>
    </row>
    <row r="251" spans="1:54" ht="24.95" customHeight="1">
      <c r="A251" s="322" t="s">
        <v>4807</v>
      </c>
      <c r="B251" s="19" t="s">
        <v>2206</v>
      </c>
      <c r="C251" s="19">
        <v>15</v>
      </c>
      <c r="D251" s="27" t="s">
        <v>2202</v>
      </c>
      <c r="E251" s="27"/>
      <c r="F251" s="26" t="s">
        <v>5970</v>
      </c>
      <c r="G251" s="26" t="s">
        <v>3</v>
      </c>
      <c r="H251" s="26" t="s">
        <v>2681</v>
      </c>
      <c r="I251" s="26"/>
      <c r="J251" s="26"/>
      <c r="K251" s="26"/>
      <c r="L251" s="26"/>
      <c r="M251" s="26" t="s">
        <v>2682</v>
      </c>
      <c r="N251" s="26" t="s">
        <v>2683</v>
      </c>
      <c r="O251" s="26"/>
      <c r="P251" s="26" t="s">
        <v>3</v>
      </c>
      <c r="Q251" s="26" t="s">
        <v>2684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2685</v>
      </c>
      <c r="AB251" s="28" t="s">
        <v>2686</v>
      </c>
      <c r="AC251" s="28"/>
      <c r="AD251" s="28"/>
      <c r="AE251" s="28" t="s">
        <v>4</v>
      </c>
      <c r="AF251" s="28" t="s">
        <v>893</v>
      </c>
      <c r="AG251" s="28"/>
      <c r="AH251" s="28" t="s">
        <v>2687</v>
      </c>
      <c r="AI251" s="29"/>
      <c r="AJ251" s="30" t="s">
        <v>2285</v>
      </c>
      <c r="AK251" s="31">
        <v>39248</v>
      </c>
      <c r="AL251" s="328"/>
      <c r="AM251" s="329"/>
      <c r="AN251" s="25" t="s">
        <v>2256</v>
      </c>
      <c r="AO251" s="24">
        <v>45060</v>
      </c>
      <c r="AP251" s="258" t="s">
        <v>2688</v>
      </c>
      <c r="AQ251" s="259"/>
      <c r="AR251" s="259" t="s">
        <v>875</v>
      </c>
      <c r="AS251" s="259" t="s">
        <v>2689</v>
      </c>
      <c r="AT251" s="262"/>
      <c r="AU251" s="262"/>
      <c r="AV251" s="262"/>
      <c r="AW251" s="262"/>
      <c r="AX251" s="262"/>
      <c r="AY251" s="262"/>
      <c r="AZ251" s="262"/>
      <c r="BA251" s="317">
        <v>241</v>
      </c>
      <c r="BB251" s="390">
        <v>2</v>
      </c>
    </row>
    <row r="252" spans="1:54" ht="24.95" customHeight="1">
      <c r="A252" s="322" t="s">
        <v>6856</v>
      </c>
      <c r="B252" s="19"/>
      <c r="C252" s="19">
        <v>52</v>
      </c>
      <c r="D252" s="27"/>
      <c r="E252" s="27"/>
      <c r="F252" s="26" t="s">
        <v>6623</v>
      </c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 t="s">
        <v>6624</v>
      </c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4787</v>
      </c>
      <c r="AK252" s="31">
        <v>45075</v>
      </c>
      <c r="AL252" s="328"/>
      <c r="AM252" s="329"/>
      <c r="AN252" s="25"/>
      <c r="AO252" s="24"/>
      <c r="AP252" s="258" t="s">
        <v>6623</v>
      </c>
      <c r="AQ252" s="259">
        <v>159</v>
      </c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>
        <v>3</v>
      </c>
    </row>
    <row r="253" spans="1:54" ht="24.95" customHeight="1">
      <c r="A253" s="322" t="s">
        <v>6856</v>
      </c>
      <c r="B253" s="19"/>
      <c r="C253" s="19">
        <v>22</v>
      </c>
      <c r="D253" s="27"/>
      <c r="E253" s="27"/>
      <c r="F253" s="26" t="s">
        <v>6682</v>
      </c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 t="s">
        <v>6683</v>
      </c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 t="s">
        <v>4787</v>
      </c>
      <c r="AK253" s="31">
        <v>45075</v>
      </c>
      <c r="AL253" s="328"/>
      <c r="AM253" s="329"/>
      <c r="AN253" s="25"/>
      <c r="AO253" s="24"/>
      <c r="AP253" s="258" t="s">
        <v>6682</v>
      </c>
      <c r="AQ253" s="259">
        <v>188</v>
      </c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>
        <v>3</v>
      </c>
    </row>
    <row r="254" spans="1:54" ht="24.95" customHeight="1">
      <c r="A254" s="322" t="s">
        <v>4807</v>
      </c>
      <c r="B254" s="19" t="s">
        <v>2206</v>
      </c>
      <c r="C254" s="19">
        <v>15</v>
      </c>
      <c r="D254" s="27" t="s">
        <v>2202</v>
      </c>
      <c r="E254" s="27"/>
      <c r="F254" s="26" t="s">
        <v>5991</v>
      </c>
      <c r="G254" s="26" t="s">
        <v>2814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1941</v>
      </c>
      <c r="AB254" s="28" t="s">
        <v>3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2285</v>
      </c>
      <c r="AK254" s="31">
        <v>39248</v>
      </c>
      <c r="AL254" s="328"/>
      <c r="AM254" s="329"/>
      <c r="AN254" s="25" t="s">
        <v>2256</v>
      </c>
      <c r="AO254" s="24">
        <v>45060</v>
      </c>
      <c r="AP254" s="258" t="s">
        <v>1941</v>
      </c>
      <c r="AQ254" s="259"/>
      <c r="AR254" s="259" t="s">
        <v>875</v>
      </c>
      <c r="AS254" s="259" t="s">
        <v>2815</v>
      </c>
      <c r="AT254" s="262"/>
      <c r="AU254" s="262"/>
      <c r="AV254" s="262"/>
      <c r="AW254" s="262"/>
      <c r="AX254" s="262"/>
      <c r="AY254" s="262"/>
      <c r="AZ254" s="262"/>
      <c r="BA254" s="317">
        <v>262</v>
      </c>
      <c r="BB254" s="390">
        <v>2</v>
      </c>
    </row>
    <row r="255" spans="1:54" ht="24.95" customHeight="1">
      <c r="A255" s="322" t="s">
        <v>4807</v>
      </c>
      <c r="B255" s="19" t="s">
        <v>2227</v>
      </c>
      <c r="C255" s="19">
        <v>92</v>
      </c>
      <c r="D255" s="27" t="s">
        <v>1857</v>
      </c>
      <c r="E255" s="27" t="s">
        <v>2040</v>
      </c>
      <c r="F255" s="26" t="s">
        <v>5703</v>
      </c>
      <c r="G255" s="26" t="s">
        <v>2041</v>
      </c>
      <c r="H255" s="26" t="s">
        <v>1258</v>
      </c>
      <c r="I255" s="26"/>
      <c r="J255" s="26"/>
      <c r="K255" s="26"/>
      <c r="L255" s="26"/>
      <c r="M255" s="26" t="s">
        <v>2228</v>
      </c>
      <c r="N255" s="26" t="s">
        <v>2042</v>
      </c>
      <c r="O255" s="26"/>
      <c r="P255" s="26"/>
      <c r="Q255" s="26" t="s">
        <v>2043</v>
      </c>
      <c r="R255" s="26"/>
      <c r="S255" s="26"/>
      <c r="T255" s="26"/>
      <c r="U255" s="26"/>
      <c r="V255" s="26"/>
      <c r="W255" s="26"/>
      <c r="X255" s="26"/>
      <c r="Y255" s="26" t="s">
        <v>2044</v>
      </c>
      <c r="Z255" s="26"/>
      <c r="AA255" s="28" t="s">
        <v>1941</v>
      </c>
      <c r="AB255" s="28" t="s">
        <v>2045</v>
      </c>
      <c r="AC255" s="28"/>
      <c r="AD255" s="28"/>
      <c r="AE255" s="28" t="s">
        <v>4</v>
      </c>
      <c r="AF255" s="28" t="s">
        <v>1927</v>
      </c>
      <c r="AG255" s="28"/>
      <c r="AH255" s="28" t="s">
        <v>2046</v>
      </c>
      <c r="AI255" s="29"/>
      <c r="AJ255" s="30"/>
      <c r="AK255" s="31"/>
      <c r="AL255" s="328"/>
      <c r="AM255" s="329"/>
      <c r="AN255" s="25"/>
      <c r="AO255" s="24"/>
      <c r="AP255" s="258" t="s">
        <v>2047</v>
      </c>
      <c r="AQ255" s="259"/>
      <c r="AR255" s="259" t="s">
        <v>1311</v>
      </c>
      <c r="AS255" s="259" t="s">
        <v>665</v>
      </c>
      <c r="AT255" s="262"/>
      <c r="AU255" s="262"/>
      <c r="AV255" s="262"/>
      <c r="AW255" s="262" t="s">
        <v>2040</v>
      </c>
      <c r="AX255" s="262"/>
      <c r="AY255" s="262"/>
      <c r="AZ255" s="262"/>
      <c r="BA255" s="317">
        <v>162</v>
      </c>
      <c r="BB255" s="390">
        <v>1</v>
      </c>
    </row>
    <row r="256" spans="1:54" ht="24.95" customHeight="1">
      <c r="A256" s="322" t="s">
        <v>4807</v>
      </c>
      <c r="B256" s="19" t="s">
        <v>2214</v>
      </c>
      <c r="C256" s="19">
        <v>87</v>
      </c>
      <c r="D256" s="27"/>
      <c r="E256" s="27"/>
      <c r="F256" s="26" t="s">
        <v>6277</v>
      </c>
      <c r="G256" s="26" t="s">
        <v>4573</v>
      </c>
      <c r="H256" s="26" t="s">
        <v>4574</v>
      </c>
      <c r="I256" s="26"/>
      <c r="J256" s="26"/>
      <c r="K256" s="26"/>
      <c r="L256" s="26"/>
      <c r="M256" s="26" t="s">
        <v>4575</v>
      </c>
      <c r="N256" s="26" t="s">
        <v>4576</v>
      </c>
      <c r="O256" s="26"/>
      <c r="P256" s="26"/>
      <c r="Q256" s="26" t="s">
        <v>4577</v>
      </c>
      <c r="R256" s="26"/>
      <c r="S256" s="26"/>
      <c r="T256" s="26"/>
      <c r="U256" s="26"/>
      <c r="V256" s="26"/>
      <c r="W256" s="26"/>
      <c r="X256" s="26"/>
      <c r="Y256" s="26" t="s">
        <v>4578</v>
      </c>
      <c r="Z256" s="26"/>
      <c r="AA256" s="28" t="s">
        <v>1941</v>
      </c>
      <c r="AB256" s="28" t="s">
        <v>815</v>
      </c>
      <c r="AC256" s="28"/>
      <c r="AD256" s="28"/>
      <c r="AE256" s="28" t="s">
        <v>687</v>
      </c>
      <c r="AF256" s="28" t="s">
        <v>4579</v>
      </c>
      <c r="AG256" s="28" t="s">
        <v>4360</v>
      </c>
      <c r="AH256" s="28" t="s">
        <v>4580</v>
      </c>
      <c r="AI256" s="29" t="s">
        <v>4581</v>
      </c>
      <c r="AJ256" s="30"/>
      <c r="AK256" s="31"/>
      <c r="AL256" s="328"/>
      <c r="AM256" s="329"/>
      <c r="AN256" s="25" t="s">
        <v>2256</v>
      </c>
      <c r="AO256" s="24">
        <v>45060</v>
      </c>
      <c r="AP256" s="258" t="s">
        <v>4582</v>
      </c>
      <c r="AQ256" s="259"/>
      <c r="AR256" s="259" t="s">
        <v>664</v>
      </c>
      <c r="AS256" s="259" t="s">
        <v>665</v>
      </c>
      <c r="AT256" s="262"/>
      <c r="AU256" s="262"/>
      <c r="AV256" s="262"/>
      <c r="AW256" s="262"/>
      <c r="AX256" s="262"/>
      <c r="AY256" s="262"/>
      <c r="AZ256" s="262"/>
      <c r="BA256" s="317">
        <v>589</v>
      </c>
      <c r="BB256" s="390">
        <v>2</v>
      </c>
    </row>
    <row r="257" spans="1:54" ht="24.95" customHeight="1">
      <c r="A257" s="322" t="s">
        <v>4807</v>
      </c>
      <c r="B257" s="19" t="s">
        <v>2213</v>
      </c>
      <c r="C257" s="19">
        <v>83</v>
      </c>
      <c r="D257" s="27">
        <v>2</v>
      </c>
      <c r="E257" s="27"/>
      <c r="F257" s="26" t="s">
        <v>5704</v>
      </c>
      <c r="G257" s="26" t="s">
        <v>3</v>
      </c>
      <c r="H257" s="26" t="s">
        <v>800</v>
      </c>
      <c r="I257" s="26"/>
      <c r="J257" s="26" t="s">
        <v>4946</v>
      </c>
      <c r="K257" s="26" t="s">
        <v>4947</v>
      </c>
      <c r="L257" s="26"/>
      <c r="M257" s="26" t="s">
        <v>4948</v>
      </c>
      <c r="N257" s="26" t="s">
        <v>4949</v>
      </c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 t="s">
        <v>4950</v>
      </c>
      <c r="Z257" s="26"/>
      <c r="AA257" s="28" t="s">
        <v>4951</v>
      </c>
      <c r="AB257" s="28" t="s">
        <v>4952</v>
      </c>
      <c r="AC257" s="28"/>
      <c r="AD257" s="28"/>
      <c r="AE257" s="28" t="s">
        <v>695</v>
      </c>
      <c r="AF257" s="28" t="s">
        <v>4953</v>
      </c>
      <c r="AG257" s="28" t="s">
        <v>4954</v>
      </c>
      <c r="AH257" s="28" t="s">
        <v>4955</v>
      </c>
      <c r="AI257" s="29"/>
      <c r="AJ257" s="30"/>
      <c r="AK257" s="31"/>
      <c r="AL257" s="328"/>
      <c r="AM257" s="329"/>
      <c r="AN257" s="25"/>
      <c r="AO257" s="24"/>
      <c r="AP257" s="258" t="s">
        <v>4956</v>
      </c>
      <c r="AQ257" s="259"/>
      <c r="AR257" s="259" t="s">
        <v>664</v>
      </c>
      <c r="AS257" s="259" t="s">
        <v>665</v>
      </c>
      <c r="AT257" s="262"/>
      <c r="AU257" s="262"/>
      <c r="AV257" s="262"/>
      <c r="AW257" s="262"/>
      <c r="AX257" s="262"/>
      <c r="AY257" s="262"/>
      <c r="AZ257" s="262"/>
      <c r="BA257" s="317">
        <v>583</v>
      </c>
      <c r="BB257" s="390">
        <v>1</v>
      </c>
    </row>
    <row r="258" spans="1:54" ht="24.95" customHeight="1">
      <c r="A258" s="322" t="s">
        <v>4807</v>
      </c>
      <c r="B258" s="19" t="s">
        <v>2206</v>
      </c>
      <c r="C258" s="19">
        <v>15</v>
      </c>
      <c r="D258" s="27" t="s">
        <v>2202</v>
      </c>
      <c r="E258" s="27"/>
      <c r="F258" s="26" t="s">
        <v>5972</v>
      </c>
      <c r="G258" s="26" t="s">
        <v>2699</v>
      </c>
      <c r="H258" s="26" t="s">
        <v>3</v>
      </c>
      <c r="I258" s="26"/>
      <c r="J258" s="26"/>
      <c r="K258" s="26"/>
      <c r="L258" s="26"/>
      <c r="M258" s="26" t="s">
        <v>2700</v>
      </c>
      <c r="N258" s="26" t="s">
        <v>2701</v>
      </c>
      <c r="O258" s="26"/>
      <c r="P258" s="26" t="s">
        <v>3</v>
      </c>
      <c r="Q258" s="26" t="s">
        <v>2702</v>
      </c>
      <c r="R258" s="26" t="s">
        <v>2702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2703</v>
      </c>
      <c r="AB258" s="28" t="s">
        <v>2036</v>
      </c>
      <c r="AC258" s="28"/>
      <c r="AD258" s="28"/>
      <c r="AE258" s="28" t="s">
        <v>701</v>
      </c>
      <c r="AF258" s="28" t="s">
        <v>720</v>
      </c>
      <c r="AG258" s="28"/>
      <c r="AH258" s="28" t="s">
        <v>2704</v>
      </c>
      <c r="AI258" s="29"/>
      <c r="AJ258" s="30" t="s">
        <v>2285</v>
      </c>
      <c r="AK258" s="31">
        <v>39248</v>
      </c>
      <c r="AL258" s="328"/>
      <c r="AM258" s="329"/>
      <c r="AN258" s="25" t="s">
        <v>2256</v>
      </c>
      <c r="AO258" s="24">
        <v>45060</v>
      </c>
      <c r="AP258" s="258" t="s">
        <v>2705</v>
      </c>
      <c r="AQ258" s="259"/>
      <c r="AR258" s="259" t="s">
        <v>875</v>
      </c>
      <c r="AS258" s="259" t="s">
        <v>2706</v>
      </c>
      <c r="AT258" s="262"/>
      <c r="AU258" s="262"/>
      <c r="AV258" s="262"/>
      <c r="AW258" s="262"/>
      <c r="AX258" s="262"/>
      <c r="AY258" s="262"/>
      <c r="AZ258" s="262"/>
      <c r="BA258" s="317">
        <v>243</v>
      </c>
      <c r="BB258" s="390">
        <v>2</v>
      </c>
    </row>
    <row r="259" spans="1:54" ht="24.95" customHeight="1">
      <c r="A259" s="322" t="s">
        <v>4807</v>
      </c>
      <c r="B259" s="19" t="s">
        <v>2206</v>
      </c>
      <c r="C259" s="19">
        <v>15</v>
      </c>
      <c r="D259" s="27" t="s">
        <v>3920</v>
      </c>
      <c r="E259" s="27"/>
      <c r="F259" s="26" t="s">
        <v>6179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4075</v>
      </c>
      <c r="AB259" s="28" t="s">
        <v>4076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2285</v>
      </c>
      <c r="AK259" s="31">
        <v>39248</v>
      </c>
      <c r="AL259" s="328"/>
      <c r="AM259" s="329"/>
      <c r="AN259" s="25" t="s">
        <v>2256</v>
      </c>
      <c r="AO259" s="24">
        <v>45060</v>
      </c>
      <c r="AP259" s="258" t="s">
        <v>4077</v>
      </c>
      <c r="AQ259" s="259"/>
      <c r="AR259" s="259" t="s">
        <v>875</v>
      </c>
      <c r="AS259" s="259" t="s">
        <v>4078</v>
      </c>
      <c r="AT259" s="262"/>
      <c r="AU259" s="262"/>
      <c r="AV259" s="262"/>
      <c r="AW259" s="262"/>
      <c r="AX259" s="262"/>
      <c r="AY259" s="262"/>
      <c r="AZ259" s="262"/>
      <c r="BA259" s="317">
        <v>456</v>
      </c>
      <c r="BB259" s="390">
        <v>2</v>
      </c>
    </row>
    <row r="260" spans="1:54" ht="24.95" customHeight="1">
      <c r="A260" s="322" t="s">
        <v>4807</v>
      </c>
      <c r="B260" s="19" t="s">
        <v>2215</v>
      </c>
      <c r="C260" s="19">
        <v>91</v>
      </c>
      <c r="D260" s="27" t="s">
        <v>4938</v>
      </c>
      <c r="E260" s="27" t="s">
        <v>4957</v>
      </c>
      <c r="F260" s="26" t="s">
        <v>5705</v>
      </c>
      <c r="G260" s="26" t="s">
        <v>3</v>
      </c>
      <c r="H260" s="26" t="s">
        <v>4958</v>
      </c>
      <c r="I260" s="26"/>
      <c r="J260" s="26"/>
      <c r="K260" s="26"/>
      <c r="L260" s="26"/>
      <c r="M260" s="26" t="s">
        <v>877</v>
      </c>
      <c r="N260" s="26" t="s">
        <v>4959</v>
      </c>
      <c r="O260" s="26"/>
      <c r="P260" s="26"/>
      <c r="Q260" s="26" t="s">
        <v>4960</v>
      </c>
      <c r="R260" s="26"/>
      <c r="S260" s="26"/>
      <c r="T260" s="26"/>
      <c r="U260" s="26" t="s">
        <v>3</v>
      </c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 t="s">
        <v>3</v>
      </c>
      <c r="AK260" s="31" t="s">
        <v>3</v>
      </c>
      <c r="AL260" s="328"/>
      <c r="AM260" s="329"/>
      <c r="AN260" s="25"/>
      <c r="AO260" s="24"/>
      <c r="AP260" s="258" t="s">
        <v>4961</v>
      </c>
      <c r="AQ260" s="259"/>
      <c r="AR260" s="259" t="s">
        <v>834</v>
      </c>
      <c r="AS260" s="259" t="s">
        <v>4962</v>
      </c>
      <c r="AT260" s="262"/>
      <c r="AU260" s="262"/>
      <c r="AV260" s="262" t="s">
        <v>4963</v>
      </c>
      <c r="AW260" s="262"/>
      <c r="AX260" s="262"/>
      <c r="AY260" s="262"/>
      <c r="AZ260" s="262"/>
      <c r="BA260" s="317">
        <v>135</v>
      </c>
      <c r="BB260" s="390">
        <v>1</v>
      </c>
    </row>
    <row r="261" spans="1:54" ht="24.95" customHeight="1">
      <c r="A261" s="322" t="s">
        <v>4807</v>
      </c>
      <c r="B261" s="19" t="s">
        <v>2215</v>
      </c>
      <c r="C261" s="19">
        <v>91</v>
      </c>
      <c r="D261" s="27" t="s">
        <v>1351</v>
      </c>
      <c r="E261" s="27" t="s">
        <v>1433</v>
      </c>
      <c r="F261" s="26" t="s">
        <v>5706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1434</v>
      </c>
      <c r="N261" s="26" t="s">
        <v>1435</v>
      </c>
      <c r="O261" s="26"/>
      <c r="P261" s="26"/>
      <c r="Q261" s="26" t="s">
        <v>1436</v>
      </c>
      <c r="R261" s="26"/>
      <c r="S261" s="26"/>
      <c r="T261" s="26"/>
      <c r="U261" s="26" t="s">
        <v>3</v>
      </c>
      <c r="V261" s="26"/>
      <c r="W261" s="26"/>
      <c r="X261" s="26"/>
      <c r="Y261" s="26" t="s">
        <v>1437</v>
      </c>
      <c r="Z261" s="26"/>
      <c r="AA261" s="28" t="s">
        <v>1438</v>
      </c>
      <c r="AB261" s="28" t="s">
        <v>1439</v>
      </c>
      <c r="AC261" s="28"/>
      <c r="AD261" s="28"/>
      <c r="AE261" s="28" t="s">
        <v>4</v>
      </c>
      <c r="AF261" s="28" t="s">
        <v>1440</v>
      </c>
      <c r="AG261" s="28"/>
      <c r="AH261" s="28" t="s">
        <v>1441</v>
      </c>
      <c r="AI261" s="29"/>
      <c r="AJ261" s="30" t="s">
        <v>832</v>
      </c>
      <c r="AK261" s="31" t="s">
        <v>3</v>
      </c>
      <c r="AL261" s="328"/>
      <c r="AM261" s="329"/>
      <c r="AN261" s="25"/>
      <c r="AO261" s="24"/>
      <c r="AP261" s="258" t="s">
        <v>1442</v>
      </c>
      <c r="AQ261" s="259"/>
      <c r="AR261" s="259" t="s">
        <v>834</v>
      </c>
      <c r="AS261" s="259" t="s">
        <v>665</v>
      </c>
      <c r="AT261" s="262"/>
      <c r="AU261" s="262"/>
      <c r="AV261" s="262" t="s">
        <v>1433</v>
      </c>
      <c r="AW261" s="262"/>
      <c r="AX261" s="262"/>
      <c r="AY261" s="262"/>
      <c r="AZ261" s="262"/>
      <c r="BA261" s="317">
        <v>85</v>
      </c>
      <c r="BB261" s="390">
        <v>1</v>
      </c>
    </row>
    <row r="262" spans="1:54" ht="24.95" customHeight="1">
      <c r="A262" s="322" t="s">
        <v>4807</v>
      </c>
      <c r="B262" s="19" t="s">
        <v>2215</v>
      </c>
      <c r="C262" s="19">
        <v>91</v>
      </c>
      <c r="D262" s="27" t="s">
        <v>4938</v>
      </c>
      <c r="E262" s="27" t="s">
        <v>4964</v>
      </c>
      <c r="F262" s="26" t="s">
        <v>5707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877</v>
      </c>
      <c r="N262" s="26" t="s">
        <v>4959</v>
      </c>
      <c r="O262" s="26"/>
      <c r="P262" s="26"/>
      <c r="Q262" s="26" t="s">
        <v>4960</v>
      </c>
      <c r="R262" s="26"/>
      <c r="S262" s="26"/>
      <c r="T262" s="26"/>
      <c r="U262" s="26" t="s">
        <v>3</v>
      </c>
      <c r="V262" s="26"/>
      <c r="W262" s="26"/>
      <c r="X262" s="26"/>
      <c r="Y262" s="26" t="s">
        <v>4965</v>
      </c>
      <c r="Z262" s="26"/>
      <c r="AA262" s="28" t="s">
        <v>1438</v>
      </c>
      <c r="AB262" s="28" t="s">
        <v>4966</v>
      </c>
      <c r="AC262" s="28"/>
      <c r="AD262" s="28"/>
      <c r="AE262" s="28" t="s">
        <v>4</v>
      </c>
      <c r="AF262" s="28" t="s">
        <v>4967</v>
      </c>
      <c r="AG262" s="28"/>
      <c r="AH262" s="28" t="s">
        <v>4968</v>
      </c>
      <c r="AI262" s="29"/>
      <c r="AJ262" s="30" t="s">
        <v>3</v>
      </c>
      <c r="AK262" s="31" t="s">
        <v>3</v>
      </c>
      <c r="AL262" s="328"/>
      <c r="AM262" s="329"/>
      <c r="AN262" s="25"/>
      <c r="AO262" s="24"/>
      <c r="AP262" s="258" t="s">
        <v>4969</v>
      </c>
      <c r="AQ262" s="259"/>
      <c r="AR262" s="259" t="s">
        <v>834</v>
      </c>
      <c r="AS262" s="259" t="s">
        <v>665</v>
      </c>
      <c r="AT262" s="262"/>
      <c r="AU262" s="262"/>
      <c r="AV262" s="262" t="s">
        <v>4970</v>
      </c>
      <c r="AW262" s="262"/>
      <c r="AX262" s="262"/>
      <c r="AY262" s="262"/>
      <c r="AZ262" s="262"/>
      <c r="BA262" s="317">
        <v>134</v>
      </c>
      <c r="BB262" s="390">
        <v>1</v>
      </c>
    </row>
    <row r="263" spans="1:54" ht="24.95" customHeight="1">
      <c r="A263" s="322" t="s">
        <v>4807</v>
      </c>
      <c r="B263" s="19" t="s">
        <v>2215</v>
      </c>
      <c r="C263" s="19">
        <v>91</v>
      </c>
      <c r="D263" s="27" t="s">
        <v>1351</v>
      </c>
      <c r="E263" s="27" t="s">
        <v>1715</v>
      </c>
      <c r="F263" s="26" t="s">
        <v>5708</v>
      </c>
      <c r="G263" s="26" t="s">
        <v>3</v>
      </c>
      <c r="H263" s="26" t="s">
        <v>1428</v>
      </c>
      <c r="I263" s="26"/>
      <c r="J263" s="26"/>
      <c r="K263" s="26"/>
      <c r="L263" s="26"/>
      <c r="M263" s="26" t="s">
        <v>1716</v>
      </c>
      <c r="N263" s="26" t="s">
        <v>1717</v>
      </c>
      <c r="O263" s="26"/>
      <c r="P263" s="26"/>
      <c r="Q263" s="26" t="s">
        <v>1718</v>
      </c>
      <c r="R263" s="26"/>
      <c r="S263" s="26"/>
      <c r="T263" s="26"/>
      <c r="U263" s="26" t="s">
        <v>3</v>
      </c>
      <c r="V263" s="26"/>
      <c r="W263" s="26"/>
      <c r="X263" s="26"/>
      <c r="Y263" s="26" t="s">
        <v>1719</v>
      </c>
      <c r="Z263" s="26"/>
      <c r="AA263" s="28" t="s">
        <v>710</v>
      </c>
      <c r="AB263" s="28" t="s">
        <v>1720</v>
      </c>
      <c r="AC263" s="28"/>
      <c r="AD263" s="28"/>
      <c r="AE263" s="28" t="s">
        <v>791</v>
      </c>
      <c r="AF263" s="28" t="s">
        <v>1721</v>
      </c>
      <c r="AG263" s="28"/>
      <c r="AH263" s="28" t="s">
        <v>1722</v>
      </c>
      <c r="AI263" s="29"/>
      <c r="AJ263" s="30" t="s">
        <v>3</v>
      </c>
      <c r="AK263" s="31" t="s">
        <v>3</v>
      </c>
      <c r="AL263" s="328"/>
      <c r="AM263" s="329"/>
      <c r="AN263" s="25"/>
      <c r="AO263" s="24"/>
      <c r="AP263" s="258" t="s">
        <v>1723</v>
      </c>
      <c r="AQ263" s="259"/>
      <c r="AR263" s="259" t="s">
        <v>834</v>
      </c>
      <c r="AS263" s="259" t="s">
        <v>665</v>
      </c>
      <c r="AT263" s="262"/>
      <c r="AU263" s="262"/>
      <c r="AV263" s="262" t="s">
        <v>1715</v>
      </c>
      <c r="AW263" s="262"/>
      <c r="AX263" s="262"/>
      <c r="AY263" s="262"/>
      <c r="AZ263" s="262"/>
      <c r="BA263" s="317">
        <v>115</v>
      </c>
      <c r="BB263" s="390">
        <v>1</v>
      </c>
    </row>
    <row r="264" spans="1:54" ht="24.95" customHeight="1">
      <c r="A264" s="322" t="s">
        <v>4807</v>
      </c>
      <c r="B264" s="19" t="s">
        <v>2214</v>
      </c>
      <c r="C264" s="19">
        <v>87</v>
      </c>
      <c r="D264" s="27"/>
      <c r="E264" s="27"/>
      <c r="F264" s="26" t="s">
        <v>5709</v>
      </c>
      <c r="G264" s="26" t="s">
        <v>3</v>
      </c>
      <c r="H264" s="26"/>
      <c r="I264" s="26"/>
      <c r="J264" s="26"/>
      <c r="K264" s="26"/>
      <c r="L264" s="26"/>
      <c r="M264" s="26" t="s">
        <v>673</v>
      </c>
      <c r="N264" s="26" t="s">
        <v>4971</v>
      </c>
      <c r="O264" s="26"/>
      <c r="P264" s="26"/>
      <c r="Q264" s="26" t="s">
        <v>4972</v>
      </c>
      <c r="R264" s="26"/>
      <c r="S264" s="26"/>
      <c r="T264" s="26"/>
      <c r="U264" s="26"/>
      <c r="V264" s="26"/>
      <c r="W264" s="26"/>
      <c r="X264" s="26"/>
      <c r="Y264" s="26" t="s">
        <v>4973</v>
      </c>
      <c r="Z264" s="26"/>
      <c r="AA264" s="28" t="s">
        <v>710</v>
      </c>
      <c r="AB264" s="28" t="s">
        <v>4974</v>
      </c>
      <c r="AC264" s="28"/>
      <c r="AD264" s="28"/>
      <c r="AE264" s="28" t="s">
        <v>4</v>
      </c>
      <c r="AF264" s="28" t="s">
        <v>675</v>
      </c>
      <c r="AG264" s="28" t="s">
        <v>676</v>
      </c>
      <c r="AH264" s="28" t="s">
        <v>4975</v>
      </c>
      <c r="AI264" s="29"/>
      <c r="AJ264" s="30"/>
      <c r="AK264" s="31"/>
      <c r="AL264" s="328"/>
      <c r="AM264" s="329"/>
      <c r="AN264" s="25"/>
      <c r="AO264" s="24"/>
      <c r="AP264" s="258" t="s">
        <v>4976</v>
      </c>
      <c r="AQ264" s="259"/>
      <c r="AR264" s="259" t="s">
        <v>664</v>
      </c>
      <c r="AS264" s="259" t="s">
        <v>665</v>
      </c>
      <c r="AT264" s="262"/>
      <c r="AU264" s="262"/>
      <c r="AV264" s="262"/>
      <c r="AW264" s="262"/>
      <c r="AX264" s="262"/>
      <c r="AY264" s="262"/>
      <c r="AZ264" s="262"/>
      <c r="BA264" s="317">
        <v>642</v>
      </c>
      <c r="BB264" s="390">
        <v>1</v>
      </c>
    </row>
    <row r="265" spans="1:54" ht="24.95" customHeight="1">
      <c r="A265" s="322" t="s">
        <v>4807</v>
      </c>
      <c r="B265" s="19" t="s">
        <v>2215</v>
      </c>
      <c r="C265" s="19">
        <v>91</v>
      </c>
      <c r="D265" s="27" t="s">
        <v>1351</v>
      </c>
      <c r="E265" s="27" t="s">
        <v>1703</v>
      </c>
      <c r="F265" s="26" t="s">
        <v>5710</v>
      </c>
      <c r="G265" s="26" t="s">
        <v>3</v>
      </c>
      <c r="H265" s="26" t="s">
        <v>1124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/>
      <c r="Q265" s="26" t="s">
        <v>3</v>
      </c>
      <c r="R265" s="26"/>
      <c r="S265" s="26"/>
      <c r="T265" s="26"/>
      <c r="U265" s="26" t="s">
        <v>3</v>
      </c>
      <c r="V265" s="26"/>
      <c r="W265" s="26"/>
      <c r="X265" s="26"/>
      <c r="Y265" s="26" t="s">
        <v>1704</v>
      </c>
      <c r="Z265" s="26"/>
      <c r="AA265" s="28" t="s">
        <v>1124</v>
      </c>
      <c r="AB265" s="28" t="s">
        <v>1705</v>
      </c>
      <c r="AC265" s="28"/>
      <c r="AD265" s="28"/>
      <c r="AE265" s="28"/>
      <c r="AF265" s="28"/>
      <c r="AG265" s="28"/>
      <c r="AH265" s="28"/>
      <c r="AI265" s="29"/>
      <c r="AJ265" s="30" t="s">
        <v>832</v>
      </c>
      <c r="AK265" s="31" t="s">
        <v>3</v>
      </c>
      <c r="AL265" s="328"/>
      <c r="AM265" s="329"/>
      <c r="AN265" s="25"/>
      <c r="AO265" s="24"/>
      <c r="AP265" s="258" t="s">
        <v>1706</v>
      </c>
      <c r="AQ265" s="259"/>
      <c r="AR265" s="259" t="s">
        <v>834</v>
      </c>
      <c r="AS265" s="259" t="s">
        <v>665</v>
      </c>
      <c r="AT265" s="262"/>
      <c r="AU265" s="262"/>
      <c r="AV265" s="262" t="s">
        <v>1703</v>
      </c>
      <c r="AW265" s="262"/>
      <c r="AX265" s="262"/>
      <c r="AY265" s="262"/>
      <c r="AZ265" s="262"/>
      <c r="BA265" s="317">
        <v>113</v>
      </c>
      <c r="BB265" s="390">
        <v>1</v>
      </c>
    </row>
    <row r="266" spans="1:54" ht="24.95" customHeight="1">
      <c r="A266" s="322" t="s">
        <v>4807</v>
      </c>
      <c r="B266" s="19" t="s">
        <v>2215</v>
      </c>
      <c r="C266" s="19">
        <v>91</v>
      </c>
      <c r="D266" s="27" t="s">
        <v>1351</v>
      </c>
      <c r="E266" s="27" t="s">
        <v>1695</v>
      </c>
      <c r="F266" s="26" t="s">
        <v>5711</v>
      </c>
      <c r="G266" s="26" t="s">
        <v>3</v>
      </c>
      <c r="H266" s="26" t="s">
        <v>881</v>
      </c>
      <c r="I266" s="26"/>
      <c r="J266" s="26"/>
      <c r="K266" s="26"/>
      <c r="L266" s="26"/>
      <c r="M266" s="26" t="s">
        <v>1696</v>
      </c>
      <c r="N266" s="26" t="s">
        <v>1697</v>
      </c>
      <c r="O266" s="26"/>
      <c r="P266" s="26"/>
      <c r="Q266" s="26" t="s">
        <v>1698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1699</v>
      </c>
      <c r="Z266" s="26"/>
      <c r="AA266" s="28" t="s">
        <v>1700</v>
      </c>
      <c r="AB266" s="28" t="s">
        <v>825</v>
      </c>
      <c r="AC266" s="28"/>
      <c r="AD266" s="28"/>
      <c r="AE266" s="28" t="s">
        <v>701</v>
      </c>
      <c r="AF266" s="28" t="s">
        <v>904</v>
      </c>
      <c r="AG266" s="28"/>
      <c r="AH266" s="28" t="s">
        <v>1701</v>
      </c>
      <c r="AI266" s="29"/>
      <c r="AJ266" s="30" t="s">
        <v>3</v>
      </c>
      <c r="AK266" s="31" t="s">
        <v>3</v>
      </c>
      <c r="AL266" s="328"/>
      <c r="AM266" s="329"/>
      <c r="AN266" s="25"/>
      <c r="AO266" s="24"/>
      <c r="AP266" s="258" t="s">
        <v>1702</v>
      </c>
      <c r="AQ266" s="259"/>
      <c r="AR266" s="259" t="s">
        <v>834</v>
      </c>
      <c r="AS266" s="259" t="s">
        <v>665</v>
      </c>
      <c r="AT266" s="262"/>
      <c r="AU266" s="262"/>
      <c r="AV266" s="262" t="s">
        <v>1695</v>
      </c>
      <c r="AW266" s="262"/>
      <c r="AX266" s="262"/>
      <c r="AY266" s="262"/>
      <c r="AZ266" s="262"/>
      <c r="BA266" s="317">
        <v>112</v>
      </c>
      <c r="BB266" s="390">
        <v>1</v>
      </c>
    </row>
    <row r="267" spans="1:54" ht="24.95" customHeight="1">
      <c r="A267" s="322" t="s">
        <v>4807</v>
      </c>
      <c r="B267" s="19" t="s">
        <v>2212</v>
      </c>
      <c r="C267" s="19">
        <v>82</v>
      </c>
      <c r="D267" s="27"/>
      <c r="E267" s="27"/>
      <c r="F267" s="26" t="s">
        <v>6266</v>
      </c>
      <c r="G267" s="26" t="s">
        <v>4473</v>
      </c>
      <c r="H267" s="26"/>
      <c r="I267" s="26"/>
      <c r="J267" s="26"/>
      <c r="K267" s="26"/>
      <c r="L267" s="26"/>
      <c r="M267" s="26" t="s">
        <v>4474</v>
      </c>
      <c r="N267" s="26" t="s">
        <v>4475</v>
      </c>
      <c r="O267" s="26"/>
      <c r="P267" s="26"/>
      <c r="Q267" s="26" t="s">
        <v>4476</v>
      </c>
      <c r="R267" s="26"/>
      <c r="S267" s="26"/>
      <c r="T267" s="26"/>
      <c r="U267" s="26"/>
      <c r="V267" s="26"/>
      <c r="W267" s="26"/>
      <c r="X267" s="26"/>
      <c r="Y267" s="26" t="s">
        <v>4477</v>
      </c>
      <c r="Z267" s="26" t="s">
        <v>4478</v>
      </c>
      <c r="AA267" s="28" t="s">
        <v>4479</v>
      </c>
      <c r="AB267" s="28" t="s">
        <v>4480</v>
      </c>
      <c r="AC267" s="28"/>
      <c r="AD267" s="28"/>
      <c r="AE267" s="28" t="s">
        <v>791</v>
      </c>
      <c r="AF267" s="28" t="s">
        <v>4481</v>
      </c>
      <c r="AG267" s="28" t="s">
        <v>4482</v>
      </c>
      <c r="AH267" s="28" t="s">
        <v>4483</v>
      </c>
      <c r="AI267" s="29"/>
      <c r="AJ267" s="30"/>
      <c r="AK267" s="31"/>
      <c r="AL267" s="328"/>
      <c r="AM267" s="329"/>
      <c r="AN267" s="25" t="s">
        <v>2256</v>
      </c>
      <c r="AO267" s="24">
        <v>45060</v>
      </c>
      <c r="AP267" s="258" t="s">
        <v>4484</v>
      </c>
      <c r="AQ267" s="259"/>
      <c r="AR267" s="259" t="s">
        <v>664</v>
      </c>
      <c r="AS267" s="259" t="s">
        <v>665</v>
      </c>
      <c r="AT267" s="262"/>
      <c r="AU267" s="262"/>
      <c r="AV267" s="262"/>
      <c r="AW267" s="262"/>
      <c r="AX267" s="262"/>
      <c r="AY267" s="262"/>
      <c r="AZ267" s="262"/>
      <c r="BA267" s="317">
        <v>574</v>
      </c>
      <c r="BB267" s="390">
        <v>2</v>
      </c>
    </row>
    <row r="268" spans="1:54" ht="24.95" customHeight="1">
      <c r="A268" s="322" t="s">
        <v>6856</v>
      </c>
      <c r="B268" s="19"/>
      <c r="C268" s="26"/>
      <c r="D268" s="27"/>
      <c r="E268" s="27"/>
      <c r="F268" s="26" t="s">
        <v>6599</v>
      </c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 t="s">
        <v>6600</v>
      </c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 t="s">
        <v>4787</v>
      </c>
      <c r="AK268" s="31">
        <v>45075</v>
      </c>
      <c r="AL268" s="328"/>
      <c r="AM268" s="329"/>
      <c r="AN268" s="25"/>
      <c r="AO268" s="24"/>
      <c r="AP268" s="258" t="s">
        <v>6601</v>
      </c>
      <c r="AQ268" s="259">
        <v>147</v>
      </c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>
        <v>3</v>
      </c>
    </row>
    <row r="269" spans="1:54" ht="24.95" customHeight="1">
      <c r="A269" s="322" t="s">
        <v>6856</v>
      </c>
      <c r="B269" s="19"/>
      <c r="C269" s="26"/>
      <c r="D269" s="27"/>
      <c r="E269" s="27"/>
      <c r="F269" s="26" t="s">
        <v>6386</v>
      </c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6387</v>
      </c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4787</v>
      </c>
      <c r="AK269" s="31">
        <v>45075</v>
      </c>
      <c r="AL269" s="328"/>
      <c r="AM269" s="329"/>
      <c r="AN269" s="25"/>
      <c r="AO269" s="24"/>
      <c r="AP269" s="258" t="s">
        <v>6386</v>
      </c>
      <c r="AQ269" s="259">
        <v>42</v>
      </c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>
        <v>3</v>
      </c>
    </row>
    <row r="270" spans="1:54" ht="24.95" customHeight="1">
      <c r="A270" s="322" t="s">
        <v>4807</v>
      </c>
      <c r="B270" s="19" t="s">
        <v>2206</v>
      </c>
      <c r="C270" s="26">
        <v>15</v>
      </c>
      <c r="D270" s="27" t="s">
        <v>2202</v>
      </c>
      <c r="E270" s="27"/>
      <c r="F270" s="26" t="s">
        <v>5978</v>
      </c>
      <c r="G270" s="26" t="s">
        <v>2739</v>
      </c>
      <c r="H270" s="26" t="s">
        <v>3</v>
      </c>
      <c r="I270" s="26"/>
      <c r="J270" s="26"/>
      <c r="K270" s="26"/>
      <c r="L270" s="26"/>
      <c r="M270" s="26" t="s">
        <v>2740</v>
      </c>
      <c r="N270" s="26" t="s">
        <v>2741</v>
      </c>
      <c r="O270" s="26"/>
      <c r="P270" s="26" t="s">
        <v>3</v>
      </c>
      <c r="Q270" s="26" t="s">
        <v>2742</v>
      </c>
      <c r="R270" s="26" t="s">
        <v>3</v>
      </c>
      <c r="S270" s="26"/>
      <c r="T270" s="26" t="s">
        <v>3</v>
      </c>
      <c r="U270" s="26" t="s">
        <v>3</v>
      </c>
      <c r="V270" s="26"/>
      <c r="W270" s="26"/>
      <c r="X270" s="26"/>
      <c r="Y270" s="26"/>
      <c r="Z270" s="26" t="s">
        <v>3</v>
      </c>
      <c r="AA270" s="28" t="s">
        <v>2743</v>
      </c>
      <c r="AB270" s="28" t="s">
        <v>2744</v>
      </c>
      <c r="AC270" s="28"/>
      <c r="AD270" s="28"/>
      <c r="AE270" s="28" t="s">
        <v>4</v>
      </c>
      <c r="AF270" s="28" t="s">
        <v>690</v>
      </c>
      <c r="AG270" s="28"/>
      <c r="AH270" s="28" t="s">
        <v>2745</v>
      </c>
      <c r="AI270" s="29"/>
      <c r="AJ270" s="30" t="s">
        <v>2285</v>
      </c>
      <c r="AK270" s="31">
        <v>39248</v>
      </c>
      <c r="AL270" s="328"/>
      <c r="AM270" s="329"/>
      <c r="AN270" s="25" t="s">
        <v>2256</v>
      </c>
      <c r="AO270" s="24">
        <v>45060</v>
      </c>
      <c r="AP270" s="258" t="s">
        <v>2746</v>
      </c>
      <c r="AQ270" s="259"/>
      <c r="AR270" s="259" t="s">
        <v>875</v>
      </c>
      <c r="AS270" s="259" t="s">
        <v>2747</v>
      </c>
      <c r="AT270" s="262"/>
      <c r="AU270" s="262"/>
      <c r="AV270" s="262"/>
      <c r="AW270" s="262"/>
      <c r="AX270" s="262"/>
      <c r="AY270" s="262"/>
      <c r="AZ270" s="262"/>
      <c r="BA270" s="317">
        <v>249</v>
      </c>
      <c r="BB270" s="390">
        <v>2</v>
      </c>
    </row>
    <row r="271" spans="1:54" ht="24.95" customHeight="1">
      <c r="A271" s="322" t="s">
        <v>4807</v>
      </c>
      <c r="B271" s="19" t="s">
        <v>2206</v>
      </c>
      <c r="C271" s="26">
        <v>15</v>
      </c>
      <c r="D271" s="27" t="s">
        <v>2202</v>
      </c>
      <c r="E271" s="27"/>
      <c r="F271" s="26" t="s">
        <v>6022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3037</v>
      </c>
      <c r="N271" s="26" t="s">
        <v>3038</v>
      </c>
      <c r="O271" s="26"/>
      <c r="P271" s="26" t="s">
        <v>3</v>
      </c>
      <c r="Q271" s="26" t="s">
        <v>3039</v>
      </c>
      <c r="R271" s="26" t="s">
        <v>3040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3041</v>
      </c>
      <c r="AB271" s="28" t="s">
        <v>3042</v>
      </c>
      <c r="AC271" s="28"/>
      <c r="AD271" s="28"/>
      <c r="AE271" s="28" t="s">
        <v>4</v>
      </c>
      <c r="AF271" s="28" t="s">
        <v>690</v>
      </c>
      <c r="AG271" s="28"/>
      <c r="AH271" s="28" t="s">
        <v>3043</v>
      </c>
      <c r="AI271" s="29"/>
      <c r="AJ271" s="30" t="s">
        <v>2285</v>
      </c>
      <c r="AK271" s="31">
        <v>39248</v>
      </c>
      <c r="AL271" s="328"/>
      <c r="AM271" s="329"/>
      <c r="AN271" s="25" t="s">
        <v>2256</v>
      </c>
      <c r="AO271" s="24">
        <v>45060</v>
      </c>
      <c r="AP271" s="258" t="s">
        <v>3044</v>
      </c>
      <c r="AQ271" s="259"/>
      <c r="AR271" s="259" t="s">
        <v>875</v>
      </c>
      <c r="AS271" s="259" t="s">
        <v>3045</v>
      </c>
      <c r="AT271" s="262"/>
      <c r="AU271" s="262"/>
      <c r="AV271" s="262"/>
      <c r="AW271" s="262"/>
      <c r="AX271" s="262"/>
      <c r="AY271" s="262"/>
      <c r="AZ271" s="262"/>
      <c r="BA271" s="317">
        <v>293</v>
      </c>
      <c r="BB271" s="390">
        <v>2</v>
      </c>
    </row>
    <row r="272" spans="1:54" ht="24.95" customHeight="1">
      <c r="A272" s="322" t="s">
        <v>4807</v>
      </c>
      <c r="B272" s="19" t="s">
        <v>2227</v>
      </c>
      <c r="C272" s="26">
        <v>92</v>
      </c>
      <c r="D272" s="27" t="s">
        <v>1857</v>
      </c>
      <c r="E272" s="27" t="s">
        <v>2154</v>
      </c>
      <c r="F272" s="26" t="s">
        <v>5712</v>
      </c>
      <c r="G272" s="26" t="s">
        <v>2155</v>
      </c>
      <c r="H272" s="26"/>
      <c r="I272" s="26"/>
      <c r="J272" s="26"/>
      <c r="K272" s="26"/>
      <c r="L272" s="26"/>
      <c r="M272" s="26" t="s">
        <v>2236</v>
      </c>
      <c r="N272" s="26" t="s">
        <v>2156</v>
      </c>
      <c r="O272" s="26"/>
      <c r="P272" s="26"/>
      <c r="Q272" s="26" t="s">
        <v>2157</v>
      </c>
      <c r="R272" s="26"/>
      <c r="S272" s="26"/>
      <c r="T272" s="26"/>
      <c r="U272" s="26"/>
      <c r="V272" s="26"/>
      <c r="W272" s="26"/>
      <c r="X272" s="26"/>
      <c r="Y272" s="26" t="s">
        <v>2158</v>
      </c>
      <c r="Z272" s="26"/>
      <c r="AA272" s="28" t="s">
        <v>2159</v>
      </c>
      <c r="AB272" s="28" t="s">
        <v>818</v>
      </c>
      <c r="AC272" s="28"/>
      <c r="AD272" s="28"/>
      <c r="AE272" s="28" t="s">
        <v>4</v>
      </c>
      <c r="AF272" s="28" t="s">
        <v>5</v>
      </c>
      <c r="AG272" s="28"/>
      <c r="AH272" s="28" t="s">
        <v>2160</v>
      </c>
      <c r="AI272" s="29"/>
      <c r="AJ272" s="30"/>
      <c r="AK272" s="31"/>
      <c r="AL272" s="328"/>
      <c r="AM272" s="329"/>
      <c r="AN272" s="25"/>
      <c r="AO272" s="24"/>
      <c r="AP272" s="258" t="s">
        <v>2161</v>
      </c>
      <c r="AQ272" s="259"/>
      <c r="AR272" s="259" t="s">
        <v>1311</v>
      </c>
      <c r="AS272" s="259" t="s">
        <v>665</v>
      </c>
      <c r="AT272" s="262"/>
      <c r="AU272" s="262"/>
      <c r="AV272" s="262"/>
      <c r="AW272" s="262" t="s">
        <v>2154</v>
      </c>
      <c r="AX272" s="262"/>
      <c r="AY272" s="262"/>
      <c r="AZ272" s="262"/>
      <c r="BA272" s="317">
        <v>176</v>
      </c>
      <c r="BB272" s="390">
        <v>1</v>
      </c>
    </row>
    <row r="273" spans="1:54" ht="24.95" customHeight="1">
      <c r="A273" s="322" t="s">
        <v>4807</v>
      </c>
      <c r="B273" s="19" t="s">
        <v>2206</v>
      </c>
      <c r="C273" s="26">
        <v>15</v>
      </c>
      <c r="D273" s="27" t="s">
        <v>2202</v>
      </c>
      <c r="E273" s="27"/>
      <c r="F273" s="26" t="s">
        <v>6045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3199</v>
      </c>
      <c r="AB273" s="28" t="s">
        <v>3200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2285</v>
      </c>
      <c r="AK273" s="31">
        <v>39248</v>
      </c>
      <c r="AL273" s="328"/>
      <c r="AM273" s="329"/>
      <c r="AN273" s="25" t="s">
        <v>2256</v>
      </c>
      <c r="AO273" s="24">
        <v>45060</v>
      </c>
      <c r="AP273" s="258" t="s">
        <v>3201</v>
      </c>
      <c r="AQ273" s="259"/>
      <c r="AR273" s="259" t="s">
        <v>875</v>
      </c>
      <c r="AS273" s="259" t="s">
        <v>3202</v>
      </c>
      <c r="AT273" s="262"/>
      <c r="AU273" s="262"/>
      <c r="AV273" s="262"/>
      <c r="AW273" s="262"/>
      <c r="AX273" s="262"/>
      <c r="AY273" s="262"/>
      <c r="AZ273" s="262"/>
      <c r="BA273" s="317">
        <v>316</v>
      </c>
      <c r="BB273" s="390">
        <v>2</v>
      </c>
    </row>
    <row r="274" spans="1:54" ht="24.95" customHeight="1">
      <c r="A274" s="322" t="s">
        <v>4807</v>
      </c>
      <c r="B274" s="19" t="s">
        <v>2214</v>
      </c>
      <c r="C274" s="26">
        <v>87</v>
      </c>
      <c r="D274" s="27"/>
      <c r="E274" s="27"/>
      <c r="F274" s="26" t="s">
        <v>6296</v>
      </c>
      <c r="G274" s="26" t="s">
        <v>3</v>
      </c>
      <c r="H274" s="26" t="s">
        <v>1654</v>
      </c>
      <c r="I274" s="26"/>
      <c r="J274" s="26"/>
      <c r="K274" s="26"/>
      <c r="L274" s="26"/>
      <c r="M274" s="26" t="s">
        <v>1655</v>
      </c>
      <c r="N274" s="26" t="s">
        <v>4702</v>
      </c>
      <c r="O274" s="26"/>
      <c r="P274" s="26" t="s">
        <v>3</v>
      </c>
      <c r="Q274" s="26" t="s">
        <v>4703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4704</v>
      </c>
      <c r="AB274" s="28" t="s">
        <v>4705</v>
      </c>
      <c r="AC274" s="28"/>
      <c r="AD274" s="28"/>
      <c r="AE274" s="28" t="s">
        <v>687</v>
      </c>
      <c r="AF274" s="28" t="s">
        <v>4579</v>
      </c>
      <c r="AG274" s="28"/>
      <c r="AH274" s="28" t="s">
        <v>4706</v>
      </c>
      <c r="AI274" s="29"/>
      <c r="AJ274" s="30" t="s">
        <v>2285</v>
      </c>
      <c r="AK274" s="31">
        <v>39248</v>
      </c>
      <c r="AL274" s="328"/>
      <c r="AM274" s="329"/>
      <c r="AN274" s="25" t="s">
        <v>2256</v>
      </c>
      <c r="AO274" s="24">
        <v>45060</v>
      </c>
      <c r="AP274" s="258" t="s">
        <v>4707</v>
      </c>
      <c r="AQ274" s="259"/>
      <c r="AR274" s="259" t="s">
        <v>875</v>
      </c>
      <c r="AS274" s="259" t="s">
        <v>4708</v>
      </c>
      <c r="AT274" s="262"/>
      <c r="AU274" s="262"/>
      <c r="AV274" s="262"/>
      <c r="AW274" s="262"/>
      <c r="AX274" s="262"/>
      <c r="AY274" s="262"/>
      <c r="AZ274" s="262"/>
      <c r="BA274" s="317">
        <v>615</v>
      </c>
      <c r="BB274" s="390">
        <v>2</v>
      </c>
    </row>
    <row r="275" spans="1:54" ht="24.95" customHeight="1">
      <c r="A275" s="322" t="s">
        <v>4807</v>
      </c>
      <c r="B275" s="19" t="s">
        <v>2206</v>
      </c>
      <c r="C275" s="26">
        <v>15</v>
      </c>
      <c r="D275" s="27" t="s">
        <v>3920</v>
      </c>
      <c r="E275" s="27"/>
      <c r="F275" s="26" t="s">
        <v>6159</v>
      </c>
      <c r="G275" s="26" t="s">
        <v>4008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4009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2285</v>
      </c>
      <c r="AK275" s="31">
        <v>39248</v>
      </c>
      <c r="AL275" s="328"/>
      <c r="AM275" s="329"/>
      <c r="AN275" s="25" t="s">
        <v>2256</v>
      </c>
      <c r="AO275" s="24">
        <v>45060</v>
      </c>
      <c r="AP275" s="258" t="s">
        <v>4010</v>
      </c>
      <c r="AQ275" s="259"/>
      <c r="AR275" s="259" t="s">
        <v>875</v>
      </c>
      <c r="AS275" s="259" t="s">
        <v>4011</v>
      </c>
      <c r="AT275" s="262"/>
      <c r="AU275" s="262"/>
      <c r="AV275" s="262"/>
      <c r="AW275" s="262"/>
      <c r="AX275" s="262"/>
      <c r="AY275" s="262"/>
      <c r="AZ275" s="262"/>
      <c r="BA275" s="317">
        <v>436</v>
      </c>
      <c r="BB275" s="390">
        <v>2</v>
      </c>
    </row>
    <row r="276" spans="1:54" ht="24.95" customHeight="1">
      <c r="A276" s="322" t="s">
        <v>4807</v>
      </c>
      <c r="B276" s="19" t="s">
        <v>2206</v>
      </c>
      <c r="C276" s="26">
        <v>15</v>
      </c>
      <c r="D276" s="27" t="s">
        <v>3920</v>
      </c>
      <c r="E276" s="27"/>
      <c r="F276" s="26" t="s">
        <v>6180</v>
      </c>
      <c r="G276" s="26" t="s">
        <v>4079</v>
      </c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 t="s">
        <v>4080</v>
      </c>
      <c r="T276" s="26"/>
      <c r="U276" s="26" t="s">
        <v>4081</v>
      </c>
      <c r="V276" s="26" t="s">
        <v>4081</v>
      </c>
      <c r="W276" s="26"/>
      <c r="X276" s="26"/>
      <c r="Y276" s="26" t="s">
        <v>4082</v>
      </c>
      <c r="Z276" s="26" t="s">
        <v>4083</v>
      </c>
      <c r="AA276" s="28" t="s">
        <v>4084</v>
      </c>
      <c r="AB276" s="28" t="s">
        <v>4085</v>
      </c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 t="s">
        <v>2256</v>
      </c>
      <c r="AO276" s="24">
        <v>45060</v>
      </c>
      <c r="AP276" s="258" t="s">
        <v>4086</v>
      </c>
      <c r="AQ276" s="259"/>
      <c r="AR276" s="259" t="s">
        <v>671</v>
      </c>
      <c r="AS276" s="259" t="s">
        <v>665</v>
      </c>
      <c r="AT276" s="262"/>
      <c r="AU276" s="262"/>
      <c r="AV276" s="262"/>
      <c r="AW276" s="262"/>
      <c r="AX276" s="262"/>
      <c r="AY276" s="262"/>
      <c r="AZ276" s="262"/>
      <c r="BA276" s="317">
        <v>457</v>
      </c>
      <c r="BB276" s="390">
        <v>2</v>
      </c>
    </row>
    <row r="277" spans="1:54" ht="24.95" customHeight="1">
      <c r="A277" s="322" t="s">
        <v>6856</v>
      </c>
      <c r="B277" s="19"/>
      <c r="C277" s="26">
        <v>16</v>
      </c>
      <c r="D277" s="27"/>
      <c r="E277" s="27"/>
      <c r="F277" s="26" t="s">
        <v>6496</v>
      </c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 t="s">
        <v>6497</v>
      </c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 t="s">
        <v>4787</v>
      </c>
      <c r="AK277" s="31">
        <v>45075</v>
      </c>
      <c r="AL277" s="328"/>
      <c r="AM277" s="329"/>
      <c r="AN277" s="25"/>
      <c r="AO277" s="24"/>
      <c r="AP277" s="258" t="s">
        <v>6498</v>
      </c>
      <c r="AQ277" s="259">
        <v>96</v>
      </c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>
        <v>3</v>
      </c>
    </row>
    <row r="278" spans="1:54" ht="24.95" customHeight="1">
      <c r="A278" s="322" t="s">
        <v>6856</v>
      </c>
      <c r="B278" s="19"/>
      <c r="C278" s="26">
        <v>16</v>
      </c>
      <c r="D278" s="27"/>
      <c r="E278" s="27"/>
      <c r="F278" s="26" t="s">
        <v>6661</v>
      </c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 t="s">
        <v>6662</v>
      </c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 t="s">
        <v>4787</v>
      </c>
      <c r="AK278" s="31">
        <v>45075</v>
      </c>
      <c r="AL278" s="328"/>
      <c r="AM278" s="329"/>
      <c r="AN278" s="25"/>
      <c r="AO278" s="24"/>
      <c r="AP278" s="258" t="s">
        <v>6663</v>
      </c>
      <c r="AQ278" s="259">
        <v>177</v>
      </c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>
        <v>3</v>
      </c>
    </row>
    <row r="279" spans="1:54" ht="24.95" customHeight="1">
      <c r="A279" s="322" t="s">
        <v>4807</v>
      </c>
      <c r="B279" s="19" t="s">
        <v>2215</v>
      </c>
      <c r="C279" s="26">
        <v>91</v>
      </c>
      <c r="D279" s="27" t="s">
        <v>827</v>
      </c>
      <c r="E279" s="27" t="s">
        <v>1133</v>
      </c>
      <c r="F279" s="26" t="s">
        <v>5713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/>
      <c r="Q279" s="26" t="s">
        <v>3</v>
      </c>
      <c r="R279" s="26"/>
      <c r="S279" s="26"/>
      <c r="T279" s="26"/>
      <c r="U279" s="26" t="s">
        <v>3</v>
      </c>
      <c r="V279" s="26"/>
      <c r="W279" s="26"/>
      <c r="X279" s="26"/>
      <c r="Y279" s="26" t="s">
        <v>1134</v>
      </c>
      <c r="Z279" s="26"/>
      <c r="AA279" s="28" t="s">
        <v>1135</v>
      </c>
      <c r="AB279" s="28" t="s">
        <v>1136</v>
      </c>
      <c r="AC279" s="28"/>
      <c r="AD279" s="28"/>
      <c r="AE279" s="28"/>
      <c r="AF279" s="28"/>
      <c r="AG279" s="28"/>
      <c r="AH279" s="28"/>
      <c r="AI279" s="29"/>
      <c r="AJ279" s="30" t="s">
        <v>832</v>
      </c>
      <c r="AK279" s="31" t="s">
        <v>3</v>
      </c>
      <c r="AL279" s="328"/>
      <c r="AM279" s="329"/>
      <c r="AN279" s="25"/>
      <c r="AO279" s="24"/>
      <c r="AP279" s="258" t="s">
        <v>1137</v>
      </c>
      <c r="AQ279" s="259"/>
      <c r="AR279" s="259" t="s">
        <v>834</v>
      </c>
      <c r="AS279" s="259" t="s">
        <v>665</v>
      </c>
      <c r="AT279" s="262"/>
      <c r="AU279" s="262"/>
      <c r="AV279" s="262" t="s">
        <v>1133</v>
      </c>
      <c r="AW279" s="262"/>
      <c r="AX279" s="262"/>
      <c r="AY279" s="262"/>
      <c r="AZ279" s="262"/>
      <c r="BA279" s="317">
        <v>55</v>
      </c>
      <c r="BB279" s="390">
        <v>1</v>
      </c>
    </row>
    <row r="280" spans="1:54" ht="24.95" customHeight="1">
      <c r="A280" s="322" t="s">
        <v>4807</v>
      </c>
      <c r="B280" s="19" t="s">
        <v>2227</v>
      </c>
      <c r="C280" s="26">
        <v>92</v>
      </c>
      <c r="D280" s="27" t="s">
        <v>1857</v>
      </c>
      <c r="E280" s="27" t="s">
        <v>1955</v>
      </c>
      <c r="F280" s="26" t="s">
        <v>5714</v>
      </c>
      <c r="G280" s="26" t="s">
        <v>1956</v>
      </c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 t="s">
        <v>1957</v>
      </c>
      <c r="AQ280" s="259"/>
      <c r="AR280" s="259" t="s">
        <v>1311</v>
      </c>
      <c r="AS280" s="259" t="s">
        <v>1958</v>
      </c>
      <c r="AT280" s="262"/>
      <c r="AU280" s="262"/>
      <c r="AV280" s="262"/>
      <c r="AW280" s="262" t="s">
        <v>1955</v>
      </c>
      <c r="AX280" s="262"/>
      <c r="AY280" s="262"/>
      <c r="AZ280" s="262"/>
      <c r="BA280" s="317">
        <v>152</v>
      </c>
      <c r="BB280" s="390">
        <v>1</v>
      </c>
    </row>
    <row r="281" spans="1:54" ht="24.95" customHeight="1">
      <c r="A281" s="322" t="s">
        <v>4807</v>
      </c>
      <c r="B281" s="19" t="s">
        <v>2214</v>
      </c>
      <c r="C281" s="26">
        <v>87</v>
      </c>
      <c r="D281" s="27"/>
      <c r="E281" s="27"/>
      <c r="F281" s="26" t="s">
        <v>6300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4732</v>
      </c>
      <c r="AB281" s="28" t="s">
        <v>4733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2285</v>
      </c>
      <c r="AK281" s="31">
        <v>39248</v>
      </c>
      <c r="AL281" s="328"/>
      <c r="AM281" s="329"/>
      <c r="AN281" s="25" t="s">
        <v>2256</v>
      </c>
      <c r="AO281" s="24">
        <v>45060</v>
      </c>
      <c r="AP281" s="258" t="s">
        <v>4734</v>
      </c>
      <c r="AQ281" s="259"/>
      <c r="AR281" s="259" t="s">
        <v>875</v>
      </c>
      <c r="AS281" s="259" t="s">
        <v>4735</v>
      </c>
      <c r="AT281" s="262"/>
      <c r="AU281" s="262"/>
      <c r="AV281" s="262"/>
      <c r="AW281" s="262"/>
      <c r="AX281" s="262"/>
      <c r="AY281" s="262"/>
      <c r="AZ281" s="262"/>
      <c r="BA281" s="317">
        <v>619</v>
      </c>
      <c r="BB281" s="390">
        <v>2</v>
      </c>
    </row>
    <row r="282" spans="1:54" ht="24.95" customHeight="1">
      <c r="A282" s="322" t="s">
        <v>4807</v>
      </c>
      <c r="B282" s="19" t="s">
        <v>2212</v>
      </c>
      <c r="C282" s="26">
        <v>82</v>
      </c>
      <c r="D282" s="27"/>
      <c r="E282" s="27"/>
      <c r="F282" s="26" t="s">
        <v>5715</v>
      </c>
      <c r="G282" s="26" t="s">
        <v>4977</v>
      </c>
      <c r="H282" s="26"/>
      <c r="I282" s="26"/>
      <c r="J282" s="26"/>
      <c r="K282" s="26"/>
      <c r="L282" s="26"/>
      <c r="M282" s="26" t="s">
        <v>4978</v>
      </c>
      <c r="N282" s="26" t="s">
        <v>4979</v>
      </c>
      <c r="O282" s="26"/>
      <c r="P282" s="26"/>
      <c r="Q282" s="26" t="s">
        <v>4980</v>
      </c>
      <c r="R282" s="26"/>
      <c r="S282" s="26"/>
      <c r="T282" s="26"/>
      <c r="U282" s="26"/>
      <c r="V282" s="26"/>
      <c r="W282" s="26"/>
      <c r="X282" s="26"/>
      <c r="Y282" s="26" t="s">
        <v>4981</v>
      </c>
      <c r="Z282" s="26"/>
      <c r="AA282" s="28" t="s">
        <v>788</v>
      </c>
      <c r="AB282" s="28" t="s">
        <v>4982</v>
      </c>
      <c r="AC282" s="28"/>
      <c r="AD282" s="28"/>
      <c r="AE282" s="28" t="s">
        <v>795</v>
      </c>
      <c r="AF282" s="28" t="s">
        <v>796</v>
      </c>
      <c r="AG282" s="28" t="s">
        <v>4983</v>
      </c>
      <c r="AH282" s="28" t="s">
        <v>4984</v>
      </c>
      <c r="AI282" s="29" t="s">
        <v>4985</v>
      </c>
      <c r="AJ282" s="30"/>
      <c r="AK282" s="31"/>
      <c r="AL282" s="328"/>
      <c r="AM282" s="329"/>
      <c r="AN282" s="25"/>
      <c r="AO282" s="24"/>
      <c r="AP282" s="258" t="s">
        <v>4986</v>
      </c>
      <c r="AQ282" s="259"/>
      <c r="AR282" s="259" t="s">
        <v>664</v>
      </c>
      <c r="AS282" s="259" t="s">
        <v>665</v>
      </c>
      <c r="AT282" s="262"/>
      <c r="AU282" s="262"/>
      <c r="AV282" s="262"/>
      <c r="AW282" s="262"/>
      <c r="AX282" s="262"/>
      <c r="AY282" s="262"/>
      <c r="AZ282" s="262"/>
      <c r="BA282" s="317">
        <v>572</v>
      </c>
      <c r="BB282" s="390">
        <v>1</v>
      </c>
    </row>
    <row r="283" spans="1:54" ht="24.95" customHeight="1">
      <c r="A283" s="322" t="s">
        <v>4807</v>
      </c>
      <c r="B283" s="19" t="s">
        <v>2212</v>
      </c>
      <c r="C283" s="26">
        <v>82</v>
      </c>
      <c r="D283" s="27"/>
      <c r="E283" s="27"/>
      <c r="F283" s="26" t="s">
        <v>6268</v>
      </c>
      <c r="G283" s="26" t="s">
        <v>4494</v>
      </c>
      <c r="H283" s="26"/>
      <c r="I283" s="26"/>
      <c r="J283" s="26"/>
      <c r="K283" s="26"/>
      <c r="L283" s="26"/>
      <c r="M283" s="26" t="s">
        <v>4463</v>
      </c>
      <c r="N283" s="26" t="s">
        <v>4495</v>
      </c>
      <c r="O283" s="26"/>
      <c r="P283" s="26"/>
      <c r="Q283" s="26" t="s">
        <v>4465</v>
      </c>
      <c r="R283" s="26"/>
      <c r="S283" s="26"/>
      <c r="T283" s="26"/>
      <c r="U283" s="26"/>
      <c r="V283" s="26"/>
      <c r="W283" s="26"/>
      <c r="X283" s="26"/>
      <c r="Y283" s="26" t="s">
        <v>4496</v>
      </c>
      <c r="Z283" s="26" t="s">
        <v>4467</v>
      </c>
      <c r="AA283" s="28" t="s">
        <v>788</v>
      </c>
      <c r="AB283" s="28" t="s">
        <v>4497</v>
      </c>
      <c r="AC283" s="28"/>
      <c r="AD283" s="28"/>
      <c r="AE283" s="28" t="s">
        <v>795</v>
      </c>
      <c r="AF283" s="28" t="s">
        <v>4498</v>
      </c>
      <c r="AG283" s="28"/>
      <c r="AH283" s="28" t="s">
        <v>4499</v>
      </c>
      <c r="AI283" s="29"/>
      <c r="AJ283" s="30"/>
      <c r="AK283" s="31"/>
      <c r="AL283" s="328"/>
      <c r="AM283" s="329"/>
      <c r="AN283" s="25" t="s">
        <v>2256</v>
      </c>
      <c r="AO283" s="24">
        <v>45060</v>
      </c>
      <c r="AP283" s="258" t="s">
        <v>4500</v>
      </c>
      <c r="AQ283" s="259"/>
      <c r="AR283" s="259" t="s">
        <v>664</v>
      </c>
      <c r="AS283" s="259" t="s">
        <v>665</v>
      </c>
      <c r="AT283" s="262">
        <v>37547</v>
      </c>
      <c r="AU283" s="262"/>
      <c r="AV283" s="262"/>
      <c r="AW283" s="262"/>
      <c r="AX283" s="262"/>
      <c r="AY283" s="262"/>
      <c r="AZ283" s="262"/>
      <c r="BA283" s="317">
        <v>576</v>
      </c>
      <c r="BB283" s="390">
        <v>2</v>
      </c>
    </row>
    <row r="284" spans="1:54" ht="24.95" customHeight="1">
      <c r="A284" s="322" t="s">
        <v>4807</v>
      </c>
      <c r="B284" s="19" t="s">
        <v>2212</v>
      </c>
      <c r="C284" s="26">
        <v>82</v>
      </c>
      <c r="D284" s="27"/>
      <c r="E284" s="27"/>
      <c r="F284" s="26" t="s">
        <v>6265</v>
      </c>
      <c r="G284" s="26" t="s">
        <v>4462</v>
      </c>
      <c r="H284" s="26"/>
      <c r="I284" s="26"/>
      <c r="J284" s="26"/>
      <c r="K284" s="26"/>
      <c r="L284" s="26"/>
      <c r="M284" s="26" t="s">
        <v>4463</v>
      </c>
      <c r="N284" s="26" t="s">
        <v>4464</v>
      </c>
      <c r="O284" s="26"/>
      <c r="P284" s="26"/>
      <c r="Q284" s="26" t="s">
        <v>4465</v>
      </c>
      <c r="R284" s="26"/>
      <c r="S284" s="26"/>
      <c r="T284" s="26"/>
      <c r="U284" s="26"/>
      <c r="V284" s="26"/>
      <c r="W284" s="26"/>
      <c r="X284" s="26"/>
      <c r="Y284" s="26" t="s">
        <v>4466</v>
      </c>
      <c r="Z284" s="26" t="s">
        <v>4467</v>
      </c>
      <c r="AA284" s="28" t="s">
        <v>788</v>
      </c>
      <c r="AB284" s="28" t="s">
        <v>4468</v>
      </c>
      <c r="AC284" s="28"/>
      <c r="AD284" s="28"/>
      <c r="AE284" s="28" t="s">
        <v>795</v>
      </c>
      <c r="AF284" s="28" t="s">
        <v>4469</v>
      </c>
      <c r="AG284" s="28" t="s">
        <v>4470</v>
      </c>
      <c r="AH284" s="28" t="s">
        <v>4471</v>
      </c>
      <c r="AI284" s="29"/>
      <c r="AJ284" s="30"/>
      <c r="AK284" s="31"/>
      <c r="AL284" s="328"/>
      <c r="AM284" s="329"/>
      <c r="AN284" s="25" t="s">
        <v>2256</v>
      </c>
      <c r="AO284" s="24">
        <v>45060</v>
      </c>
      <c r="AP284" s="258" t="s">
        <v>4472</v>
      </c>
      <c r="AQ284" s="259"/>
      <c r="AR284" s="259" t="s">
        <v>664</v>
      </c>
      <c r="AS284" s="259" t="s">
        <v>665</v>
      </c>
      <c r="AT284" s="262">
        <v>37547</v>
      </c>
      <c r="AU284" s="262"/>
      <c r="AV284" s="262"/>
      <c r="AW284" s="262"/>
      <c r="AX284" s="262"/>
      <c r="AY284" s="262"/>
      <c r="AZ284" s="262"/>
      <c r="BA284" s="317">
        <v>573</v>
      </c>
      <c r="BB284" s="390">
        <v>2</v>
      </c>
    </row>
    <row r="285" spans="1:54" ht="24.95" customHeight="1">
      <c r="A285" s="322" t="s">
        <v>4807</v>
      </c>
      <c r="B285" s="19" t="s">
        <v>2206</v>
      </c>
      <c r="C285" s="26">
        <v>15</v>
      </c>
      <c r="D285" s="27" t="s">
        <v>2207</v>
      </c>
      <c r="E285" s="27"/>
      <c r="F285" s="26" t="s">
        <v>6114</v>
      </c>
      <c r="G285" s="26" t="s">
        <v>3</v>
      </c>
      <c r="H285" s="26"/>
      <c r="I285" s="26"/>
      <c r="J285" s="26"/>
      <c r="K285" s="26"/>
      <c r="L285" s="26"/>
      <c r="M285" s="26" t="s">
        <v>3687</v>
      </c>
      <c r="N285" s="26" t="s">
        <v>3688</v>
      </c>
      <c r="O285" s="26"/>
      <c r="P285" s="26" t="s">
        <v>3689</v>
      </c>
      <c r="Q285" s="26" t="s">
        <v>3690</v>
      </c>
      <c r="R285" s="26"/>
      <c r="S285" s="26" t="s">
        <v>3691</v>
      </c>
      <c r="T285" s="26"/>
      <c r="U285" s="26" t="s">
        <v>3692</v>
      </c>
      <c r="V285" s="26"/>
      <c r="W285" s="26"/>
      <c r="X285" s="26"/>
      <c r="Y285" s="26" t="s">
        <v>3693</v>
      </c>
      <c r="Z285" s="26" t="s">
        <v>714</v>
      </c>
      <c r="AA285" s="28" t="s">
        <v>3694</v>
      </c>
      <c r="AB285" s="28" t="s">
        <v>3695</v>
      </c>
      <c r="AC285" s="28"/>
      <c r="AD285" s="28"/>
      <c r="AE285" s="28" t="s">
        <v>695</v>
      </c>
      <c r="AF285" s="28" t="s">
        <v>2886</v>
      </c>
      <c r="AG285" s="28"/>
      <c r="AH285" s="28" t="s">
        <v>3696</v>
      </c>
      <c r="AI285" s="29"/>
      <c r="AJ285" s="30" t="s">
        <v>2423</v>
      </c>
      <c r="AK285" s="31">
        <v>39248</v>
      </c>
      <c r="AL285" s="328"/>
      <c r="AM285" s="329"/>
      <c r="AN285" s="25" t="s">
        <v>2256</v>
      </c>
      <c r="AO285" s="24">
        <v>45060</v>
      </c>
      <c r="AP285" s="258" t="s">
        <v>3697</v>
      </c>
      <c r="AQ285" s="259"/>
      <c r="AR285" s="259" t="s">
        <v>2200</v>
      </c>
      <c r="AS285" s="259" t="s">
        <v>665</v>
      </c>
      <c r="AT285" s="262"/>
      <c r="AU285" s="262"/>
      <c r="AV285" s="262"/>
      <c r="AW285" s="262"/>
      <c r="AX285" s="262"/>
      <c r="AY285" s="262"/>
      <c r="AZ285" s="262"/>
      <c r="BA285" s="317">
        <v>391</v>
      </c>
      <c r="BB285" s="390">
        <v>2</v>
      </c>
    </row>
    <row r="286" spans="1:54" ht="24.95" customHeight="1">
      <c r="A286" s="322" t="s">
        <v>4807</v>
      </c>
      <c r="B286" s="19" t="s">
        <v>2215</v>
      </c>
      <c r="C286" s="26">
        <v>91</v>
      </c>
      <c r="D286" s="27" t="s">
        <v>827</v>
      </c>
      <c r="E286" s="27" t="s">
        <v>1013</v>
      </c>
      <c r="F286" s="26" t="s">
        <v>5717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/>
      <c r="Q286" s="26" t="s">
        <v>3</v>
      </c>
      <c r="R286" s="26"/>
      <c r="S286" s="26"/>
      <c r="T286" s="26"/>
      <c r="U286" s="26" t="s">
        <v>3</v>
      </c>
      <c r="V286" s="26"/>
      <c r="W286" s="26"/>
      <c r="X286" s="26"/>
      <c r="Y286" s="26" t="s">
        <v>1014</v>
      </c>
      <c r="Z286" s="26"/>
      <c r="AA286" s="28" t="s">
        <v>1015</v>
      </c>
      <c r="AB286" s="28" t="s">
        <v>1016</v>
      </c>
      <c r="AC286" s="28"/>
      <c r="AD286" s="28"/>
      <c r="AE286" s="28"/>
      <c r="AF286" s="28"/>
      <c r="AG286" s="28"/>
      <c r="AH286" s="28"/>
      <c r="AI286" s="29"/>
      <c r="AJ286" s="30" t="s">
        <v>832</v>
      </c>
      <c r="AK286" s="31" t="s">
        <v>3</v>
      </c>
      <c r="AL286" s="328"/>
      <c r="AM286" s="329"/>
      <c r="AN286" s="25"/>
      <c r="AO286" s="24"/>
      <c r="AP286" s="258" t="s">
        <v>1017</v>
      </c>
      <c r="AQ286" s="259"/>
      <c r="AR286" s="259" t="s">
        <v>834</v>
      </c>
      <c r="AS286" s="259" t="s">
        <v>665</v>
      </c>
      <c r="AT286" s="262"/>
      <c r="AU286" s="262"/>
      <c r="AV286" s="262" t="s">
        <v>1013</v>
      </c>
      <c r="AW286" s="262"/>
      <c r="AX286" s="262"/>
      <c r="AY286" s="262"/>
      <c r="AZ286" s="262"/>
      <c r="BA286" s="317">
        <v>42</v>
      </c>
      <c r="BB286" s="390">
        <v>1</v>
      </c>
    </row>
    <row r="287" spans="1:54" ht="24.95" customHeight="1">
      <c r="A287" s="322" t="s">
        <v>6856</v>
      </c>
      <c r="B287" s="19"/>
      <c r="C287" s="26">
        <v>21</v>
      </c>
      <c r="D287" s="27"/>
      <c r="E287" s="27"/>
      <c r="F287" s="26" t="s">
        <v>4794</v>
      </c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 t="s">
        <v>4795</v>
      </c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 t="s">
        <v>4787</v>
      </c>
      <c r="AK287" s="31">
        <v>45075</v>
      </c>
      <c r="AL287" s="328"/>
      <c r="AM287" s="329"/>
      <c r="AN287" s="25"/>
      <c r="AO287" s="24"/>
      <c r="AP287" s="258" t="s">
        <v>4794</v>
      </c>
      <c r="AQ287" s="259">
        <v>285</v>
      </c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>
        <v>3</v>
      </c>
    </row>
    <row r="288" spans="1:54" ht="24.95" customHeight="1">
      <c r="A288" s="322" t="s">
        <v>4807</v>
      </c>
      <c r="B288" s="19" t="s">
        <v>2215</v>
      </c>
      <c r="C288" s="26">
        <v>91</v>
      </c>
      <c r="D288" s="27" t="s">
        <v>827</v>
      </c>
      <c r="E288" s="27" t="s">
        <v>1002</v>
      </c>
      <c r="F288" s="26" t="s">
        <v>5718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1003</v>
      </c>
      <c r="N288" s="26" t="s">
        <v>1004</v>
      </c>
      <c r="O288" s="26"/>
      <c r="P288" s="26"/>
      <c r="Q288" s="26" t="s">
        <v>1005</v>
      </c>
      <c r="R288" s="26"/>
      <c r="S288" s="26"/>
      <c r="T288" s="26"/>
      <c r="U288" s="26" t="s">
        <v>3</v>
      </c>
      <c r="V288" s="26"/>
      <c r="W288" s="26"/>
      <c r="X288" s="26"/>
      <c r="Y288" s="26" t="s">
        <v>1006</v>
      </c>
      <c r="Z288" s="26"/>
      <c r="AA288" s="28" t="s">
        <v>1007</v>
      </c>
      <c r="AB288" s="28" t="s">
        <v>1008</v>
      </c>
      <c r="AC288" s="28"/>
      <c r="AD288" s="28"/>
      <c r="AE288" s="28" t="s">
        <v>4</v>
      </c>
      <c r="AF288" s="28" t="s">
        <v>1009</v>
      </c>
      <c r="AG288" s="28"/>
      <c r="AH288" s="28" t="s">
        <v>1010</v>
      </c>
      <c r="AI288" s="29"/>
      <c r="AJ288" s="30" t="s">
        <v>1011</v>
      </c>
      <c r="AK288" s="31">
        <v>40179</v>
      </c>
      <c r="AL288" s="328"/>
      <c r="AM288" s="329"/>
      <c r="AN288" s="25"/>
      <c r="AO288" s="24"/>
      <c r="AP288" s="258" t="s">
        <v>1012</v>
      </c>
      <c r="AQ288" s="259"/>
      <c r="AR288" s="259" t="s">
        <v>834</v>
      </c>
      <c r="AS288" s="259" t="s">
        <v>665</v>
      </c>
      <c r="AT288" s="262"/>
      <c r="AU288" s="262"/>
      <c r="AV288" s="262" t="s">
        <v>1002</v>
      </c>
      <c r="AW288" s="262"/>
      <c r="AX288" s="262"/>
      <c r="AY288" s="262"/>
      <c r="AZ288" s="262"/>
      <c r="BA288" s="317">
        <v>41</v>
      </c>
      <c r="BB288" s="390">
        <v>1</v>
      </c>
    </row>
    <row r="289" spans="1:54" ht="24.95" customHeight="1">
      <c r="A289" s="322" t="s">
        <v>4807</v>
      </c>
      <c r="B289" s="19" t="s">
        <v>2214</v>
      </c>
      <c r="C289" s="26">
        <v>87</v>
      </c>
      <c r="D289" s="27"/>
      <c r="E289" s="27"/>
      <c r="F289" s="26" t="s">
        <v>6298</v>
      </c>
      <c r="G289" s="26" t="s">
        <v>4715</v>
      </c>
      <c r="H289" s="26" t="s">
        <v>3</v>
      </c>
      <c r="I289" s="26"/>
      <c r="J289" s="26"/>
      <c r="K289" s="26"/>
      <c r="L289" s="26"/>
      <c r="M289" s="26" t="s">
        <v>4716</v>
      </c>
      <c r="N289" s="26" t="s">
        <v>4717</v>
      </c>
      <c r="O289" s="26"/>
      <c r="P289" s="26" t="s">
        <v>3</v>
      </c>
      <c r="Q289" s="26" t="s">
        <v>4718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4719</v>
      </c>
      <c r="AB289" s="28" t="s">
        <v>4720</v>
      </c>
      <c r="AC289" s="28"/>
      <c r="AD289" s="28"/>
      <c r="AE289" s="28" t="s">
        <v>4</v>
      </c>
      <c r="AF289" s="28" t="s">
        <v>3025</v>
      </c>
      <c r="AG289" s="28"/>
      <c r="AH289" s="28" t="s">
        <v>4721</v>
      </c>
      <c r="AI289" s="29"/>
      <c r="AJ289" s="30" t="s">
        <v>2285</v>
      </c>
      <c r="AK289" s="31">
        <v>39248</v>
      </c>
      <c r="AL289" s="328"/>
      <c r="AM289" s="329"/>
      <c r="AN289" s="25" t="s">
        <v>2256</v>
      </c>
      <c r="AO289" s="24">
        <v>45060</v>
      </c>
      <c r="AP289" s="258" t="s">
        <v>4722</v>
      </c>
      <c r="AQ289" s="259"/>
      <c r="AR289" s="259" t="s">
        <v>875</v>
      </c>
      <c r="AS289" s="259" t="s">
        <v>4723</v>
      </c>
      <c r="AT289" s="262"/>
      <c r="AU289" s="262"/>
      <c r="AV289" s="262"/>
      <c r="AW289" s="262"/>
      <c r="AX289" s="262"/>
      <c r="AY289" s="262"/>
      <c r="AZ289" s="262"/>
      <c r="BA289" s="317">
        <v>617</v>
      </c>
      <c r="BB289" s="390">
        <v>2</v>
      </c>
    </row>
    <row r="290" spans="1:54" ht="24.95" customHeight="1">
      <c r="A290" s="322" t="s">
        <v>4807</v>
      </c>
      <c r="B290" s="19" t="s">
        <v>2206</v>
      </c>
      <c r="C290" s="26">
        <v>15</v>
      </c>
      <c r="D290" s="27" t="s">
        <v>2202</v>
      </c>
      <c r="E290" s="27"/>
      <c r="F290" s="26" t="s">
        <v>5971</v>
      </c>
      <c r="G290" s="26" t="s">
        <v>2690</v>
      </c>
      <c r="H290" s="26" t="s">
        <v>3</v>
      </c>
      <c r="I290" s="26"/>
      <c r="J290" s="26"/>
      <c r="K290" s="26"/>
      <c r="L290" s="26"/>
      <c r="M290" s="26" t="s">
        <v>2691</v>
      </c>
      <c r="N290" s="26" t="s">
        <v>2692</v>
      </c>
      <c r="O290" s="26"/>
      <c r="P290" s="26" t="s">
        <v>3</v>
      </c>
      <c r="Q290" s="26" t="s">
        <v>2693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2694</v>
      </c>
      <c r="AB290" s="28" t="s">
        <v>2695</v>
      </c>
      <c r="AC290" s="28"/>
      <c r="AD290" s="28"/>
      <c r="AE290" s="28" t="s">
        <v>701</v>
      </c>
      <c r="AF290" s="28" t="s">
        <v>738</v>
      </c>
      <c r="AG290" s="28"/>
      <c r="AH290" s="28" t="s">
        <v>2696</v>
      </c>
      <c r="AI290" s="29"/>
      <c r="AJ290" s="30" t="s">
        <v>2285</v>
      </c>
      <c r="AK290" s="31">
        <v>39248</v>
      </c>
      <c r="AL290" s="328"/>
      <c r="AM290" s="329"/>
      <c r="AN290" s="25" t="s">
        <v>2256</v>
      </c>
      <c r="AO290" s="24">
        <v>45060</v>
      </c>
      <c r="AP290" s="258" t="s">
        <v>2697</v>
      </c>
      <c r="AQ290" s="259"/>
      <c r="AR290" s="259" t="s">
        <v>875</v>
      </c>
      <c r="AS290" s="259" t="s">
        <v>2698</v>
      </c>
      <c r="AT290" s="262"/>
      <c r="AU290" s="262"/>
      <c r="AV290" s="262"/>
      <c r="AW290" s="262"/>
      <c r="AX290" s="262"/>
      <c r="AY290" s="262"/>
      <c r="AZ290" s="262"/>
      <c r="BA290" s="317">
        <v>242</v>
      </c>
      <c r="BB290" s="390">
        <v>2</v>
      </c>
    </row>
    <row r="291" spans="1:54" ht="24.95" customHeight="1">
      <c r="A291" s="322" t="s">
        <v>4807</v>
      </c>
      <c r="B291" s="19" t="s">
        <v>2215</v>
      </c>
      <c r="C291" s="26">
        <v>91</v>
      </c>
      <c r="D291" s="27" t="s">
        <v>1351</v>
      </c>
      <c r="E291" s="27" t="s">
        <v>1789</v>
      </c>
      <c r="F291" s="26" t="s">
        <v>5719</v>
      </c>
      <c r="G291" s="26" t="s">
        <v>3</v>
      </c>
      <c r="H291" s="26" t="s">
        <v>1790</v>
      </c>
      <c r="I291" s="26"/>
      <c r="J291" s="26"/>
      <c r="K291" s="26"/>
      <c r="L291" s="26"/>
      <c r="M291" s="26" t="s">
        <v>1791</v>
      </c>
      <c r="N291" s="26" t="s">
        <v>1792</v>
      </c>
      <c r="O291" s="26"/>
      <c r="P291" s="26" t="s">
        <v>1793</v>
      </c>
      <c r="Q291" s="26" t="s">
        <v>1794</v>
      </c>
      <c r="R291" s="26"/>
      <c r="S291" s="26"/>
      <c r="T291" s="26" t="s">
        <v>1795</v>
      </c>
      <c r="U291" s="26" t="s">
        <v>1796</v>
      </c>
      <c r="V291" s="26" t="s">
        <v>1797</v>
      </c>
      <c r="W291" s="26"/>
      <c r="X291" s="26"/>
      <c r="Y291" s="26" t="s">
        <v>1798</v>
      </c>
      <c r="Z291" s="26"/>
      <c r="AA291" s="28" t="s">
        <v>1799</v>
      </c>
      <c r="AB291" s="28" t="s">
        <v>1800</v>
      </c>
      <c r="AC291" s="28"/>
      <c r="AD291" s="28"/>
      <c r="AE291" s="28" t="s">
        <v>701</v>
      </c>
      <c r="AF291" s="28" t="s">
        <v>738</v>
      </c>
      <c r="AG291" s="28"/>
      <c r="AH291" s="28" t="s">
        <v>1801</v>
      </c>
      <c r="AI291" s="29"/>
      <c r="AJ291" s="30" t="s">
        <v>962</v>
      </c>
      <c r="AK291" s="31" t="s">
        <v>3</v>
      </c>
      <c r="AL291" s="328"/>
      <c r="AM291" s="329"/>
      <c r="AN291" s="25"/>
      <c r="AO291" s="24"/>
      <c r="AP291" s="258" t="s">
        <v>1802</v>
      </c>
      <c r="AQ291" s="259"/>
      <c r="AR291" s="259" t="s">
        <v>834</v>
      </c>
      <c r="AS291" s="259" t="s">
        <v>665</v>
      </c>
      <c r="AT291" s="262"/>
      <c r="AU291" s="262"/>
      <c r="AV291" s="262" t="s">
        <v>1789</v>
      </c>
      <c r="AW291" s="262"/>
      <c r="AX291" s="262"/>
      <c r="AY291" s="262"/>
      <c r="AZ291" s="262"/>
      <c r="BA291" s="317">
        <v>123</v>
      </c>
      <c r="BB291" s="390">
        <v>1</v>
      </c>
    </row>
    <row r="292" spans="1:54" ht="24.95" customHeight="1">
      <c r="A292" s="322" t="s">
        <v>4807</v>
      </c>
      <c r="B292" s="19" t="s">
        <v>2206</v>
      </c>
      <c r="C292" s="26">
        <v>15</v>
      </c>
      <c r="D292" s="27" t="s">
        <v>2207</v>
      </c>
      <c r="E292" s="27"/>
      <c r="F292" s="26" t="s">
        <v>6112</v>
      </c>
      <c r="G292" s="26" t="s">
        <v>3665</v>
      </c>
      <c r="H292" s="26"/>
      <c r="I292" s="26"/>
      <c r="J292" s="26"/>
      <c r="K292" s="26"/>
      <c r="L292" s="26"/>
      <c r="M292" s="26" t="s">
        <v>3666</v>
      </c>
      <c r="N292" s="26" t="s">
        <v>3667</v>
      </c>
      <c r="O292" s="26"/>
      <c r="P292" s="26" t="s">
        <v>3668</v>
      </c>
      <c r="Q292" s="26"/>
      <c r="R292" s="26"/>
      <c r="S292" s="26" t="s">
        <v>3669</v>
      </c>
      <c r="T292" s="26"/>
      <c r="U292" s="26" t="s">
        <v>3670</v>
      </c>
      <c r="V292" s="26"/>
      <c r="W292" s="26"/>
      <c r="X292" s="26"/>
      <c r="Y292" s="26" t="s">
        <v>3671</v>
      </c>
      <c r="Z292" s="26" t="s">
        <v>714</v>
      </c>
      <c r="AA292" s="28" t="s">
        <v>3672</v>
      </c>
      <c r="AB292" s="28" t="s">
        <v>3673</v>
      </c>
      <c r="AC292" s="28"/>
      <c r="AD292" s="28"/>
      <c r="AE292" s="28" t="s">
        <v>695</v>
      </c>
      <c r="AF292" s="28" t="s">
        <v>3224</v>
      </c>
      <c r="AG292" s="28"/>
      <c r="AH292" s="28" t="s">
        <v>3674</v>
      </c>
      <c r="AI292" s="29"/>
      <c r="AJ292" s="30" t="s">
        <v>2423</v>
      </c>
      <c r="AK292" s="31">
        <v>39248</v>
      </c>
      <c r="AL292" s="328"/>
      <c r="AM292" s="329"/>
      <c r="AN292" s="25" t="s">
        <v>2256</v>
      </c>
      <c r="AO292" s="24">
        <v>45060</v>
      </c>
      <c r="AP292" s="258" t="s">
        <v>3675</v>
      </c>
      <c r="AQ292" s="259"/>
      <c r="AR292" s="259" t="s">
        <v>2200</v>
      </c>
      <c r="AS292" s="259" t="s">
        <v>665</v>
      </c>
      <c r="AT292" s="262"/>
      <c r="AU292" s="262"/>
      <c r="AV292" s="262"/>
      <c r="AW292" s="262"/>
      <c r="AX292" s="262"/>
      <c r="AY292" s="262"/>
      <c r="AZ292" s="262"/>
      <c r="BA292" s="317">
        <v>389</v>
      </c>
      <c r="BB292" s="390">
        <v>2</v>
      </c>
    </row>
    <row r="293" spans="1:54" ht="24.95" customHeight="1">
      <c r="A293" s="322" t="s">
        <v>4807</v>
      </c>
      <c r="B293" s="19" t="s">
        <v>2206</v>
      </c>
      <c r="C293" s="26">
        <v>15</v>
      </c>
      <c r="D293" s="27" t="s">
        <v>2202</v>
      </c>
      <c r="E293" s="27"/>
      <c r="F293" s="26" t="s">
        <v>6013</v>
      </c>
      <c r="G293" s="26" t="s">
        <v>2960</v>
      </c>
      <c r="H293" s="26" t="s">
        <v>3</v>
      </c>
      <c r="I293" s="26"/>
      <c r="J293" s="26"/>
      <c r="K293" s="26"/>
      <c r="L293" s="26"/>
      <c r="M293" s="26" t="s">
        <v>2410</v>
      </c>
      <c r="N293" s="26" t="s">
        <v>2961</v>
      </c>
      <c r="O293" s="26"/>
      <c r="P293" s="26" t="s">
        <v>3</v>
      </c>
      <c r="Q293" s="26" t="s">
        <v>2962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2963</v>
      </c>
      <c r="AB293" s="28" t="s">
        <v>2964</v>
      </c>
      <c r="AC293" s="28"/>
      <c r="AD293" s="28"/>
      <c r="AE293" s="28" t="s">
        <v>4</v>
      </c>
      <c r="AF293" s="28" t="s">
        <v>706</v>
      </c>
      <c r="AG293" s="28"/>
      <c r="AH293" s="28" t="s">
        <v>2965</v>
      </c>
      <c r="AI293" s="29"/>
      <c r="AJ293" s="30" t="s">
        <v>2285</v>
      </c>
      <c r="AK293" s="31">
        <v>39248</v>
      </c>
      <c r="AL293" s="328"/>
      <c r="AM293" s="329"/>
      <c r="AN293" s="25" t="s">
        <v>2256</v>
      </c>
      <c r="AO293" s="24">
        <v>45060</v>
      </c>
      <c r="AP293" s="258" t="s">
        <v>2966</v>
      </c>
      <c r="AQ293" s="259"/>
      <c r="AR293" s="259" t="s">
        <v>875</v>
      </c>
      <c r="AS293" s="259" t="s">
        <v>2967</v>
      </c>
      <c r="AT293" s="262"/>
      <c r="AU293" s="262"/>
      <c r="AV293" s="262"/>
      <c r="AW293" s="262"/>
      <c r="AX293" s="262"/>
      <c r="AY293" s="262"/>
      <c r="AZ293" s="262"/>
      <c r="BA293" s="317">
        <v>284</v>
      </c>
      <c r="BB293" s="390">
        <v>2</v>
      </c>
    </row>
    <row r="294" spans="1:54" ht="24.95" customHeight="1">
      <c r="A294" s="322" t="s">
        <v>4807</v>
      </c>
      <c r="B294" s="19" t="s">
        <v>2206</v>
      </c>
      <c r="C294" s="26">
        <v>15</v>
      </c>
      <c r="D294" s="27" t="s">
        <v>2207</v>
      </c>
      <c r="E294" s="27"/>
      <c r="F294" s="26" t="s">
        <v>6106</v>
      </c>
      <c r="G294" s="26" t="s">
        <v>3603</v>
      </c>
      <c r="H294" s="26"/>
      <c r="I294" s="26"/>
      <c r="J294" s="26"/>
      <c r="K294" s="26"/>
      <c r="L294" s="26"/>
      <c r="M294" s="26" t="s">
        <v>3604</v>
      </c>
      <c r="N294" s="26" t="s">
        <v>3605</v>
      </c>
      <c r="O294" s="26"/>
      <c r="P294" s="26" t="s">
        <v>3606</v>
      </c>
      <c r="Q294" s="26"/>
      <c r="R294" s="26"/>
      <c r="S294" s="26" t="s">
        <v>3607</v>
      </c>
      <c r="T294" s="26"/>
      <c r="U294" s="26" t="s">
        <v>3608</v>
      </c>
      <c r="V294" s="26" t="s">
        <v>3608</v>
      </c>
      <c r="W294" s="26"/>
      <c r="X294" s="26"/>
      <c r="Y294" s="26" t="s">
        <v>3609</v>
      </c>
      <c r="Z294" s="26" t="s">
        <v>678</v>
      </c>
      <c r="AA294" s="28" t="s">
        <v>1153</v>
      </c>
      <c r="AB294" s="28" t="s">
        <v>3610</v>
      </c>
      <c r="AC294" s="28"/>
      <c r="AD294" s="28"/>
      <c r="AE294" s="28" t="s">
        <v>4</v>
      </c>
      <c r="AF294" s="28" t="s">
        <v>706</v>
      </c>
      <c r="AG294" s="28"/>
      <c r="AH294" s="28" t="s">
        <v>3611</v>
      </c>
      <c r="AI294" s="29"/>
      <c r="AJ294" s="30"/>
      <c r="AK294" s="31"/>
      <c r="AL294" s="328"/>
      <c r="AM294" s="329"/>
      <c r="AN294" s="25" t="s">
        <v>2256</v>
      </c>
      <c r="AO294" s="24">
        <v>45060</v>
      </c>
      <c r="AP294" s="258" t="s">
        <v>3612</v>
      </c>
      <c r="AQ294" s="259"/>
      <c r="AR294" s="259" t="s">
        <v>671</v>
      </c>
      <c r="AS294" s="259" t="s">
        <v>665</v>
      </c>
      <c r="AT294" s="262"/>
      <c r="AU294" s="262"/>
      <c r="AV294" s="262"/>
      <c r="AW294" s="262"/>
      <c r="AX294" s="262"/>
      <c r="AY294" s="262"/>
      <c r="AZ294" s="262"/>
      <c r="BA294" s="317">
        <v>383</v>
      </c>
      <c r="BB294" s="390">
        <v>2</v>
      </c>
    </row>
    <row r="295" spans="1:54" ht="24.95" customHeight="1">
      <c r="A295" s="322" t="s">
        <v>6856</v>
      </c>
      <c r="B295" s="19"/>
      <c r="C295" s="26"/>
      <c r="D295" s="27"/>
      <c r="E295" s="27"/>
      <c r="F295" s="26" t="s">
        <v>6833</v>
      </c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 t="s">
        <v>6834</v>
      </c>
      <c r="U295" s="26" t="s">
        <v>6835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4787</v>
      </c>
      <c r="AK295" s="31">
        <v>45075</v>
      </c>
      <c r="AL295" s="328"/>
      <c r="AM295" s="329"/>
      <c r="AN295" s="25"/>
      <c r="AO295" s="24"/>
      <c r="AP295" s="258" t="s">
        <v>6833</v>
      </c>
      <c r="AQ295" s="259">
        <v>275</v>
      </c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>
        <v>3</v>
      </c>
    </row>
    <row r="296" spans="1:54" ht="24.95" customHeight="1">
      <c r="A296" s="322" t="s">
        <v>4807</v>
      </c>
      <c r="B296" s="19" t="s">
        <v>2213</v>
      </c>
      <c r="C296" s="26">
        <v>83</v>
      </c>
      <c r="D296" s="27"/>
      <c r="E296" s="27"/>
      <c r="F296" s="26" t="s">
        <v>6273</v>
      </c>
      <c r="G296" s="26" t="s">
        <v>3</v>
      </c>
      <c r="H296" s="26"/>
      <c r="I296" s="26"/>
      <c r="J296" s="26"/>
      <c r="K296" s="26"/>
      <c r="L296" s="26"/>
      <c r="M296" s="26" t="s">
        <v>4536</v>
      </c>
      <c r="N296" s="26" t="s">
        <v>4537</v>
      </c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 t="s">
        <v>800</v>
      </c>
      <c r="AB296" s="28" t="s">
        <v>4538</v>
      </c>
      <c r="AC296" s="28"/>
      <c r="AD296" s="28"/>
      <c r="AE296" s="28" t="s">
        <v>695</v>
      </c>
      <c r="AF296" s="28" t="s">
        <v>2886</v>
      </c>
      <c r="AG296" s="28" t="s">
        <v>4539</v>
      </c>
      <c r="AH296" s="28" t="s">
        <v>4540</v>
      </c>
      <c r="AI296" s="29"/>
      <c r="AJ296" s="30"/>
      <c r="AK296" s="31"/>
      <c r="AL296" s="328"/>
      <c r="AM296" s="329"/>
      <c r="AN296" s="25" t="s">
        <v>2256</v>
      </c>
      <c r="AO296" s="24">
        <v>45060</v>
      </c>
      <c r="AP296" s="258" t="s">
        <v>4541</v>
      </c>
      <c r="AQ296" s="259"/>
      <c r="AR296" s="259" t="s">
        <v>664</v>
      </c>
      <c r="AS296" s="259" t="s">
        <v>4542</v>
      </c>
      <c r="AT296" s="262"/>
      <c r="AU296" s="262"/>
      <c r="AV296" s="262"/>
      <c r="AW296" s="262"/>
      <c r="AX296" s="262"/>
      <c r="AY296" s="262"/>
      <c r="AZ296" s="262"/>
      <c r="BA296" s="317">
        <v>584</v>
      </c>
      <c r="BB296" s="390">
        <v>2</v>
      </c>
    </row>
    <row r="297" spans="1:54" ht="24.95" customHeight="1">
      <c r="A297" s="322" t="s">
        <v>6856</v>
      </c>
      <c r="B297" s="19"/>
      <c r="C297" s="26">
        <v>32</v>
      </c>
      <c r="D297" s="27"/>
      <c r="E297" s="27"/>
      <c r="F297" s="26" t="s">
        <v>6328</v>
      </c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 t="s">
        <v>6329</v>
      </c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 t="s">
        <v>4787</v>
      </c>
      <c r="AK297" s="31">
        <v>45075</v>
      </c>
      <c r="AL297" s="328"/>
      <c r="AM297" s="329"/>
      <c r="AN297" s="25"/>
      <c r="AO297" s="24"/>
      <c r="AP297" s="258" t="s">
        <v>6330</v>
      </c>
      <c r="AQ297" s="259">
        <v>14</v>
      </c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>
        <v>3</v>
      </c>
    </row>
    <row r="298" spans="1:54" ht="24.95" customHeight="1">
      <c r="A298" s="322" t="s">
        <v>4807</v>
      </c>
      <c r="B298" s="19" t="s">
        <v>2206</v>
      </c>
      <c r="C298" s="26">
        <v>15</v>
      </c>
      <c r="D298" s="27" t="s">
        <v>2202</v>
      </c>
      <c r="E298" s="27"/>
      <c r="F298" s="26" t="s">
        <v>6089</v>
      </c>
      <c r="G298" s="26" t="s">
        <v>3435</v>
      </c>
      <c r="H298" s="26"/>
      <c r="I298" s="26"/>
      <c r="J298" s="26"/>
      <c r="K298" s="26"/>
      <c r="L298" s="26"/>
      <c r="M298" s="26" t="s">
        <v>3436</v>
      </c>
      <c r="N298" s="26" t="s">
        <v>3437</v>
      </c>
      <c r="O298" s="26"/>
      <c r="P298" s="26"/>
      <c r="Q298" s="26"/>
      <c r="R298" s="26"/>
      <c r="S298" s="26" t="s">
        <v>3438</v>
      </c>
      <c r="T298" s="26"/>
      <c r="U298" s="26" t="s">
        <v>3439</v>
      </c>
      <c r="V298" s="26"/>
      <c r="W298" s="26"/>
      <c r="X298" s="26"/>
      <c r="Y298" s="26" t="s">
        <v>3440</v>
      </c>
      <c r="Z298" s="26" t="s">
        <v>678</v>
      </c>
      <c r="AA298" s="28" t="s">
        <v>3441</v>
      </c>
      <c r="AB298" s="28" t="s">
        <v>3442</v>
      </c>
      <c r="AC298" s="28"/>
      <c r="AD298" s="28"/>
      <c r="AE298" s="28" t="s">
        <v>4</v>
      </c>
      <c r="AF298" s="28" t="s">
        <v>1187</v>
      </c>
      <c r="AG298" s="28"/>
      <c r="AH298" s="28" t="s">
        <v>3443</v>
      </c>
      <c r="AI298" s="29"/>
      <c r="AJ298" s="30" t="s">
        <v>2423</v>
      </c>
      <c r="AK298" s="31">
        <v>39248</v>
      </c>
      <c r="AL298" s="328"/>
      <c r="AM298" s="329"/>
      <c r="AN298" s="25" t="s">
        <v>2256</v>
      </c>
      <c r="AO298" s="24">
        <v>45060</v>
      </c>
      <c r="AP298" s="258" t="s">
        <v>3444</v>
      </c>
      <c r="AQ298" s="259"/>
      <c r="AR298" s="259" t="s">
        <v>2200</v>
      </c>
      <c r="AS298" s="259" t="s">
        <v>665</v>
      </c>
      <c r="AT298" s="262"/>
      <c r="AU298" s="262"/>
      <c r="AV298" s="262"/>
      <c r="AW298" s="262"/>
      <c r="AX298" s="262"/>
      <c r="AY298" s="262"/>
      <c r="AZ298" s="262"/>
      <c r="BA298" s="317">
        <v>360</v>
      </c>
      <c r="BB298" s="390">
        <v>2</v>
      </c>
    </row>
    <row r="299" spans="1:54" ht="24.95" customHeight="1">
      <c r="A299" s="322" t="s">
        <v>4807</v>
      </c>
      <c r="B299" s="19" t="s">
        <v>2212</v>
      </c>
      <c r="C299" s="26">
        <v>82</v>
      </c>
      <c r="D299" s="27"/>
      <c r="E299" s="27"/>
      <c r="F299" s="26" t="s">
        <v>6269</v>
      </c>
      <c r="G299" s="26" t="s">
        <v>4501</v>
      </c>
      <c r="H299" s="26"/>
      <c r="I299" s="26"/>
      <c r="J299" s="26"/>
      <c r="K299" s="26"/>
      <c r="L299" s="26"/>
      <c r="M299" s="26" t="s">
        <v>4502</v>
      </c>
      <c r="N299" s="26" t="s">
        <v>4503</v>
      </c>
      <c r="O299" s="26"/>
      <c r="P299" s="26"/>
      <c r="Q299" s="26" t="s">
        <v>4504</v>
      </c>
      <c r="R299" s="26"/>
      <c r="S299" s="26"/>
      <c r="T299" s="26"/>
      <c r="U299" s="26"/>
      <c r="V299" s="26"/>
      <c r="W299" s="26"/>
      <c r="X299" s="26"/>
      <c r="Y299" s="26" t="s">
        <v>4505</v>
      </c>
      <c r="Z299" s="26"/>
      <c r="AA299" s="28" t="s">
        <v>4506</v>
      </c>
      <c r="AB299" s="28" t="s">
        <v>4507</v>
      </c>
      <c r="AC299" s="28"/>
      <c r="AD299" s="28"/>
      <c r="AE299" s="28" t="s">
        <v>791</v>
      </c>
      <c r="AF299" s="28" t="s">
        <v>4508</v>
      </c>
      <c r="AG299" s="28"/>
      <c r="AH299" s="28" t="s">
        <v>4509</v>
      </c>
      <c r="AI299" s="29"/>
      <c r="AJ299" s="30"/>
      <c r="AK299" s="31"/>
      <c r="AL299" s="328"/>
      <c r="AM299" s="329"/>
      <c r="AN299" s="25" t="s">
        <v>2256</v>
      </c>
      <c r="AO299" s="24">
        <v>45060</v>
      </c>
      <c r="AP299" s="258" t="s">
        <v>4510</v>
      </c>
      <c r="AQ299" s="259"/>
      <c r="AR299" s="259" t="s">
        <v>664</v>
      </c>
      <c r="AS299" s="259" t="s">
        <v>665</v>
      </c>
      <c r="AT299" s="262"/>
      <c r="AU299" s="262"/>
      <c r="AV299" s="262"/>
      <c r="AW299" s="262"/>
      <c r="AX299" s="262"/>
      <c r="AY299" s="262"/>
      <c r="AZ299" s="262"/>
      <c r="BA299" s="317">
        <v>577</v>
      </c>
      <c r="BB299" s="390">
        <v>2</v>
      </c>
    </row>
    <row r="300" spans="1:54" ht="24.95" customHeight="1">
      <c r="A300" s="322" t="s">
        <v>4807</v>
      </c>
      <c r="B300" s="19" t="s">
        <v>2212</v>
      </c>
      <c r="C300" s="26">
        <v>82</v>
      </c>
      <c r="D300" s="27"/>
      <c r="E300" s="27"/>
      <c r="F300" s="26" t="s">
        <v>6271</v>
      </c>
      <c r="G300" s="26" t="s">
        <v>3</v>
      </c>
      <c r="H300" s="26"/>
      <c r="I300" s="26"/>
      <c r="J300" s="26"/>
      <c r="K300" s="26"/>
      <c r="L300" s="26"/>
      <c r="M300" s="26" t="s">
        <v>4521</v>
      </c>
      <c r="N300" s="26" t="s">
        <v>4522</v>
      </c>
      <c r="O300" s="26"/>
      <c r="P300" s="26"/>
      <c r="Q300" s="26" t="s">
        <v>4504</v>
      </c>
      <c r="R300" s="26"/>
      <c r="S300" s="26"/>
      <c r="T300" s="26"/>
      <c r="U300" s="26"/>
      <c r="V300" s="26"/>
      <c r="W300" s="26"/>
      <c r="X300" s="26"/>
      <c r="Y300" s="26"/>
      <c r="Z300" s="26"/>
      <c r="AA300" s="28" t="s">
        <v>4506</v>
      </c>
      <c r="AB300" s="28" t="s">
        <v>4523</v>
      </c>
      <c r="AC300" s="28"/>
      <c r="AD300" s="28"/>
      <c r="AE300" s="28" t="s">
        <v>791</v>
      </c>
      <c r="AF300" s="28" t="s">
        <v>4481</v>
      </c>
      <c r="AG300" s="28" t="s">
        <v>4524</v>
      </c>
      <c r="AH300" s="28" t="s">
        <v>4525</v>
      </c>
      <c r="AI300" s="29"/>
      <c r="AJ300" s="30"/>
      <c r="AK300" s="31"/>
      <c r="AL300" s="328"/>
      <c r="AM300" s="329"/>
      <c r="AN300" s="25" t="s">
        <v>2256</v>
      </c>
      <c r="AO300" s="24">
        <v>45060</v>
      </c>
      <c r="AP300" s="258" t="s">
        <v>4526</v>
      </c>
      <c r="AQ300" s="259"/>
      <c r="AR300" s="259" t="s">
        <v>664</v>
      </c>
      <c r="AS300" s="259" t="s">
        <v>4527</v>
      </c>
      <c r="AT300" s="262"/>
      <c r="AU300" s="262"/>
      <c r="AV300" s="262"/>
      <c r="AW300" s="262"/>
      <c r="AX300" s="262"/>
      <c r="AY300" s="262"/>
      <c r="AZ300" s="262"/>
      <c r="BA300" s="317">
        <v>580</v>
      </c>
      <c r="BB300" s="390">
        <v>2</v>
      </c>
    </row>
    <row r="301" spans="1:54" ht="24.95" customHeight="1">
      <c r="A301" s="322" t="s">
        <v>4807</v>
      </c>
      <c r="B301" s="19" t="s">
        <v>2206</v>
      </c>
      <c r="C301" s="26">
        <v>15</v>
      </c>
      <c r="D301" s="27" t="s">
        <v>2202</v>
      </c>
      <c r="E301" s="27"/>
      <c r="F301" s="26" t="s">
        <v>6075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3293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2285</v>
      </c>
      <c r="AK301" s="31">
        <v>39248</v>
      </c>
      <c r="AL301" s="328"/>
      <c r="AM301" s="329"/>
      <c r="AN301" s="25" t="s">
        <v>2256</v>
      </c>
      <c r="AO301" s="24">
        <v>45060</v>
      </c>
      <c r="AP301" s="258" t="s">
        <v>3293</v>
      </c>
      <c r="AQ301" s="259"/>
      <c r="AR301" s="259" t="s">
        <v>875</v>
      </c>
      <c r="AS301" s="259" t="s">
        <v>3294</v>
      </c>
      <c r="AT301" s="262"/>
      <c r="AU301" s="262"/>
      <c r="AV301" s="262"/>
      <c r="AW301" s="262"/>
      <c r="AX301" s="262"/>
      <c r="AY301" s="262"/>
      <c r="AZ301" s="262"/>
      <c r="BA301" s="317">
        <v>346</v>
      </c>
      <c r="BB301" s="390">
        <v>2</v>
      </c>
    </row>
    <row r="302" spans="1:54" ht="24.95" customHeight="1">
      <c r="A302" s="322" t="s">
        <v>4807</v>
      </c>
      <c r="B302" s="19" t="s">
        <v>2336</v>
      </c>
      <c r="C302" s="26">
        <v>14</v>
      </c>
      <c r="D302" s="27" t="s">
        <v>2432</v>
      </c>
      <c r="E302" s="27"/>
      <c r="F302" s="26" t="s">
        <v>5941</v>
      </c>
      <c r="G302" s="26" t="s">
        <v>2450</v>
      </c>
      <c r="H302" s="26" t="s">
        <v>3</v>
      </c>
      <c r="I302" s="26"/>
      <c r="J302" s="26"/>
      <c r="K302" s="26"/>
      <c r="L302" s="26"/>
      <c r="M302" s="26" t="s">
        <v>2451</v>
      </c>
      <c r="N302" s="26" t="s">
        <v>2452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2453</v>
      </c>
      <c r="AB302" s="28" t="s">
        <v>2454</v>
      </c>
      <c r="AC302" s="28"/>
      <c r="AD302" s="28"/>
      <c r="AE302" s="28" t="s">
        <v>4</v>
      </c>
      <c r="AF302" s="28" t="s">
        <v>2455</v>
      </c>
      <c r="AG302" s="28"/>
      <c r="AH302" s="28" t="s">
        <v>2456</v>
      </c>
      <c r="AI302" s="29"/>
      <c r="AJ302" s="30" t="s">
        <v>2285</v>
      </c>
      <c r="AK302" s="31">
        <v>39248</v>
      </c>
      <c r="AL302" s="328"/>
      <c r="AM302" s="329"/>
      <c r="AN302" s="25" t="s">
        <v>2256</v>
      </c>
      <c r="AO302" s="24">
        <v>45060</v>
      </c>
      <c r="AP302" s="258" t="s">
        <v>2457</v>
      </c>
      <c r="AQ302" s="259"/>
      <c r="AR302" s="259" t="s">
        <v>875</v>
      </c>
      <c r="AS302" s="259" t="s">
        <v>2458</v>
      </c>
      <c r="AT302" s="262"/>
      <c r="AU302" s="262"/>
      <c r="AV302" s="262"/>
      <c r="AW302" s="262"/>
      <c r="AX302" s="262"/>
      <c r="AY302" s="262"/>
      <c r="AZ302" s="262"/>
      <c r="BA302" s="317">
        <v>212</v>
      </c>
      <c r="BB302" s="390">
        <v>2</v>
      </c>
    </row>
    <row r="303" spans="1:54" ht="24.95" customHeight="1">
      <c r="A303" s="322" t="s">
        <v>4807</v>
      </c>
      <c r="B303" s="19" t="s">
        <v>2206</v>
      </c>
      <c r="C303" s="26">
        <v>15</v>
      </c>
      <c r="D303" s="27" t="s">
        <v>2202</v>
      </c>
      <c r="E303" s="27"/>
      <c r="F303" s="26" t="s">
        <v>6032</v>
      </c>
      <c r="G303" s="26" t="s">
        <v>3120</v>
      </c>
      <c r="H303" s="26" t="s">
        <v>3</v>
      </c>
      <c r="I303" s="26"/>
      <c r="J303" s="26"/>
      <c r="K303" s="26"/>
      <c r="L303" s="26"/>
      <c r="M303" s="26" t="s">
        <v>3121</v>
      </c>
      <c r="N303" s="26" t="s">
        <v>3122</v>
      </c>
      <c r="O303" s="26"/>
      <c r="P303" s="26" t="s">
        <v>3</v>
      </c>
      <c r="Q303" s="26" t="s">
        <v>3123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3124</v>
      </c>
      <c r="AB303" s="28" t="s">
        <v>1243</v>
      </c>
      <c r="AC303" s="28"/>
      <c r="AD303" s="28"/>
      <c r="AE303" s="28" t="s">
        <v>4</v>
      </c>
      <c r="AF303" s="28" t="s">
        <v>730</v>
      </c>
      <c r="AG303" s="28"/>
      <c r="AH303" s="28" t="s">
        <v>3125</v>
      </c>
      <c r="AI303" s="29"/>
      <c r="AJ303" s="30" t="s">
        <v>2285</v>
      </c>
      <c r="AK303" s="31">
        <v>39248</v>
      </c>
      <c r="AL303" s="328"/>
      <c r="AM303" s="329"/>
      <c r="AN303" s="25" t="s">
        <v>2256</v>
      </c>
      <c r="AO303" s="24">
        <v>45060</v>
      </c>
      <c r="AP303" s="258" t="s">
        <v>3126</v>
      </c>
      <c r="AQ303" s="259"/>
      <c r="AR303" s="259" t="s">
        <v>875</v>
      </c>
      <c r="AS303" s="259" t="s">
        <v>3127</v>
      </c>
      <c r="AT303" s="262"/>
      <c r="AU303" s="262"/>
      <c r="AV303" s="262"/>
      <c r="AW303" s="262"/>
      <c r="AX303" s="262"/>
      <c r="AY303" s="262"/>
      <c r="AZ303" s="262"/>
      <c r="BA303" s="317">
        <v>303</v>
      </c>
      <c r="BB303" s="390">
        <v>2</v>
      </c>
    </row>
    <row r="304" spans="1:54" ht="24.95" customHeight="1">
      <c r="A304" s="322" t="s">
        <v>6856</v>
      </c>
      <c r="B304" s="19"/>
      <c r="C304" s="26">
        <v>11</v>
      </c>
      <c r="D304" s="27"/>
      <c r="E304" s="27"/>
      <c r="F304" s="26" t="s">
        <v>6573</v>
      </c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 t="s">
        <v>6574</v>
      </c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 t="s">
        <v>4787</v>
      </c>
      <c r="AK304" s="31">
        <v>45075</v>
      </c>
      <c r="AL304" s="328"/>
      <c r="AM304" s="329"/>
      <c r="AN304" s="25"/>
      <c r="AO304" s="24"/>
      <c r="AP304" s="258" t="s">
        <v>6575</v>
      </c>
      <c r="AQ304" s="259">
        <v>135</v>
      </c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>
        <v>3</v>
      </c>
    </row>
    <row r="305" spans="1:54" ht="24.95" customHeight="1">
      <c r="A305" s="322" t="s">
        <v>6856</v>
      </c>
      <c r="B305" s="19"/>
      <c r="C305" s="26">
        <v>20</v>
      </c>
      <c r="D305" s="27"/>
      <c r="E305" s="27"/>
      <c r="F305" s="26" t="s">
        <v>6536</v>
      </c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 t="s">
        <v>6537</v>
      </c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 t="s">
        <v>4787</v>
      </c>
      <c r="AK305" s="31">
        <v>45075</v>
      </c>
      <c r="AL305" s="328"/>
      <c r="AM305" s="329"/>
      <c r="AN305" s="25"/>
      <c r="AO305" s="24"/>
      <c r="AP305" s="258" t="s">
        <v>6536</v>
      </c>
      <c r="AQ305" s="259">
        <v>117</v>
      </c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>
        <v>3</v>
      </c>
    </row>
    <row r="306" spans="1:54" ht="24.95" customHeight="1">
      <c r="A306" s="322" t="s">
        <v>4807</v>
      </c>
      <c r="B306" s="19" t="s">
        <v>2206</v>
      </c>
      <c r="C306" s="26">
        <v>15</v>
      </c>
      <c r="D306" s="27" t="s">
        <v>2202</v>
      </c>
      <c r="E306" s="27"/>
      <c r="F306" s="26" t="s">
        <v>5990</v>
      </c>
      <c r="G306" s="26" t="s">
        <v>2810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2811</v>
      </c>
      <c r="AB306" s="28" t="s">
        <v>3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2285</v>
      </c>
      <c r="AK306" s="31">
        <v>39248</v>
      </c>
      <c r="AL306" s="328"/>
      <c r="AM306" s="329"/>
      <c r="AN306" s="25" t="s">
        <v>2256</v>
      </c>
      <c r="AO306" s="24">
        <v>45060</v>
      </c>
      <c r="AP306" s="258" t="s">
        <v>2812</v>
      </c>
      <c r="AQ306" s="259"/>
      <c r="AR306" s="259" t="s">
        <v>875</v>
      </c>
      <c r="AS306" s="259" t="s">
        <v>2813</v>
      </c>
      <c r="AT306" s="262"/>
      <c r="AU306" s="262"/>
      <c r="AV306" s="262"/>
      <c r="AW306" s="262"/>
      <c r="AX306" s="262"/>
      <c r="AY306" s="262"/>
      <c r="AZ306" s="262"/>
      <c r="BA306" s="317">
        <v>261</v>
      </c>
      <c r="BB306" s="390">
        <v>2</v>
      </c>
    </row>
    <row r="307" spans="1:54" ht="24.95" customHeight="1">
      <c r="A307" s="322" t="s">
        <v>4807</v>
      </c>
      <c r="B307" s="19" t="s">
        <v>2212</v>
      </c>
      <c r="C307" s="26">
        <v>82</v>
      </c>
      <c r="D307" s="27"/>
      <c r="E307" s="27"/>
      <c r="F307" s="26" t="s">
        <v>6270</v>
      </c>
      <c r="G307" s="26" t="s">
        <v>4511</v>
      </c>
      <c r="H307" s="26"/>
      <c r="I307" s="26"/>
      <c r="J307" s="26"/>
      <c r="K307" s="26"/>
      <c r="L307" s="26"/>
      <c r="M307" s="26" t="s">
        <v>4512</v>
      </c>
      <c r="N307" s="26" t="s">
        <v>4513</v>
      </c>
      <c r="O307" s="26"/>
      <c r="P307" s="26"/>
      <c r="Q307" s="26" t="s">
        <v>4514</v>
      </c>
      <c r="R307" s="26"/>
      <c r="S307" s="26"/>
      <c r="T307" s="26"/>
      <c r="U307" s="26"/>
      <c r="V307" s="26"/>
      <c r="W307" s="26"/>
      <c r="X307" s="26"/>
      <c r="Y307" s="26" t="s">
        <v>4515</v>
      </c>
      <c r="Z307" s="26"/>
      <c r="AA307" s="28" t="s">
        <v>3265</v>
      </c>
      <c r="AB307" s="28" t="s">
        <v>4516</v>
      </c>
      <c r="AC307" s="28"/>
      <c r="AD307" s="28"/>
      <c r="AE307" s="28" t="s">
        <v>791</v>
      </c>
      <c r="AF307" s="28" t="s">
        <v>4517</v>
      </c>
      <c r="AG307" s="28" t="s">
        <v>4518</v>
      </c>
      <c r="AH307" s="28" t="s">
        <v>4519</v>
      </c>
      <c r="AI307" s="29"/>
      <c r="AJ307" s="30"/>
      <c r="AK307" s="31"/>
      <c r="AL307" s="328"/>
      <c r="AM307" s="329"/>
      <c r="AN307" s="25" t="s">
        <v>2256</v>
      </c>
      <c r="AO307" s="24">
        <v>45060</v>
      </c>
      <c r="AP307" s="258" t="s">
        <v>4520</v>
      </c>
      <c r="AQ307" s="259"/>
      <c r="AR307" s="259" t="s">
        <v>664</v>
      </c>
      <c r="AS307" s="259" t="s">
        <v>665</v>
      </c>
      <c r="AT307" s="262"/>
      <c r="AU307" s="262"/>
      <c r="AV307" s="262"/>
      <c r="AW307" s="262"/>
      <c r="AX307" s="262"/>
      <c r="AY307" s="262"/>
      <c r="AZ307" s="262"/>
      <c r="BA307" s="317">
        <v>578</v>
      </c>
      <c r="BB307" s="390">
        <v>2</v>
      </c>
    </row>
    <row r="308" spans="1:54" ht="24.95" customHeight="1">
      <c r="A308" s="322" t="s">
        <v>4807</v>
      </c>
      <c r="B308" s="19" t="s">
        <v>2206</v>
      </c>
      <c r="C308" s="26">
        <v>15</v>
      </c>
      <c r="D308" s="27" t="s">
        <v>2207</v>
      </c>
      <c r="E308" s="27"/>
      <c r="F308" s="26" t="s">
        <v>6122</v>
      </c>
      <c r="G308" s="26" t="s">
        <v>3773</v>
      </c>
      <c r="H308" s="26"/>
      <c r="I308" s="26"/>
      <c r="J308" s="26"/>
      <c r="K308" s="26"/>
      <c r="L308" s="26"/>
      <c r="M308" s="26" t="s">
        <v>1100</v>
      </c>
      <c r="N308" s="26" t="s">
        <v>3774</v>
      </c>
      <c r="O308" s="26"/>
      <c r="P308" s="26" t="s">
        <v>3775</v>
      </c>
      <c r="Q308" s="26"/>
      <c r="R308" s="26"/>
      <c r="S308" s="26" t="s">
        <v>3776</v>
      </c>
      <c r="T308" s="26"/>
      <c r="U308" s="26" t="s">
        <v>3777</v>
      </c>
      <c r="V308" s="26"/>
      <c r="W308" s="26"/>
      <c r="X308" s="26"/>
      <c r="Y308" s="26" t="s">
        <v>3778</v>
      </c>
      <c r="Z308" s="26" t="s">
        <v>709</v>
      </c>
      <c r="AA308" s="28" t="s">
        <v>3779</v>
      </c>
      <c r="AB308" s="28" t="s">
        <v>3780</v>
      </c>
      <c r="AC308" s="28"/>
      <c r="AD308" s="28"/>
      <c r="AE308" s="28" t="s">
        <v>4</v>
      </c>
      <c r="AF308" s="28" t="s">
        <v>1109</v>
      </c>
      <c r="AG308" s="28"/>
      <c r="AH308" s="28" t="s">
        <v>3781</v>
      </c>
      <c r="AI308" s="29"/>
      <c r="AJ308" s="30" t="s">
        <v>2423</v>
      </c>
      <c r="AK308" s="31">
        <v>39248</v>
      </c>
      <c r="AL308" s="328"/>
      <c r="AM308" s="329"/>
      <c r="AN308" s="25" t="s">
        <v>2256</v>
      </c>
      <c r="AO308" s="24">
        <v>45060</v>
      </c>
      <c r="AP308" s="258" t="s">
        <v>3782</v>
      </c>
      <c r="AQ308" s="259"/>
      <c r="AR308" s="259" t="s">
        <v>2200</v>
      </c>
      <c r="AS308" s="259" t="s">
        <v>665</v>
      </c>
      <c r="AT308" s="262"/>
      <c r="AU308" s="262"/>
      <c r="AV308" s="262"/>
      <c r="AW308" s="262"/>
      <c r="AX308" s="262"/>
      <c r="AY308" s="262"/>
      <c r="AZ308" s="262"/>
      <c r="BA308" s="317">
        <v>399</v>
      </c>
      <c r="BB308" s="390">
        <v>2</v>
      </c>
    </row>
    <row r="309" spans="1:54" ht="24.95" customHeight="1">
      <c r="A309" s="322" t="s">
        <v>4807</v>
      </c>
      <c r="B309" s="19" t="s">
        <v>2206</v>
      </c>
      <c r="C309" s="26">
        <v>15</v>
      </c>
      <c r="D309" s="27" t="s">
        <v>2202</v>
      </c>
      <c r="E309" s="27"/>
      <c r="F309" s="26" t="s">
        <v>6017</v>
      </c>
      <c r="G309" s="26" t="s">
        <v>2994</v>
      </c>
      <c r="H309" s="26" t="s">
        <v>3</v>
      </c>
      <c r="I309" s="26"/>
      <c r="J309" s="26"/>
      <c r="K309" s="26"/>
      <c r="L309" s="26"/>
      <c r="M309" s="26" t="s">
        <v>2364</v>
      </c>
      <c r="N309" s="26" t="s">
        <v>2995</v>
      </c>
      <c r="O309" s="26"/>
      <c r="P309" s="26" t="s">
        <v>3</v>
      </c>
      <c r="Q309" s="26" t="s">
        <v>2996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2997</v>
      </c>
      <c r="AB309" s="28" t="s">
        <v>2998</v>
      </c>
      <c r="AC309" s="28"/>
      <c r="AD309" s="28"/>
      <c r="AE309" s="28" t="s">
        <v>695</v>
      </c>
      <c r="AF309" s="28" t="s">
        <v>2369</v>
      </c>
      <c r="AG309" s="28"/>
      <c r="AH309" s="28" t="s">
        <v>2999</v>
      </c>
      <c r="AI309" s="29"/>
      <c r="AJ309" s="30" t="s">
        <v>2285</v>
      </c>
      <c r="AK309" s="31">
        <v>39248</v>
      </c>
      <c r="AL309" s="328"/>
      <c r="AM309" s="329"/>
      <c r="AN309" s="25" t="s">
        <v>2256</v>
      </c>
      <c r="AO309" s="24">
        <v>45060</v>
      </c>
      <c r="AP309" s="258" t="s">
        <v>3000</v>
      </c>
      <c r="AQ309" s="259"/>
      <c r="AR309" s="259" t="s">
        <v>875</v>
      </c>
      <c r="AS309" s="259" t="s">
        <v>3001</v>
      </c>
      <c r="AT309" s="262"/>
      <c r="AU309" s="262"/>
      <c r="AV309" s="262"/>
      <c r="AW309" s="262"/>
      <c r="AX309" s="262"/>
      <c r="AY309" s="262"/>
      <c r="AZ309" s="262"/>
      <c r="BA309" s="317">
        <v>288</v>
      </c>
      <c r="BB309" s="390">
        <v>2</v>
      </c>
    </row>
    <row r="310" spans="1:54" ht="24.95" customHeight="1">
      <c r="A310" s="322" t="s">
        <v>4807</v>
      </c>
      <c r="B310" s="19" t="s">
        <v>2214</v>
      </c>
      <c r="C310" s="26">
        <v>87</v>
      </c>
      <c r="D310" s="27"/>
      <c r="E310" s="27"/>
      <c r="F310" s="26" t="s">
        <v>5724</v>
      </c>
      <c r="G310" s="26" t="s">
        <v>3</v>
      </c>
      <c r="H310" s="26"/>
      <c r="I310" s="26"/>
      <c r="J310" s="26"/>
      <c r="K310" s="26"/>
      <c r="L310" s="26"/>
      <c r="M310" s="26" t="s">
        <v>673</v>
      </c>
      <c r="N310" s="26" t="s">
        <v>5025</v>
      </c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 t="s">
        <v>5026</v>
      </c>
      <c r="AB310" s="28" t="s">
        <v>5027</v>
      </c>
      <c r="AC310" s="28"/>
      <c r="AD310" s="28"/>
      <c r="AE310" s="28" t="s">
        <v>4</v>
      </c>
      <c r="AF310" s="28" t="s">
        <v>675</v>
      </c>
      <c r="AG310" s="28" t="s">
        <v>676</v>
      </c>
      <c r="AH310" s="28" t="s">
        <v>5028</v>
      </c>
      <c r="AI310" s="29"/>
      <c r="AJ310" s="30"/>
      <c r="AK310" s="31"/>
      <c r="AL310" s="328"/>
      <c r="AM310" s="329"/>
      <c r="AN310" s="25"/>
      <c r="AO310" s="24"/>
      <c r="AP310" s="258" t="s">
        <v>5029</v>
      </c>
      <c r="AQ310" s="259"/>
      <c r="AR310" s="259" t="s">
        <v>664</v>
      </c>
      <c r="AS310" s="259" t="s">
        <v>5030</v>
      </c>
      <c r="AT310" s="262"/>
      <c r="AU310" s="262"/>
      <c r="AV310" s="262"/>
      <c r="AW310" s="262"/>
      <c r="AX310" s="262"/>
      <c r="AY310" s="262"/>
      <c r="AZ310" s="262"/>
      <c r="BA310" s="317">
        <v>596</v>
      </c>
      <c r="BB310" s="390">
        <v>1</v>
      </c>
    </row>
    <row r="311" spans="1:54" ht="24.95" customHeight="1">
      <c r="A311" s="322" t="s">
        <v>6856</v>
      </c>
      <c r="B311" s="19"/>
      <c r="C311" s="26">
        <v>54</v>
      </c>
      <c r="D311" s="27"/>
      <c r="E311" s="27"/>
      <c r="F311" s="26" t="s">
        <v>6806</v>
      </c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 t="s">
        <v>6807</v>
      </c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 t="s">
        <v>4787</v>
      </c>
      <c r="AK311" s="31">
        <v>45075</v>
      </c>
      <c r="AL311" s="328"/>
      <c r="AM311" s="329"/>
      <c r="AN311" s="25"/>
      <c r="AO311" s="24"/>
      <c r="AP311" s="258" t="s">
        <v>6806</v>
      </c>
      <c r="AQ311" s="259">
        <v>260</v>
      </c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>
        <v>3</v>
      </c>
    </row>
    <row r="312" spans="1:54" ht="24.95" customHeight="1">
      <c r="A312" s="322" t="s">
        <v>4807</v>
      </c>
      <c r="B312" s="19" t="s">
        <v>2206</v>
      </c>
      <c r="C312" s="26">
        <v>15</v>
      </c>
      <c r="D312" s="27" t="s">
        <v>2202</v>
      </c>
      <c r="E312" s="27"/>
      <c r="F312" s="26" t="s">
        <v>6033</v>
      </c>
      <c r="G312" s="26" t="s">
        <v>3128</v>
      </c>
      <c r="H312" s="26" t="s">
        <v>3</v>
      </c>
      <c r="I312" s="26"/>
      <c r="J312" s="26"/>
      <c r="K312" s="26"/>
      <c r="L312" s="26"/>
      <c r="M312" s="26" t="s">
        <v>3129</v>
      </c>
      <c r="N312" s="26" t="s">
        <v>3130</v>
      </c>
      <c r="O312" s="26"/>
      <c r="P312" s="26" t="s">
        <v>3</v>
      </c>
      <c r="Q312" s="26" t="s">
        <v>3131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1191</v>
      </c>
      <c r="AB312" s="28" t="s">
        <v>3132</v>
      </c>
      <c r="AC312" s="28"/>
      <c r="AD312" s="28"/>
      <c r="AE312" s="28" t="s">
        <v>701</v>
      </c>
      <c r="AF312" s="28" t="s">
        <v>2198</v>
      </c>
      <c r="AG312" s="28"/>
      <c r="AH312" s="28" t="s">
        <v>3133</v>
      </c>
      <c r="AI312" s="29"/>
      <c r="AJ312" s="30" t="s">
        <v>2285</v>
      </c>
      <c r="AK312" s="31">
        <v>39248</v>
      </c>
      <c r="AL312" s="328"/>
      <c r="AM312" s="329"/>
      <c r="AN312" s="25" t="s">
        <v>2256</v>
      </c>
      <c r="AO312" s="24">
        <v>45060</v>
      </c>
      <c r="AP312" s="258" t="s">
        <v>3134</v>
      </c>
      <c r="AQ312" s="259"/>
      <c r="AR312" s="259" t="s">
        <v>875</v>
      </c>
      <c r="AS312" s="259" t="s">
        <v>3135</v>
      </c>
      <c r="AT312" s="262"/>
      <c r="AU312" s="262"/>
      <c r="AV312" s="262"/>
      <c r="AW312" s="262"/>
      <c r="AX312" s="262"/>
      <c r="AY312" s="262"/>
      <c r="AZ312" s="262"/>
      <c r="BA312" s="317">
        <v>304</v>
      </c>
      <c r="BB312" s="390">
        <v>2</v>
      </c>
    </row>
    <row r="313" spans="1:54" ht="24.95" customHeight="1">
      <c r="A313" s="322" t="s">
        <v>4807</v>
      </c>
      <c r="B313" s="19" t="s">
        <v>2206</v>
      </c>
      <c r="C313" s="26">
        <v>15</v>
      </c>
      <c r="D313" s="27" t="s">
        <v>2202</v>
      </c>
      <c r="E313" s="27"/>
      <c r="F313" s="26" t="s">
        <v>6036</v>
      </c>
      <c r="G313" s="26" t="s">
        <v>3</v>
      </c>
      <c r="H313" s="26" t="s">
        <v>3</v>
      </c>
      <c r="I313" s="26"/>
      <c r="J313" s="26"/>
      <c r="K313" s="26"/>
      <c r="L313" s="26"/>
      <c r="M313" s="26" t="s">
        <v>3</v>
      </c>
      <c r="N313" s="26" t="s">
        <v>3</v>
      </c>
      <c r="O313" s="26"/>
      <c r="P313" s="26" t="s">
        <v>3</v>
      </c>
      <c r="Q313" s="26" t="s">
        <v>3</v>
      </c>
      <c r="R313" s="26" t="s">
        <v>3</v>
      </c>
      <c r="S313" s="26"/>
      <c r="T313" s="26" t="s">
        <v>3</v>
      </c>
      <c r="U313" s="26" t="s">
        <v>3</v>
      </c>
      <c r="V313" s="26"/>
      <c r="W313" s="26"/>
      <c r="X313" s="26"/>
      <c r="Y313" s="26"/>
      <c r="Z313" s="26" t="s">
        <v>3</v>
      </c>
      <c r="AA313" s="28" t="s">
        <v>783</v>
      </c>
      <c r="AB313" s="28" t="s">
        <v>3</v>
      </c>
      <c r="AC313" s="28"/>
      <c r="AD313" s="28"/>
      <c r="AE313" s="28" t="s">
        <v>3</v>
      </c>
      <c r="AF313" s="28" t="s">
        <v>3</v>
      </c>
      <c r="AG313" s="28"/>
      <c r="AH313" s="28" t="s">
        <v>3</v>
      </c>
      <c r="AI313" s="29"/>
      <c r="AJ313" s="30" t="s">
        <v>2285</v>
      </c>
      <c r="AK313" s="31">
        <v>39248</v>
      </c>
      <c r="AL313" s="328"/>
      <c r="AM313" s="329"/>
      <c r="AN313" s="25" t="s">
        <v>2256</v>
      </c>
      <c r="AO313" s="24">
        <v>45060</v>
      </c>
      <c r="AP313" s="258" t="s">
        <v>783</v>
      </c>
      <c r="AQ313" s="259"/>
      <c r="AR313" s="259" t="s">
        <v>875</v>
      </c>
      <c r="AS313" s="259" t="s">
        <v>3150</v>
      </c>
      <c r="AT313" s="262"/>
      <c r="AU313" s="262"/>
      <c r="AV313" s="262"/>
      <c r="AW313" s="262"/>
      <c r="AX313" s="262"/>
      <c r="AY313" s="262"/>
      <c r="AZ313" s="262"/>
      <c r="BA313" s="317">
        <v>307</v>
      </c>
      <c r="BB313" s="390">
        <v>2</v>
      </c>
    </row>
    <row r="314" spans="1:54" ht="24.95" customHeight="1">
      <c r="A314" s="322" t="s">
        <v>4807</v>
      </c>
      <c r="B314" s="19" t="s">
        <v>2212</v>
      </c>
      <c r="C314" s="26">
        <v>82</v>
      </c>
      <c r="D314" s="27">
        <v>4</v>
      </c>
      <c r="E314" s="27">
        <v>9</v>
      </c>
      <c r="F314" s="26" t="s">
        <v>6262</v>
      </c>
      <c r="G314" s="26" t="s">
        <v>4436</v>
      </c>
      <c r="H314" s="26"/>
      <c r="I314" s="26"/>
      <c r="J314" s="26"/>
      <c r="K314" s="26"/>
      <c r="L314" s="26"/>
      <c r="M314" s="26" t="s">
        <v>4437</v>
      </c>
      <c r="N314" s="26" t="s">
        <v>4438</v>
      </c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 t="s">
        <v>4439</v>
      </c>
      <c r="Z314" s="26"/>
      <c r="AA314" s="28" t="s">
        <v>783</v>
      </c>
      <c r="AB314" s="28" t="s">
        <v>819</v>
      </c>
      <c r="AC314" s="28"/>
      <c r="AD314" s="28"/>
      <c r="AE314" s="28" t="s">
        <v>701</v>
      </c>
      <c r="AF314" s="28" t="s">
        <v>1974</v>
      </c>
      <c r="AG314" s="28" t="s">
        <v>4440</v>
      </c>
      <c r="AH314" s="28" t="s">
        <v>4441</v>
      </c>
      <c r="AI314" s="29"/>
      <c r="AJ314" s="30"/>
      <c r="AK314" s="31"/>
      <c r="AL314" s="328"/>
      <c r="AM314" s="329"/>
      <c r="AN314" s="25" t="s">
        <v>2256</v>
      </c>
      <c r="AO314" s="24">
        <v>45060</v>
      </c>
      <c r="AP314" s="258" t="s">
        <v>4442</v>
      </c>
      <c r="AQ314" s="259"/>
      <c r="AR314" s="259" t="s">
        <v>664</v>
      </c>
      <c r="AS314" s="259" t="s">
        <v>665</v>
      </c>
      <c r="AT314" s="262"/>
      <c r="AU314" s="262"/>
      <c r="AV314" s="262"/>
      <c r="AW314" s="262"/>
      <c r="AX314" s="262"/>
      <c r="AY314" s="262"/>
      <c r="AZ314" s="262"/>
      <c r="BA314" s="317">
        <v>566</v>
      </c>
      <c r="BB314" s="390">
        <v>2</v>
      </c>
    </row>
    <row r="315" spans="1:54" ht="24.95" customHeight="1">
      <c r="A315" s="322" t="s">
        <v>6856</v>
      </c>
      <c r="B315" s="19"/>
      <c r="C315" s="26">
        <v>82</v>
      </c>
      <c r="D315" s="27"/>
      <c r="E315" s="27"/>
      <c r="F315" s="26" t="s">
        <v>6450</v>
      </c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 t="s">
        <v>6451</v>
      </c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 t="s">
        <v>4787</v>
      </c>
      <c r="AK315" s="31">
        <v>45075</v>
      </c>
      <c r="AL315" s="328"/>
      <c r="AM315" s="329"/>
      <c r="AN315" s="25"/>
      <c r="AO315" s="24"/>
      <c r="AP315" s="258" t="s">
        <v>6452</v>
      </c>
      <c r="AQ315" s="259">
        <v>75</v>
      </c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>
        <v>3</v>
      </c>
    </row>
    <row r="316" spans="1:54" ht="24.95" customHeight="1">
      <c r="A316" s="322" t="s">
        <v>6856</v>
      </c>
      <c r="B316" s="19"/>
      <c r="C316" s="26">
        <v>52</v>
      </c>
      <c r="D316" s="27"/>
      <c r="E316" s="27"/>
      <c r="F316" s="26" t="s">
        <v>6752</v>
      </c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6753</v>
      </c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 t="s">
        <v>4787</v>
      </c>
      <c r="AK316" s="31">
        <v>45075</v>
      </c>
      <c r="AL316" s="328"/>
      <c r="AM316" s="329"/>
      <c r="AN316" s="25"/>
      <c r="AO316" s="24"/>
      <c r="AP316" s="258" t="s">
        <v>6752</v>
      </c>
      <c r="AQ316" s="259">
        <v>232</v>
      </c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>
        <v>3</v>
      </c>
    </row>
    <row r="317" spans="1:54" ht="24.95" customHeight="1">
      <c r="A317" s="322" t="s">
        <v>6856</v>
      </c>
      <c r="B317" s="19"/>
      <c r="C317" s="26">
        <v>51</v>
      </c>
      <c r="D317" s="27"/>
      <c r="E317" s="27"/>
      <c r="F317" s="26" t="s">
        <v>6659</v>
      </c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6660</v>
      </c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 t="s">
        <v>4787</v>
      </c>
      <c r="AK317" s="31">
        <v>45075</v>
      </c>
      <c r="AL317" s="328"/>
      <c r="AM317" s="329"/>
      <c r="AN317" s="25"/>
      <c r="AO317" s="24"/>
      <c r="AP317" s="258" t="s">
        <v>6659</v>
      </c>
      <c r="AQ317" s="259">
        <v>176</v>
      </c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>
        <v>3</v>
      </c>
    </row>
    <row r="318" spans="1:54" ht="24.95" customHeight="1">
      <c r="A318" s="322" t="s">
        <v>4807</v>
      </c>
      <c r="B318" s="19" t="s">
        <v>2206</v>
      </c>
      <c r="C318" s="26">
        <v>15</v>
      </c>
      <c r="D318" s="27" t="s">
        <v>3920</v>
      </c>
      <c r="E318" s="27"/>
      <c r="F318" s="26" t="s">
        <v>6150</v>
      </c>
      <c r="G318" s="26" t="s">
        <v>3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3976</v>
      </c>
      <c r="AB318" s="28" t="s">
        <v>3976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2285</v>
      </c>
      <c r="AK318" s="31">
        <v>39248</v>
      </c>
      <c r="AL318" s="328"/>
      <c r="AM318" s="329"/>
      <c r="AN318" s="25" t="s">
        <v>2256</v>
      </c>
      <c r="AO318" s="24">
        <v>45060</v>
      </c>
      <c r="AP318" s="258" t="s">
        <v>3977</v>
      </c>
      <c r="AQ318" s="259"/>
      <c r="AR318" s="259" t="s">
        <v>875</v>
      </c>
      <c r="AS318" s="259" t="s">
        <v>3978</v>
      </c>
      <c r="AT318" s="262"/>
      <c r="AU318" s="262"/>
      <c r="AV318" s="262"/>
      <c r="AW318" s="262"/>
      <c r="AX318" s="262"/>
      <c r="AY318" s="262"/>
      <c r="AZ318" s="262"/>
      <c r="BA318" s="317">
        <v>427</v>
      </c>
      <c r="BB318" s="390">
        <v>2</v>
      </c>
    </row>
    <row r="319" spans="1:54" ht="24.95" customHeight="1">
      <c r="A319" s="322" t="s">
        <v>4807</v>
      </c>
      <c r="B319" s="19" t="s">
        <v>2206</v>
      </c>
      <c r="C319" s="26">
        <v>15</v>
      </c>
      <c r="D319" s="27" t="s">
        <v>3920</v>
      </c>
      <c r="E319" s="27"/>
      <c r="F319" s="26" t="s">
        <v>6140</v>
      </c>
      <c r="G319" s="26" t="s">
        <v>3937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3938</v>
      </c>
      <c r="AB319" s="28" t="s">
        <v>3939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2285</v>
      </c>
      <c r="AK319" s="31">
        <v>39248</v>
      </c>
      <c r="AL319" s="328"/>
      <c r="AM319" s="329"/>
      <c r="AN319" s="25" t="s">
        <v>2256</v>
      </c>
      <c r="AO319" s="24">
        <v>45060</v>
      </c>
      <c r="AP319" s="258" t="s">
        <v>3940</v>
      </c>
      <c r="AQ319" s="259"/>
      <c r="AR319" s="259" t="s">
        <v>875</v>
      </c>
      <c r="AS319" s="259" t="s">
        <v>3941</v>
      </c>
      <c r="AT319" s="262"/>
      <c r="AU319" s="262"/>
      <c r="AV319" s="262"/>
      <c r="AW319" s="262"/>
      <c r="AX319" s="262"/>
      <c r="AY319" s="262"/>
      <c r="AZ319" s="262"/>
      <c r="BA319" s="317">
        <v>417</v>
      </c>
      <c r="BB319" s="390">
        <v>2</v>
      </c>
    </row>
    <row r="320" spans="1:54" ht="24.95" customHeight="1">
      <c r="A320" s="322" t="s">
        <v>4807</v>
      </c>
      <c r="B320" s="19" t="s">
        <v>2227</v>
      </c>
      <c r="C320" s="26">
        <v>92</v>
      </c>
      <c r="D320" s="27" t="s">
        <v>1857</v>
      </c>
      <c r="E320" s="27" t="s">
        <v>1919</v>
      </c>
      <c r="F320" s="26" t="s">
        <v>5727</v>
      </c>
      <c r="G320" s="26" t="s">
        <v>1920</v>
      </c>
      <c r="H320" s="26"/>
      <c r="I320" s="26"/>
      <c r="J320" s="26"/>
      <c r="K320" s="26"/>
      <c r="L320" s="26"/>
      <c r="M320" s="26">
        <v>1840004</v>
      </c>
      <c r="N320" s="26" t="s">
        <v>1921</v>
      </c>
      <c r="O320" s="26"/>
      <c r="P320" s="26" t="s">
        <v>1922</v>
      </c>
      <c r="Q320" s="26" t="s">
        <v>1923</v>
      </c>
      <c r="R320" s="26"/>
      <c r="S320" s="26"/>
      <c r="T320" s="26"/>
      <c r="U320" s="26"/>
      <c r="V320" s="26"/>
      <c r="W320" s="26"/>
      <c r="X320" s="26"/>
      <c r="Y320" s="26" t="s">
        <v>1924</v>
      </c>
      <c r="Z320" s="26"/>
      <c r="AA320" s="28" t="s">
        <v>1925</v>
      </c>
      <c r="AB320" s="28" t="s">
        <v>1926</v>
      </c>
      <c r="AC320" s="28"/>
      <c r="AD320" s="28"/>
      <c r="AE320" s="28" t="s">
        <v>4</v>
      </c>
      <c r="AF320" s="28" t="s">
        <v>1927</v>
      </c>
      <c r="AG320" s="28"/>
      <c r="AH320" s="28" t="s">
        <v>1928</v>
      </c>
      <c r="AI320" s="29"/>
      <c r="AJ320" s="30"/>
      <c r="AK320" s="31"/>
      <c r="AL320" s="328"/>
      <c r="AM320" s="329"/>
      <c r="AN320" s="25"/>
      <c r="AO320" s="24"/>
      <c r="AP320" s="258" t="s">
        <v>1929</v>
      </c>
      <c r="AQ320" s="259"/>
      <c r="AR320" s="259" t="s">
        <v>1311</v>
      </c>
      <c r="AS320" s="259" t="s">
        <v>665</v>
      </c>
      <c r="AT320" s="262"/>
      <c r="AU320" s="262"/>
      <c r="AV320" s="262"/>
      <c r="AW320" s="262" t="s">
        <v>1919</v>
      </c>
      <c r="AX320" s="262"/>
      <c r="AY320" s="262"/>
      <c r="AZ320" s="262"/>
      <c r="BA320" s="317">
        <v>148</v>
      </c>
      <c r="BB320" s="390">
        <v>1</v>
      </c>
    </row>
    <row r="321" spans="1:54" ht="24.95" customHeight="1">
      <c r="A321" s="322" t="s">
        <v>4807</v>
      </c>
      <c r="B321" s="19" t="s">
        <v>2206</v>
      </c>
      <c r="C321" s="26">
        <v>15</v>
      </c>
      <c r="D321" s="27" t="s">
        <v>2202</v>
      </c>
      <c r="E321" s="27"/>
      <c r="F321" s="26" t="s">
        <v>6046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 t="s">
        <v>3</v>
      </c>
      <c r="Q321" s="26" t="s">
        <v>3</v>
      </c>
      <c r="R321" s="26" t="s">
        <v>3</v>
      </c>
      <c r="S321" s="26"/>
      <c r="T321" s="26" t="s">
        <v>3</v>
      </c>
      <c r="U321" s="26" t="s">
        <v>3</v>
      </c>
      <c r="V321" s="26"/>
      <c r="W321" s="26"/>
      <c r="X321" s="26"/>
      <c r="Y321" s="26"/>
      <c r="Z321" s="26" t="s">
        <v>3</v>
      </c>
      <c r="AA321" s="28" t="s">
        <v>3203</v>
      </c>
      <c r="AB321" s="28" t="s">
        <v>3204</v>
      </c>
      <c r="AC321" s="28"/>
      <c r="AD321" s="28"/>
      <c r="AE321" s="28" t="s">
        <v>3</v>
      </c>
      <c r="AF321" s="28" t="s">
        <v>3</v>
      </c>
      <c r="AG321" s="28"/>
      <c r="AH321" s="28" t="s">
        <v>3</v>
      </c>
      <c r="AI321" s="29"/>
      <c r="AJ321" s="30" t="s">
        <v>2285</v>
      </c>
      <c r="AK321" s="31">
        <v>39248</v>
      </c>
      <c r="AL321" s="328"/>
      <c r="AM321" s="329"/>
      <c r="AN321" s="25" t="s">
        <v>2256</v>
      </c>
      <c r="AO321" s="24">
        <v>45060</v>
      </c>
      <c r="AP321" s="258" t="s">
        <v>3205</v>
      </c>
      <c r="AQ321" s="259"/>
      <c r="AR321" s="259" t="s">
        <v>875</v>
      </c>
      <c r="AS321" s="259" t="s">
        <v>3206</v>
      </c>
      <c r="AT321" s="262"/>
      <c r="AU321" s="262"/>
      <c r="AV321" s="262"/>
      <c r="AW321" s="262"/>
      <c r="AX321" s="262"/>
      <c r="AY321" s="262"/>
      <c r="AZ321" s="262"/>
      <c r="BA321" s="317">
        <v>317</v>
      </c>
      <c r="BB321" s="390">
        <v>2</v>
      </c>
    </row>
    <row r="322" spans="1:54" ht="24.95" customHeight="1">
      <c r="A322" s="322" t="s">
        <v>4807</v>
      </c>
      <c r="B322" s="19" t="s">
        <v>2206</v>
      </c>
      <c r="C322" s="26">
        <v>15</v>
      </c>
      <c r="D322" s="27" t="s">
        <v>2202</v>
      </c>
      <c r="E322" s="27"/>
      <c r="F322" s="26" t="s">
        <v>6073</v>
      </c>
      <c r="G322" s="26" t="s">
        <v>3</v>
      </c>
      <c r="H322" s="26" t="s">
        <v>3</v>
      </c>
      <c r="I322" s="26"/>
      <c r="J322" s="26"/>
      <c r="K322" s="26"/>
      <c r="L322" s="26"/>
      <c r="M322" s="26" t="s">
        <v>3</v>
      </c>
      <c r="N322" s="26" t="s">
        <v>3</v>
      </c>
      <c r="O322" s="26"/>
      <c r="P322" s="26" t="s">
        <v>3</v>
      </c>
      <c r="Q322" s="26" t="s">
        <v>3</v>
      </c>
      <c r="R322" s="26" t="s">
        <v>3</v>
      </c>
      <c r="S322" s="26"/>
      <c r="T322" s="26" t="s">
        <v>3</v>
      </c>
      <c r="U322" s="26" t="s">
        <v>3</v>
      </c>
      <c r="V322" s="26"/>
      <c r="W322" s="26"/>
      <c r="X322" s="26"/>
      <c r="Y322" s="26"/>
      <c r="Z322" s="26" t="s">
        <v>3</v>
      </c>
      <c r="AA322" s="28" t="s">
        <v>3290</v>
      </c>
      <c r="AB322" s="28" t="s">
        <v>3</v>
      </c>
      <c r="AC322" s="28"/>
      <c r="AD322" s="28"/>
      <c r="AE322" s="28" t="s">
        <v>3</v>
      </c>
      <c r="AF322" s="28" t="s">
        <v>3</v>
      </c>
      <c r="AG322" s="28"/>
      <c r="AH322" s="28" t="s">
        <v>3</v>
      </c>
      <c r="AI322" s="29"/>
      <c r="AJ322" s="30" t="s">
        <v>2285</v>
      </c>
      <c r="AK322" s="31">
        <v>39248</v>
      </c>
      <c r="AL322" s="328"/>
      <c r="AM322" s="329"/>
      <c r="AN322" s="25" t="s">
        <v>2256</v>
      </c>
      <c r="AO322" s="24">
        <v>45060</v>
      </c>
      <c r="AP322" s="258" t="s">
        <v>3290</v>
      </c>
      <c r="AQ322" s="259"/>
      <c r="AR322" s="259" t="s">
        <v>875</v>
      </c>
      <c r="AS322" s="259" t="s">
        <v>3291</v>
      </c>
      <c r="AT322" s="262"/>
      <c r="AU322" s="262"/>
      <c r="AV322" s="262"/>
      <c r="AW322" s="262"/>
      <c r="AX322" s="262"/>
      <c r="AY322" s="262"/>
      <c r="AZ322" s="262"/>
      <c r="BA322" s="317">
        <v>344</v>
      </c>
      <c r="BB322" s="390">
        <v>2</v>
      </c>
    </row>
    <row r="323" spans="1:54" ht="24.95" customHeight="1">
      <c r="A323" s="322" t="s">
        <v>4807</v>
      </c>
      <c r="B323" s="19" t="s">
        <v>2206</v>
      </c>
      <c r="C323" s="26">
        <v>15</v>
      </c>
      <c r="D323" s="27" t="s">
        <v>2202</v>
      </c>
      <c r="E323" s="27"/>
      <c r="F323" s="26" t="s">
        <v>6072</v>
      </c>
      <c r="G323" s="26" t="s">
        <v>3</v>
      </c>
      <c r="H323" s="26" t="s">
        <v>3</v>
      </c>
      <c r="I323" s="26"/>
      <c r="J323" s="26"/>
      <c r="K323" s="26"/>
      <c r="L323" s="26"/>
      <c r="M323" s="26" t="s">
        <v>3</v>
      </c>
      <c r="N323" s="26" t="s">
        <v>3</v>
      </c>
      <c r="O323" s="26"/>
      <c r="P323" s="26" t="s">
        <v>3</v>
      </c>
      <c r="Q323" s="26" t="s">
        <v>3</v>
      </c>
      <c r="R323" s="26" t="s">
        <v>3</v>
      </c>
      <c r="S323" s="26"/>
      <c r="T323" s="26" t="s">
        <v>3</v>
      </c>
      <c r="U323" s="26" t="s">
        <v>3</v>
      </c>
      <c r="V323" s="26"/>
      <c r="W323" s="26"/>
      <c r="X323" s="26"/>
      <c r="Y323" s="26"/>
      <c r="Z323" s="26" t="s">
        <v>3</v>
      </c>
      <c r="AA323" s="28" t="s">
        <v>3288</v>
      </c>
      <c r="AB323" s="28" t="s">
        <v>3</v>
      </c>
      <c r="AC323" s="28"/>
      <c r="AD323" s="28"/>
      <c r="AE323" s="28" t="s">
        <v>3</v>
      </c>
      <c r="AF323" s="28" t="s">
        <v>3</v>
      </c>
      <c r="AG323" s="28"/>
      <c r="AH323" s="28" t="s">
        <v>3</v>
      </c>
      <c r="AI323" s="29"/>
      <c r="AJ323" s="30" t="s">
        <v>2285</v>
      </c>
      <c r="AK323" s="31">
        <v>39248</v>
      </c>
      <c r="AL323" s="328"/>
      <c r="AM323" s="329"/>
      <c r="AN323" s="25" t="s">
        <v>2256</v>
      </c>
      <c r="AO323" s="24">
        <v>45060</v>
      </c>
      <c r="AP323" s="258" t="s">
        <v>3288</v>
      </c>
      <c r="AQ323" s="259"/>
      <c r="AR323" s="259" t="s">
        <v>875</v>
      </c>
      <c r="AS323" s="259" t="s">
        <v>3289</v>
      </c>
      <c r="AT323" s="262"/>
      <c r="AU323" s="262"/>
      <c r="AV323" s="262"/>
      <c r="AW323" s="262"/>
      <c r="AX323" s="262"/>
      <c r="AY323" s="262"/>
      <c r="AZ323" s="262"/>
      <c r="BA323" s="317">
        <v>343</v>
      </c>
      <c r="BB323" s="390">
        <v>2</v>
      </c>
    </row>
    <row r="324" spans="1:54" ht="24.95" customHeight="1">
      <c r="A324" s="322" t="s">
        <v>4807</v>
      </c>
      <c r="B324" s="19" t="s">
        <v>2215</v>
      </c>
      <c r="C324" s="26">
        <v>91</v>
      </c>
      <c r="D324" s="27" t="s">
        <v>1351</v>
      </c>
      <c r="E324" s="27" t="s">
        <v>1751</v>
      </c>
      <c r="F324" s="26" t="s">
        <v>5728</v>
      </c>
      <c r="G324" s="26" t="s">
        <v>3</v>
      </c>
      <c r="H324" s="26" t="s">
        <v>1752</v>
      </c>
      <c r="I324" s="26"/>
      <c r="J324" s="26"/>
      <c r="K324" s="26"/>
      <c r="L324" s="26"/>
      <c r="M324" s="26" t="s">
        <v>1378</v>
      </c>
      <c r="N324" s="26" t="s">
        <v>1753</v>
      </c>
      <c r="O324" s="26"/>
      <c r="P324" s="26"/>
      <c r="Q324" s="26" t="s">
        <v>1754</v>
      </c>
      <c r="R324" s="26"/>
      <c r="S324" s="26"/>
      <c r="T324" s="26"/>
      <c r="U324" s="26" t="s">
        <v>3</v>
      </c>
      <c r="V324" s="26"/>
      <c r="W324" s="26"/>
      <c r="X324" s="26"/>
      <c r="Y324" s="26" t="s">
        <v>1755</v>
      </c>
      <c r="Z324" s="26"/>
      <c r="AA324" s="28" t="s">
        <v>1756</v>
      </c>
      <c r="AB324" s="28" t="s">
        <v>820</v>
      </c>
      <c r="AC324" s="28"/>
      <c r="AD324" s="28"/>
      <c r="AE324" s="28" t="s">
        <v>4</v>
      </c>
      <c r="AF324" s="28" t="s">
        <v>893</v>
      </c>
      <c r="AG324" s="28"/>
      <c r="AH324" s="28" t="s">
        <v>1757</v>
      </c>
      <c r="AI324" s="29"/>
      <c r="AJ324" s="30" t="s">
        <v>3</v>
      </c>
      <c r="AK324" s="31" t="s">
        <v>3</v>
      </c>
      <c r="AL324" s="328"/>
      <c r="AM324" s="329"/>
      <c r="AN324" s="25"/>
      <c r="AO324" s="24"/>
      <c r="AP324" s="258" t="s">
        <v>1758</v>
      </c>
      <c r="AQ324" s="259"/>
      <c r="AR324" s="259" t="s">
        <v>834</v>
      </c>
      <c r="AS324" s="259" t="s">
        <v>665</v>
      </c>
      <c r="AT324" s="262"/>
      <c r="AU324" s="262"/>
      <c r="AV324" s="262" t="s">
        <v>1751</v>
      </c>
      <c r="AW324" s="262"/>
      <c r="AX324" s="262"/>
      <c r="AY324" s="262"/>
      <c r="AZ324" s="262"/>
      <c r="BA324" s="317">
        <v>119</v>
      </c>
      <c r="BB324" s="390">
        <v>1</v>
      </c>
    </row>
    <row r="325" spans="1:54" ht="24.95" customHeight="1">
      <c r="A325" s="322" t="s">
        <v>4807</v>
      </c>
      <c r="B325" s="19" t="s">
        <v>2206</v>
      </c>
      <c r="C325" s="26">
        <v>15</v>
      </c>
      <c r="D325" s="27" t="s">
        <v>2207</v>
      </c>
      <c r="E325" s="27"/>
      <c r="F325" s="26" t="s">
        <v>6123</v>
      </c>
      <c r="G325" s="26" t="s">
        <v>3783</v>
      </c>
      <c r="H325" s="26"/>
      <c r="I325" s="26"/>
      <c r="J325" s="26"/>
      <c r="K325" s="26"/>
      <c r="L325" s="26"/>
      <c r="M325" s="26" t="s">
        <v>3784</v>
      </c>
      <c r="N325" s="26" t="s">
        <v>3785</v>
      </c>
      <c r="O325" s="26"/>
      <c r="P325" s="26" t="s">
        <v>3786</v>
      </c>
      <c r="Q325" s="26" t="s">
        <v>3787</v>
      </c>
      <c r="R325" s="26"/>
      <c r="S325" s="26" t="s">
        <v>3788</v>
      </c>
      <c r="T325" s="26"/>
      <c r="U325" s="26" t="s">
        <v>3789</v>
      </c>
      <c r="V325" s="26"/>
      <c r="W325" s="26"/>
      <c r="X325" s="26"/>
      <c r="Y325" s="26" t="s">
        <v>3790</v>
      </c>
      <c r="Z325" s="26" t="s">
        <v>714</v>
      </c>
      <c r="AA325" s="28" t="s">
        <v>3791</v>
      </c>
      <c r="AB325" s="28" t="s">
        <v>3792</v>
      </c>
      <c r="AC325" s="28"/>
      <c r="AD325" s="28"/>
      <c r="AE325" s="28" t="s">
        <v>4</v>
      </c>
      <c r="AF325" s="28" t="s">
        <v>3793</v>
      </c>
      <c r="AG325" s="28"/>
      <c r="AH325" s="28" t="s">
        <v>3794</v>
      </c>
      <c r="AI325" s="29"/>
      <c r="AJ325" s="30" t="s">
        <v>2423</v>
      </c>
      <c r="AK325" s="31">
        <v>39248</v>
      </c>
      <c r="AL325" s="328"/>
      <c r="AM325" s="329"/>
      <c r="AN325" s="25" t="s">
        <v>2256</v>
      </c>
      <c r="AO325" s="24">
        <v>45060</v>
      </c>
      <c r="AP325" s="258" t="s">
        <v>3795</v>
      </c>
      <c r="AQ325" s="259"/>
      <c r="AR325" s="259" t="s">
        <v>2200</v>
      </c>
      <c r="AS325" s="259" t="s">
        <v>665</v>
      </c>
      <c r="AT325" s="262"/>
      <c r="AU325" s="262"/>
      <c r="AV325" s="262"/>
      <c r="AW325" s="262"/>
      <c r="AX325" s="262"/>
      <c r="AY325" s="262"/>
      <c r="AZ325" s="262"/>
      <c r="BA325" s="317">
        <v>400</v>
      </c>
      <c r="BB325" s="390">
        <v>2</v>
      </c>
    </row>
    <row r="326" spans="1:54" ht="24.95" customHeight="1">
      <c r="A326" s="322" t="s">
        <v>4807</v>
      </c>
      <c r="B326" s="19" t="s">
        <v>2215</v>
      </c>
      <c r="C326" s="26">
        <v>91</v>
      </c>
      <c r="D326" s="27" t="s">
        <v>1351</v>
      </c>
      <c r="E326" s="27" t="s">
        <v>1639</v>
      </c>
      <c r="F326" s="26" t="s">
        <v>5730</v>
      </c>
      <c r="G326" s="26" t="s">
        <v>3</v>
      </c>
      <c r="H326" s="26" t="s">
        <v>1640</v>
      </c>
      <c r="I326" s="26"/>
      <c r="J326" s="26"/>
      <c r="K326" s="26"/>
      <c r="L326" s="26"/>
      <c r="M326" s="26" t="s">
        <v>1641</v>
      </c>
      <c r="N326" s="26" t="s">
        <v>1642</v>
      </c>
      <c r="O326" s="26"/>
      <c r="P326" s="26"/>
      <c r="Q326" s="26" t="s">
        <v>1643</v>
      </c>
      <c r="R326" s="26"/>
      <c r="S326" s="26"/>
      <c r="T326" s="26"/>
      <c r="U326" s="26" t="s">
        <v>3</v>
      </c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1011</v>
      </c>
      <c r="AK326" s="31" t="s">
        <v>3</v>
      </c>
      <c r="AL326" s="328"/>
      <c r="AM326" s="329"/>
      <c r="AN326" s="25"/>
      <c r="AO326" s="24"/>
      <c r="AP326" s="258" t="s">
        <v>1644</v>
      </c>
      <c r="AQ326" s="259"/>
      <c r="AR326" s="259" t="s">
        <v>834</v>
      </c>
      <c r="AS326" s="259" t="s">
        <v>1645</v>
      </c>
      <c r="AT326" s="262"/>
      <c r="AU326" s="262"/>
      <c r="AV326" s="262" t="s">
        <v>1639</v>
      </c>
      <c r="AW326" s="262"/>
      <c r="AX326" s="262"/>
      <c r="AY326" s="262"/>
      <c r="AZ326" s="262"/>
      <c r="BA326" s="317">
        <v>106</v>
      </c>
      <c r="BB326" s="390">
        <v>1</v>
      </c>
    </row>
    <row r="327" spans="1:54" ht="24.95" customHeight="1">
      <c r="A327" s="322" t="s">
        <v>4807</v>
      </c>
      <c r="B327" s="19" t="s">
        <v>2214</v>
      </c>
      <c r="C327" s="26">
        <v>87</v>
      </c>
      <c r="D327" s="27"/>
      <c r="E327" s="27"/>
      <c r="F327" s="26" t="s">
        <v>6294</v>
      </c>
      <c r="G327" s="26" t="s">
        <v>3</v>
      </c>
      <c r="H327" s="26" t="s">
        <v>1640</v>
      </c>
      <c r="I327" s="26"/>
      <c r="J327" s="26"/>
      <c r="K327" s="26"/>
      <c r="L327" s="26"/>
      <c r="M327" s="26" t="s">
        <v>1641</v>
      </c>
      <c r="N327" s="26" t="s">
        <v>1642</v>
      </c>
      <c r="O327" s="26"/>
      <c r="P327" s="26" t="s">
        <v>3</v>
      </c>
      <c r="Q327" s="26" t="s">
        <v>4689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4690</v>
      </c>
      <c r="AB327" s="28" t="s">
        <v>4691</v>
      </c>
      <c r="AC327" s="28"/>
      <c r="AD327" s="28"/>
      <c r="AE327" s="28" t="s">
        <v>4</v>
      </c>
      <c r="AF327" s="28" t="s">
        <v>1254</v>
      </c>
      <c r="AG327" s="28"/>
      <c r="AH327" s="28" t="s">
        <v>4692</v>
      </c>
      <c r="AI327" s="29"/>
      <c r="AJ327" s="30" t="s">
        <v>2285</v>
      </c>
      <c r="AK327" s="31">
        <v>39248</v>
      </c>
      <c r="AL327" s="328"/>
      <c r="AM327" s="329"/>
      <c r="AN327" s="25" t="s">
        <v>2256</v>
      </c>
      <c r="AO327" s="24">
        <v>45060</v>
      </c>
      <c r="AP327" s="258" t="s">
        <v>4693</v>
      </c>
      <c r="AQ327" s="259"/>
      <c r="AR327" s="259" t="s">
        <v>875</v>
      </c>
      <c r="AS327" s="259" t="s">
        <v>4694</v>
      </c>
      <c r="AT327" s="262"/>
      <c r="AU327" s="262"/>
      <c r="AV327" s="262"/>
      <c r="AW327" s="262"/>
      <c r="AX327" s="262"/>
      <c r="AY327" s="262"/>
      <c r="AZ327" s="262"/>
      <c r="BA327" s="317">
        <v>613</v>
      </c>
      <c r="BB327" s="390">
        <v>2</v>
      </c>
    </row>
    <row r="328" spans="1:54" ht="24.95" customHeight="1">
      <c r="A328" s="322" t="s">
        <v>4807</v>
      </c>
      <c r="B328" s="19" t="s">
        <v>2206</v>
      </c>
      <c r="C328" s="26">
        <v>15</v>
      </c>
      <c r="D328" s="27" t="s">
        <v>2202</v>
      </c>
      <c r="E328" s="27"/>
      <c r="F328" s="26" t="s">
        <v>5974</v>
      </c>
      <c r="G328" s="26" t="s">
        <v>2714</v>
      </c>
      <c r="H328" s="26" t="s">
        <v>3</v>
      </c>
      <c r="I328" s="26"/>
      <c r="J328" s="26"/>
      <c r="K328" s="26"/>
      <c r="L328" s="26"/>
      <c r="M328" s="26" t="s">
        <v>2715</v>
      </c>
      <c r="N328" s="26" t="s">
        <v>2716</v>
      </c>
      <c r="O328" s="26"/>
      <c r="P328" s="26" t="s">
        <v>3</v>
      </c>
      <c r="Q328" s="26" t="s">
        <v>3</v>
      </c>
      <c r="R328" s="26" t="s">
        <v>3</v>
      </c>
      <c r="S328" s="26"/>
      <c r="T328" s="26" t="s">
        <v>3</v>
      </c>
      <c r="U328" s="26" t="s">
        <v>3</v>
      </c>
      <c r="V328" s="26"/>
      <c r="W328" s="26"/>
      <c r="X328" s="26"/>
      <c r="Y328" s="26"/>
      <c r="Z328" s="26" t="s">
        <v>3</v>
      </c>
      <c r="AA328" s="28" t="s">
        <v>2511</v>
      </c>
      <c r="AB328" s="28" t="s">
        <v>2717</v>
      </c>
      <c r="AC328" s="28"/>
      <c r="AD328" s="28"/>
      <c r="AE328" s="28" t="s">
        <v>4</v>
      </c>
      <c r="AF328" s="28" t="s">
        <v>716</v>
      </c>
      <c r="AG328" s="28"/>
      <c r="AH328" s="28" t="s">
        <v>2718</v>
      </c>
      <c r="AI328" s="29"/>
      <c r="AJ328" s="30" t="s">
        <v>2285</v>
      </c>
      <c r="AK328" s="31">
        <v>39248</v>
      </c>
      <c r="AL328" s="328"/>
      <c r="AM328" s="329"/>
      <c r="AN328" s="25" t="s">
        <v>2256</v>
      </c>
      <c r="AO328" s="24">
        <v>45060</v>
      </c>
      <c r="AP328" s="258" t="s">
        <v>2719</v>
      </c>
      <c r="AQ328" s="259"/>
      <c r="AR328" s="259" t="s">
        <v>875</v>
      </c>
      <c r="AS328" s="259" t="s">
        <v>2720</v>
      </c>
      <c r="AT328" s="262"/>
      <c r="AU328" s="262"/>
      <c r="AV328" s="262"/>
      <c r="AW328" s="262"/>
      <c r="AX328" s="262"/>
      <c r="AY328" s="262"/>
      <c r="AZ328" s="262"/>
      <c r="BA328" s="317">
        <v>245</v>
      </c>
      <c r="BB328" s="390">
        <v>2</v>
      </c>
    </row>
    <row r="329" spans="1:54" ht="24.95" customHeight="1">
      <c r="A329" s="322" t="s">
        <v>4807</v>
      </c>
      <c r="B329" s="19" t="s">
        <v>2336</v>
      </c>
      <c r="C329" s="26">
        <v>14</v>
      </c>
      <c r="D329" s="27" t="s">
        <v>2489</v>
      </c>
      <c r="E329" s="27"/>
      <c r="F329" s="26" t="s">
        <v>5947</v>
      </c>
      <c r="G329" s="26" t="s">
        <v>2508</v>
      </c>
      <c r="H329" s="26" t="s">
        <v>3</v>
      </c>
      <c r="I329" s="26"/>
      <c r="J329" s="26"/>
      <c r="K329" s="26"/>
      <c r="L329" s="26"/>
      <c r="M329" s="26" t="s">
        <v>1855</v>
      </c>
      <c r="N329" s="26" t="s">
        <v>2509</v>
      </c>
      <c r="O329" s="26"/>
      <c r="P329" s="26" t="s">
        <v>3</v>
      </c>
      <c r="Q329" s="26" t="s">
        <v>2510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2511</v>
      </c>
      <c r="AB329" s="28" t="s">
        <v>2512</v>
      </c>
      <c r="AC329" s="28"/>
      <c r="AD329" s="28"/>
      <c r="AE329" s="28" t="s">
        <v>4</v>
      </c>
      <c r="AF329" s="28" t="s">
        <v>5</v>
      </c>
      <c r="AG329" s="28"/>
      <c r="AH329" s="28" t="s">
        <v>2513</v>
      </c>
      <c r="AI329" s="29"/>
      <c r="AJ329" s="30" t="s">
        <v>2285</v>
      </c>
      <c r="AK329" s="31">
        <v>39248</v>
      </c>
      <c r="AL329" s="328"/>
      <c r="AM329" s="329"/>
      <c r="AN329" s="25" t="s">
        <v>2256</v>
      </c>
      <c r="AO329" s="24">
        <v>45060</v>
      </c>
      <c r="AP329" s="258" t="s">
        <v>2514</v>
      </c>
      <c r="AQ329" s="259"/>
      <c r="AR329" s="259" t="s">
        <v>875</v>
      </c>
      <c r="AS329" s="259" t="s">
        <v>2515</v>
      </c>
      <c r="AT329" s="262"/>
      <c r="AU329" s="262"/>
      <c r="AV329" s="262"/>
      <c r="AW329" s="262"/>
      <c r="AX329" s="262"/>
      <c r="AY329" s="262"/>
      <c r="AZ329" s="262"/>
      <c r="BA329" s="317">
        <v>218</v>
      </c>
      <c r="BB329" s="390">
        <v>2</v>
      </c>
    </row>
    <row r="330" spans="1:54" ht="24.95" customHeight="1">
      <c r="A330" s="322" t="s">
        <v>4807</v>
      </c>
      <c r="B330" s="19" t="s">
        <v>2206</v>
      </c>
      <c r="C330" s="26">
        <v>15</v>
      </c>
      <c r="D330" s="27" t="s">
        <v>2202</v>
      </c>
      <c r="E330" s="27"/>
      <c r="F330" s="26" t="s">
        <v>6034</v>
      </c>
      <c r="G330" s="26" t="s">
        <v>3136</v>
      </c>
      <c r="H330" s="26" t="s">
        <v>3</v>
      </c>
      <c r="I330" s="26"/>
      <c r="J330" s="26"/>
      <c r="K330" s="26"/>
      <c r="L330" s="26"/>
      <c r="M330" s="26" t="s">
        <v>3137</v>
      </c>
      <c r="N330" s="26" t="s">
        <v>3138</v>
      </c>
      <c r="O330" s="26"/>
      <c r="P330" s="26" t="s">
        <v>3</v>
      </c>
      <c r="Q330" s="26" t="s">
        <v>3139</v>
      </c>
      <c r="R330" s="26" t="s">
        <v>3</v>
      </c>
      <c r="S330" s="26"/>
      <c r="T330" s="26" t="s">
        <v>3</v>
      </c>
      <c r="U330" s="26" t="s">
        <v>3</v>
      </c>
      <c r="V330" s="26"/>
      <c r="W330" s="26"/>
      <c r="X330" s="26"/>
      <c r="Y330" s="26"/>
      <c r="Z330" s="26" t="s">
        <v>3</v>
      </c>
      <c r="AA330" s="28" t="s">
        <v>2511</v>
      </c>
      <c r="AB330" s="28" t="s">
        <v>1494</v>
      </c>
      <c r="AC330" s="28"/>
      <c r="AD330" s="28"/>
      <c r="AE330" s="28" t="s">
        <v>695</v>
      </c>
      <c r="AF330" s="28" t="s">
        <v>2886</v>
      </c>
      <c r="AG330" s="28"/>
      <c r="AH330" s="28" t="s">
        <v>3140</v>
      </c>
      <c r="AI330" s="29"/>
      <c r="AJ330" s="30" t="s">
        <v>2285</v>
      </c>
      <c r="AK330" s="31">
        <v>39248</v>
      </c>
      <c r="AL330" s="328"/>
      <c r="AM330" s="329"/>
      <c r="AN330" s="25" t="s">
        <v>2256</v>
      </c>
      <c r="AO330" s="24">
        <v>45060</v>
      </c>
      <c r="AP330" s="258" t="s">
        <v>3141</v>
      </c>
      <c r="AQ330" s="259"/>
      <c r="AR330" s="259" t="s">
        <v>875</v>
      </c>
      <c r="AS330" s="259" t="s">
        <v>3142</v>
      </c>
      <c r="AT330" s="262"/>
      <c r="AU330" s="262"/>
      <c r="AV330" s="262"/>
      <c r="AW330" s="262"/>
      <c r="AX330" s="262"/>
      <c r="AY330" s="262"/>
      <c r="AZ330" s="262"/>
      <c r="BA330" s="317">
        <v>305</v>
      </c>
      <c r="BB330" s="390">
        <v>2</v>
      </c>
    </row>
    <row r="331" spans="1:54" ht="24.95" customHeight="1">
      <c r="A331" s="322" t="s">
        <v>4807</v>
      </c>
      <c r="B331" s="19" t="s">
        <v>742</v>
      </c>
      <c r="C331" s="26">
        <v>17</v>
      </c>
      <c r="D331" s="27" t="s">
        <v>742</v>
      </c>
      <c r="E331" s="27"/>
      <c r="F331" s="26" t="s">
        <v>6236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 t="s">
        <v>4307</v>
      </c>
      <c r="W331" s="26"/>
      <c r="X331" s="26"/>
      <c r="Y331" s="26" t="s">
        <v>4308</v>
      </c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 t="s">
        <v>2256</v>
      </c>
      <c r="AO331" s="24">
        <v>45060</v>
      </c>
      <c r="AP331" s="258" t="s">
        <v>4309</v>
      </c>
      <c r="AQ331" s="259"/>
      <c r="AR331" s="259" t="s">
        <v>671</v>
      </c>
      <c r="AS331" s="259" t="s">
        <v>665</v>
      </c>
      <c r="AT331" s="262"/>
      <c r="AU331" s="262"/>
      <c r="AV331" s="262"/>
      <c r="AW331" s="262"/>
      <c r="AX331" s="262"/>
      <c r="AY331" s="262"/>
      <c r="AZ331" s="262"/>
      <c r="BA331" s="317">
        <v>515</v>
      </c>
      <c r="BB331" s="390">
        <v>2</v>
      </c>
    </row>
    <row r="332" spans="1:54" ht="24.95" customHeight="1">
      <c r="A332" s="322" t="s">
        <v>4807</v>
      </c>
      <c r="B332" s="19" t="s">
        <v>2214</v>
      </c>
      <c r="C332" s="26">
        <v>87</v>
      </c>
      <c r="D332" s="27"/>
      <c r="E332" s="27"/>
      <c r="F332" s="26" t="s">
        <v>5731</v>
      </c>
      <c r="G332" s="26" t="s">
        <v>3</v>
      </c>
      <c r="H332" s="26"/>
      <c r="I332" s="26"/>
      <c r="J332" s="26"/>
      <c r="K332" s="26"/>
      <c r="L332" s="26"/>
      <c r="M332" s="26" t="s">
        <v>673</v>
      </c>
      <c r="N332" s="26" t="s">
        <v>5051</v>
      </c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 t="s">
        <v>5052</v>
      </c>
      <c r="Z332" s="26"/>
      <c r="AA332" s="28" t="s">
        <v>5053</v>
      </c>
      <c r="AB332" s="28" t="s">
        <v>815</v>
      </c>
      <c r="AC332" s="28"/>
      <c r="AD332" s="28"/>
      <c r="AE332" s="28" t="s">
        <v>4</v>
      </c>
      <c r="AF332" s="28" t="s">
        <v>675</v>
      </c>
      <c r="AG332" s="28" t="s">
        <v>676</v>
      </c>
      <c r="AH332" s="28" t="s">
        <v>5054</v>
      </c>
      <c r="AI332" s="29"/>
      <c r="AJ332" s="30"/>
      <c r="AK332" s="31"/>
      <c r="AL332" s="328"/>
      <c r="AM332" s="329"/>
      <c r="AN332" s="25"/>
      <c r="AO332" s="24"/>
      <c r="AP332" s="258" t="s">
        <v>5055</v>
      </c>
      <c r="AQ332" s="259"/>
      <c r="AR332" s="259" t="s">
        <v>664</v>
      </c>
      <c r="AS332" s="259" t="s">
        <v>665</v>
      </c>
      <c r="AT332" s="262"/>
      <c r="AU332" s="262"/>
      <c r="AV332" s="262"/>
      <c r="AW332" s="262"/>
      <c r="AX332" s="262"/>
      <c r="AY332" s="262"/>
      <c r="AZ332" s="262"/>
      <c r="BA332" s="317">
        <v>636</v>
      </c>
      <c r="BB332" s="390">
        <v>1</v>
      </c>
    </row>
    <row r="333" spans="1:54" ht="24.95" customHeight="1">
      <c r="A333" s="322" t="s">
        <v>4807</v>
      </c>
      <c r="B333" s="19" t="s">
        <v>2206</v>
      </c>
      <c r="C333" s="26">
        <v>15</v>
      </c>
      <c r="D333" s="27" t="s">
        <v>2202</v>
      </c>
      <c r="E333" s="27"/>
      <c r="F333" s="26" t="s">
        <v>6068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3</v>
      </c>
      <c r="N333" s="26" t="s">
        <v>3</v>
      </c>
      <c r="O333" s="26"/>
      <c r="P333" s="26" t="s">
        <v>3</v>
      </c>
      <c r="Q333" s="26" t="s">
        <v>3</v>
      </c>
      <c r="R333" s="26" t="s">
        <v>3</v>
      </c>
      <c r="S333" s="26"/>
      <c r="T333" s="26" t="s">
        <v>3</v>
      </c>
      <c r="U333" s="26" t="s">
        <v>3</v>
      </c>
      <c r="V333" s="26"/>
      <c r="W333" s="26"/>
      <c r="X333" s="26"/>
      <c r="Y333" s="26"/>
      <c r="Z333" s="26" t="s">
        <v>3</v>
      </c>
      <c r="AA333" s="28" t="s">
        <v>939</v>
      </c>
      <c r="AB333" s="28" t="s">
        <v>3</v>
      </c>
      <c r="AC333" s="28"/>
      <c r="AD333" s="28"/>
      <c r="AE333" s="28" t="s">
        <v>3</v>
      </c>
      <c r="AF333" s="28" t="s">
        <v>3</v>
      </c>
      <c r="AG333" s="28"/>
      <c r="AH333" s="28" t="s">
        <v>3</v>
      </c>
      <c r="AI333" s="29"/>
      <c r="AJ333" s="30" t="s">
        <v>2285</v>
      </c>
      <c r="AK333" s="31">
        <v>39248</v>
      </c>
      <c r="AL333" s="328"/>
      <c r="AM333" s="329"/>
      <c r="AN333" s="25" t="s">
        <v>2256</v>
      </c>
      <c r="AO333" s="24">
        <v>45060</v>
      </c>
      <c r="AP333" s="258" t="s">
        <v>939</v>
      </c>
      <c r="AQ333" s="259"/>
      <c r="AR333" s="259" t="s">
        <v>875</v>
      </c>
      <c r="AS333" s="259" t="s">
        <v>3283</v>
      </c>
      <c r="AT333" s="262"/>
      <c r="AU333" s="262"/>
      <c r="AV333" s="262"/>
      <c r="AW333" s="262"/>
      <c r="AX333" s="262"/>
      <c r="AY333" s="262"/>
      <c r="AZ333" s="262"/>
      <c r="BA333" s="317">
        <v>339</v>
      </c>
      <c r="BB333" s="390">
        <v>2</v>
      </c>
    </row>
    <row r="334" spans="1:54" ht="24.95" customHeight="1">
      <c r="A334" s="322" t="s">
        <v>4807</v>
      </c>
      <c r="B334" s="19" t="s">
        <v>2205</v>
      </c>
      <c r="C334" s="26">
        <v>13</v>
      </c>
      <c r="D334" s="27">
        <v>22</v>
      </c>
      <c r="E334" s="27"/>
      <c r="F334" s="26" t="s">
        <v>5927</v>
      </c>
      <c r="G334" s="26" t="s">
        <v>3</v>
      </c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 t="s">
        <v>2333</v>
      </c>
      <c r="V334" s="26"/>
      <c r="W334" s="26"/>
      <c r="X334" s="26"/>
      <c r="Y334" s="26" t="s">
        <v>2334</v>
      </c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 t="s">
        <v>2256</v>
      </c>
      <c r="AO334" s="24">
        <v>45060</v>
      </c>
      <c r="AP334" s="258" t="s">
        <v>2335</v>
      </c>
      <c r="AQ334" s="259"/>
      <c r="AR334" s="259" t="s">
        <v>671</v>
      </c>
      <c r="AS334" s="259" t="s">
        <v>665</v>
      </c>
      <c r="AT334" s="262"/>
      <c r="AU334" s="262"/>
      <c r="AV334" s="262"/>
      <c r="AW334" s="262"/>
      <c r="AX334" s="262"/>
      <c r="AY334" s="262"/>
      <c r="AZ334" s="262"/>
      <c r="BA334" s="317">
        <v>197</v>
      </c>
      <c r="BB334" s="390">
        <v>2</v>
      </c>
    </row>
    <row r="335" spans="1:54" ht="24.95" customHeight="1">
      <c r="A335" s="322" t="s">
        <v>4807</v>
      </c>
      <c r="B335" s="19" t="s">
        <v>2206</v>
      </c>
      <c r="C335" s="26">
        <v>15</v>
      </c>
      <c r="D335" s="27" t="s">
        <v>2207</v>
      </c>
      <c r="E335" s="27"/>
      <c r="F335" s="26" t="s">
        <v>6108</v>
      </c>
      <c r="G335" s="26" t="s">
        <v>3624</v>
      </c>
      <c r="H335" s="26"/>
      <c r="I335" s="26"/>
      <c r="J335" s="26"/>
      <c r="K335" s="26"/>
      <c r="L335" s="26"/>
      <c r="M335" s="26" t="s">
        <v>3625</v>
      </c>
      <c r="N335" s="26" t="s">
        <v>3626</v>
      </c>
      <c r="O335" s="26"/>
      <c r="P335" s="26" t="s">
        <v>3627</v>
      </c>
      <c r="Q335" s="26"/>
      <c r="R335" s="26"/>
      <c r="S335" s="26" t="s">
        <v>3628</v>
      </c>
      <c r="T335" s="26"/>
      <c r="U335" s="26" t="s">
        <v>3629</v>
      </c>
      <c r="V335" s="26"/>
      <c r="W335" s="26"/>
      <c r="X335" s="26"/>
      <c r="Y335" s="26" t="s">
        <v>3630</v>
      </c>
      <c r="Z335" s="26" t="s">
        <v>714</v>
      </c>
      <c r="AA335" s="28" t="s">
        <v>939</v>
      </c>
      <c r="AB335" s="28" t="s">
        <v>3631</v>
      </c>
      <c r="AC335" s="28"/>
      <c r="AD335" s="28"/>
      <c r="AE335" s="28" t="s">
        <v>701</v>
      </c>
      <c r="AF335" s="28" t="s">
        <v>720</v>
      </c>
      <c r="AG335" s="28"/>
      <c r="AH335" s="28" t="s">
        <v>3632</v>
      </c>
      <c r="AI335" s="29"/>
      <c r="AJ335" s="30" t="s">
        <v>2423</v>
      </c>
      <c r="AK335" s="31">
        <v>39248</v>
      </c>
      <c r="AL335" s="328"/>
      <c r="AM335" s="329"/>
      <c r="AN335" s="25" t="s">
        <v>2256</v>
      </c>
      <c r="AO335" s="24">
        <v>45060</v>
      </c>
      <c r="AP335" s="258" t="s">
        <v>3633</v>
      </c>
      <c r="AQ335" s="259"/>
      <c r="AR335" s="259" t="s">
        <v>2200</v>
      </c>
      <c r="AS335" s="259" t="s">
        <v>665</v>
      </c>
      <c r="AT335" s="262"/>
      <c r="AU335" s="262"/>
      <c r="AV335" s="262"/>
      <c r="AW335" s="262"/>
      <c r="AX335" s="262"/>
      <c r="AY335" s="262"/>
      <c r="AZ335" s="262"/>
      <c r="BA335" s="317">
        <v>385</v>
      </c>
      <c r="BB335" s="390">
        <v>2</v>
      </c>
    </row>
    <row r="336" spans="1:54" ht="24.95" customHeight="1">
      <c r="A336" s="322" t="s">
        <v>4807</v>
      </c>
      <c r="B336" s="19" t="s">
        <v>2215</v>
      </c>
      <c r="C336" s="26">
        <v>91</v>
      </c>
      <c r="D336" s="27" t="s">
        <v>827</v>
      </c>
      <c r="E336" s="27" t="s">
        <v>933</v>
      </c>
      <c r="F336" s="26" t="s">
        <v>5733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934</v>
      </c>
      <c r="N336" s="26" t="s">
        <v>935</v>
      </c>
      <c r="O336" s="26"/>
      <c r="P336" s="26" t="s">
        <v>936</v>
      </c>
      <c r="Q336" s="26" t="s">
        <v>937</v>
      </c>
      <c r="R336" s="26"/>
      <c r="S336" s="26"/>
      <c r="T336" s="26"/>
      <c r="U336" s="26" t="s">
        <v>3</v>
      </c>
      <c r="V336" s="26"/>
      <c r="W336" s="26"/>
      <c r="X336" s="26"/>
      <c r="Y336" s="26" t="s">
        <v>938</v>
      </c>
      <c r="Z336" s="26"/>
      <c r="AA336" s="28" t="s">
        <v>939</v>
      </c>
      <c r="AB336" s="28" t="s">
        <v>940</v>
      </c>
      <c r="AC336" s="28"/>
      <c r="AD336" s="28"/>
      <c r="AE336" s="28" t="s">
        <v>4</v>
      </c>
      <c r="AF336" s="28" t="s">
        <v>893</v>
      </c>
      <c r="AG336" s="28"/>
      <c r="AH336" s="28" t="s">
        <v>941</v>
      </c>
      <c r="AI336" s="29"/>
      <c r="AJ336" s="30" t="s">
        <v>942</v>
      </c>
      <c r="AK336" s="31">
        <v>43419</v>
      </c>
      <c r="AL336" s="328"/>
      <c r="AM336" s="329"/>
      <c r="AN336" s="25"/>
      <c r="AO336" s="24"/>
      <c r="AP336" s="258" t="s">
        <v>943</v>
      </c>
      <c r="AQ336" s="259"/>
      <c r="AR336" s="259" t="s">
        <v>834</v>
      </c>
      <c r="AS336" s="259" t="s">
        <v>665</v>
      </c>
      <c r="AT336" s="262"/>
      <c r="AU336" s="262"/>
      <c r="AV336" s="262" t="s">
        <v>933</v>
      </c>
      <c r="AW336" s="262"/>
      <c r="AX336" s="262"/>
      <c r="AY336" s="262"/>
      <c r="AZ336" s="262"/>
      <c r="BA336" s="317">
        <v>33</v>
      </c>
      <c r="BB336" s="390">
        <v>1</v>
      </c>
    </row>
    <row r="337" spans="1:54" ht="24.95" customHeight="1">
      <c r="A337" s="322" t="s">
        <v>4807</v>
      </c>
      <c r="B337" s="19" t="s">
        <v>2215</v>
      </c>
      <c r="C337" s="26">
        <v>91</v>
      </c>
      <c r="D337" s="27" t="s">
        <v>1351</v>
      </c>
      <c r="E337" s="27" t="s">
        <v>1707</v>
      </c>
      <c r="F337" s="26" t="s">
        <v>5734</v>
      </c>
      <c r="G337" s="26" t="s">
        <v>3</v>
      </c>
      <c r="H337" s="26" t="s">
        <v>1708</v>
      </c>
      <c r="I337" s="26"/>
      <c r="J337" s="26"/>
      <c r="K337" s="26"/>
      <c r="L337" s="26"/>
      <c r="M337" s="26" t="s">
        <v>1709</v>
      </c>
      <c r="N337" s="26" t="s">
        <v>1710</v>
      </c>
      <c r="O337" s="26"/>
      <c r="P337" s="26"/>
      <c r="Q337" s="26" t="s">
        <v>1711</v>
      </c>
      <c r="R337" s="26"/>
      <c r="S337" s="26"/>
      <c r="T337" s="26"/>
      <c r="U337" s="26" t="s">
        <v>3</v>
      </c>
      <c r="V337" s="26"/>
      <c r="W337" s="26"/>
      <c r="X337" s="26"/>
      <c r="Y337" s="26" t="s">
        <v>1712</v>
      </c>
      <c r="Z337" s="26"/>
      <c r="AA337" s="28" t="s">
        <v>939</v>
      </c>
      <c r="AB337" s="28" t="s">
        <v>727</v>
      </c>
      <c r="AC337" s="28"/>
      <c r="AD337" s="28"/>
      <c r="AE337" s="28" t="s">
        <v>701</v>
      </c>
      <c r="AF337" s="28" t="s">
        <v>904</v>
      </c>
      <c r="AG337" s="28"/>
      <c r="AH337" s="28" t="s">
        <v>1713</v>
      </c>
      <c r="AI337" s="29"/>
      <c r="AJ337" s="30" t="s">
        <v>3</v>
      </c>
      <c r="AK337" s="31" t="s">
        <v>3</v>
      </c>
      <c r="AL337" s="328"/>
      <c r="AM337" s="329"/>
      <c r="AN337" s="25"/>
      <c r="AO337" s="24"/>
      <c r="AP337" s="258" t="s">
        <v>1714</v>
      </c>
      <c r="AQ337" s="259"/>
      <c r="AR337" s="259" t="s">
        <v>834</v>
      </c>
      <c r="AS337" s="259" t="s">
        <v>665</v>
      </c>
      <c r="AT337" s="262"/>
      <c r="AU337" s="262"/>
      <c r="AV337" s="262" t="s">
        <v>1707</v>
      </c>
      <c r="AW337" s="262"/>
      <c r="AX337" s="262"/>
      <c r="AY337" s="262"/>
      <c r="AZ337" s="262"/>
      <c r="BA337" s="317">
        <v>114</v>
      </c>
      <c r="BB337" s="390">
        <v>1</v>
      </c>
    </row>
    <row r="338" spans="1:54" ht="24.95" customHeight="1">
      <c r="A338" s="322" t="s">
        <v>4807</v>
      </c>
      <c r="B338" s="19" t="s">
        <v>2206</v>
      </c>
      <c r="C338" s="26">
        <v>15</v>
      </c>
      <c r="D338" s="27" t="s">
        <v>2202</v>
      </c>
      <c r="E338" s="27"/>
      <c r="F338" s="26" t="s">
        <v>6018</v>
      </c>
      <c r="G338" s="26" t="s">
        <v>3</v>
      </c>
      <c r="H338" s="26" t="s">
        <v>3</v>
      </c>
      <c r="I338" s="26"/>
      <c r="J338" s="26"/>
      <c r="K338" s="26"/>
      <c r="L338" s="26"/>
      <c r="M338" s="26" t="s">
        <v>3002</v>
      </c>
      <c r="N338" s="26" t="s">
        <v>3003</v>
      </c>
      <c r="O338" s="26"/>
      <c r="P338" s="26" t="s">
        <v>3</v>
      </c>
      <c r="Q338" s="26" t="s">
        <v>3004</v>
      </c>
      <c r="R338" s="26" t="s">
        <v>3</v>
      </c>
      <c r="S338" s="26"/>
      <c r="T338" s="26" t="s">
        <v>3</v>
      </c>
      <c r="U338" s="26" t="s">
        <v>3</v>
      </c>
      <c r="V338" s="26"/>
      <c r="W338" s="26"/>
      <c r="X338" s="26"/>
      <c r="Y338" s="26"/>
      <c r="Z338" s="26" t="s">
        <v>3</v>
      </c>
      <c r="AA338" s="28" t="s">
        <v>939</v>
      </c>
      <c r="AB338" s="28" t="s">
        <v>3005</v>
      </c>
      <c r="AC338" s="28"/>
      <c r="AD338" s="28"/>
      <c r="AE338" s="28" t="s">
        <v>4</v>
      </c>
      <c r="AF338" s="28" t="s">
        <v>683</v>
      </c>
      <c r="AG338" s="28"/>
      <c r="AH338" s="28" t="s">
        <v>3006</v>
      </c>
      <c r="AI338" s="29"/>
      <c r="AJ338" s="30" t="s">
        <v>2285</v>
      </c>
      <c r="AK338" s="31">
        <v>39248</v>
      </c>
      <c r="AL338" s="328"/>
      <c r="AM338" s="329"/>
      <c r="AN338" s="25" t="s">
        <v>2256</v>
      </c>
      <c r="AO338" s="24">
        <v>45060</v>
      </c>
      <c r="AP338" s="258" t="s">
        <v>3007</v>
      </c>
      <c r="AQ338" s="259"/>
      <c r="AR338" s="259" t="s">
        <v>875</v>
      </c>
      <c r="AS338" s="259" t="s">
        <v>3008</v>
      </c>
      <c r="AT338" s="262"/>
      <c r="AU338" s="262"/>
      <c r="AV338" s="262"/>
      <c r="AW338" s="262"/>
      <c r="AX338" s="262"/>
      <c r="AY338" s="262"/>
      <c r="AZ338" s="262"/>
      <c r="BA338" s="317">
        <v>289</v>
      </c>
      <c r="BB338" s="390">
        <v>2</v>
      </c>
    </row>
    <row r="339" spans="1:54" ht="24.95" customHeight="1">
      <c r="A339" s="322" t="s">
        <v>4807</v>
      </c>
      <c r="B339" s="19" t="s">
        <v>2215</v>
      </c>
      <c r="C339" s="26">
        <v>91</v>
      </c>
      <c r="D339" s="27" t="s">
        <v>827</v>
      </c>
      <c r="E339" s="27" t="s">
        <v>944</v>
      </c>
      <c r="F339" s="26" t="s">
        <v>5735</v>
      </c>
      <c r="G339" s="26" t="s">
        <v>3</v>
      </c>
      <c r="H339" s="26" t="s">
        <v>3</v>
      </c>
      <c r="I339" s="26"/>
      <c r="J339" s="26"/>
      <c r="K339" s="26"/>
      <c r="L339" s="26"/>
      <c r="M339" s="26" t="s">
        <v>887</v>
      </c>
      <c r="N339" s="26" t="s">
        <v>945</v>
      </c>
      <c r="O339" s="26"/>
      <c r="P339" s="26" t="s">
        <v>946</v>
      </c>
      <c r="Q339" s="26" t="s">
        <v>947</v>
      </c>
      <c r="R339" s="26"/>
      <c r="S339" s="26"/>
      <c r="T339" s="26"/>
      <c r="U339" s="26" t="s">
        <v>948</v>
      </c>
      <c r="V339" s="26" t="s">
        <v>779</v>
      </c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 t="s">
        <v>3</v>
      </c>
      <c r="AK339" s="31" t="s">
        <v>3</v>
      </c>
      <c r="AL339" s="328"/>
      <c r="AM339" s="329"/>
      <c r="AN339" s="25"/>
      <c r="AO339" s="24"/>
      <c r="AP339" s="258" t="s">
        <v>949</v>
      </c>
      <c r="AQ339" s="259"/>
      <c r="AR339" s="259" t="s">
        <v>834</v>
      </c>
      <c r="AS339" s="259" t="s">
        <v>950</v>
      </c>
      <c r="AT339" s="262"/>
      <c r="AU339" s="262"/>
      <c r="AV339" s="262" t="s">
        <v>944</v>
      </c>
      <c r="AW339" s="262"/>
      <c r="AX339" s="262"/>
      <c r="AY339" s="262"/>
      <c r="AZ339" s="262"/>
      <c r="BA339" s="317">
        <v>34</v>
      </c>
      <c r="BB339" s="390">
        <v>1</v>
      </c>
    </row>
    <row r="340" spans="1:54" ht="24.95" customHeight="1">
      <c r="A340" s="322" t="s">
        <v>4807</v>
      </c>
      <c r="B340" s="19" t="s">
        <v>2206</v>
      </c>
      <c r="C340" s="26">
        <v>15</v>
      </c>
      <c r="D340" s="27" t="s">
        <v>2202</v>
      </c>
      <c r="E340" s="27"/>
      <c r="F340" s="26" t="s">
        <v>6081</v>
      </c>
      <c r="G340" s="26" t="s">
        <v>3345</v>
      </c>
      <c r="H340" s="26"/>
      <c r="I340" s="26"/>
      <c r="J340" s="26"/>
      <c r="K340" s="26"/>
      <c r="L340" s="26"/>
      <c r="M340" s="26" t="s">
        <v>3346</v>
      </c>
      <c r="N340" s="26" t="s">
        <v>3347</v>
      </c>
      <c r="O340" s="26"/>
      <c r="P340" s="26"/>
      <c r="Q340" s="26" t="s">
        <v>3348</v>
      </c>
      <c r="R340" s="26"/>
      <c r="S340" s="26" t="s">
        <v>3349</v>
      </c>
      <c r="T340" s="26"/>
      <c r="U340" s="26" t="s">
        <v>3350</v>
      </c>
      <c r="V340" s="26" t="s">
        <v>3350</v>
      </c>
      <c r="W340" s="26"/>
      <c r="X340" s="26"/>
      <c r="Y340" s="26" t="s">
        <v>3351</v>
      </c>
      <c r="Z340" s="26" t="s">
        <v>678</v>
      </c>
      <c r="AA340" s="28" t="s">
        <v>939</v>
      </c>
      <c r="AB340" s="28" t="s">
        <v>3352</v>
      </c>
      <c r="AC340" s="28"/>
      <c r="AD340" s="28"/>
      <c r="AE340" s="28" t="s">
        <v>701</v>
      </c>
      <c r="AF340" s="28" t="s">
        <v>738</v>
      </c>
      <c r="AG340" s="28"/>
      <c r="AH340" s="28" t="s">
        <v>3353</v>
      </c>
      <c r="AI340" s="29"/>
      <c r="AJ340" s="30"/>
      <c r="AK340" s="31"/>
      <c r="AL340" s="328"/>
      <c r="AM340" s="329"/>
      <c r="AN340" s="25" t="s">
        <v>2256</v>
      </c>
      <c r="AO340" s="24">
        <v>45060</v>
      </c>
      <c r="AP340" s="258" t="s">
        <v>3354</v>
      </c>
      <c r="AQ340" s="259"/>
      <c r="AR340" s="259" t="s">
        <v>671</v>
      </c>
      <c r="AS340" s="259" t="s">
        <v>665</v>
      </c>
      <c r="AT340" s="262"/>
      <c r="AU340" s="262"/>
      <c r="AV340" s="262"/>
      <c r="AW340" s="262"/>
      <c r="AX340" s="262"/>
      <c r="AY340" s="262"/>
      <c r="AZ340" s="262"/>
      <c r="BA340" s="317">
        <v>352</v>
      </c>
      <c r="BB340" s="390">
        <v>2</v>
      </c>
    </row>
    <row r="341" spans="1:54" ht="24.95" customHeight="1">
      <c r="A341" s="322" t="s">
        <v>4807</v>
      </c>
      <c r="B341" s="19" t="s">
        <v>2212</v>
      </c>
      <c r="C341" s="26">
        <v>82</v>
      </c>
      <c r="D341" s="27">
        <v>3</v>
      </c>
      <c r="E341" s="27">
        <v>3</v>
      </c>
      <c r="F341" s="26" t="s">
        <v>5736</v>
      </c>
      <c r="G341" s="26" t="s">
        <v>3</v>
      </c>
      <c r="H341" s="26" t="s">
        <v>777</v>
      </c>
      <c r="I341" s="26"/>
      <c r="J341" s="26" t="s">
        <v>5056</v>
      </c>
      <c r="K341" s="26" t="s">
        <v>5057</v>
      </c>
      <c r="L341" s="26"/>
      <c r="M341" s="26" t="s">
        <v>5058</v>
      </c>
      <c r="N341" s="26" t="s">
        <v>5059</v>
      </c>
      <c r="O341" s="26"/>
      <c r="P341" s="26"/>
      <c r="Q341" s="26"/>
      <c r="R341" s="26"/>
      <c r="S341" s="26"/>
      <c r="T341" s="26"/>
      <c r="U341" s="26" t="s">
        <v>5060</v>
      </c>
      <c r="V341" s="26" t="s">
        <v>5061</v>
      </c>
      <c r="W341" s="26"/>
      <c r="X341" s="26"/>
      <c r="Y341" s="26" t="s">
        <v>5062</v>
      </c>
      <c r="Z341" s="26"/>
      <c r="AA341" s="28" t="s">
        <v>5063</v>
      </c>
      <c r="AB341" s="28" t="s">
        <v>5064</v>
      </c>
      <c r="AC341" s="28"/>
      <c r="AD341" s="28"/>
      <c r="AE341" s="28" t="s">
        <v>780</v>
      </c>
      <c r="AF341" s="28" t="s">
        <v>5065</v>
      </c>
      <c r="AG341" s="28" t="s">
        <v>5066</v>
      </c>
      <c r="AH341" s="28" t="s">
        <v>5067</v>
      </c>
      <c r="AI341" s="29"/>
      <c r="AJ341" s="30"/>
      <c r="AK341" s="31"/>
      <c r="AL341" s="328"/>
      <c r="AM341" s="329"/>
      <c r="AN341" s="25"/>
      <c r="AO341" s="24"/>
      <c r="AP341" s="258" t="s">
        <v>5068</v>
      </c>
      <c r="AQ341" s="259"/>
      <c r="AR341" s="259" t="s">
        <v>664</v>
      </c>
      <c r="AS341" s="259" t="s">
        <v>665</v>
      </c>
      <c r="AT341" s="262"/>
      <c r="AU341" s="262"/>
      <c r="AV341" s="262"/>
      <c r="AW341" s="262"/>
      <c r="AX341" s="262"/>
      <c r="AY341" s="262"/>
      <c r="AZ341" s="262"/>
      <c r="BA341" s="317">
        <v>560</v>
      </c>
      <c r="BB341" s="390">
        <v>1</v>
      </c>
    </row>
    <row r="342" spans="1:54" ht="24.95" customHeight="1">
      <c r="A342" s="322" t="s">
        <v>4807</v>
      </c>
      <c r="B342" s="19" t="s">
        <v>2214</v>
      </c>
      <c r="C342" s="26">
        <v>87</v>
      </c>
      <c r="D342" s="27"/>
      <c r="E342" s="27"/>
      <c r="F342" s="26" t="s">
        <v>5737</v>
      </c>
      <c r="G342" s="26" t="s">
        <v>3</v>
      </c>
      <c r="H342" s="26"/>
      <c r="I342" s="26"/>
      <c r="J342" s="26"/>
      <c r="K342" s="26"/>
      <c r="L342" s="26"/>
      <c r="M342" s="26" t="s">
        <v>673</v>
      </c>
      <c r="N342" s="26" t="s">
        <v>5069</v>
      </c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 t="s">
        <v>5070</v>
      </c>
      <c r="Z342" s="26"/>
      <c r="AA342" s="28" t="s">
        <v>5063</v>
      </c>
      <c r="AB342" s="28" t="s">
        <v>5071</v>
      </c>
      <c r="AC342" s="28"/>
      <c r="AD342" s="28"/>
      <c r="AE342" s="28" t="s">
        <v>4</v>
      </c>
      <c r="AF342" s="28" t="s">
        <v>675</v>
      </c>
      <c r="AG342" s="28" t="s">
        <v>676</v>
      </c>
      <c r="AH342" s="28" t="s">
        <v>5072</v>
      </c>
      <c r="AI342" s="29"/>
      <c r="AJ342" s="30"/>
      <c r="AK342" s="31"/>
      <c r="AL342" s="328"/>
      <c r="AM342" s="329"/>
      <c r="AN342" s="25"/>
      <c r="AO342" s="24"/>
      <c r="AP342" s="258" t="s">
        <v>5073</v>
      </c>
      <c r="AQ342" s="259"/>
      <c r="AR342" s="259" t="s">
        <v>664</v>
      </c>
      <c r="AS342" s="259" t="s">
        <v>665</v>
      </c>
      <c r="AT342" s="262"/>
      <c r="AU342" s="262"/>
      <c r="AV342" s="262"/>
      <c r="AW342" s="262"/>
      <c r="AX342" s="262"/>
      <c r="AY342" s="262"/>
      <c r="AZ342" s="262"/>
      <c r="BA342" s="317">
        <v>635</v>
      </c>
      <c r="BB342" s="390">
        <v>1</v>
      </c>
    </row>
    <row r="343" spans="1:54" ht="24.95" customHeight="1">
      <c r="A343" s="322" t="s">
        <v>4807</v>
      </c>
      <c r="B343" s="19" t="s">
        <v>2206</v>
      </c>
      <c r="C343" s="26">
        <v>15</v>
      </c>
      <c r="D343" s="27" t="s">
        <v>2202</v>
      </c>
      <c r="E343" s="27"/>
      <c r="F343" s="26" t="s">
        <v>6074</v>
      </c>
      <c r="G343" s="26" t="s">
        <v>3</v>
      </c>
      <c r="H343" s="26" t="s">
        <v>3</v>
      </c>
      <c r="I343" s="26"/>
      <c r="J343" s="26"/>
      <c r="K343" s="26"/>
      <c r="L343" s="26"/>
      <c r="M343" s="26" t="s">
        <v>3</v>
      </c>
      <c r="N343" s="26" t="s">
        <v>3</v>
      </c>
      <c r="O343" s="26"/>
      <c r="P343" s="26" t="s">
        <v>3</v>
      </c>
      <c r="Q343" s="26" t="s">
        <v>3</v>
      </c>
      <c r="R343" s="26" t="s">
        <v>3</v>
      </c>
      <c r="S343" s="26"/>
      <c r="T343" s="26" t="s">
        <v>3</v>
      </c>
      <c r="U343" s="26" t="s">
        <v>3</v>
      </c>
      <c r="V343" s="26"/>
      <c r="W343" s="26"/>
      <c r="X343" s="26"/>
      <c r="Y343" s="26"/>
      <c r="Z343" s="26" t="s">
        <v>3</v>
      </c>
      <c r="AA343" s="28" t="s">
        <v>798</v>
      </c>
      <c r="AB343" s="28" t="s">
        <v>3</v>
      </c>
      <c r="AC343" s="28"/>
      <c r="AD343" s="28"/>
      <c r="AE343" s="28" t="s">
        <v>3</v>
      </c>
      <c r="AF343" s="28" t="s">
        <v>3</v>
      </c>
      <c r="AG343" s="28"/>
      <c r="AH343" s="28" t="s">
        <v>3</v>
      </c>
      <c r="AI343" s="29"/>
      <c r="AJ343" s="30" t="s">
        <v>2285</v>
      </c>
      <c r="AK343" s="31">
        <v>39248</v>
      </c>
      <c r="AL343" s="328"/>
      <c r="AM343" s="329"/>
      <c r="AN343" s="25" t="s">
        <v>2256</v>
      </c>
      <c r="AO343" s="24">
        <v>45060</v>
      </c>
      <c r="AP343" s="258" t="s">
        <v>798</v>
      </c>
      <c r="AQ343" s="259"/>
      <c r="AR343" s="259" t="s">
        <v>875</v>
      </c>
      <c r="AS343" s="259" t="s">
        <v>3292</v>
      </c>
      <c r="AT343" s="262"/>
      <c r="AU343" s="262"/>
      <c r="AV343" s="262"/>
      <c r="AW343" s="262"/>
      <c r="AX343" s="262"/>
      <c r="AY343" s="262"/>
      <c r="AZ343" s="262"/>
      <c r="BA343" s="317">
        <v>345</v>
      </c>
      <c r="BB343" s="390">
        <v>2</v>
      </c>
    </row>
    <row r="344" spans="1:54" ht="24.95" customHeight="1">
      <c r="A344" s="322" t="s">
        <v>4807</v>
      </c>
      <c r="B344" s="19" t="s">
        <v>2212</v>
      </c>
      <c r="C344" s="26">
        <v>82</v>
      </c>
      <c r="D344" s="27"/>
      <c r="E344" s="27"/>
      <c r="F344" s="26" t="s">
        <v>5738</v>
      </c>
      <c r="G344" s="26" t="s">
        <v>5074</v>
      </c>
      <c r="H344" s="26"/>
      <c r="I344" s="26"/>
      <c r="J344" s="26"/>
      <c r="K344" s="26"/>
      <c r="L344" s="26"/>
      <c r="M344" s="26" t="s">
        <v>797</v>
      </c>
      <c r="N344" s="26" t="s">
        <v>5075</v>
      </c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 t="s">
        <v>5076</v>
      </c>
      <c r="Z344" s="26"/>
      <c r="AA344" s="28" t="s">
        <v>798</v>
      </c>
      <c r="AB344" s="28" t="s">
        <v>5077</v>
      </c>
      <c r="AC344" s="28"/>
      <c r="AD344" s="28"/>
      <c r="AE344" s="28" t="s">
        <v>791</v>
      </c>
      <c r="AF344" s="28" t="s">
        <v>792</v>
      </c>
      <c r="AG344" s="28" t="s">
        <v>799</v>
      </c>
      <c r="AH344" s="28" t="s">
        <v>5078</v>
      </c>
      <c r="AI344" s="29"/>
      <c r="AJ344" s="30"/>
      <c r="AK344" s="31"/>
      <c r="AL344" s="328"/>
      <c r="AM344" s="329"/>
      <c r="AN344" s="25"/>
      <c r="AO344" s="24"/>
      <c r="AP344" s="258" t="s">
        <v>5079</v>
      </c>
      <c r="AQ344" s="259"/>
      <c r="AR344" s="259" t="s">
        <v>664</v>
      </c>
      <c r="AS344" s="259" t="s">
        <v>665</v>
      </c>
      <c r="AT344" s="262"/>
      <c r="AU344" s="262"/>
      <c r="AV344" s="262"/>
      <c r="AW344" s="262"/>
      <c r="AX344" s="262"/>
      <c r="AY344" s="262"/>
      <c r="AZ344" s="262"/>
      <c r="BA344" s="317">
        <v>579</v>
      </c>
      <c r="BB344" s="390">
        <v>1</v>
      </c>
    </row>
    <row r="345" spans="1:54" ht="24.95" customHeight="1">
      <c r="A345" s="322" t="s">
        <v>4807</v>
      </c>
      <c r="B345" s="19" t="s">
        <v>2212</v>
      </c>
      <c r="C345" s="26">
        <v>82</v>
      </c>
      <c r="D345" s="27"/>
      <c r="E345" s="27"/>
      <c r="F345" s="26" t="s">
        <v>6272</v>
      </c>
      <c r="G345" s="26" t="s">
        <v>4528</v>
      </c>
      <c r="H345" s="26"/>
      <c r="I345" s="26"/>
      <c r="J345" s="26"/>
      <c r="K345" s="26"/>
      <c r="L345" s="26"/>
      <c r="M345" s="26" t="s">
        <v>797</v>
      </c>
      <c r="N345" s="26" t="s">
        <v>4529</v>
      </c>
      <c r="O345" s="26"/>
      <c r="P345" s="26"/>
      <c r="Q345" s="26" t="s">
        <v>4530</v>
      </c>
      <c r="R345" s="26"/>
      <c r="S345" s="26"/>
      <c r="T345" s="26"/>
      <c r="U345" s="26"/>
      <c r="V345" s="26"/>
      <c r="W345" s="26"/>
      <c r="X345" s="26"/>
      <c r="Y345" s="26" t="s">
        <v>4531</v>
      </c>
      <c r="Z345" s="26" t="s">
        <v>4532</v>
      </c>
      <c r="AA345" s="28" t="s">
        <v>798</v>
      </c>
      <c r="AB345" s="28" t="s">
        <v>4533</v>
      </c>
      <c r="AC345" s="28"/>
      <c r="AD345" s="28"/>
      <c r="AE345" s="28" t="s">
        <v>791</v>
      </c>
      <c r="AF345" s="28" t="s">
        <v>792</v>
      </c>
      <c r="AG345" s="28" t="s">
        <v>799</v>
      </c>
      <c r="AH345" s="28" t="s">
        <v>4534</v>
      </c>
      <c r="AI345" s="29"/>
      <c r="AJ345" s="30"/>
      <c r="AK345" s="31"/>
      <c r="AL345" s="328"/>
      <c r="AM345" s="329"/>
      <c r="AN345" s="25" t="s">
        <v>2256</v>
      </c>
      <c r="AO345" s="24">
        <v>45060</v>
      </c>
      <c r="AP345" s="258" t="s">
        <v>4535</v>
      </c>
      <c r="AQ345" s="259"/>
      <c r="AR345" s="259" t="s">
        <v>664</v>
      </c>
      <c r="AS345" s="259" t="s">
        <v>665</v>
      </c>
      <c r="AT345" s="262"/>
      <c r="AU345" s="262"/>
      <c r="AV345" s="262"/>
      <c r="AW345" s="262"/>
      <c r="AX345" s="262"/>
      <c r="AY345" s="262"/>
      <c r="AZ345" s="262"/>
      <c r="BA345" s="317">
        <v>581</v>
      </c>
      <c r="BB345" s="390">
        <v>2</v>
      </c>
    </row>
    <row r="346" spans="1:54" ht="24.95" customHeight="1">
      <c r="A346" s="322" t="s">
        <v>4807</v>
      </c>
      <c r="B346" s="19" t="s">
        <v>2206</v>
      </c>
      <c r="C346" s="26">
        <v>15</v>
      </c>
      <c r="D346" s="27" t="s">
        <v>2202</v>
      </c>
      <c r="E346" s="27"/>
      <c r="F346" s="26" t="s">
        <v>5951</v>
      </c>
      <c r="G346" s="26" t="s">
        <v>3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798</v>
      </c>
      <c r="AB346" s="28" t="s">
        <v>2539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2285</v>
      </c>
      <c r="AK346" s="31">
        <v>39248</v>
      </c>
      <c r="AL346" s="328"/>
      <c r="AM346" s="329"/>
      <c r="AN346" s="25" t="s">
        <v>2256</v>
      </c>
      <c r="AO346" s="24">
        <v>45060</v>
      </c>
      <c r="AP346" s="258" t="s">
        <v>2540</v>
      </c>
      <c r="AQ346" s="259"/>
      <c r="AR346" s="259" t="s">
        <v>875</v>
      </c>
      <c r="AS346" s="259" t="s">
        <v>2541</v>
      </c>
      <c r="AT346" s="262"/>
      <c r="AU346" s="262"/>
      <c r="AV346" s="262"/>
      <c r="AW346" s="262"/>
      <c r="AX346" s="262"/>
      <c r="AY346" s="262"/>
      <c r="AZ346" s="262"/>
      <c r="BA346" s="317">
        <v>222</v>
      </c>
      <c r="BB346" s="390">
        <v>2</v>
      </c>
    </row>
    <row r="347" spans="1:54" ht="24.95" customHeight="1">
      <c r="A347" s="322" t="s">
        <v>4807</v>
      </c>
      <c r="B347" s="19" t="s">
        <v>2214</v>
      </c>
      <c r="C347" s="26">
        <v>87</v>
      </c>
      <c r="D347" s="27"/>
      <c r="E347" s="27"/>
      <c r="F347" s="26" t="s">
        <v>5739</v>
      </c>
      <c r="G347" s="26" t="s">
        <v>3</v>
      </c>
      <c r="H347" s="26"/>
      <c r="I347" s="26"/>
      <c r="J347" s="26"/>
      <c r="K347" s="26"/>
      <c r="L347" s="26"/>
      <c r="M347" s="26" t="s">
        <v>673</v>
      </c>
      <c r="N347" s="26" t="s">
        <v>5080</v>
      </c>
      <c r="O347" s="26"/>
      <c r="P347" s="26"/>
      <c r="Q347" s="26" t="s">
        <v>5081</v>
      </c>
      <c r="R347" s="26"/>
      <c r="S347" s="26"/>
      <c r="T347" s="26"/>
      <c r="U347" s="26"/>
      <c r="V347" s="26"/>
      <c r="W347" s="26"/>
      <c r="X347" s="26"/>
      <c r="Y347" s="26"/>
      <c r="Z347" s="26"/>
      <c r="AA347" s="28" t="s">
        <v>5082</v>
      </c>
      <c r="AB347" s="28" t="s">
        <v>5083</v>
      </c>
      <c r="AC347" s="28"/>
      <c r="AD347" s="28"/>
      <c r="AE347" s="28" t="s">
        <v>4</v>
      </c>
      <c r="AF347" s="28" t="s">
        <v>675</v>
      </c>
      <c r="AG347" s="28" t="s">
        <v>676</v>
      </c>
      <c r="AH347" s="28" t="s">
        <v>5084</v>
      </c>
      <c r="AI347" s="29"/>
      <c r="AJ347" s="30"/>
      <c r="AK347" s="31"/>
      <c r="AL347" s="328"/>
      <c r="AM347" s="329"/>
      <c r="AN347" s="25"/>
      <c r="AO347" s="24"/>
      <c r="AP347" s="258" t="s">
        <v>5085</v>
      </c>
      <c r="AQ347" s="259"/>
      <c r="AR347" s="259" t="s">
        <v>664</v>
      </c>
      <c r="AS347" s="259" t="s">
        <v>5086</v>
      </c>
      <c r="AT347" s="262"/>
      <c r="AU347" s="262"/>
      <c r="AV347" s="262"/>
      <c r="AW347" s="262"/>
      <c r="AX347" s="262"/>
      <c r="AY347" s="262"/>
      <c r="AZ347" s="262"/>
      <c r="BA347" s="317">
        <v>595</v>
      </c>
      <c r="BB347" s="390">
        <v>1</v>
      </c>
    </row>
    <row r="348" spans="1:54" ht="24.95" customHeight="1">
      <c r="A348" s="322" t="s">
        <v>4807</v>
      </c>
      <c r="B348" s="19" t="s">
        <v>2214</v>
      </c>
      <c r="C348" s="26">
        <v>87</v>
      </c>
      <c r="D348" s="27"/>
      <c r="E348" s="27"/>
      <c r="F348" s="26" t="s">
        <v>6278</v>
      </c>
      <c r="G348" s="26" t="s">
        <v>3</v>
      </c>
      <c r="H348" s="26"/>
      <c r="I348" s="26"/>
      <c r="J348" s="26"/>
      <c r="K348" s="26"/>
      <c r="L348" s="26"/>
      <c r="M348" s="26" t="s">
        <v>805</v>
      </c>
      <c r="N348" s="26" t="s">
        <v>4583</v>
      </c>
      <c r="O348" s="26"/>
      <c r="P348" s="26" t="s">
        <v>4584</v>
      </c>
      <c r="Q348" s="26" t="s">
        <v>4584</v>
      </c>
      <c r="R348" s="26"/>
      <c r="S348" s="26"/>
      <c r="T348" s="26"/>
      <c r="U348" s="26"/>
      <c r="V348" s="26"/>
      <c r="W348" s="26"/>
      <c r="X348" s="26"/>
      <c r="Y348" s="26" t="s">
        <v>4585</v>
      </c>
      <c r="Z348" s="26"/>
      <c r="AA348" s="28" t="s">
        <v>4586</v>
      </c>
      <c r="AB348" s="28" t="s">
        <v>4587</v>
      </c>
      <c r="AC348" s="28"/>
      <c r="AD348" s="28"/>
      <c r="AE348" s="28" t="s">
        <v>4</v>
      </c>
      <c r="AF348" s="28" t="s">
        <v>675</v>
      </c>
      <c r="AG348" s="28" t="s">
        <v>806</v>
      </c>
      <c r="AH348" s="28" t="s">
        <v>4588</v>
      </c>
      <c r="AI348" s="29"/>
      <c r="AJ348" s="30"/>
      <c r="AK348" s="31"/>
      <c r="AL348" s="328"/>
      <c r="AM348" s="329"/>
      <c r="AN348" s="25" t="s">
        <v>2256</v>
      </c>
      <c r="AO348" s="24">
        <v>45060</v>
      </c>
      <c r="AP348" s="258" t="s">
        <v>4589</v>
      </c>
      <c r="AQ348" s="259"/>
      <c r="AR348" s="259" t="s">
        <v>664</v>
      </c>
      <c r="AS348" s="259" t="s">
        <v>665</v>
      </c>
      <c r="AT348" s="262"/>
      <c r="AU348" s="262"/>
      <c r="AV348" s="262"/>
      <c r="AW348" s="262"/>
      <c r="AX348" s="262"/>
      <c r="AY348" s="262"/>
      <c r="AZ348" s="262"/>
      <c r="BA348" s="317">
        <v>592</v>
      </c>
      <c r="BB348" s="390">
        <v>2</v>
      </c>
    </row>
    <row r="349" spans="1:54" ht="24.95" customHeight="1">
      <c r="A349" s="322" t="s">
        <v>4807</v>
      </c>
      <c r="B349" s="19" t="s">
        <v>2336</v>
      </c>
      <c r="C349" s="26">
        <v>14</v>
      </c>
      <c r="D349" s="27" t="s">
        <v>2478</v>
      </c>
      <c r="E349" s="27"/>
      <c r="F349" s="26" t="s">
        <v>5944</v>
      </c>
      <c r="G349" s="26" t="s">
        <v>2479</v>
      </c>
      <c r="H349" s="26"/>
      <c r="I349" s="26"/>
      <c r="J349" s="26"/>
      <c r="K349" s="26"/>
      <c r="L349" s="26"/>
      <c r="M349" s="26" t="s">
        <v>2480</v>
      </c>
      <c r="N349" s="26" t="s">
        <v>2481</v>
      </c>
      <c r="O349" s="26"/>
      <c r="P349" s="26"/>
      <c r="Q349" s="26" t="s">
        <v>2482</v>
      </c>
      <c r="R349" s="26"/>
      <c r="S349" s="26"/>
      <c r="T349" s="26"/>
      <c r="U349" s="26"/>
      <c r="V349" s="26"/>
      <c r="W349" s="26"/>
      <c r="X349" s="26"/>
      <c r="Y349" s="26" t="s">
        <v>2483</v>
      </c>
      <c r="Z349" s="26"/>
      <c r="AA349" s="28" t="s">
        <v>2484</v>
      </c>
      <c r="AB349" s="28" t="s">
        <v>2485</v>
      </c>
      <c r="AC349" s="28"/>
      <c r="AD349" s="28"/>
      <c r="AE349" s="28" t="s">
        <v>4</v>
      </c>
      <c r="AF349" s="28" t="s">
        <v>716</v>
      </c>
      <c r="AG349" s="28" t="s">
        <v>2486</v>
      </c>
      <c r="AH349" s="28" t="s">
        <v>2487</v>
      </c>
      <c r="AI349" s="29"/>
      <c r="AJ349" s="30"/>
      <c r="AK349" s="31"/>
      <c r="AL349" s="328"/>
      <c r="AM349" s="329"/>
      <c r="AN349" s="25" t="s">
        <v>2256</v>
      </c>
      <c r="AO349" s="24">
        <v>45060</v>
      </c>
      <c r="AP349" s="258" t="s">
        <v>2488</v>
      </c>
      <c r="AQ349" s="259"/>
      <c r="AR349" s="259" t="s">
        <v>664</v>
      </c>
      <c r="AS349" s="259" t="s">
        <v>665</v>
      </c>
      <c r="AT349" s="262"/>
      <c r="AU349" s="262"/>
      <c r="AV349" s="262"/>
      <c r="AW349" s="262"/>
      <c r="AX349" s="262"/>
      <c r="AY349" s="262"/>
      <c r="AZ349" s="262"/>
      <c r="BA349" s="317">
        <v>215</v>
      </c>
      <c r="BB349" s="390">
        <v>2</v>
      </c>
    </row>
    <row r="350" spans="1:54" ht="24.95" customHeight="1">
      <c r="A350" s="322" t="s">
        <v>4807</v>
      </c>
      <c r="B350" s="19" t="s">
        <v>2215</v>
      </c>
      <c r="C350" s="26">
        <v>91</v>
      </c>
      <c r="D350" s="27" t="s">
        <v>827</v>
      </c>
      <c r="E350" s="27" t="s">
        <v>917</v>
      </c>
      <c r="F350" s="26" t="s">
        <v>5740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918</v>
      </c>
      <c r="N350" s="26" t="s">
        <v>919</v>
      </c>
      <c r="O350" s="26"/>
      <c r="P350" s="26"/>
      <c r="Q350" s="26" t="s">
        <v>920</v>
      </c>
      <c r="R350" s="26"/>
      <c r="S350" s="26"/>
      <c r="T350" s="26"/>
      <c r="U350" s="26" t="s">
        <v>3</v>
      </c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 t="s">
        <v>3</v>
      </c>
      <c r="AK350" s="31" t="s">
        <v>3</v>
      </c>
      <c r="AL350" s="328"/>
      <c r="AM350" s="329"/>
      <c r="AN350" s="25"/>
      <c r="AO350" s="24"/>
      <c r="AP350" s="258" t="s">
        <v>921</v>
      </c>
      <c r="AQ350" s="259"/>
      <c r="AR350" s="259" t="s">
        <v>834</v>
      </c>
      <c r="AS350" s="259" t="s">
        <v>922</v>
      </c>
      <c r="AT350" s="262"/>
      <c r="AU350" s="262"/>
      <c r="AV350" s="262" t="s">
        <v>917</v>
      </c>
      <c r="AW350" s="262"/>
      <c r="AX350" s="262"/>
      <c r="AY350" s="262"/>
      <c r="AZ350" s="262"/>
      <c r="BA350" s="317">
        <v>31</v>
      </c>
      <c r="BB350" s="390">
        <v>1</v>
      </c>
    </row>
    <row r="351" spans="1:54" ht="24.95" customHeight="1">
      <c r="A351" s="322" t="s">
        <v>4807</v>
      </c>
      <c r="B351" s="19" t="s">
        <v>2214</v>
      </c>
      <c r="C351" s="26">
        <v>87</v>
      </c>
      <c r="D351" s="27"/>
      <c r="E351" s="27"/>
      <c r="F351" s="26" t="s">
        <v>6288</v>
      </c>
      <c r="G351" s="26" t="s">
        <v>3</v>
      </c>
      <c r="H351" s="26" t="s">
        <v>3</v>
      </c>
      <c r="I351" s="26"/>
      <c r="J351" s="26"/>
      <c r="K351" s="26"/>
      <c r="L351" s="26"/>
      <c r="M351" s="26" t="s">
        <v>918</v>
      </c>
      <c r="N351" s="26" t="s">
        <v>919</v>
      </c>
      <c r="O351" s="26"/>
      <c r="P351" s="26" t="s">
        <v>3</v>
      </c>
      <c r="Q351" s="26" t="s">
        <v>4650</v>
      </c>
      <c r="R351" s="26" t="s">
        <v>3</v>
      </c>
      <c r="S351" s="26"/>
      <c r="T351" s="26" t="s">
        <v>3</v>
      </c>
      <c r="U351" s="26" t="s">
        <v>3</v>
      </c>
      <c r="V351" s="26"/>
      <c r="W351" s="26"/>
      <c r="X351" s="26"/>
      <c r="Y351" s="26"/>
      <c r="Z351" s="26" t="s">
        <v>3</v>
      </c>
      <c r="AA351" s="28" t="s">
        <v>2199</v>
      </c>
      <c r="AB351" s="28" t="s">
        <v>4651</v>
      </c>
      <c r="AC351" s="28"/>
      <c r="AD351" s="28"/>
      <c r="AE351" s="28" t="s">
        <v>4</v>
      </c>
      <c r="AF351" s="28" t="s">
        <v>893</v>
      </c>
      <c r="AG351" s="28"/>
      <c r="AH351" s="28" t="s">
        <v>4652</v>
      </c>
      <c r="AI351" s="29"/>
      <c r="AJ351" s="30" t="s">
        <v>2285</v>
      </c>
      <c r="AK351" s="31">
        <v>39248</v>
      </c>
      <c r="AL351" s="328"/>
      <c r="AM351" s="329"/>
      <c r="AN351" s="25" t="s">
        <v>2256</v>
      </c>
      <c r="AO351" s="24">
        <v>45060</v>
      </c>
      <c r="AP351" s="258" t="s">
        <v>4653</v>
      </c>
      <c r="AQ351" s="259"/>
      <c r="AR351" s="259" t="s">
        <v>875</v>
      </c>
      <c r="AS351" s="259" t="s">
        <v>4654</v>
      </c>
      <c r="AT351" s="262"/>
      <c r="AU351" s="262"/>
      <c r="AV351" s="262"/>
      <c r="AW351" s="262"/>
      <c r="AX351" s="262"/>
      <c r="AY351" s="262"/>
      <c r="AZ351" s="262"/>
      <c r="BA351" s="317">
        <v>607</v>
      </c>
      <c r="BB351" s="390">
        <v>2</v>
      </c>
    </row>
    <row r="352" spans="1:54" ht="24.95" customHeight="1">
      <c r="A352" s="322" t="s">
        <v>4807</v>
      </c>
      <c r="B352" s="19" t="s">
        <v>2227</v>
      </c>
      <c r="C352" s="26">
        <v>92</v>
      </c>
      <c r="D352" s="27" t="s">
        <v>4938</v>
      </c>
      <c r="E352" s="27" t="s">
        <v>5087</v>
      </c>
      <c r="F352" s="26" t="s">
        <v>5741</v>
      </c>
      <c r="G352" s="26" t="s">
        <v>3</v>
      </c>
      <c r="H352" s="26" t="s">
        <v>5088</v>
      </c>
      <c r="I352" s="26"/>
      <c r="J352" s="26"/>
      <c r="K352" s="26"/>
      <c r="L352" s="26"/>
      <c r="M352" s="26" t="s">
        <v>5089</v>
      </c>
      <c r="N352" s="26" t="s">
        <v>5090</v>
      </c>
      <c r="O352" s="26"/>
      <c r="P352" s="26"/>
      <c r="Q352" s="26" t="s">
        <v>5091</v>
      </c>
      <c r="R352" s="26" t="s">
        <v>5092</v>
      </c>
      <c r="S352" s="26" t="s">
        <v>5091</v>
      </c>
      <c r="T352" s="26"/>
      <c r="U352" s="26" t="s">
        <v>5093</v>
      </c>
      <c r="V352" s="26"/>
      <c r="W352" s="26"/>
      <c r="X352" s="26"/>
      <c r="Y352" s="26" t="s">
        <v>5094</v>
      </c>
      <c r="Z352" s="26" t="s">
        <v>5095</v>
      </c>
      <c r="AA352" s="28" t="s">
        <v>2199</v>
      </c>
      <c r="AB352" s="28" t="s">
        <v>5096</v>
      </c>
      <c r="AC352" s="28"/>
      <c r="AD352" s="28"/>
      <c r="AE352" s="28" t="s">
        <v>5097</v>
      </c>
      <c r="AF352" s="28" t="s">
        <v>5098</v>
      </c>
      <c r="AG352" s="28"/>
      <c r="AH352" s="28" t="s">
        <v>5099</v>
      </c>
      <c r="AI352" s="29"/>
      <c r="AJ352" s="30" t="s">
        <v>5100</v>
      </c>
      <c r="AK352" s="31">
        <v>39248</v>
      </c>
      <c r="AL352" s="328"/>
      <c r="AM352" s="329"/>
      <c r="AN352" s="25"/>
      <c r="AO352" s="24"/>
      <c r="AP352" s="258" t="s">
        <v>5101</v>
      </c>
      <c r="AQ352" s="259"/>
      <c r="AR352" s="259" t="s">
        <v>2200</v>
      </c>
      <c r="AS352" s="259" t="s">
        <v>665</v>
      </c>
      <c r="AT352" s="262"/>
      <c r="AU352" s="262"/>
      <c r="AV352" s="262"/>
      <c r="AW352" s="262" t="s">
        <v>5102</v>
      </c>
      <c r="AX352" s="262"/>
      <c r="AY352" s="262"/>
      <c r="AZ352" s="262"/>
      <c r="BA352" s="317">
        <v>182</v>
      </c>
      <c r="BB352" s="390">
        <v>1</v>
      </c>
    </row>
    <row r="353" spans="1:54" ht="24.95" customHeight="1">
      <c r="A353" s="322" t="s">
        <v>4807</v>
      </c>
      <c r="B353" s="19" t="s">
        <v>2215</v>
      </c>
      <c r="C353" s="26">
        <v>91</v>
      </c>
      <c r="D353" s="27" t="s">
        <v>1351</v>
      </c>
      <c r="E353" s="27" t="s">
        <v>1443</v>
      </c>
      <c r="F353" s="26" t="s">
        <v>5743</v>
      </c>
      <c r="G353" s="26" t="s">
        <v>3</v>
      </c>
      <c r="H353" s="26" t="s">
        <v>3</v>
      </c>
      <c r="I353" s="26"/>
      <c r="J353" s="26"/>
      <c r="K353" s="26"/>
      <c r="L353" s="26"/>
      <c r="M353" s="26" t="s">
        <v>1444</v>
      </c>
      <c r="N353" s="26" t="s">
        <v>1445</v>
      </c>
      <c r="O353" s="26"/>
      <c r="P353" s="26"/>
      <c r="Q353" s="26" t="s">
        <v>1446</v>
      </c>
      <c r="R353" s="26"/>
      <c r="S353" s="26"/>
      <c r="T353" s="26"/>
      <c r="U353" s="26" t="s">
        <v>1447</v>
      </c>
      <c r="V353" s="26"/>
      <c r="W353" s="26"/>
      <c r="X353" s="26"/>
      <c r="Y353" s="26" t="s">
        <v>1448</v>
      </c>
      <c r="Z353" s="26"/>
      <c r="AA353" s="28" t="s">
        <v>1449</v>
      </c>
      <c r="AB353" s="28" t="s">
        <v>1450</v>
      </c>
      <c r="AC353" s="28"/>
      <c r="AD353" s="28"/>
      <c r="AE353" s="28" t="s">
        <v>701</v>
      </c>
      <c r="AF353" s="28" t="s">
        <v>738</v>
      </c>
      <c r="AG353" s="28"/>
      <c r="AH353" s="28" t="s">
        <v>1451</v>
      </c>
      <c r="AI353" s="29"/>
      <c r="AJ353" s="30" t="s">
        <v>962</v>
      </c>
      <c r="AK353" s="31" t="s">
        <v>3</v>
      </c>
      <c r="AL353" s="328"/>
      <c r="AM353" s="329"/>
      <c r="AN353" s="25"/>
      <c r="AO353" s="24"/>
      <c r="AP353" s="258" t="s">
        <v>1452</v>
      </c>
      <c r="AQ353" s="259"/>
      <c r="AR353" s="259" t="s">
        <v>834</v>
      </c>
      <c r="AS353" s="259" t="s">
        <v>665</v>
      </c>
      <c r="AT353" s="262"/>
      <c r="AU353" s="262"/>
      <c r="AV353" s="262" t="s">
        <v>1443</v>
      </c>
      <c r="AW353" s="262"/>
      <c r="AX353" s="262"/>
      <c r="AY353" s="262"/>
      <c r="AZ353" s="262"/>
      <c r="BA353" s="317">
        <v>86</v>
      </c>
      <c r="BB353" s="390">
        <v>1</v>
      </c>
    </row>
    <row r="354" spans="1:54" ht="24.95" customHeight="1">
      <c r="A354" s="322" t="s">
        <v>4807</v>
      </c>
      <c r="B354" s="19" t="s">
        <v>2215</v>
      </c>
      <c r="C354" s="26">
        <v>91</v>
      </c>
      <c r="D354" s="27" t="s">
        <v>4938</v>
      </c>
      <c r="E354" s="27" t="s">
        <v>5113</v>
      </c>
      <c r="F354" s="26" t="s">
        <v>5744</v>
      </c>
      <c r="G354" s="26" t="s">
        <v>3</v>
      </c>
      <c r="H354" s="26" t="s">
        <v>3</v>
      </c>
      <c r="I354" s="26"/>
      <c r="J354" s="26"/>
      <c r="K354" s="26"/>
      <c r="L354" s="26"/>
      <c r="M354" s="26" t="s">
        <v>1855</v>
      </c>
      <c r="N354" s="26" t="s">
        <v>5114</v>
      </c>
      <c r="O354" s="26"/>
      <c r="P354" s="26"/>
      <c r="Q354" s="26" t="s">
        <v>5115</v>
      </c>
      <c r="R354" s="26"/>
      <c r="S354" s="26"/>
      <c r="T354" s="26"/>
      <c r="U354" s="26" t="s">
        <v>3</v>
      </c>
      <c r="V354" s="26"/>
      <c r="W354" s="26"/>
      <c r="X354" s="26"/>
      <c r="Y354" s="26" t="s">
        <v>5116</v>
      </c>
      <c r="Z354" s="26"/>
      <c r="AA354" s="28" t="s">
        <v>1449</v>
      </c>
      <c r="AB354" s="28" t="s">
        <v>5117</v>
      </c>
      <c r="AC354" s="28"/>
      <c r="AD354" s="28"/>
      <c r="AE354" s="28" t="s">
        <v>4</v>
      </c>
      <c r="AF354" s="28" t="s">
        <v>5</v>
      </c>
      <c r="AG354" s="28"/>
      <c r="AH354" s="28" t="s">
        <v>5118</v>
      </c>
      <c r="AI354" s="29"/>
      <c r="AJ354" s="30" t="s">
        <v>3</v>
      </c>
      <c r="AK354" s="31" t="s">
        <v>3</v>
      </c>
      <c r="AL354" s="328"/>
      <c r="AM354" s="329"/>
      <c r="AN354" s="25"/>
      <c r="AO354" s="24"/>
      <c r="AP354" s="258" t="s">
        <v>5119</v>
      </c>
      <c r="AQ354" s="259"/>
      <c r="AR354" s="259" t="s">
        <v>834</v>
      </c>
      <c r="AS354" s="259" t="s">
        <v>665</v>
      </c>
      <c r="AT354" s="262"/>
      <c r="AU354" s="262"/>
      <c r="AV354" s="262" t="s">
        <v>5120</v>
      </c>
      <c r="AW354" s="262"/>
      <c r="AX354" s="262"/>
      <c r="AY354" s="262"/>
      <c r="AZ354" s="262"/>
      <c r="BA354" s="317">
        <v>136</v>
      </c>
      <c r="BB354" s="390">
        <v>1</v>
      </c>
    </row>
    <row r="355" spans="1:54" ht="24.95" customHeight="1">
      <c r="A355" s="322" t="s">
        <v>6856</v>
      </c>
      <c r="B355" s="19"/>
      <c r="C355" s="26">
        <v>91</v>
      </c>
      <c r="D355" s="27"/>
      <c r="E355" s="27"/>
      <c r="F355" s="26" t="s">
        <v>6351</v>
      </c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 t="s">
        <v>6352</v>
      </c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 t="s">
        <v>4787</v>
      </c>
      <c r="AK355" s="31">
        <v>45075</v>
      </c>
      <c r="AL355" s="328"/>
      <c r="AM355" s="329"/>
      <c r="AN355" s="25"/>
      <c r="AO355" s="24"/>
      <c r="AP355" s="258" t="s">
        <v>6353</v>
      </c>
      <c r="AQ355" s="259">
        <v>25</v>
      </c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>
        <v>3</v>
      </c>
    </row>
    <row r="356" spans="1:54" ht="24.95" customHeight="1">
      <c r="A356" s="322" t="s">
        <v>6856</v>
      </c>
      <c r="B356" s="19"/>
      <c r="C356" s="26"/>
      <c r="D356" s="27"/>
      <c r="E356" s="27"/>
      <c r="F356" s="26" t="s">
        <v>6648</v>
      </c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 t="s">
        <v>6649</v>
      </c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 t="s">
        <v>4787</v>
      </c>
      <c r="AK356" s="31">
        <v>45075</v>
      </c>
      <c r="AL356" s="328"/>
      <c r="AM356" s="329"/>
      <c r="AN356" s="25"/>
      <c r="AO356" s="24"/>
      <c r="AP356" s="258" t="s">
        <v>6648</v>
      </c>
      <c r="AQ356" s="259">
        <v>170</v>
      </c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>
        <v>3</v>
      </c>
    </row>
    <row r="357" spans="1:54" ht="24.95" customHeight="1">
      <c r="A357" s="322" t="s">
        <v>4807</v>
      </c>
      <c r="B357" s="19" t="s">
        <v>2206</v>
      </c>
      <c r="C357" s="26">
        <v>15</v>
      </c>
      <c r="D357" s="27" t="s">
        <v>2207</v>
      </c>
      <c r="E357" s="27"/>
      <c r="F357" s="26" t="s">
        <v>6102</v>
      </c>
      <c r="G357" s="26" t="s">
        <v>3562</v>
      </c>
      <c r="H357" s="26"/>
      <c r="I357" s="26"/>
      <c r="J357" s="26"/>
      <c r="K357" s="26"/>
      <c r="L357" s="26"/>
      <c r="M357" s="26" t="s">
        <v>3563</v>
      </c>
      <c r="N357" s="26" t="s">
        <v>3564</v>
      </c>
      <c r="O357" s="26"/>
      <c r="P357" s="26"/>
      <c r="Q357" s="26" t="s">
        <v>3565</v>
      </c>
      <c r="R357" s="26"/>
      <c r="S357" s="26" t="s">
        <v>3565</v>
      </c>
      <c r="T357" s="26"/>
      <c r="U357" s="26" t="s">
        <v>3566</v>
      </c>
      <c r="V357" s="26"/>
      <c r="W357" s="26"/>
      <c r="X357" s="26"/>
      <c r="Y357" s="26" t="s">
        <v>3567</v>
      </c>
      <c r="Z357" s="26" t="s">
        <v>3568</v>
      </c>
      <c r="AA357" s="28" t="s">
        <v>3569</v>
      </c>
      <c r="AB357" s="28" t="s">
        <v>3570</v>
      </c>
      <c r="AC357" s="28"/>
      <c r="AD357" s="28"/>
      <c r="AE357" s="28" t="s">
        <v>695</v>
      </c>
      <c r="AF357" s="28" t="s">
        <v>696</v>
      </c>
      <c r="AG357" s="28" t="s">
        <v>3571</v>
      </c>
      <c r="AH357" s="28" t="s">
        <v>3572</v>
      </c>
      <c r="AI357" s="29"/>
      <c r="AJ357" s="30"/>
      <c r="AK357" s="31"/>
      <c r="AL357" s="328"/>
      <c r="AM357" s="329"/>
      <c r="AN357" s="25" t="s">
        <v>2256</v>
      </c>
      <c r="AO357" s="24">
        <v>45060</v>
      </c>
      <c r="AP357" s="258" t="s">
        <v>3573</v>
      </c>
      <c r="AQ357" s="259"/>
      <c r="AR357" s="259" t="s">
        <v>664</v>
      </c>
      <c r="AS357" s="259" t="s">
        <v>665</v>
      </c>
      <c r="AT357" s="262"/>
      <c r="AU357" s="262"/>
      <c r="AV357" s="262"/>
      <c r="AW357" s="262"/>
      <c r="AX357" s="262"/>
      <c r="AY357" s="262"/>
      <c r="AZ357" s="262"/>
      <c r="BA357" s="317">
        <v>377</v>
      </c>
      <c r="BB357" s="390">
        <v>2</v>
      </c>
    </row>
    <row r="358" spans="1:54" ht="24.95" customHeight="1">
      <c r="A358" s="322" t="s">
        <v>6856</v>
      </c>
      <c r="B358" s="19"/>
      <c r="C358" s="26">
        <v>53</v>
      </c>
      <c r="D358" s="27"/>
      <c r="E358" s="27"/>
      <c r="F358" s="26" t="s">
        <v>6549</v>
      </c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 t="s">
        <v>6550</v>
      </c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 t="s">
        <v>4787</v>
      </c>
      <c r="AK358" s="31">
        <v>45075</v>
      </c>
      <c r="AL358" s="328"/>
      <c r="AM358" s="329"/>
      <c r="AN358" s="25"/>
      <c r="AO358" s="24"/>
      <c r="AP358" s="258" t="s">
        <v>6549</v>
      </c>
      <c r="AQ358" s="259">
        <v>125</v>
      </c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>
        <v>3</v>
      </c>
    </row>
    <row r="359" spans="1:54" ht="24.95" customHeight="1">
      <c r="A359" s="322" t="s">
        <v>6856</v>
      </c>
      <c r="B359" s="19"/>
      <c r="C359" s="26">
        <v>23</v>
      </c>
      <c r="D359" s="27"/>
      <c r="E359" s="27"/>
      <c r="F359" s="26" t="s">
        <v>6808</v>
      </c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 t="s">
        <v>6809</v>
      </c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 t="s">
        <v>4787</v>
      </c>
      <c r="AK359" s="31">
        <v>45075</v>
      </c>
      <c r="AL359" s="328"/>
      <c r="AM359" s="329"/>
      <c r="AN359" s="25"/>
      <c r="AO359" s="24"/>
      <c r="AP359" s="258" t="s">
        <v>6810</v>
      </c>
      <c r="AQ359" s="259">
        <v>261</v>
      </c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>
        <v>3</v>
      </c>
    </row>
    <row r="360" spans="1:54" ht="24.95" customHeight="1">
      <c r="A360" s="322" t="s">
        <v>4807</v>
      </c>
      <c r="B360" s="19" t="s">
        <v>2227</v>
      </c>
      <c r="C360" s="26">
        <v>92</v>
      </c>
      <c r="D360" s="27" t="s">
        <v>1857</v>
      </c>
      <c r="E360" s="27" t="s">
        <v>2057</v>
      </c>
      <c r="F360" s="26" t="s">
        <v>5745</v>
      </c>
      <c r="G360" s="26" t="s">
        <v>2058</v>
      </c>
      <c r="H360" s="26"/>
      <c r="I360" s="26"/>
      <c r="J360" s="26"/>
      <c r="K360" s="26"/>
      <c r="L360" s="26"/>
      <c r="M360" s="26" t="s">
        <v>2229</v>
      </c>
      <c r="N360" s="26" t="s">
        <v>2059</v>
      </c>
      <c r="O360" s="26"/>
      <c r="P360" s="26"/>
      <c r="Q360" s="26" t="s">
        <v>2060</v>
      </c>
      <c r="R360" s="26"/>
      <c r="S360" s="26"/>
      <c r="T360" s="26"/>
      <c r="U360" s="26"/>
      <c r="V360" s="26"/>
      <c r="W360" s="26"/>
      <c r="X360" s="26"/>
      <c r="Y360" s="26" t="s">
        <v>2061</v>
      </c>
      <c r="Z360" s="26"/>
      <c r="AA360" s="28" t="s">
        <v>2062</v>
      </c>
      <c r="AB360" s="28" t="s">
        <v>2063</v>
      </c>
      <c r="AC360" s="28"/>
      <c r="AD360" s="28"/>
      <c r="AE360" s="28" t="s">
        <v>701</v>
      </c>
      <c r="AF360" s="28" t="s">
        <v>904</v>
      </c>
      <c r="AG360" s="28"/>
      <c r="AH360" s="28" t="s">
        <v>2064</v>
      </c>
      <c r="AI360" s="29"/>
      <c r="AJ360" s="30"/>
      <c r="AK360" s="31"/>
      <c r="AL360" s="328"/>
      <c r="AM360" s="329"/>
      <c r="AN360" s="25"/>
      <c r="AO360" s="24"/>
      <c r="AP360" s="258" t="s">
        <v>2065</v>
      </c>
      <c r="AQ360" s="259"/>
      <c r="AR360" s="259" t="s">
        <v>1311</v>
      </c>
      <c r="AS360" s="259" t="s">
        <v>665</v>
      </c>
      <c r="AT360" s="262"/>
      <c r="AU360" s="262"/>
      <c r="AV360" s="262"/>
      <c r="AW360" s="262" t="s">
        <v>2057</v>
      </c>
      <c r="AX360" s="262"/>
      <c r="AY360" s="262"/>
      <c r="AZ360" s="262"/>
      <c r="BA360" s="317">
        <v>164</v>
      </c>
      <c r="BB360" s="390">
        <v>1</v>
      </c>
    </row>
    <row r="361" spans="1:54" ht="24.95" customHeight="1">
      <c r="A361" s="322" t="s">
        <v>4807</v>
      </c>
      <c r="B361" s="19" t="s">
        <v>2206</v>
      </c>
      <c r="C361" s="26">
        <v>15</v>
      </c>
      <c r="D361" s="27" t="s">
        <v>2202</v>
      </c>
      <c r="E361" s="27"/>
      <c r="F361" s="26" t="s">
        <v>5955</v>
      </c>
      <c r="G361" s="26" t="s">
        <v>3</v>
      </c>
      <c r="H361" s="26" t="s">
        <v>3</v>
      </c>
      <c r="I361" s="26"/>
      <c r="J361" s="26"/>
      <c r="K361" s="26"/>
      <c r="L361" s="26"/>
      <c r="M361" s="26" t="s">
        <v>3</v>
      </c>
      <c r="N361" s="26" t="s">
        <v>3</v>
      </c>
      <c r="O361" s="26"/>
      <c r="P361" s="26" t="s">
        <v>3</v>
      </c>
      <c r="Q361" s="26" t="s">
        <v>3</v>
      </c>
      <c r="R361" s="26" t="s">
        <v>3</v>
      </c>
      <c r="S361" s="26"/>
      <c r="T361" s="26" t="s">
        <v>3</v>
      </c>
      <c r="U361" s="26" t="s">
        <v>3</v>
      </c>
      <c r="V361" s="26"/>
      <c r="W361" s="26"/>
      <c r="X361" s="26"/>
      <c r="Y361" s="26"/>
      <c r="Z361" s="26" t="s">
        <v>3</v>
      </c>
      <c r="AA361" s="28" t="s">
        <v>2568</v>
      </c>
      <c r="AB361" s="28" t="s">
        <v>2569</v>
      </c>
      <c r="AC361" s="28"/>
      <c r="AD361" s="28"/>
      <c r="AE361" s="28" t="s">
        <v>3</v>
      </c>
      <c r="AF361" s="28" t="s">
        <v>3</v>
      </c>
      <c r="AG361" s="28"/>
      <c r="AH361" s="28" t="s">
        <v>3</v>
      </c>
      <c r="AI361" s="29"/>
      <c r="AJ361" s="30" t="s">
        <v>2285</v>
      </c>
      <c r="AK361" s="31">
        <v>39248</v>
      </c>
      <c r="AL361" s="328"/>
      <c r="AM361" s="329"/>
      <c r="AN361" s="25" t="s">
        <v>2256</v>
      </c>
      <c r="AO361" s="24">
        <v>45060</v>
      </c>
      <c r="AP361" s="258" t="s">
        <v>2570</v>
      </c>
      <c r="AQ361" s="259"/>
      <c r="AR361" s="259" t="s">
        <v>875</v>
      </c>
      <c r="AS361" s="259" t="s">
        <v>2571</v>
      </c>
      <c r="AT361" s="262"/>
      <c r="AU361" s="262"/>
      <c r="AV361" s="262"/>
      <c r="AW361" s="262"/>
      <c r="AX361" s="262"/>
      <c r="AY361" s="262"/>
      <c r="AZ361" s="262"/>
      <c r="BA361" s="317">
        <v>226</v>
      </c>
      <c r="BB361" s="390">
        <v>2</v>
      </c>
    </row>
    <row r="362" spans="1:54" ht="24.95" customHeight="1">
      <c r="A362" s="322" t="s">
        <v>4807</v>
      </c>
      <c r="B362" s="19" t="s">
        <v>2214</v>
      </c>
      <c r="C362" s="26">
        <v>87</v>
      </c>
      <c r="D362" s="27"/>
      <c r="E362" s="27"/>
      <c r="F362" s="26" t="s">
        <v>6282</v>
      </c>
      <c r="G362" s="26" t="s">
        <v>3</v>
      </c>
      <c r="H362" s="26"/>
      <c r="I362" s="26"/>
      <c r="J362" s="26"/>
      <c r="K362" s="26"/>
      <c r="L362" s="26"/>
      <c r="M362" s="26" t="s">
        <v>673</v>
      </c>
      <c r="N362" s="26" t="s">
        <v>4608</v>
      </c>
      <c r="O362" s="26"/>
      <c r="P362" s="26"/>
      <c r="Q362" s="26" t="s">
        <v>4609</v>
      </c>
      <c r="R362" s="26"/>
      <c r="S362" s="26"/>
      <c r="T362" s="26"/>
      <c r="U362" s="26"/>
      <c r="V362" s="26"/>
      <c r="W362" s="26"/>
      <c r="X362" s="26"/>
      <c r="Y362" s="26"/>
      <c r="Z362" s="26"/>
      <c r="AA362" s="28" t="s">
        <v>4610</v>
      </c>
      <c r="AB362" s="28" t="s">
        <v>4604</v>
      </c>
      <c r="AC362" s="28"/>
      <c r="AD362" s="28"/>
      <c r="AE362" s="28" t="s">
        <v>4</v>
      </c>
      <c r="AF362" s="28" t="s">
        <v>675</v>
      </c>
      <c r="AG362" s="28" t="s">
        <v>676</v>
      </c>
      <c r="AH362" s="28" t="s">
        <v>4611</v>
      </c>
      <c r="AI362" s="29"/>
      <c r="AJ362" s="30"/>
      <c r="AK362" s="31"/>
      <c r="AL362" s="328"/>
      <c r="AM362" s="329"/>
      <c r="AN362" s="25" t="s">
        <v>2256</v>
      </c>
      <c r="AO362" s="24">
        <v>45060</v>
      </c>
      <c r="AP362" s="258" t="s">
        <v>4612</v>
      </c>
      <c r="AQ362" s="259"/>
      <c r="AR362" s="259" t="s">
        <v>664</v>
      </c>
      <c r="AS362" s="259" t="s">
        <v>4613</v>
      </c>
      <c r="AT362" s="262"/>
      <c r="AU362" s="262"/>
      <c r="AV362" s="262"/>
      <c r="AW362" s="262"/>
      <c r="AX362" s="262"/>
      <c r="AY362" s="262"/>
      <c r="AZ362" s="262"/>
      <c r="BA362" s="317">
        <v>601</v>
      </c>
      <c r="BB362" s="390">
        <v>2</v>
      </c>
    </row>
    <row r="363" spans="1:54" ht="24.95" customHeight="1">
      <c r="A363" s="322" t="s">
        <v>6856</v>
      </c>
      <c r="B363" s="19"/>
      <c r="C363" s="26">
        <v>53</v>
      </c>
      <c r="D363" s="27"/>
      <c r="E363" s="27"/>
      <c r="F363" s="26" t="s">
        <v>6357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 t="s">
        <v>6358</v>
      </c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4787</v>
      </c>
      <c r="AK363" s="31">
        <v>45075</v>
      </c>
      <c r="AL363" s="328"/>
      <c r="AM363" s="329"/>
      <c r="AN363" s="25"/>
      <c r="AO363" s="24"/>
      <c r="AP363" s="258" t="s">
        <v>6359</v>
      </c>
      <c r="AQ363" s="259">
        <v>29</v>
      </c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>
        <v>3</v>
      </c>
    </row>
    <row r="364" spans="1:54" ht="24.95" customHeight="1">
      <c r="A364" s="322" t="s">
        <v>4807</v>
      </c>
      <c r="B364" s="19" t="s">
        <v>2206</v>
      </c>
      <c r="C364" s="26">
        <v>15</v>
      </c>
      <c r="D364" s="27" t="s">
        <v>2202</v>
      </c>
      <c r="E364" s="27"/>
      <c r="F364" s="26" t="s">
        <v>5953</v>
      </c>
      <c r="G364" s="26" t="s">
        <v>2550</v>
      </c>
      <c r="H364" s="26" t="s">
        <v>3</v>
      </c>
      <c r="I364" s="26"/>
      <c r="J364" s="26"/>
      <c r="K364" s="26"/>
      <c r="L364" s="26"/>
      <c r="M364" s="26" t="s">
        <v>2551</v>
      </c>
      <c r="N364" s="26" t="s">
        <v>2552</v>
      </c>
      <c r="O364" s="26"/>
      <c r="P364" s="26" t="s">
        <v>3</v>
      </c>
      <c r="Q364" s="26" t="s">
        <v>2553</v>
      </c>
      <c r="R364" s="26" t="s">
        <v>3</v>
      </c>
      <c r="S364" s="26"/>
      <c r="T364" s="26" t="s">
        <v>3</v>
      </c>
      <c r="U364" s="26" t="s">
        <v>3</v>
      </c>
      <c r="V364" s="26"/>
      <c r="W364" s="26"/>
      <c r="X364" s="26"/>
      <c r="Y364" s="26"/>
      <c r="Z364" s="26" t="s">
        <v>3</v>
      </c>
      <c r="AA364" s="28" t="s">
        <v>2554</v>
      </c>
      <c r="AB364" s="28" t="s">
        <v>2555</v>
      </c>
      <c r="AC364" s="28"/>
      <c r="AD364" s="28"/>
      <c r="AE364" s="28" t="s">
        <v>701</v>
      </c>
      <c r="AF364" s="28" t="s">
        <v>738</v>
      </c>
      <c r="AG364" s="28"/>
      <c r="AH364" s="28" t="s">
        <v>2556</v>
      </c>
      <c r="AI364" s="29"/>
      <c r="AJ364" s="30" t="s">
        <v>2285</v>
      </c>
      <c r="AK364" s="31">
        <v>39248</v>
      </c>
      <c r="AL364" s="328"/>
      <c r="AM364" s="329"/>
      <c r="AN364" s="25" t="s">
        <v>2256</v>
      </c>
      <c r="AO364" s="24">
        <v>45060</v>
      </c>
      <c r="AP364" s="258" t="s">
        <v>2557</v>
      </c>
      <c r="AQ364" s="259"/>
      <c r="AR364" s="259" t="s">
        <v>875</v>
      </c>
      <c r="AS364" s="259" t="s">
        <v>2558</v>
      </c>
      <c r="AT364" s="262"/>
      <c r="AU364" s="262"/>
      <c r="AV364" s="262"/>
      <c r="AW364" s="262"/>
      <c r="AX364" s="262"/>
      <c r="AY364" s="262"/>
      <c r="AZ364" s="262"/>
      <c r="BA364" s="317">
        <v>224</v>
      </c>
      <c r="BB364" s="390">
        <v>2</v>
      </c>
    </row>
    <row r="365" spans="1:54" ht="24.95" customHeight="1">
      <c r="A365" s="322" t="s">
        <v>4807</v>
      </c>
      <c r="B365" s="19" t="s">
        <v>2215</v>
      </c>
      <c r="C365" s="26">
        <v>91</v>
      </c>
      <c r="D365" s="27" t="s">
        <v>1351</v>
      </c>
      <c r="E365" s="27" t="s">
        <v>1577</v>
      </c>
      <c r="F365" s="26" t="s">
        <v>5748</v>
      </c>
      <c r="G365" s="26" t="s">
        <v>3</v>
      </c>
      <c r="H365" s="26" t="s">
        <v>3</v>
      </c>
      <c r="I365" s="26"/>
      <c r="J365" s="26"/>
      <c r="K365" s="26"/>
      <c r="L365" s="26"/>
      <c r="M365" s="26" t="s">
        <v>1578</v>
      </c>
      <c r="N365" s="26" t="s">
        <v>1579</v>
      </c>
      <c r="O365" s="26"/>
      <c r="P365" s="26" t="s">
        <v>1580</v>
      </c>
      <c r="Q365" s="26" t="s">
        <v>1581</v>
      </c>
      <c r="R365" s="26"/>
      <c r="S365" s="26"/>
      <c r="T365" s="26"/>
      <c r="U365" s="26" t="s">
        <v>3</v>
      </c>
      <c r="V365" s="26"/>
      <c r="W365" s="26"/>
      <c r="X365" s="26"/>
      <c r="Y365" s="26" t="s">
        <v>1582</v>
      </c>
      <c r="Z365" s="26"/>
      <c r="AA365" s="28" t="s">
        <v>1583</v>
      </c>
      <c r="AB365" s="28" t="s">
        <v>1584</v>
      </c>
      <c r="AC365" s="28"/>
      <c r="AD365" s="28"/>
      <c r="AE365" s="28" t="s">
        <v>701</v>
      </c>
      <c r="AF365" s="28" t="s">
        <v>1149</v>
      </c>
      <c r="AG365" s="28"/>
      <c r="AH365" s="28" t="s">
        <v>1585</v>
      </c>
      <c r="AI365" s="29"/>
      <c r="AJ365" s="30" t="s">
        <v>3</v>
      </c>
      <c r="AK365" s="31" t="s">
        <v>3</v>
      </c>
      <c r="AL365" s="328"/>
      <c r="AM365" s="329"/>
      <c r="AN365" s="25"/>
      <c r="AO365" s="24"/>
      <c r="AP365" s="258" t="s">
        <v>1586</v>
      </c>
      <c r="AQ365" s="259"/>
      <c r="AR365" s="259" t="s">
        <v>834</v>
      </c>
      <c r="AS365" s="259" t="s">
        <v>665</v>
      </c>
      <c r="AT365" s="262"/>
      <c r="AU365" s="262"/>
      <c r="AV365" s="262" t="s">
        <v>1577</v>
      </c>
      <c r="AW365" s="262"/>
      <c r="AX365" s="262"/>
      <c r="AY365" s="262"/>
      <c r="AZ365" s="262"/>
      <c r="BA365" s="317">
        <v>100</v>
      </c>
      <c r="BB365" s="390">
        <v>1</v>
      </c>
    </row>
    <row r="366" spans="1:54" ht="24.95" customHeight="1">
      <c r="A366" s="322" t="s">
        <v>4807</v>
      </c>
      <c r="B366" s="19" t="s">
        <v>2212</v>
      </c>
      <c r="C366" s="26">
        <v>82</v>
      </c>
      <c r="D366" s="27"/>
      <c r="E366" s="27"/>
      <c r="F366" s="26" t="s">
        <v>5749</v>
      </c>
      <c r="G366" s="26" t="s">
        <v>3</v>
      </c>
      <c r="H366" s="26"/>
      <c r="I366" s="26"/>
      <c r="J366" s="26"/>
      <c r="K366" s="26"/>
      <c r="L366" s="26"/>
      <c r="M366" s="26" t="s">
        <v>673</v>
      </c>
      <c r="N366" s="26" t="s">
        <v>5134</v>
      </c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 t="s">
        <v>5135</v>
      </c>
      <c r="Z366" s="26"/>
      <c r="AA366" s="28" t="s">
        <v>794</v>
      </c>
      <c r="AB366" s="28" t="s">
        <v>5136</v>
      </c>
      <c r="AC366" s="28"/>
      <c r="AD366" s="28"/>
      <c r="AE366" s="28" t="s">
        <v>4</v>
      </c>
      <c r="AF366" s="28" t="s">
        <v>675</v>
      </c>
      <c r="AG366" s="28" t="s">
        <v>676</v>
      </c>
      <c r="AH366" s="28" t="s">
        <v>5137</v>
      </c>
      <c r="AI366" s="29"/>
      <c r="AJ366" s="30"/>
      <c r="AK366" s="31"/>
      <c r="AL366" s="328"/>
      <c r="AM366" s="329"/>
      <c r="AN366" s="25"/>
      <c r="AO366" s="24"/>
      <c r="AP366" s="258" t="s">
        <v>5138</v>
      </c>
      <c r="AQ366" s="259"/>
      <c r="AR366" s="259" t="s">
        <v>664</v>
      </c>
      <c r="AS366" s="259" t="s">
        <v>665</v>
      </c>
      <c r="AT366" s="262"/>
      <c r="AU366" s="262"/>
      <c r="AV366" s="262"/>
      <c r="AW366" s="262"/>
      <c r="AX366" s="262"/>
      <c r="AY366" s="262"/>
      <c r="AZ366" s="262"/>
      <c r="BA366" s="317">
        <v>571</v>
      </c>
      <c r="BB366" s="390">
        <v>1</v>
      </c>
    </row>
    <row r="367" spans="1:54" ht="24.95" customHeight="1">
      <c r="A367" s="322" t="s">
        <v>4807</v>
      </c>
      <c r="B367" s="19" t="s">
        <v>2215</v>
      </c>
      <c r="C367" s="26">
        <v>91</v>
      </c>
      <c r="D367" s="27" t="s">
        <v>4938</v>
      </c>
      <c r="E367" s="27" t="s">
        <v>5139</v>
      </c>
      <c r="F367" s="26" t="s">
        <v>5750</v>
      </c>
      <c r="G367" s="26" t="s">
        <v>3</v>
      </c>
      <c r="H367" s="26" t="s">
        <v>5140</v>
      </c>
      <c r="I367" s="26"/>
      <c r="J367" s="26"/>
      <c r="K367" s="26"/>
      <c r="L367" s="26"/>
      <c r="M367" s="26" t="s">
        <v>5141</v>
      </c>
      <c r="N367" s="26" t="s">
        <v>5142</v>
      </c>
      <c r="O367" s="26"/>
      <c r="P367" s="26"/>
      <c r="Q367" s="26" t="s">
        <v>5143</v>
      </c>
      <c r="R367" s="26"/>
      <c r="S367" s="26"/>
      <c r="T367" s="26"/>
      <c r="U367" s="26" t="s">
        <v>3</v>
      </c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 t="s">
        <v>3</v>
      </c>
      <c r="AK367" s="31" t="s">
        <v>3</v>
      </c>
      <c r="AL367" s="328"/>
      <c r="AM367" s="329"/>
      <c r="AN367" s="25"/>
      <c r="AO367" s="24"/>
      <c r="AP367" s="258" t="s">
        <v>5144</v>
      </c>
      <c r="AQ367" s="259"/>
      <c r="AR367" s="259" t="s">
        <v>834</v>
      </c>
      <c r="AS367" s="259" t="s">
        <v>5145</v>
      </c>
      <c r="AT367" s="262"/>
      <c r="AU367" s="262"/>
      <c r="AV367" s="262" t="s">
        <v>5146</v>
      </c>
      <c r="AW367" s="262"/>
      <c r="AX367" s="262"/>
      <c r="AY367" s="262"/>
      <c r="AZ367" s="262"/>
      <c r="BA367" s="317">
        <v>131</v>
      </c>
      <c r="BB367" s="390">
        <v>1</v>
      </c>
    </row>
    <row r="368" spans="1:54" ht="24.95" customHeight="1">
      <c r="A368" s="322" t="s">
        <v>4807</v>
      </c>
      <c r="B368" s="19" t="s">
        <v>2227</v>
      </c>
      <c r="C368" s="26">
        <v>92</v>
      </c>
      <c r="D368" s="27" t="s">
        <v>1857</v>
      </c>
      <c r="E368" s="27" t="s">
        <v>2113</v>
      </c>
      <c r="F368" s="26" t="s">
        <v>5751</v>
      </c>
      <c r="G368" s="26" t="s">
        <v>2114</v>
      </c>
      <c r="H368" s="26" t="s">
        <v>2115</v>
      </c>
      <c r="I368" s="26"/>
      <c r="J368" s="26"/>
      <c r="K368" s="26"/>
      <c r="L368" s="26"/>
      <c r="M368" s="26" t="s">
        <v>2232</v>
      </c>
      <c r="N368" s="26" t="s">
        <v>2116</v>
      </c>
      <c r="O368" s="26"/>
      <c r="P368" s="26"/>
      <c r="Q368" s="26" t="s">
        <v>2117</v>
      </c>
      <c r="R368" s="26"/>
      <c r="S368" s="26"/>
      <c r="T368" s="26"/>
      <c r="U368" s="26"/>
      <c r="V368" s="26"/>
      <c r="W368" s="26"/>
      <c r="X368" s="26"/>
      <c r="Y368" s="26" t="s">
        <v>2118</v>
      </c>
      <c r="Z368" s="26"/>
      <c r="AA368" s="28" t="s">
        <v>794</v>
      </c>
      <c r="AB368" s="28" t="s">
        <v>2119</v>
      </c>
      <c r="AC368" s="28"/>
      <c r="AD368" s="28"/>
      <c r="AE368" s="28" t="s">
        <v>701</v>
      </c>
      <c r="AF368" s="28" t="s">
        <v>720</v>
      </c>
      <c r="AG368" s="28"/>
      <c r="AH368" s="28" t="s">
        <v>2120</v>
      </c>
      <c r="AI368" s="29"/>
      <c r="AJ368" s="30"/>
      <c r="AK368" s="31"/>
      <c r="AL368" s="328"/>
      <c r="AM368" s="329"/>
      <c r="AN368" s="25"/>
      <c r="AO368" s="24"/>
      <c r="AP368" s="258" t="s">
        <v>2121</v>
      </c>
      <c r="AQ368" s="259"/>
      <c r="AR368" s="259" t="s">
        <v>1311</v>
      </c>
      <c r="AS368" s="259" t="s">
        <v>665</v>
      </c>
      <c r="AT368" s="262"/>
      <c r="AU368" s="262"/>
      <c r="AV368" s="262"/>
      <c r="AW368" s="262" t="s">
        <v>2113</v>
      </c>
      <c r="AX368" s="262"/>
      <c r="AY368" s="262"/>
      <c r="AZ368" s="262"/>
      <c r="BA368" s="317">
        <v>171</v>
      </c>
      <c r="BB368" s="390">
        <v>1</v>
      </c>
    </row>
    <row r="369" spans="1:54" ht="24.95" customHeight="1">
      <c r="A369" s="322" t="s">
        <v>4807</v>
      </c>
      <c r="B369" s="19" t="s">
        <v>2206</v>
      </c>
      <c r="C369" s="26">
        <v>15</v>
      </c>
      <c r="D369" s="27" t="s">
        <v>2202</v>
      </c>
      <c r="E369" s="27"/>
      <c r="F369" s="26" t="s">
        <v>5952</v>
      </c>
      <c r="G369" s="26" t="s">
        <v>2542</v>
      </c>
      <c r="H369" s="26" t="s">
        <v>3</v>
      </c>
      <c r="I369" s="26"/>
      <c r="J369" s="26"/>
      <c r="K369" s="26"/>
      <c r="L369" s="26"/>
      <c r="M369" s="26" t="s">
        <v>2543</v>
      </c>
      <c r="N369" s="26" t="s">
        <v>2544</v>
      </c>
      <c r="O369" s="26"/>
      <c r="P369" s="26" t="s">
        <v>3</v>
      </c>
      <c r="Q369" s="26" t="s">
        <v>3</v>
      </c>
      <c r="R369" s="26" t="s">
        <v>3</v>
      </c>
      <c r="S369" s="26"/>
      <c r="T369" s="26" t="s">
        <v>3</v>
      </c>
      <c r="U369" s="26" t="s">
        <v>3</v>
      </c>
      <c r="V369" s="26"/>
      <c r="W369" s="26"/>
      <c r="X369" s="26"/>
      <c r="Y369" s="26"/>
      <c r="Z369" s="26" t="s">
        <v>3</v>
      </c>
      <c r="AA369" s="28" t="s">
        <v>2545</v>
      </c>
      <c r="AB369" s="28" t="s">
        <v>2546</v>
      </c>
      <c r="AC369" s="28"/>
      <c r="AD369" s="28"/>
      <c r="AE369" s="28" t="s">
        <v>687</v>
      </c>
      <c r="AF369" s="28" t="s">
        <v>813</v>
      </c>
      <c r="AG369" s="28"/>
      <c r="AH369" s="28" t="s">
        <v>2547</v>
      </c>
      <c r="AI369" s="29"/>
      <c r="AJ369" s="30" t="s">
        <v>2285</v>
      </c>
      <c r="AK369" s="31">
        <v>39248</v>
      </c>
      <c r="AL369" s="328"/>
      <c r="AM369" s="329"/>
      <c r="AN369" s="25" t="s">
        <v>2256</v>
      </c>
      <c r="AO369" s="24">
        <v>45060</v>
      </c>
      <c r="AP369" s="258" t="s">
        <v>2548</v>
      </c>
      <c r="AQ369" s="259"/>
      <c r="AR369" s="259" t="s">
        <v>875</v>
      </c>
      <c r="AS369" s="259" t="s">
        <v>2549</v>
      </c>
      <c r="AT369" s="262"/>
      <c r="AU369" s="262"/>
      <c r="AV369" s="262"/>
      <c r="AW369" s="262"/>
      <c r="AX369" s="262"/>
      <c r="AY369" s="262"/>
      <c r="AZ369" s="262"/>
      <c r="BA369" s="317">
        <v>223</v>
      </c>
      <c r="BB369" s="390">
        <v>2</v>
      </c>
    </row>
    <row r="370" spans="1:54" ht="24.95" customHeight="1">
      <c r="A370" s="322" t="s">
        <v>4807</v>
      </c>
      <c r="B370" s="19" t="s">
        <v>2206</v>
      </c>
      <c r="C370" s="26">
        <v>15</v>
      </c>
      <c r="D370" s="27" t="s">
        <v>2202</v>
      </c>
      <c r="E370" s="27"/>
      <c r="F370" s="26" t="s">
        <v>6070</v>
      </c>
      <c r="G370" s="26" t="s">
        <v>3</v>
      </c>
      <c r="H370" s="26" t="s">
        <v>3</v>
      </c>
      <c r="I370" s="26"/>
      <c r="J370" s="26"/>
      <c r="K370" s="26"/>
      <c r="L370" s="26"/>
      <c r="M370" s="26" t="s">
        <v>3</v>
      </c>
      <c r="N370" s="26" t="s">
        <v>3</v>
      </c>
      <c r="O370" s="26"/>
      <c r="P370" s="26" t="s">
        <v>3</v>
      </c>
      <c r="Q370" s="26" t="s">
        <v>3</v>
      </c>
      <c r="R370" s="26" t="s">
        <v>3</v>
      </c>
      <c r="S370" s="26"/>
      <c r="T370" s="26" t="s">
        <v>3</v>
      </c>
      <c r="U370" s="26" t="s">
        <v>3</v>
      </c>
      <c r="V370" s="26"/>
      <c r="W370" s="26"/>
      <c r="X370" s="26"/>
      <c r="Y370" s="26"/>
      <c r="Z370" s="26" t="s">
        <v>3</v>
      </c>
      <c r="AA370" s="28" t="s">
        <v>3285</v>
      </c>
      <c r="AB370" s="28" t="s">
        <v>3</v>
      </c>
      <c r="AC370" s="28"/>
      <c r="AD370" s="28"/>
      <c r="AE370" s="28" t="s">
        <v>3</v>
      </c>
      <c r="AF370" s="28" t="s">
        <v>3</v>
      </c>
      <c r="AG370" s="28"/>
      <c r="AH370" s="28" t="s">
        <v>3</v>
      </c>
      <c r="AI370" s="29"/>
      <c r="AJ370" s="30" t="s">
        <v>2285</v>
      </c>
      <c r="AK370" s="31">
        <v>39248</v>
      </c>
      <c r="AL370" s="328"/>
      <c r="AM370" s="329"/>
      <c r="AN370" s="25" t="s">
        <v>2256</v>
      </c>
      <c r="AO370" s="24">
        <v>45060</v>
      </c>
      <c r="AP370" s="258" t="s">
        <v>3285</v>
      </c>
      <c r="AQ370" s="259"/>
      <c r="AR370" s="259" t="s">
        <v>875</v>
      </c>
      <c r="AS370" s="259" t="s">
        <v>3286</v>
      </c>
      <c r="AT370" s="262"/>
      <c r="AU370" s="262"/>
      <c r="AV370" s="262"/>
      <c r="AW370" s="262"/>
      <c r="AX370" s="262"/>
      <c r="AY370" s="262"/>
      <c r="AZ370" s="262"/>
      <c r="BA370" s="317">
        <v>341</v>
      </c>
      <c r="BB370" s="390">
        <v>2</v>
      </c>
    </row>
    <row r="371" spans="1:54" ht="24.95" customHeight="1">
      <c r="A371" s="322" t="s">
        <v>4807</v>
      </c>
      <c r="B371" s="19" t="s">
        <v>2214</v>
      </c>
      <c r="C371" s="26">
        <v>87</v>
      </c>
      <c r="D371" s="27"/>
      <c r="E371" s="27"/>
      <c r="F371" s="26" t="s">
        <v>6292</v>
      </c>
      <c r="G371" s="26" t="s">
        <v>3</v>
      </c>
      <c r="H371" s="26" t="s">
        <v>1092</v>
      </c>
      <c r="I371" s="26"/>
      <c r="J371" s="26"/>
      <c r="K371" s="26"/>
      <c r="L371" s="26"/>
      <c r="M371" s="26" t="s">
        <v>1093</v>
      </c>
      <c r="N371" s="26" t="s">
        <v>1094</v>
      </c>
      <c r="O371" s="26"/>
      <c r="P371" s="26" t="s">
        <v>3</v>
      </c>
      <c r="Q371" s="26" t="s">
        <v>4676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3285</v>
      </c>
      <c r="AB371" s="28" t="s">
        <v>4677</v>
      </c>
      <c r="AC371" s="28"/>
      <c r="AD371" s="28"/>
      <c r="AE371" s="28" t="s">
        <v>4</v>
      </c>
      <c r="AF371" s="28" t="s">
        <v>4678</v>
      </c>
      <c r="AG371" s="28"/>
      <c r="AH371" s="28" t="s">
        <v>4679</v>
      </c>
      <c r="AI371" s="29"/>
      <c r="AJ371" s="30" t="s">
        <v>2285</v>
      </c>
      <c r="AK371" s="31">
        <v>39248</v>
      </c>
      <c r="AL371" s="328"/>
      <c r="AM371" s="329"/>
      <c r="AN371" s="25" t="s">
        <v>2256</v>
      </c>
      <c r="AO371" s="24">
        <v>45060</v>
      </c>
      <c r="AP371" s="258" t="s">
        <v>4680</v>
      </c>
      <c r="AQ371" s="259"/>
      <c r="AR371" s="259" t="s">
        <v>875</v>
      </c>
      <c r="AS371" s="259" t="s">
        <v>4681</v>
      </c>
      <c r="AT371" s="262"/>
      <c r="AU371" s="262"/>
      <c r="AV371" s="262"/>
      <c r="AW371" s="262"/>
      <c r="AX371" s="262"/>
      <c r="AY371" s="262"/>
      <c r="AZ371" s="262"/>
      <c r="BA371" s="317">
        <v>611</v>
      </c>
      <c r="BB371" s="390">
        <v>2</v>
      </c>
    </row>
    <row r="372" spans="1:54" ht="24.95" customHeight="1">
      <c r="A372" s="322" t="s">
        <v>4807</v>
      </c>
      <c r="B372" s="19" t="s">
        <v>2215</v>
      </c>
      <c r="C372" s="26">
        <v>91</v>
      </c>
      <c r="D372" s="27" t="s">
        <v>827</v>
      </c>
      <c r="E372" s="27" t="s">
        <v>1091</v>
      </c>
      <c r="F372" s="26" t="s">
        <v>5752</v>
      </c>
      <c r="G372" s="26" t="s">
        <v>3</v>
      </c>
      <c r="H372" s="26" t="s">
        <v>1092</v>
      </c>
      <c r="I372" s="26"/>
      <c r="J372" s="26"/>
      <c r="K372" s="26"/>
      <c r="L372" s="26"/>
      <c r="M372" s="26" t="s">
        <v>1093</v>
      </c>
      <c r="N372" s="26" t="s">
        <v>1094</v>
      </c>
      <c r="O372" s="26"/>
      <c r="P372" s="26"/>
      <c r="Q372" s="26" t="s">
        <v>1095</v>
      </c>
      <c r="R372" s="26"/>
      <c r="S372" s="26"/>
      <c r="T372" s="26"/>
      <c r="U372" s="26" t="s">
        <v>3</v>
      </c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 t="s">
        <v>3</v>
      </c>
      <c r="AK372" s="31" t="s">
        <v>3</v>
      </c>
      <c r="AL372" s="328"/>
      <c r="AM372" s="329"/>
      <c r="AN372" s="25"/>
      <c r="AO372" s="24"/>
      <c r="AP372" s="258" t="s">
        <v>1096</v>
      </c>
      <c r="AQ372" s="259"/>
      <c r="AR372" s="259" t="s">
        <v>834</v>
      </c>
      <c r="AS372" s="259" t="s">
        <v>1097</v>
      </c>
      <c r="AT372" s="262"/>
      <c r="AU372" s="262"/>
      <c r="AV372" s="262" t="s">
        <v>1091</v>
      </c>
      <c r="AW372" s="262"/>
      <c r="AX372" s="262"/>
      <c r="AY372" s="262"/>
      <c r="AZ372" s="262"/>
      <c r="BA372" s="317">
        <v>51</v>
      </c>
      <c r="BB372" s="390">
        <v>1</v>
      </c>
    </row>
    <row r="373" spans="1:54" ht="24.95" customHeight="1">
      <c r="A373" s="322" t="s">
        <v>4807</v>
      </c>
      <c r="B373" s="19" t="s">
        <v>2214</v>
      </c>
      <c r="C373" s="26">
        <v>87</v>
      </c>
      <c r="D373" s="27"/>
      <c r="E373" s="27"/>
      <c r="F373" s="26" t="s">
        <v>5753</v>
      </c>
      <c r="G373" s="26" t="s">
        <v>5147</v>
      </c>
      <c r="H373" s="26"/>
      <c r="I373" s="26"/>
      <c r="J373" s="26"/>
      <c r="K373" s="26"/>
      <c r="L373" s="26"/>
      <c r="M373" s="26" t="s">
        <v>5148</v>
      </c>
      <c r="N373" s="26" t="s">
        <v>5149</v>
      </c>
      <c r="O373" s="26"/>
      <c r="P373" s="26"/>
      <c r="Q373" s="26" t="s">
        <v>5150</v>
      </c>
      <c r="R373" s="26"/>
      <c r="S373" s="26"/>
      <c r="T373" s="26"/>
      <c r="U373" s="26"/>
      <c r="V373" s="26"/>
      <c r="W373" s="26"/>
      <c r="X373" s="26"/>
      <c r="Y373" s="26" t="s">
        <v>5151</v>
      </c>
      <c r="Z373" s="26"/>
      <c r="AA373" s="28" t="s">
        <v>5152</v>
      </c>
      <c r="AB373" s="28" t="s">
        <v>5153</v>
      </c>
      <c r="AC373" s="28"/>
      <c r="AD373" s="28"/>
      <c r="AE373" s="28" t="s">
        <v>691</v>
      </c>
      <c r="AF373" s="28" t="s">
        <v>5154</v>
      </c>
      <c r="AG373" s="28" t="s">
        <v>809</v>
      </c>
      <c r="AH373" s="28" t="s">
        <v>5155</v>
      </c>
      <c r="AI373" s="29"/>
      <c r="AJ373" s="30"/>
      <c r="AK373" s="31"/>
      <c r="AL373" s="328"/>
      <c r="AM373" s="329"/>
      <c r="AN373" s="25"/>
      <c r="AO373" s="24"/>
      <c r="AP373" s="258" t="s">
        <v>5156</v>
      </c>
      <c r="AQ373" s="259"/>
      <c r="AR373" s="259" t="s">
        <v>664</v>
      </c>
      <c r="AS373" s="259" t="s">
        <v>665</v>
      </c>
      <c r="AT373" s="262"/>
      <c r="AU373" s="262"/>
      <c r="AV373" s="262"/>
      <c r="AW373" s="262"/>
      <c r="AX373" s="262"/>
      <c r="AY373" s="262"/>
      <c r="AZ373" s="262"/>
      <c r="BA373" s="317">
        <v>629</v>
      </c>
      <c r="BB373" s="390">
        <v>1</v>
      </c>
    </row>
    <row r="374" spans="1:54" ht="24.95" customHeight="1">
      <c r="A374" s="322" t="s">
        <v>4807</v>
      </c>
      <c r="B374" s="19" t="s">
        <v>2215</v>
      </c>
      <c r="C374" s="26">
        <v>91</v>
      </c>
      <c r="D374" s="27" t="s">
        <v>1351</v>
      </c>
      <c r="E374" s="27" t="s">
        <v>1587</v>
      </c>
      <c r="F374" s="26" t="s">
        <v>5754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1588</v>
      </c>
      <c r="N374" s="26" t="s">
        <v>1589</v>
      </c>
      <c r="O374" s="26"/>
      <c r="P374" s="26"/>
      <c r="Q374" s="26" t="s">
        <v>1590</v>
      </c>
      <c r="R374" s="26"/>
      <c r="S374" s="26"/>
      <c r="T374" s="26"/>
      <c r="U374" s="26" t="s">
        <v>3</v>
      </c>
      <c r="V374" s="26"/>
      <c r="W374" s="26"/>
      <c r="X374" s="26"/>
      <c r="Y374" s="26" t="s">
        <v>1591</v>
      </c>
      <c r="Z374" s="26"/>
      <c r="AA374" s="28" t="s">
        <v>1592</v>
      </c>
      <c r="AB374" s="28" t="s">
        <v>1593</v>
      </c>
      <c r="AC374" s="28"/>
      <c r="AD374" s="28"/>
      <c r="AE374" s="28" t="s">
        <v>691</v>
      </c>
      <c r="AF374" s="28" t="s">
        <v>1594</v>
      </c>
      <c r="AG374" s="28"/>
      <c r="AH374" s="28" t="s">
        <v>1595</v>
      </c>
      <c r="AI374" s="29"/>
      <c r="AJ374" s="30" t="s">
        <v>3</v>
      </c>
      <c r="AK374" s="31" t="s">
        <v>3</v>
      </c>
      <c r="AL374" s="328"/>
      <c r="AM374" s="329"/>
      <c r="AN374" s="25"/>
      <c r="AO374" s="24"/>
      <c r="AP374" s="258" t="s">
        <v>1596</v>
      </c>
      <c r="AQ374" s="259"/>
      <c r="AR374" s="259" t="s">
        <v>834</v>
      </c>
      <c r="AS374" s="259" t="s">
        <v>665</v>
      </c>
      <c r="AT374" s="262"/>
      <c r="AU374" s="262"/>
      <c r="AV374" s="262" t="s">
        <v>1587</v>
      </c>
      <c r="AW374" s="262"/>
      <c r="AX374" s="262"/>
      <c r="AY374" s="262"/>
      <c r="AZ374" s="262"/>
      <c r="BA374" s="317">
        <v>101</v>
      </c>
      <c r="BB374" s="390">
        <v>1</v>
      </c>
    </row>
    <row r="375" spans="1:54" ht="24.95" customHeight="1">
      <c r="A375" s="322" t="s">
        <v>4807</v>
      </c>
      <c r="B375" s="19" t="s">
        <v>2215</v>
      </c>
      <c r="C375" s="26">
        <v>91</v>
      </c>
      <c r="D375" s="27" t="s">
        <v>1351</v>
      </c>
      <c r="E375" s="27" t="s">
        <v>1837</v>
      </c>
      <c r="F375" s="26" t="s">
        <v>5755</v>
      </c>
      <c r="G375" s="26" t="s">
        <v>3</v>
      </c>
      <c r="H375" s="26" t="s">
        <v>1838</v>
      </c>
      <c r="I375" s="26"/>
      <c r="J375" s="26"/>
      <c r="K375" s="26"/>
      <c r="L375" s="26"/>
      <c r="M375" s="26" t="s">
        <v>1839</v>
      </c>
      <c r="N375" s="26" t="s">
        <v>1840</v>
      </c>
      <c r="O375" s="26"/>
      <c r="P375" s="26"/>
      <c r="Q375" s="26" t="s">
        <v>1841</v>
      </c>
      <c r="R375" s="26"/>
      <c r="S375" s="26"/>
      <c r="T375" s="26"/>
      <c r="U375" s="26" t="s">
        <v>3</v>
      </c>
      <c r="V375" s="26"/>
      <c r="W375" s="26"/>
      <c r="X375" s="26"/>
      <c r="Y375" s="26" t="s">
        <v>1842</v>
      </c>
      <c r="Z375" s="26"/>
      <c r="AA375" s="28" t="s">
        <v>1592</v>
      </c>
      <c r="AB375" s="28" t="s">
        <v>820</v>
      </c>
      <c r="AC375" s="28"/>
      <c r="AD375" s="28"/>
      <c r="AE375" s="28" t="s">
        <v>4</v>
      </c>
      <c r="AF375" s="28" t="s">
        <v>893</v>
      </c>
      <c r="AG375" s="28"/>
      <c r="AH375" s="28" t="s">
        <v>1843</v>
      </c>
      <c r="AI375" s="29"/>
      <c r="AJ375" s="30" t="s">
        <v>3</v>
      </c>
      <c r="AK375" s="31" t="s">
        <v>3</v>
      </c>
      <c r="AL375" s="328"/>
      <c r="AM375" s="329"/>
      <c r="AN375" s="25"/>
      <c r="AO375" s="24"/>
      <c r="AP375" s="258" t="s">
        <v>1844</v>
      </c>
      <c r="AQ375" s="259"/>
      <c r="AR375" s="259" t="s">
        <v>834</v>
      </c>
      <c r="AS375" s="259" t="s">
        <v>665</v>
      </c>
      <c r="AT375" s="262"/>
      <c r="AU375" s="262"/>
      <c r="AV375" s="262" t="s">
        <v>1837</v>
      </c>
      <c r="AW375" s="262"/>
      <c r="AX375" s="262"/>
      <c r="AY375" s="262"/>
      <c r="AZ375" s="262"/>
      <c r="BA375" s="317">
        <v>127</v>
      </c>
      <c r="BB375" s="390">
        <v>1</v>
      </c>
    </row>
    <row r="376" spans="1:54" ht="24.95" customHeight="1">
      <c r="A376" s="322" t="s">
        <v>4807</v>
      </c>
      <c r="B376" s="19" t="s">
        <v>2206</v>
      </c>
      <c r="C376" s="26">
        <v>15</v>
      </c>
      <c r="D376" s="27" t="s">
        <v>2202</v>
      </c>
      <c r="E376" s="27"/>
      <c r="F376" s="26" t="s">
        <v>6085</v>
      </c>
      <c r="G376" s="26" t="s">
        <v>3390</v>
      </c>
      <c r="H376" s="26"/>
      <c r="I376" s="26"/>
      <c r="J376" s="26"/>
      <c r="K376" s="26"/>
      <c r="L376" s="26"/>
      <c r="M376" s="26" t="s">
        <v>3391</v>
      </c>
      <c r="N376" s="26" t="s">
        <v>3392</v>
      </c>
      <c r="O376" s="26"/>
      <c r="P376" s="26" t="s">
        <v>3393</v>
      </c>
      <c r="Q376" s="26" t="s">
        <v>3394</v>
      </c>
      <c r="R376" s="26"/>
      <c r="S376" s="26" t="s">
        <v>3395</v>
      </c>
      <c r="T376" s="26"/>
      <c r="U376" s="26" t="s">
        <v>3396</v>
      </c>
      <c r="V376" s="26"/>
      <c r="W376" s="26"/>
      <c r="X376" s="26"/>
      <c r="Y376" s="26" t="s">
        <v>3397</v>
      </c>
      <c r="Z376" s="26" t="s">
        <v>678</v>
      </c>
      <c r="AA376" s="28" t="s">
        <v>1592</v>
      </c>
      <c r="AB376" s="28" t="s">
        <v>719</v>
      </c>
      <c r="AC376" s="28"/>
      <c r="AD376" s="28"/>
      <c r="AE376" s="28" t="s">
        <v>4</v>
      </c>
      <c r="AF376" s="28" t="s">
        <v>3398</v>
      </c>
      <c r="AG376" s="28"/>
      <c r="AH376" s="28" t="s">
        <v>3399</v>
      </c>
      <c r="AI376" s="29"/>
      <c r="AJ376" s="30" t="s">
        <v>2423</v>
      </c>
      <c r="AK376" s="31">
        <v>39248</v>
      </c>
      <c r="AL376" s="328"/>
      <c r="AM376" s="329"/>
      <c r="AN376" s="25" t="s">
        <v>2256</v>
      </c>
      <c r="AO376" s="24">
        <v>45060</v>
      </c>
      <c r="AP376" s="258" t="s">
        <v>3400</v>
      </c>
      <c r="AQ376" s="259"/>
      <c r="AR376" s="259" t="s">
        <v>2200</v>
      </c>
      <c r="AS376" s="259" t="s">
        <v>665</v>
      </c>
      <c r="AT376" s="262"/>
      <c r="AU376" s="262"/>
      <c r="AV376" s="262"/>
      <c r="AW376" s="262"/>
      <c r="AX376" s="262"/>
      <c r="AY376" s="262"/>
      <c r="AZ376" s="262"/>
      <c r="BA376" s="317">
        <v>356</v>
      </c>
      <c r="BB376" s="390">
        <v>2</v>
      </c>
    </row>
    <row r="377" spans="1:54" ht="24.95" customHeight="1">
      <c r="A377" s="322" t="s">
        <v>4807</v>
      </c>
      <c r="B377" s="19" t="s">
        <v>2206</v>
      </c>
      <c r="C377" s="26">
        <v>15</v>
      </c>
      <c r="D377" s="27" t="s">
        <v>2202</v>
      </c>
      <c r="E377" s="27"/>
      <c r="F377" s="26" t="s">
        <v>5999</v>
      </c>
      <c r="G377" s="26" t="s">
        <v>2848</v>
      </c>
      <c r="H377" s="26" t="s">
        <v>3</v>
      </c>
      <c r="I377" s="26"/>
      <c r="J377" s="26"/>
      <c r="K377" s="26"/>
      <c r="L377" s="26"/>
      <c r="M377" s="26" t="s">
        <v>3</v>
      </c>
      <c r="N377" s="26" t="s">
        <v>3</v>
      </c>
      <c r="O377" s="26"/>
      <c r="P377" s="26" t="s">
        <v>3</v>
      </c>
      <c r="Q377" s="26" t="s">
        <v>3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1592</v>
      </c>
      <c r="AB377" s="28" t="s">
        <v>2849</v>
      </c>
      <c r="AC377" s="28"/>
      <c r="AD377" s="28"/>
      <c r="AE377" s="28" t="s">
        <v>3</v>
      </c>
      <c r="AF377" s="28" t="s">
        <v>3</v>
      </c>
      <c r="AG377" s="28"/>
      <c r="AH377" s="28" t="s">
        <v>3</v>
      </c>
      <c r="AI377" s="29"/>
      <c r="AJ377" s="30" t="s">
        <v>2285</v>
      </c>
      <c r="AK377" s="31">
        <v>39248</v>
      </c>
      <c r="AL377" s="328"/>
      <c r="AM377" s="329"/>
      <c r="AN377" s="25" t="s">
        <v>2256</v>
      </c>
      <c r="AO377" s="24">
        <v>45060</v>
      </c>
      <c r="AP377" s="258" t="s">
        <v>2850</v>
      </c>
      <c r="AQ377" s="259"/>
      <c r="AR377" s="259" t="s">
        <v>875</v>
      </c>
      <c r="AS377" s="259" t="s">
        <v>2851</v>
      </c>
      <c r="AT377" s="262"/>
      <c r="AU377" s="262"/>
      <c r="AV377" s="262"/>
      <c r="AW377" s="262"/>
      <c r="AX377" s="262"/>
      <c r="AY377" s="262"/>
      <c r="AZ377" s="262"/>
      <c r="BA377" s="317">
        <v>270</v>
      </c>
      <c r="BB377" s="390">
        <v>2</v>
      </c>
    </row>
    <row r="378" spans="1:54" ht="24.95" customHeight="1">
      <c r="A378" s="322" t="s">
        <v>6856</v>
      </c>
      <c r="B378" s="19"/>
      <c r="C378" s="26"/>
      <c r="D378" s="27"/>
      <c r="E378" s="27"/>
      <c r="F378" s="26" t="s">
        <v>6586</v>
      </c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 t="s">
        <v>6587</v>
      </c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 t="s">
        <v>4787</v>
      </c>
      <c r="AK378" s="31">
        <v>45075</v>
      </c>
      <c r="AL378" s="328"/>
      <c r="AM378" s="329"/>
      <c r="AN378" s="25"/>
      <c r="AO378" s="24"/>
      <c r="AP378" s="258" t="s">
        <v>6586</v>
      </c>
      <c r="AQ378" s="259">
        <v>142</v>
      </c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>
        <v>3</v>
      </c>
    </row>
    <row r="379" spans="1:54" ht="24.95" customHeight="1">
      <c r="A379" s="322" t="s">
        <v>4807</v>
      </c>
      <c r="B379" s="19" t="s">
        <v>2227</v>
      </c>
      <c r="C379" s="26">
        <v>92</v>
      </c>
      <c r="D379" s="27" t="s">
        <v>1857</v>
      </c>
      <c r="E379" s="27" t="s">
        <v>2093</v>
      </c>
      <c r="F379" s="26" t="s">
        <v>5756</v>
      </c>
      <c r="G379" s="26" t="s">
        <v>2094</v>
      </c>
      <c r="H379" s="26"/>
      <c r="I379" s="26"/>
      <c r="J379" s="26"/>
      <c r="K379" s="26"/>
      <c r="L379" s="26"/>
      <c r="M379" s="26" t="s">
        <v>2095</v>
      </c>
      <c r="N379" s="26" t="s">
        <v>2216</v>
      </c>
      <c r="O379" s="26"/>
      <c r="P379" s="26"/>
      <c r="Q379" s="26" t="s">
        <v>2096</v>
      </c>
      <c r="R379" s="26"/>
      <c r="S379" s="26"/>
      <c r="T379" s="26"/>
      <c r="U379" s="26"/>
      <c r="V379" s="26"/>
      <c r="W379" s="26"/>
      <c r="X379" s="26"/>
      <c r="Y379" s="26" t="s">
        <v>2097</v>
      </c>
      <c r="Z379" s="26" t="s">
        <v>2216</v>
      </c>
      <c r="AA379" s="28" t="s">
        <v>2098</v>
      </c>
      <c r="AB379" s="28" t="s">
        <v>2099</v>
      </c>
      <c r="AC379" s="28"/>
      <c r="AD379" s="28"/>
      <c r="AE379" s="28" t="s">
        <v>4</v>
      </c>
      <c r="AF379" s="28" t="s">
        <v>706</v>
      </c>
      <c r="AG379" s="28"/>
      <c r="AH379" s="28" t="s">
        <v>2100</v>
      </c>
      <c r="AI379" s="29"/>
      <c r="AJ379" s="30"/>
      <c r="AK379" s="31"/>
      <c r="AL379" s="328"/>
      <c r="AM379" s="329"/>
      <c r="AN379" s="25"/>
      <c r="AO379" s="24"/>
      <c r="AP379" s="258" t="s">
        <v>2101</v>
      </c>
      <c r="AQ379" s="259"/>
      <c r="AR379" s="259" t="s">
        <v>1311</v>
      </c>
      <c r="AS379" s="259" t="s">
        <v>665</v>
      </c>
      <c r="AT379" s="262" t="s">
        <v>841</v>
      </c>
      <c r="AU379" s="262"/>
      <c r="AV379" s="262"/>
      <c r="AW379" s="262" t="s">
        <v>2093</v>
      </c>
      <c r="AX379" s="262"/>
      <c r="AY379" s="262"/>
      <c r="AZ379" s="262"/>
      <c r="BA379" s="317">
        <v>168</v>
      </c>
      <c r="BB379" s="390">
        <v>1</v>
      </c>
    </row>
    <row r="380" spans="1:54" ht="24.95" customHeight="1">
      <c r="A380" s="322" t="s">
        <v>6856</v>
      </c>
      <c r="B380" s="19"/>
      <c r="C380" s="26">
        <v>34</v>
      </c>
      <c r="D380" s="27"/>
      <c r="E380" s="27"/>
      <c r="F380" s="26" t="s">
        <v>745</v>
      </c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 t="s">
        <v>6679</v>
      </c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 t="s">
        <v>4787</v>
      </c>
      <c r="AK380" s="31">
        <v>45075</v>
      </c>
      <c r="AL380" s="328"/>
      <c r="AM380" s="329"/>
      <c r="AN380" s="25"/>
      <c r="AO380" s="24"/>
      <c r="AP380" s="258" t="s">
        <v>745</v>
      </c>
      <c r="AQ380" s="259">
        <v>186</v>
      </c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>
        <v>3</v>
      </c>
    </row>
    <row r="381" spans="1:54" ht="24.95" customHeight="1">
      <c r="A381" s="322" t="s">
        <v>6856</v>
      </c>
      <c r="B381" s="19"/>
      <c r="C381" s="26">
        <v>23</v>
      </c>
      <c r="D381" s="27"/>
      <c r="E381" s="27"/>
      <c r="F381" s="26" t="s">
        <v>6779</v>
      </c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 t="s">
        <v>6780</v>
      </c>
      <c r="T381" s="26"/>
      <c r="U381" s="26" t="s">
        <v>6781</v>
      </c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 t="s">
        <v>4787</v>
      </c>
      <c r="AK381" s="31">
        <v>45075</v>
      </c>
      <c r="AL381" s="328"/>
      <c r="AM381" s="329"/>
      <c r="AN381" s="25"/>
      <c r="AO381" s="24"/>
      <c r="AP381" s="258" t="s">
        <v>6779</v>
      </c>
      <c r="AQ381" s="259">
        <v>246</v>
      </c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>
        <v>3</v>
      </c>
    </row>
    <row r="382" spans="1:54" ht="24.95" customHeight="1">
      <c r="A382" s="322" t="s">
        <v>6856</v>
      </c>
      <c r="B382" s="19"/>
      <c r="C382" s="26">
        <v>18</v>
      </c>
      <c r="D382" s="27"/>
      <c r="E382" s="27"/>
      <c r="F382" s="26" t="s">
        <v>6628</v>
      </c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 t="s">
        <v>6629</v>
      </c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 t="s">
        <v>4787</v>
      </c>
      <c r="AK382" s="31">
        <v>45075</v>
      </c>
      <c r="AL382" s="328"/>
      <c r="AM382" s="329"/>
      <c r="AN382" s="25"/>
      <c r="AO382" s="24"/>
      <c r="AP382" s="258" t="s">
        <v>6630</v>
      </c>
      <c r="AQ382" s="259">
        <v>161</v>
      </c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>
        <v>3</v>
      </c>
    </row>
    <row r="383" spans="1:54" ht="24.95" customHeight="1">
      <c r="A383" s="322" t="s">
        <v>6856</v>
      </c>
      <c r="B383" s="19"/>
      <c r="C383" s="26">
        <v>18</v>
      </c>
      <c r="D383" s="27"/>
      <c r="E383" s="27"/>
      <c r="F383" s="26" t="s">
        <v>6757</v>
      </c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 t="s">
        <v>6758</v>
      </c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 t="s">
        <v>4787</v>
      </c>
      <c r="AK383" s="31">
        <v>45075</v>
      </c>
      <c r="AL383" s="328"/>
      <c r="AM383" s="329"/>
      <c r="AN383" s="25"/>
      <c r="AO383" s="24"/>
      <c r="AP383" s="258" t="s">
        <v>6759</v>
      </c>
      <c r="AQ383" s="259">
        <v>236</v>
      </c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>
        <v>3</v>
      </c>
    </row>
    <row r="384" spans="1:54" ht="24.95" customHeight="1">
      <c r="A384" s="322" t="s">
        <v>6856</v>
      </c>
      <c r="B384" s="19"/>
      <c r="C384" s="26">
        <v>18</v>
      </c>
      <c r="D384" s="27"/>
      <c r="E384" s="27"/>
      <c r="F384" s="26" t="s">
        <v>6533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6534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4787</v>
      </c>
      <c r="AK384" s="31">
        <v>45075</v>
      </c>
      <c r="AL384" s="328"/>
      <c r="AM384" s="329"/>
      <c r="AN384" s="25"/>
      <c r="AO384" s="24"/>
      <c r="AP384" s="258" t="s">
        <v>6535</v>
      </c>
      <c r="AQ384" s="259">
        <v>116</v>
      </c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>
        <v>3</v>
      </c>
    </row>
    <row r="385" spans="1:54" ht="24.95" customHeight="1">
      <c r="A385" s="322" t="s">
        <v>6856</v>
      </c>
      <c r="B385" s="19"/>
      <c r="C385" s="26">
        <v>18</v>
      </c>
      <c r="D385" s="27"/>
      <c r="E385" s="27"/>
      <c r="F385" s="26" t="s">
        <v>6708</v>
      </c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 t="s">
        <v>6534</v>
      </c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 t="s">
        <v>4787</v>
      </c>
      <c r="AK385" s="31">
        <v>45075</v>
      </c>
      <c r="AL385" s="328"/>
      <c r="AM385" s="329"/>
      <c r="AN385" s="25"/>
      <c r="AO385" s="24"/>
      <c r="AP385" s="258" t="s">
        <v>6709</v>
      </c>
      <c r="AQ385" s="259">
        <v>203</v>
      </c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>
        <v>3</v>
      </c>
    </row>
    <row r="386" spans="1:54" ht="24.95" customHeight="1">
      <c r="A386" s="322" t="s">
        <v>4807</v>
      </c>
      <c r="B386" s="19" t="s">
        <v>2206</v>
      </c>
      <c r="C386" s="26">
        <v>15</v>
      </c>
      <c r="D386" s="27" t="s">
        <v>2202</v>
      </c>
      <c r="E386" s="27"/>
      <c r="F386" s="26" t="s">
        <v>6071</v>
      </c>
      <c r="G386" s="26" t="s">
        <v>3</v>
      </c>
      <c r="H386" s="26" t="s">
        <v>3</v>
      </c>
      <c r="I386" s="26"/>
      <c r="J386" s="26"/>
      <c r="K386" s="26"/>
      <c r="L386" s="26"/>
      <c r="M386" s="26" t="s">
        <v>3</v>
      </c>
      <c r="N386" s="26" t="s">
        <v>3</v>
      </c>
      <c r="O386" s="26"/>
      <c r="P386" s="26" t="s">
        <v>3</v>
      </c>
      <c r="Q386" s="26" t="s">
        <v>3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817</v>
      </c>
      <c r="AB386" s="28" t="s">
        <v>3</v>
      </c>
      <c r="AC386" s="28"/>
      <c r="AD386" s="28"/>
      <c r="AE386" s="28" t="s">
        <v>3</v>
      </c>
      <c r="AF386" s="28" t="s">
        <v>3</v>
      </c>
      <c r="AG386" s="28"/>
      <c r="AH386" s="28" t="s">
        <v>3</v>
      </c>
      <c r="AI386" s="29"/>
      <c r="AJ386" s="30" t="s">
        <v>2285</v>
      </c>
      <c r="AK386" s="31">
        <v>39248</v>
      </c>
      <c r="AL386" s="328"/>
      <c r="AM386" s="329"/>
      <c r="AN386" s="25" t="s">
        <v>2256</v>
      </c>
      <c r="AO386" s="24">
        <v>45060</v>
      </c>
      <c r="AP386" s="258" t="s">
        <v>817</v>
      </c>
      <c r="AQ386" s="259"/>
      <c r="AR386" s="259" t="s">
        <v>875</v>
      </c>
      <c r="AS386" s="259" t="s">
        <v>3287</v>
      </c>
      <c r="AT386" s="262"/>
      <c r="AU386" s="262"/>
      <c r="AV386" s="262"/>
      <c r="AW386" s="262"/>
      <c r="AX386" s="262"/>
      <c r="AY386" s="262"/>
      <c r="AZ386" s="262"/>
      <c r="BA386" s="317">
        <v>342</v>
      </c>
      <c r="BB386" s="390">
        <v>2</v>
      </c>
    </row>
    <row r="387" spans="1:54" ht="24.95" customHeight="1">
      <c r="A387" s="322" t="s">
        <v>4807</v>
      </c>
      <c r="B387" s="19" t="s">
        <v>2214</v>
      </c>
      <c r="C387" s="26">
        <v>87</v>
      </c>
      <c r="D387" s="27"/>
      <c r="E387" s="27"/>
      <c r="F387" s="26" t="s">
        <v>5757</v>
      </c>
      <c r="G387" s="26" t="s">
        <v>3</v>
      </c>
      <c r="H387" s="26"/>
      <c r="I387" s="26"/>
      <c r="J387" s="26"/>
      <c r="K387" s="26"/>
      <c r="L387" s="26"/>
      <c r="M387" s="26" t="s">
        <v>673</v>
      </c>
      <c r="N387" s="26" t="s">
        <v>5157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 t="s">
        <v>5158</v>
      </c>
      <c r="Z387" s="26"/>
      <c r="AA387" s="28" t="s">
        <v>817</v>
      </c>
      <c r="AB387" s="28" t="s">
        <v>818</v>
      </c>
      <c r="AC387" s="28"/>
      <c r="AD387" s="28"/>
      <c r="AE387" s="28" t="s">
        <v>4</v>
      </c>
      <c r="AF387" s="28" t="s">
        <v>675</v>
      </c>
      <c r="AG387" s="28" t="s">
        <v>676</v>
      </c>
      <c r="AH387" s="28" t="s">
        <v>5159</v>
      </c>
      <c r="AI387" s="29"/>
      <c r="AJ387" s="30"/>
      <c r="AK387" s="31"/>
      <c r="AL387" s="328"/>
      <c r="AM387" s="329"/>
      <c r="AN387" s="25"/>
      <c r="AO387" s="24"/>
      <c r="AP387" s="258" t="s">
        <v>5160</v>
      </c>
      <c r="AQ387" s="259"/>
      <c r="AR387" s="259" t="s">
        <v>664</v>
      </c>
      <c r="AS387" s="259" t="s">
        <v>665</v>
      </c>
      <c r="AT387" s="262"/>
      <c r="AU387" s="262"/>
      <c r="AV387" s="262"/>
      <c r="AW387" s="262"/>
      <c r="AX387" s="262"/>
      <c r="AY387" s="262"/>
      <c r="AZ387" s="262"/>
      <c r="BA387" s="317">
        <v>639</v>
      </c>
      <c r="BB387" s="390">
        <v>1</v>
      </c>
    </row>
    <row r="388" spans="1:54" ht="24.95" customHeight="1">
      <c r="A388" s="322" t="s">
        <v>4807</v>
      </c>
      <c r="B388" s="19" t="s">
        <v>5161</v>
      </c>
      <c r="C388" s="26">
        <v>85</v>
      </c>
      <c r="D388" s="27">
        <v>1</v>
      </c>
      <c r="E388" s="27"/>
      <c r="F388" s="26" t="s">
        <v>5758</v>
      </c>
      <c r="G388" s="26" t="s">
        <v>3</v>
      </c>
      <c r="H388" s="26"/>
      <c r="I388" s="26"/>
      <c r="J388" s="26" t="s">
        <v>5162</v>
      </c>
      <c r="K388" s="26"/>
      <c r="L388" s="26"/>
      <c r="M388" s="26" t="s">
        <v>5163</v>
      </c>
      <c r="N388" s="26" t="s">
        <v>5164</v>
      </c>
      <c r="O388" s="26"/>
      <c r="P388" s="26"/>
      <c r="Q388" s="26" t="s">
        <v>5165</v>
      </c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 t="s">
        <v>5166</v>
      </c>
      <c r="AK388" s="31">
        <v>44926</v>
      </c>
      <c r="AL388" s="328"/>
      <c r="AM388" s="329"/>
      <c r="AN388" s="25"/>
      <c r="AO388" s="24"/>
      <c r="AP388" s="258" t="s">
        <v>5167</v>
      </c>
      <c r="AQ388" s="259"/>
      <c r="AR388" s="259" t="s">
        <v>5168</v>
      </c>
      <c r="AS388" s="259" t="s">
        <v>5169</v>
      </c>
      <c r="AT388" s="262"/>
      <c r="AU388" s="262"/>
      <c r="AV388" s="262"/>
      <c r="AW388" s="262"/>
      <c r="AX388" s="262"/>
      <c r="AY388" s="262"/>
      <c r="AZ388" s="262"/>
      <c r="BA388" s="317">
        <v>587</v>
      </c>
      <c r="BB388" s="390">
        <v>1</v>
      </c>
    </row>
    <row r="389" spans="1:54" ht="24.95" customHeight="1">
      <c r="A389" s="322" t="s">
        <v>4807</v>
      </c>
      <c r="B389" s="19" t="s">
        <v>2201</v>
      </c>
      <c r="C389" s="26">
        <v>1</v>
      </c>
      <c r="D389" s="27">
        <v>3</v>
      </c>
      <c r="E389" s="27">
        <v>1</v>
      </c>
      <c r="F389" s="26" t="s">
        <v>5759</v>
      </c>
      <c r="G389" s="26" t="s">
        <v>5170</v>
      </c>
      <c r="H389" s="26"/>
      <c r="I389" s="26"/>
      <c r="J389" s="26" t="s">
        <v>5171</v>
      </c>
      <c r="K389" s="26"/>
      <c r="L389" s="26"/>
      <c r="M389" s="26" t="s">
        <v>5172</v>
      </c>
      <c r="N389" s="26" t="s">
        <v>5173</v>
      </c>
      <c r="O389" s="26"/>
      <c r="P389" s="26" t="s">
        <v>672</v>
      </c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 t="s">
        <v>5166</v>
      </c>
      <c r="AK389" s="31">
        <v>44926</v>
      </c>
      <c r="AL389" s="328"/>
      <c r="AM389" s="329"/>
      <c r="AN389" s="25"/>
      <c r="AO389" s="24"/>
      <c r="AP389" s="258" t="s">
        <v>5174</v>
      </c>
      <c r="AQ389" s="259"/>
      <c r="AR389" s="259" t="s">
        <v>5168</v>
      </c>
      <c r="AS389" s="259" t="s">
        <v>5175</v>
      </c>
      <c r="AT389" s="262"/>
      <c r="AU389" s="262"/>
      <c r="AV389" s="262"/>
      <c r="AW389" s="262"/>
      <c r="AX389" s="262"/>
      <c r="AY389" s="262"/>
      <c r="AZ389" s="262"/>
      <c r="BA389" s="317">
        <v>8</v>
      </c>
      <c r="BB389" s="390">
        <v>1</v>
      </c>
    </row>
    <row r="390" spans="1:54" ht="24.95" customHeight="1">
      <c r="A390" s="322" t="s">
        <v>6856</v>
      </c>
      <c r="B390" s="19"/>
      <c r="C390" s="26">
        <v>1</v>
      </c>
      <c r="D390" s="27"/>
      <c r="E390" s="27"/>
      <c r="F390" s="26" t="s">
        <v>5863</v>
      </c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 t="s">
        <v>672</v>
      </c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 t="s">
        <v>4787</v>
      </c>
      <c r="AK390" s="31">
        <v>45075</v>
      </c>
      <c r="AL390" s="328"/>
      <c r="AM390" s="329"/>
      <c r="AN390" s="25"/>
      <c r="AO390" s="24"/>
      <c r="AP390" s="258" t="s">
        <v>6842</v>
      </c>
      <c r="AQ390" s="259">
        <v>280</v>
      </c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>
        <v>3</v>
      </c>
    </row>
    <row r="391" spans="1:54" ht="24.95" customHeight="1">
      <c r="A391" s="322" t="s">
        <v>4807</v>
      </c>
      <c r="B391" s="19" t="s">
        <v>2227</v>
      </c>
      <c r="C391" s="26">
        <v>92</v>
      </c>
      <c r="D391" s="27" t="s">
        <v>1857</v>
      </c>
      <c r="E391" s="27" t="s">
        <v>1939</v>
      </c>
      <c r="F391" s="26" t="s">
        <v>5760</v>
      </c>
      <c r="G391" s="26" t="s">
        <v>1940</v>
      </c>
      <c r="H391" s="26" t="s">
        <v>1941</v>
      </c>
      <c r="I391" s="26"/>
      <c r="J391" s="26"/>
      <c r="K391" s="26"/>
      <c r="L391" s="26"/>
      <c r="M391" s="26">
        <v>3810400</v>
      </c>
      <c r="N391" s="26" t="s">
        <v>1942</v>
      </c>
      <c r="O391" s="26"/>
      <c r="P391" s="26"/>
      <c r="Q391" s="26" t="s">
        <v>1943</v>
      </c>
      <c r="R391" s="26"/>
      <c r="S391" s="26"/>
      <c r="T391" s="26"/>
      <c r="U391" s="26"/>
      <c r="V391" s="26"/>
      <c r="W391" s="26"/>
      <c r="X391" s="26"/>
      <c r="Y391" s="26" t="s">
        <v>1944</v>
      </c>
      <c r="Z391" s="26"/>
      <c r="AA391" s="28" t="s">
        <v>1945</v>
      </c>
      <c r="AB391" s="28" t="s">
        <v>1946</v>
      </c>
      <c r="AC391" s="28"/>
      <c r="AD391" s="28"/>
      <c r="AE391" s="28" t="s">
        <v>666</v>
      </c>
      <c r="AF391" s="28" t="s">
        <v>1947</v>
      </c>
      <c r="AG391" s="28"/>
      <c r="AH391" s="28" t="s">
        <v>1948</v>
      </c>
      <c r="AI391" s="29"/>
      <c r="AJ391" s="30"/>
      <c r="AK391" s="31"/>
      <c r="AL391" s="328"/>
      <c r="AM391" s="329"/>
      <c r="AN391" s="25"/>
      <c r="AO391" s="24"/>
      <c r="AP391" s="258" t="s">
        <v>1949</v>
      </c>
      <c r="AQ391" s="259"/>
      <c r="AR391" s="259" t="s">
        <v>1311</v>
      </c>
      <c r="AS391" s="259" t="s">
        <v>665</v>
      </c>
      <c r="AT391" s="262"/>
      <c r="AU391" s="262"/>
      <c r="AV391" s="262"/>
      <c r="AW391" s="262" t="s">
        <v>1939</v>
      </c>
      <c r="AX391" s="262"/>
      <c r="AY391" s="262"/>
      <c r="AZ391" s="262"/>
      <c r="BA391" s="317">
        <v>150</v>
      </c>
      <c r="BB391" s="390">
        <v>1</v>
      </c>
    </row>
    <row r="392" spans="1:54" ht="24.95" customHeight="1">
      <c r="A392" s="322" t="s">
        <v>4807</v>
      </c>
      <c r="B392" s="19" t="s">
        <v>2206</v>
      </c>
      <c r="C392" s="26">
        <v>15</v>
      </c>
      <c r="D392" s="27" t="s">
        <v>2202</v>
      </c>
      <c r="E392" s="27"/>
      <c r="F392" s="26" t="s">
        <v>6023</v>
      </c>
      <c r="G392" s="26" t="s">
        <v>3046</v>
      </c>
      <c r="H392" s="26" t="s">
        <v>3</v>
      </c>
      <c r="I392" s="26"/>
      <c r="J392" s="26"/>
      <c r="K392" s="26"/>
      <c r="L392" s="26"/>
      <c r="M392" s="26" t="s">
        <v>3047</v>
      </c>
      <c r="N392" s="26" t="s">
        <v>3048</v>
      </c>
      <c r="O392" s="26"/>
      <c r="P392" s="26" t="s">
        <v>3</v>
      </c>
      <c r="Q392" s="26" t="s">
        <v>3049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1945</v>
      </c>
      <c r="AB392" s="28" t="s">
        <v>3050</v>
      </c>
      <c r="AC392" s="28"/>
      <c r="AD392" s="28"/>
      <c r="AE392" s="28" t="s">
        <v>4</v>
      </c>
      <c r="AF392" s="28" t="s">
        <v>730</v>
      </c>
      <c r="AG392" s="28"/>
      <c r="AH392" s="28" t="s">
        <v>3051</v>
      </c>
      <c r="AI392" s="29"/>
      <c r="AJ392" s="30" t="s">
        <v>2285</v>
      </c>
      <c r="AK392" s="31">
        <v>39248</v>
      </c>
      <c r="AL392" s="328"/>
      <c r="AM392" s="329"/>
      <c r="AN392" s="25" t="s">
        <v>2256</v>
      </c>
      <c r="AO392" s="24">
        <v>45060</v>
      </c>
      <c r="AP392" s="258" t="s">
        <v>3052</v>
      </c>
      <c r="AQ392" s="259"/>
      <c r="AR392" s="259" t="s">
        <v>875</v>
      </c>
      <c r="AS392" s="259" t="s">
        <v>3053</v>
      </c>
      <c r="AT392" s="262"/>
      <c r="AU392" s="262"/>
      <c r="AV392" s="262"/>
      <c r="AW392" s="262"/>
      <c r="AX392" s="262"/>
      <c r="AY392" s="262"/>
      <c r="AZ392" s="262"/>
      <c r="BA392" s="317">
        <v>294</v>
      </c>
      <c r="BB392" s="390">
        <v>2</v>
      </c>
    </row>
    <row r="393" spans="1:54" ht="24.95" customHeight="1">
      <c r="A393" s="322" t="s">
        <v>4807</v>
      </c>
      <c r="B393" s="19" t="s">
        <v>2215</v>
      </c>
      <c r="C393" s="26">
        <v>91</v>
      </c>
      <c r="D393" s="27" t="s">
        <v>1351</v>
      </c>
      <c r="E393" s="27" t="s">
        <v>1845</v>
      </c>
      <c r="F393" s="26" t="s">
        <v>5761</v>
      </c>
      <c r="G393" s="26" t="s">
        <v>3</v>
      </c>
      <c r="H393" s="26" t="s">
        <v>1846</v>
      </c>
      <c r="I393" s="26"/>
      <c r="J393" s="26"/>
      <c r="K393" s="26"/>
      <c r="L393" s="26"/>
      <c r="M393" s="26" t="s">
        <v>1056</v>
      </c>
      <c r="N393" s="26" t="s">
        <v>1847</v>
      </c>
      <c r="O393" s="26"/>
      <c r="P393" s="26" t="s">
        <v>1848</v>
      </c>
      <c r="Q393" s="26" t="s">
        <v>1849</v>
      </c>
      <c r="R393" s="26"/>
      <c r="S393" s="26"/>
      <c r="T393" s="26"/>
      <c r="U393" s="26"/>
      <c r="V393" s="26"/>
      <c r="W393" s="26"/>
      <c r="X393" s="26"/>
      <c r="Y393" s="26" t="s">
        <v>1850</v>
      </c>
      <c r="Z393" s="26"/>
      <c r="AA393" s="28" t="s">
        <v>1851</v>
      </c>
      <c r="AB393" s="28" t="s">
        <v>1852</v>
      </c>
      <c r="AC393" s="28"/>
      <c r="AD393" s="28"/>
      <c r="AE393" s="28" t="s">
        <v>4</v>
      </c>
      <c r="AF393" s="28" t="s">
        <v>5</v>
      </c>
      <c r="AG393" s="28"/>
      <c r="AH393" s="28" t="s">
        <v>1853</v>
      </c>
      <c r="AI393" s="29"/>
      <c r="AJ393" s="30" t="s">
        <v>3</v>
      </c>
      <c r="AK393" s="31" t="s">
        <v>3</v>
      </c>
      <c r="AL393" s="328"/>
      <c r="AM393" s="329"/>
      <c r="AN393" s="25"/>
      <c r="AO393" s="24"/>
      <c r="AP393" s="258" t="s">
        <v>1854</v>
      </c>
      <c r="AQ393" s="259"/>
      <c r="AR393" s="259" t="s">
        <v>834</v>
      </c>
      <c r="AS393" s="259" t="s">
        <v>665</v>
      </c>
      <c r="AT393" s="262"/>
      <c r="AU393" s="262"/>
      <c r="AV393" s="262" t="s">
        <v>1845</v>
      </c>
      <c r="AW393" s="262"/>
      <c r="AX393" s="262"/>
      <c r="AY393" s="262"/>
      <c r="AZ393" s="262"/>
      <c r="BA393" s="317">
        <v>128</v>
      </c>
      <c r="BB393" s="390">
        <v>1</v>
      </c>
    </row>
    <row r="394" spans="1:54" ht="24.95" customHeight="1">
      <c r="A394" s="322" t="s">
        <v>4807</v>
      </c>
      <c r="B394" s="19" t="s">
        <v>2206</v>
      </c>
      <c r="C394" s="26">
        <v>15</v>
      </c>
      <c r="D394" s="27" t="s">
        <v>2202</v>
      </c>
      <c r="E394" s="27"/>
      <c r="F394" s="26" t="s">
        <v>6090</v>
      </c>
      <c r="G394" s="26" t="s">
        <v>3445</v>
      </c>
      <c r="H394" s="26"/>
      <c r="I394" s="26"/>
      <c r="J394" s="26"/>
      <c r="K394" s="26"/>
      <c r="L394" s="26"/>
      <c r="M394" s="26"/>
      <c r="N394" s="26"/>
      <c r="O394" s="26"/>
      <c r="P394" s="26" t="s">
        <v>3446</v>
      </c>
      <c r="Q394" s="26" t="s">
        <v>3447</v>
      </c>
      <c r="R394" s="26"/>
      <c r="S394" s="26" t="s">
        <v>3448</v>
      </c>
      <c r="T394" s="26"/>
      <c r="U394" s="26" t="s">
        <v>3449</v>
      </c>
      <c r="V394" s="26"/>
      <c r="W394" s="26"/>
      <c r="X394" s="26"/>
      <c r="Y394" s="26" t="s">
        <v>3450</v>
      </c>
      <c r="Z394" s="26" t="s">
        <v>678</v>
      </c>
      <c r="AA394" s="28" t="s">
        <v>1851</v>
      </c>
      <c r="AB394" s="28" t="s">
        <v>3451</v>
      </c>
      <c r="AC394" s="28"/>
      <c r="AD394" s="28"/>
      <c r="AE394" s="28"/>
      <c r="AF394" s="28"/>
      <c r="AG394" s="28"/>
      <c r="AH394" s="28"/>
      <c r="AI394" s="29"/>
      <c r="AJ394" s="30" t="s">
        <v>2423</v>
      </c>
      <c r="AK394" s="31">
        <v>39248</v>
      </c>
      <c r="AL394" s="328"/>
      <c r="AM394" s="329"/>
      <c r="AN394" s="25" t="s">
        <v>2256</v>
      </c>
      <c r="AO394" s="24">
        <v>45060</v>
      </c>
      <c r="AP394" s="258" t="s">
        <v>3452</v>
      </c>
      <c r="AQ394" s="259"/>
      <c r="AR394" s="259" t="s">
        <v>2200</v>
      </c>
      <c r="AS394" s="259" t="s">
        <v>665</v>
      </c>
      <c r="AT394" s="262"/>
      <c r="AU394" s="262"/>
      <c r="AV394" s="262"/>
      <c r="AW394" s="262"/>
      <c r="AX394" s="262"/>
      <c r="AY394" s="262"/>
      <c r="AZ394" s="262"/>
      <c r="BA394" s="317">
        <v>362</v>
      </c>
      <c r="BB394" s="390">
        <v>2</v>
      </c>
    </row>
    <row r="395" spans="1:54" ht="24.95" customHeight="1">
      <c r="A395" s="322" t="s">
        <v>4807</v>
      </c>
      <c r="B395" s="19" t="s">
        <v>2214</v>
      </c>
      <c r="C395" s="26">
        <v>87</v>
      </c>
      <c r="D395" s="27"/>
      <c r="E395" s="27"/>
      <c r="F395" s="26" t="s">
        <v>6302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4743</v>
      </c>
      <c r="N395" s="26" t="s">
        <v>4744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4745</v>
      </c>
      <c r="AB395" s="28" t="s">
        <v>4746</v>
      </c>
      <c r="AC395" s="28"/>
      <c r="AD395" s="28"/>
      <c r="AE395" s="28" t="s">
        <v>701</v>
      </c>
      <c r="AF395" s="28" t="s">
        <v>2198</v>
      </c>
      <c r="AG395" s="28"/>
      <c r="AH395" s="28" t="s">
        <v>4747</v>
      </c>
      <c r="AI395" s="29"/>
      <c r="AJ395" s="30" t="s">
        <v>2285</v>
      </c>
      <c r="AK395" s="31">
        <v>39248</v>
      </c>
      <c r="AL395" s="328"/>
      <c r="AM395" s="329"/>
      <c r="AN395" s="25" t="s">
        <v>2256</v>
      </c>
      <c r="AO395" s="24">
        <v>45060</v>
      </c>
      <c r="AP395" s="258" t="s">
        <v>4748</v>
      </c>
      <c r="AQ395" s="259"/>
      <c r="AR395" s="259" t="s">
        <v>875</v>
      </c>
      <c r="AS395" s="259" t="s">
        <v>4749</v>
      </c>
      <c r="AT395" s="262"/>
      <c r="AU395" s="262"/>
      <c r="AV395" s="262"/>
      <c r="AW395" s="262"/>
      <c r="AX395" s="262"/>
      <c r="AY395" s="262"/>
      <c r="AZ395" s="262"/>
      <c r="BA395" s="317">
        <v>621</v>
      </c>
      <c r="BB395" s="390">
        <v>2</v>
      </c>
    </row>
    <row r="396" spans="1:54" ht="24.95" customHeight="1">
      <c r="A396" s="322" t="s">
        <v>6856</v>
      </c>
      <c r="B396" s="19"/>
      <c r="C396" s="26">
        <v>22</v>
      </c>
      <c r="D396" s="27"/>
      <c r="E396" s="27"/>
      <c r="F396" s="26" t="s">
        <v>6333</v>
      </c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 t="s">
        <v>6334</v>
      </c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 t="s">
        <v>4787</v>
      </c>
      <c r="AK396" s="31">
        <v>45075</v>
      </c>
      <c r="AL396" s="328"/>
      <c r="AM396" s="329"/>
      <c r="AN396" s="25"/>
      <c r="AO396" s="24"/>
      <c r="AP396" s="258" t="s">
        <v>6335</v>
      </c>
      <c r="AQ396" s="259">
        <v>16</v>
      </c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>
        <v>3</v>
      </c>
    </row>
    <row r="397" spans="1:54" ht="24.95" customHeight="1">
      <c r="A397" s="322" t="s">
        <v>4807</v>
      </c>
      <c r="B397" s="19" t="s">
        <v>2204</v>
      </c>
      <c r="C397" s="26">
        <v>12</v>
      </c>
      <c r="D397" s="27" t="s">
        <v>718</v>
      </c>
      <c r="E397" s="27"/>
      <c r="F397" s="26" t="s">
        <v>5922</v>
      </c>
      <c r="G397" s="26" t="s">
        <v>3</v>
      </c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 t="s">
        <v>2294</v>
      </c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 t="s">
        <v>2256</v>
      </c>
      <c r="AO397" s="24">
        <v>45060</v>
      </c>
      <c r="AP397" s="258" t="s">
        <v>2295</v>
      </c>
      <c r="AQ397" s="259"/>
      <c r="AR397" s="259" t="s">
        <v>671</v>
      </c>
      <c r="AS397" s="259" t="s">
        <v>2296</v>
      </c>
      <c r="AT397" s="262"/>
      <c r="AU397" s="262"/>
      <c r="AV397" s="262"/>
      <c r="AW397" s="262"/>
      <c r="AX397" s="262"/>
      <c r="AY397" s="262"/>
      <c r="AZ397" s="262"/>
      <c r="BA397" s="317">
        <v>187</v>
      </c>
      <c r="BB397" s="390">
        <v>2</v>
      </c>
    </row>
    <row r="398" spans="1:54" ht="24.95" customHeight="1">
      <c r="A398" s="322" t="s">
        <v>4807</v>
      </c>
      <c r="B398" s="19" t="s">
        <v>5176</v>
      </c>
      <c r="C398" s="26">
        <v>52</v>
      </c>
      <c r="D398" s="27"/>
      <c r="E398" s="27"/>
      <c r="F398" s="26" t="s">
        <v>5762</v>
      </c>
      <c r="G398" s="26" t="s">
        <v>5177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5178</v>
      </c>
      <c r="AB398" s="28" t="s">
        <v>3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746</v>
      </c>
      <c r="AK398" s="31">
        <v>39248</v>
      </c>
      <c r="AL398" s="328"/>
      <c r="AM398" s="329"/>
      <c r="AN398" s="25"/>
      <c r="AO398" s="24"/>
      <c r="AP398" s="258" t="s">
        <v>5178</v>
      </c>
      <c r="AQ398" s="259"/>
      <c r="AR398" s="259" t="s">
        <v>875</v>
      </c>
      <c r="AS398" s="259" t="s">
        <v>5179</v>
      </c>
      <c r="AT398" s="262"/>
      <c r="AU398" s="262"/>
      <c r="AV398" s="262"/>
      <c r="AW398" s="262"/>
      <c r="AX398" s="262"/>
      <c r="AY398" s="262"/>
      <c r="AZ398" s="262"/>
      <c r="BA398" s="317">
        <v>543</v>
      </c>
      <c r="BB398" s="390">
        <v>1</v>
      </c>
    </row>
    <row r="399" spans="1:54" ht="24.95" customHeight="1">
      <c r="A399" s="322" t="s">
        <v>4807</v>
      </c>
      <c r="B399" s="19" t="s">
        <v>2206</v>
      </c>
      <c r="C399" s="26">
        <v>15</v>
      </c>
      <c r="D399" s="27" t="s">
        <v>3920</v>
      </c>
      <c r="E399" s="27"/>
      <c r="F399" s="26" t="s">
        <v>6155</v>
      </c>
      <c r="G399" s="26" t="s">
        <v>3994</v>
      </c>
      <c r="H399" s="26" t="s">
        <v>3</v>
      </c>
      <c r="I399" s="26"/>
      <c r="J399" s="26"/>
      <c r="K399" s="26"/>
      <c r="L399" s="26"/>
      <c r="M399" s="26" t="s">
        <v>3</v>
      </c>
      <c r="N399" s="26" t="s">
        <v>3</v>
      </c>
      <c r="O399" s="26"/>
      <c r="P399" s="26" t="s">
        <v>3</v>
      </c>
      <c r="Q399" s="26" t="s">
        <v>3</v>
      </c>
      <c r="R399" s="26" t="s">
        <v>3</v>
      </c>
      <c r="S399" s="26"/>
      <c r="T399" s="26" t="s">
        <v>3</v>
      </c>
      <c r="U399" s="26" t="s">
        <v>3</v>
      </c>
      <c r="V399" s="26"/>
      <c r="W399" s="26"/>
      <c r="X399" s="26"/>
      <c r="Y399" s="26"/>
      <c r="Z399" s="26" t="s">
        <v>3</v>
      </c>
      <c r="AA399" s="28" t="s">
        <v>3995</v>
      </c>
      <c r="AB399" s="28" t="s">
        <v>3</v>
      </c>
      <c r="AC399" s="28"/>
      <c r="AD399" s="28"/>
      <c r="AE399" s="28" t="s">
        <v>3</v>
      </c>
      <c r="AF399" s="28" t="s">
        <v>3</v>
      </c>
      <c r="AG399" s="28"/>
      <c r="AH399" s="28" t="s">
        <v>3</v>
      </c>
      <c r="AI399" s="29"/>
      <c r="AJ399" s="30" t="s">
        <v>2285</v>
      </c>
      <c r="AK399" s="31">
        <v>39248</v>
      </c>
      <c r="AL399" s="328"/>
      <c r="AM399" s="329"/>
      <c r="AN399" s="25" t="s">
        <v>2256</v>
      </c>
      <c r="AO399" s="24">
        <v>45060</v>
      </c>
      <c r="AP399" s="258" t="s">
        <v>3996</v>
      </c>
      <c r="AQ399" s="259"/>
      <c r="AR399" s="259" t="s">
        <v>875</v>
      </c>
      <c r="AS399" s="259" t="s">
        <v>3997</v>
      </c>
      <c r="AT399" s="262"/>
      <c r="AU399" s="262"/>
      <c r="AV399" s="262"/>
      <c r="AW399" s="262"/>
      <c r="AX399" s="262"/>
      <c r="AY399" s="262"/>
      <c r="AZ399" s="262"/>
      <c r="BA399" s="317">
        <v>432</v>
      </c>
      <c r="BB399" s="390">
        <v>2</v>
      </c>
    </row>
    <row r="400" spans="1:54" ht="24.95" customHeight="1">
      <c r="A400" s="322" t="s">
        <v>4807</v>
      </c>
      <c r="B400" s="19" t="s">
        <v>2206</v>
      </c>
      <c r="C400" s="26">
        <v>15</v>
      </c>
      <c r="D400" s="27" t="s">
        <v>3920</v>
      </c>
      <c r="E400" s="27"/>
      <c r="F400" s="26" t="s">
        <v>6151</v>
      </c>
      <c r="G400" s="26" t="s">
        <v>3</v>
      </c>
      <c r="H400" s="26" t="s">
        <v>3</v>
      </c>
      <c r="I400" s="26"/>
      <c r="J400" s="26"/>
      <c r="K400" s="26"/>
      <c r="L400" s="26"/>
      <c r="M400" s="26" t="s">
        <v>3</v>
      </c>
      <c r="N400" s="26" t="s">
        <v>3</v>
      </c>
      <c r="O400" s="26"/>
      <c r="P400" s="26" t="s">
        <v>3</v>
      </c>
      <c r="Q400" s="26" t="s">
        <v>3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3979</v>
      </c>
      <c r="AB400" s="28" t="s">
        <v>3980</v>
      </c>
      <c r="AC400" s="28"/>
      <c r="AD400" s="28"/>
      <c r="AE400" s="28" t="s">
        <v>3</v>
      </c>
      <c r="AF400" s="28" t="s">
        <v>3</v>
      </c>
      <c r="AG400" s="28"/>
      <c r="AH400" s="28" t="s">
        <v>3</v>
      </c>
      <c r="AI400" s="29"/>
      <c r="AJ400" s="30" t="s">
        <v>2285</v>
      </c>
      <c r="AK400" s="31">
        <v>39248</v>
      </c>
      <c r="AL400" s="328"/>
      <c r="AM400" s="329"/>
      <c r="AN400" s="25" t="s">
        <v>2256</v>
      </c>
      <c r="AO400" s="24">
        <v>45060</v>
      </c>
      <c r="AP400" s="258" t="s">
        <v>3981</v>
      </c>
      <c r="AQ400" s="259"/>
      <c r="AR400" s="259" t="s">
        <v>875</v>
      </c>
      <c r="AS400" s="259" t="s">
        <v>3982</v>
      </c>
      <c r="AT400" s="262"/>
      <c r="AU400" s="262"/>
      <c r="AV400" s="262"/>
      <c r="AW400" s="262"/>
      <c r="AX400" s="262"/>
      <c r="AY400" s="262"/>
      <c r="AZ400" s="262"/>
      <c r="BA400" s="317">
        <v>428</v>
      </c>
      <c r="BB400" s="390">
        <v>2</v>
      </c>
    </row>
    <row r="401" spans="1:54" ht="24.95" customHeight="1">
      <c r="A401" s="322" t="s">
        <v>4807</v>
      </c>
      <c r="B401" s="19" t="s">
        <v>2206</v>
      </c>
      <c r="C401" s="26">
        <v>15</v>
      </c>
      <c r="D401" s="27" t="s">
        <v>3920</v>
      </c>
      <c r="E401" s="27"/>
      <c r="F401" s="26" t="s">
        <v>6160</v>
      </c>
      <c r="G401" s="26" t="s">
        <v>4012</v>
      </c>
      <c r="H401" s="26" t="s">
        <v>3</v>
      </c>
      <c r="I401" s="26"/>
      <c r="J401" s="26"/>
      <c r="K401" s="26"/>
      <c r="L401" s="26"/>
      <c r="M401" s="26" t="s">
        <v>3</v>
      </c>
      <c r="N401" s="26" t="s">
        <v>3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4013</v>
      </c>
      <c r="AB401" s="28" t="s">
        <v>4014</v>
      </c>
      <c r="AC401" s="28"/>
      <c r="AD401" s="28"/>
      <c r="AE401" s="28" t="s">
        <v>3</v>
      </c>
      <c r="AF401" s="28" t="s">
        <v>3</v>
      </c>
      <c r="AG401" s="28"/>
      <c r="AH401" s="28" t="s">
        <v>3</v>
      </c>
      <c r="AI401" s="29"/>
      <c r="AJ401" s="30" t="s">
        <v>2285</v>
      </c>
      <c r="AK401" s="31">
        <v>39248</v>
      </c>
      <c r="AL401" s="328"/>
      <c r="AM401" s="329"/>
      <c r="AN401" s="25" t="s">
        <v>2256</v>
      </c>
      <c r="AO401" s="24">
        <v>45060</v>
      </c>
      <c r="AP401" s="258" t="s">
        <v>4015</v>
      </c>
      <c r="AQ401" s="259"/>
      <c r="AR401" s="259" t="s">
        <v>875</v>
      </c>
      <c r="AS401" s="259" t="s">
        <v>4016</v>
      </c>
      <c r="AT401" s="262"/>
      <c r="AU401" s="262"/>
      <c r="AV401" s="262"/>
      <c r="AW401" s="262"/>
      <c r="AX401" s="262"/>
      <c r="AY401" s="262"/>
      <c r="AZ401" s="262"/>
      <c r="BA401" s="317">
        <v>437</v>
      </c>
      <c r="BB401" s="390">
        <v>2</v>
      </c>
    </row>
    <row r="402" spans="1:54" ht="24.95" customHeight="1">
      <c r="A402" s="322" t="s">
        <v>6856</v>
      </c>
      <c r="B402" s="19"/>
      <c r="C402" s="26">
        <v>0</v>
      </c>
      <c r="D402" s="27"/>
      <c r="E402" s="27"/>
      <c r="F402" s="26" t="s">
        <v>6309</v>
      </c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 t="s">
        <v>6310</v>
      </c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 t="s">
        <v>4787</v>
      </c>
      <c r="AK402" s="31">
        <v>45075</v>
      </c>
      <c r="AL402" s="328"/>
      <c r="AM402" s="329"/>
      <c r="AN402" s="25"/>
      <c r="AO402" s="24"/>
      <c r="AP402" s="258" t="s">
        <v>6311</v>
      </c>
      <c r="AQ402" s="259">
        <v>1</v>
      </c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>
        <v>3</v>
      </c>
    </row>
    <row r="403" spans="1:54" ht="24.95" customHeight="1">
      <c r="A403" s="322" t="s">
        <v>4807</v>
      </c>
      <c r="B403" s="19" t="s">
        <v>2215</v>
      </c>
      <c r="C403" s="26">
        <v>91</v>
      </c>
      <c r="D403" s="27" t="s">
        <v>1351</v>
      </c>
      <c r="E403" s="27" t="s">
        <v>1610</v>
      </c>
      <c r="F403" s="26" t="s">
        <v>5763</v>
      </c>
      <c r="G403" s="26" t="s">
        <v>3</v>
      </c>
      <c r="H403" s="26" t="s">
        <v>3</v>
      </c>
      <c r="I403" s="26"/>
      <c r="J403" s="26"/>
      <c r="K403" s="26"/>
      <c r="L403" s="26"/>
      <c r="M403" s="26" t="s">
        <v>3</v>
      </c>
      <c r="N403" s="26" t="s">
        <v>3</v>
      </c>
      <c r="O403" s="26"/>
      <c r="P403" s="26"/>
      <c r="Q403" s="26" t="s">
        <v>3</v>
      </c>
      <c r="R403" s="26"/>
      <c r="S403" s="26"/>
      <c r="T403" s="26"/>
      <c r="U403" s="26" t="s">
        <v>3</v>
      </c>
      <c r="V403" s="26"/>
      <c r="W403" s="26"/>
      <c r="X403" s="26"/>
      <c r="Y403" s="26" t="s">
        <v>1611</v>
      </c>
      <c r="Z403" s="26"/>
      <c r="AA403" s="28" t="s">
        <v>1612</v>
      </c>
      <c r="AB403" s="28" t="s">
        <v>1613</v>
      </c>
      <c r="AC403" s="28"/>
      <c r="AD403" s="28"/>
      <c r="AE403" s="28"/>
      <c r="AF403" s="28"/>
      <c r="AG403" s="28"/>
      <c r="AH403" s="28"/>
      <c r="AI403" s="29"/>
      <c r="AJ403" s="30" t="s">
        <v>832</v>
      </c>
      <c r="AK403" s="31" t="s">
        <v>3</v>
      </c>
      <c r="AL403" s="328"/>
      <c r="AM403" s="329"/>
      <c r="AN403" s="25"/>
      <c r="AO403" s="24"/>
      <c r="AP403" s="258" t="s">
        <v>1614</v>
      </c>
      <c r="AQ403" s="259"/>
      <c r="AR403" s="259" t="s">
        <v>834</v>
      </c>
      <c r="AS403" s="259" t="s">
        <v>665</v>
      </c>
      <c r="AT403" s="262"/>
      <c r="AU403" s="262"/>
      <c r="AV403" s="262" t="s">
        <v>1610</v>
      </c>
      <c r="AW403" s="262"/>
      <c r="AX403" s="262"/>
      <c r="AY403" s="262"/>
      <c r="AZ403" s="262"/>
      <c r="BA403" s="317">
        <v>103</v>
      </c>
      <c r="BB403" s="390">
        <v>1</v>
      </c>
    </row>
    <row r="404" spans="1:54" ht="24.95" customHeight="1">
      <c r="A404" s="322" t="s">
        <v>4807</v>
      </c>
      <c r="B404" s="19" t="s">
        <v>2336</v>
      </c>
      <c r="C404" s="26">
        <v>14</v>
      </c>
      <c r="D404" s="27" t="s">
        <v>2337</v>
      </c>
      <c r="E404" s="27"/>
      <c r="F404" s="26" t="s">
        <v>5935</v>
      </c>
      <c r="G404" s="26" t="s">
        <v>2400</v>
      </c>
      <c r="H404" s="26"/>
      <c r="I404" s="26"/>
      <c r="J404" s="26"/>
      <c r="K404" s="26"/>
      <c r="L404" s="26"/>
      <c r="M404" s="26" t="s">
        <v>2401</v>
      </c>
      <c r="N404" s="26" t="s">
        <v>2402</v>
      </c>
      <c r="O404" s="26"/>
      <c r="P404" s="26"/>
      <c r="Q404" s="26" t="s">
        <v>2403</v>
      </c>
      <c r="R404" s="26"/>
      <c r="S404" s="26"/>
      <c r="T404" s="26"/>
      <c r="U404" s="26"/>
      <c r="V404" s="26"/>
      <c r="W404" s="26"/>
      <c r="X404" s="26"/>
      <c r="Y404" s="26" t="s">
        <v>2404</v>
      </c>
      <c r="Z404" s="26"/>
      <c r="AA404" s="28" t="s">
        <v>2405</v>
      </c>
      <c r="AB404" s="28" t="s">
        <v>2406</v>
      </c>
      <c r="AC404" s="28"/>
      <c r="AD404" s="28"/>
      <c r="AE404" s="28" t="s">
        <v>4</v>
      </c>
      <c r="AF404" s="28" t="s">
        <v>675</v>
      </c>
      <c r="AG404" s="28" t="s">
        <v>1206</v>
      </c>
      <c r="AH404" s="28" t="s">
        <v>2407</v>
      </c>
      <c r="AI404" s="29"/>
      <c r="AJ404" s="30"/>
      <c r="AK404" s="31"/>
      <c r="AL404" s="328"/>
      <c r="AM404" s="329"/>
      <c r="AN404" s="25" t="s">
        <v>2256</v>
      </c>
      <c r="AO404" s="24">
        <v>45060</v>
      </c>
      <c r="AP404" s="258" t="s">
        <v>2408</v>
      </c>
      <c r="AQ404" s="259"/>
      <c r="AR404" s="259" t="s">
        <v>664</v>
      </c>
      <c r="AS404" s="259" t="s">
        <v>665</v>
      </c>
      <c r="AT404" s="262"/>
      <c r="AU404" s="262"/>
      <c r="AV404" s="262"/>
      <c r="AW404" s="262"/>
      <c r="AX404" s="262"/>
      <c r="AY404" s="262"/>
      <c r="AZ404" s="262"/>
      <c r="BA404" s="317">
        <v>205</v>
      </c>
      <c r="BB404" s="390">
        <v>2</v>
      </c>
    </row>
    <row r="405" spans="1:54" ht="24.95" customHeight="1">
      <c r="A405" s="322" t="s">
        <v>4807</v>
      </c>
      <c r="B405" s="19" t="s">
        <v>2215</v>
      </c>
      <c r="C405" s="26">
        <v>91</v>
      </c>
      <c r="D405" s="27" t="s">
        <v>827</v>
      </c>
      <c r="E405" s="27" t="s">
        <v>923</v>
      </c>
      <c r="F405" s="26" t="s">
        <v>5765</v>
      </c>
      <c r="G405" s="26" t="s">
        <v>3</v>
      </c>
      <c r="H405" s="26" t="s">
        <v>3</v>
      </c>
      <c r="I405" s="26"/>
      <c r="J405" s="26"/>
      <c r="K405" s="26"/>
      <c r="L405" s="26"/>
      <c r="M405" s="26" t="s">
        <v>924</v>
      </c>
      <c r="N405" s="26" t="s">
        <v>925</v>
      </c>
      <c r="O405" s="26"/>
      <c r="P405" s="26" t="s">
        <v>926</v>
      </c>
      <c r="Q405" s="26" t="s">
        <v>927</v>
      </c>
      <c r="R405" s="26"/>
      <c r="S405" s="26"/>
      <c r="T405" s="26"/>
      <c r="U405" s="26" t="s">
        <v>928</v>
      </c>
      <c r="V405" s="26"/>
      <c r="W405" s="26"/>
      <c r="X405" s="26"/>
      <c r="Y405" s="26" t="s">
        <v>929</v>
      </c>
      <c r="Z405" s="26"/>
      <c r="AA405" s="28" t="s">
        <v>930</v>
      </c>
      <c r="AB405" s="28" t="s">
        <v>931</v>
      </c>
      <c r="AC405" s="28"/>
      <c r="AD405" s="28"/>
      <c r="AE405" s="28" t="s">
        <v>4</v>
      </c>
      <c r="AF405" s="28" t="s">
        <v>5</v>
      </c>
      <c r="AG405" s="28"/>
      <c r="AH405" s="28"/>
      <c r="AI405" s="29"/>
      <c r="AJ405" s="30" t="s">
        <v>3</v>
      </c>
      <c r="AK405" s="31" t="s">
        <v>3</v>
      </c>
      <c r="AL405" s="328"/>
      <c r="AM405" s="329"/>
      <c r="AN405" s="25"/>
      <c r="AO405" s="24"/>
      <c r="AP405" s="258" t="s">
        <v>932</v>
      </c>
      <c r="AQ405" s="259"/>
      <c r="AR405" s="259" t="s">
        <v>834</v>
      </c>
      <c r="AS405" s="259" t="s">
        <v>665</v>
      </c>
      <c r="AT405" s="262"/>
      <c r="AU405" s="262"/>
      <c r="AV405" s="262" t="s">
        <v>923</v>
      </c>
      <c r="AW405" s="262"/>
      <c r="AX405" s="262"/>
      <c r="AY405" s="262"/>
      <c r="AZ405" s="262"/>
      <c r="BA405" s="317">
        <v>32</v>
      </c>
      <c r="BB405" s="390">
        <v>1</v>
      </c>
    </row>
    <row r="406" spans="1:54" ht="24.95" customHeight="1">
      <c r="A406" s="322" t="s">
        <v>6856</v>
      </c>
      <c r="B406" s="19"/>
      <c r="C406" s="26"/>
      <c r="D406" s="27"/>
      <c r="E406" s="27"/>
      <c r="F406" s="26" t="s">
        <v>6373</v>
      </c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 t="s">
        <v>6374</v>
      </c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 t="s">
        <v>4787</v>
      </c>
      <c r="AK406" s="31">
        <v>45075</v>
      </c>
      <c r="AL406" s="328"/>
      <c r="AM406" s="329"/>
      <c r="AN406" s="25"/>
      <c r="AO406" s="24"/>
      <c r="AP406" s="258" t="s">
        <v>6375</v>
      </c>
      <c r="AQ406" s="259">
        <v>35</v>
      </c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>
        <v>3</v>
      </c>
    </row>
    <row r="407" spans="1:54" ht="24.95" customHeight="1">
      <c r="A407" s="322" t="s">
        <v>4807</v>
      </c>
      <c r="B407" s="19" t="s">
        <v>2215</v>
      </c>
      <c r="C407" s="26">
        <v>91</v>
      </c>
      <c r="D407" s="27" t="s">
        <v>1351</v>
      </c>
      <c r="E407" s="27" t="s">
        <v>1453</v>
      </c>
      <c r="F407" s="26" t="s">
        <v>5767</v>
      </c>
      <c r="G407" s="26" t="s">
        <v>3</v>
      </c>
      <c r="H407" s="26" t="s">
        <v>3</v>
      </c>
      <c r="I407" s="26"/>
      <c r="J407" s="26"/>
      <c r="K407" s="26"/>
      <c r="L407" s="26"/>
      <c r="M407" s="26" t="s">
        <v>1454</v>
      </c>
      <c r="N407" s="26" t="s">
        <v>1455</v>
      </c>
      <c r="O407" s="26"/>
      <c r="P407" s="26"/>
      <c r="Q407" s="26" t="s">
        <v>1456</v>
      </c>
      <c r="R407" s="26"/>
      <c r="S407" s="26"/>
      <c r="T407" s="26"/>
      <c r="U407" s="26" t="s">
        <v>3</v>
      </c>
      <c r="V407" s="26"/>
      <c r="W407" s="26"/>
      <c r="X407" s="26"/>
      <c r="Y407" s="26" t="s">
        <v>1457</v>
      </c>
      <c r="Z407" s="26"/>
      <c r="AA407" s="28" t="s">
        <v>959</v>
      </c>
      <c r="AB407" s="28" t="s">
        <v>1458</v>
      </c>
      <c r="AC407" s="28"/>
      <c r="AD407" s="28"/>
      <c r="AE407" s="28"/>
      <c r="AF407" s="28"/>
      <c r="AG407" s="28"/>
      <c r="AH407" s="28" t="s">
        <v>1459</v>
      </c>
      <c r="AI407" s="29"/>
      <c r="AJ407" s="30" t="s">
        <v>3</v>
      </c>
      <c r="AK407" s="31" t="s">
        <v>3</v>
      </c>
      <c r="AL407" s="328"/>
      <c r="AM407" s="329"/>
      <c r="AN407" s="25"/>
      <c r="AO407" s="24"/>
      <c r="AP407" s="258" t="s">
        <v>1460</v>
      </c>
      <c r="AQ407" s="259"/>
      <c r="AR407" s="259" t="s">
        <v>834</v>
      </c>
      <c r="AS407" s="259" t="s">
        <v>665</v>
      </c>
      <c r="AT407" s="262"/>
      <c r="AU407" s="262"/>
      <c r="AV407" s="262" t="s">
        <v>1453</v>
      </c>
      <c r="AW407" s="262"/>
      <c r="AX407" s="262"/>
      <c r="AY407" s="262"/>
      <c r="AZ407" s="262"/>
      <c r="BA407" s="317">
        <v>87</v>
      </c>
      <c r="BB407" s="390">
        <v>1</v>
      </c>
    </row>
    <row r="408" spans="1:54" ht="24.95" customHeight="1">
      <c r="A408" s="322" t="s">
        <v>4807</v>
      </c>
      <c r="B408" s="19" t="s">
        <v>2214</v>
      </c>
      <c r="C408" s="26">
        <v>87</v>
      </c>
      <c r="D408" s="27"/>
      <c r="E408" s="27"/>
      <c r="F408" s="26" t="s">
        <v>5768</v>
      </c>
      <c r="G408" s="26" t="s">
        <v>5190</v>
      </c>
      <c r="H408" s="26"/>
      <c r="I408" s="26"/>
      <c r="J408" s="26"/>
      <c r="K408" s="26"/>
      <c r="L408" s="26"/>
      <c r="M408" s="26" t="s">
        <v>5191</v>
      </c>
      <c r="N408" s="26" t="s">
        <v>5192</v>
      </c>
      <c r="O408" s="26"/>
      <c r="P408" s="26"/>
      <c r="Q408" s="26" t="s">
        <v>5193</v>
      </c>
      <c r="R408" s="26"/>
      <c r="S408" s="26"/>
      <c r="T408" s="26"/>
      <c r="U408" s="26"/>
      <c r="V408" s="26"/>
      <c r="W408" s="26"/>
      <c r="X408" s="26"/>
      <c r="Y408" s="26" t="s">
        <v>5194</v>
      </c>
      <c r="Z408" s="26"/>
      <c r="AA408" s="28" t="s">
        <v>5195</v>
      </c>
      <c r="AB408" s="28" t="s">
        <v>810</v>
      </c>
      <c r="AC408" s="28"/>
      <c r="AD408" s="28"/>
      <c r="AE408" s="28" t="s">
        <v>691</v>
      </c>
      <c r="AF408" s="28" t="s">
        <v>5196</v>
      </c>
      <c r="AG408" s="28" t="s">
        <v>5197</v>
      </c>
      <c r="AH408" s="28" t="s">
        <v>5198</v>
      </c>
      <c r="AI408" s="29"/>
      <c r="AJ408" s="30"/>
      <c r="AK408" s="31"/>
      <c r="AL408" s="328"/>
      <c r="AM408" s="329"/>
      <c r="AN408" s="25"/>
      <c r="AO408" s="24"/>
      <c r="AP408" s="258" t="s">
        <v>5199</v>
      </c>
      <c r="AQ408" s="259"/>
      <c r="AR408" s="259" t="s">
        <v>664</v>
      </c>
      <c r="AS408" s="259" t="s">
        <v>665</v>
      </c>
      <c r="AT408" s="262"/>
      <c r="AU408" s="262"/>
      <c r="AV408" s="262"/>
      <c r="AW408" s="262"/>
      <c r="AX408" s="262"/>
      <c r="AY408" s="262"/>
      <c r="AZ408" s="262"/>
      <c r="BA408" s="317">
        <v>630</v>
      </c>
      <c r="BB408" s="390">
        <v>1</v>
      </c>
    </row>
    <row r="409" spans="1:54" ht="24.95" customHeight="1">
      <c r="A409" s="322" t="s">
        <v>6856</v>
      </c>
      <c r="B409" s="19"/>
      <c r="C409" s="26"/>
      <c r="D409" s="27"/>
      <c r="E409" s="27"/>
      <c r="F409" s="26" t="s">
        <v>6840</v>
      </c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 t="s">
        <v>6841</v>
      </c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 t="s">
        <v>4787</v>
      </c>
      <c r="AK409" s="31">
        <v>45075</v>
      </c>
      <c r="AL409" s="328"/>
      <c r="AM409" s="329"/>
      <c r="AN409" s="25"/>
      <c r="AO409" s="24"/>
      <c r="AP409" s="258" t="s">
        <v>6840</v>
      </c>
      <c r="AQ409" s="259">
        <v>278</v>
      </c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>
        <v>3</v>
      </c>
    </row>
    <row r="410" spans="1:54" ht="24.95" customHeight="1">
      <c r="A410" s="322" t="s">
        <v>6856</v>
      </c>
      <c r="B410" s="19"/>
      <c r="C410" s="26">
        <v>23</v>
      </c>
      <c r="D410" s="27"/>
      <c r="E410" s="27"/>
      <c r="F410" s="26" t="s">
        <v>6763</v>
      </c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 t="s">
        <v>6764</v>
      </c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 t="s">
        <v>4787</v>
      </c>
      <c r="AK410" s="31">
        <v>45075</v>
      </c>
      <c r="AL410" s="328"/>
      <c r="AM410" s="329"/>
      <c r="AN410" s="25"/>
      <c r="AO410" s="24"/>
      <c r="AP410" s="258" t="s">
        <v>6763</v>
      </c>
      <c r="AQ410" s="259">
        <v>239</v>
      </c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>
        <v>3</v>
      </c>
    </row>
    <row r="411" spans="1:54" ht="24.95" customHeight="1">
      <c r="A411" s="322" t="s">
        <v>6856</v>
      </c>
      <c r="B411" s="19"/>
      <c r="C411" s="26">
        <v>51</v>
      </c>
      <c r="D411" s="27"/>
      <c r="E411" s="27"/>
      <c r="F411" s="26" t="s">
        <v>6370</v>
      </c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 t="s">
        <v>6371</v>
      </c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 t="s">
        <v>4787</v>
      </c>
      <c r="AK411" s="31">
        <v>45075</v>
      </c>
      <c r="AL411" s="328"/>
      <c r="AM411" s="329"/>
      <c r="AN411" s="25"/>
      <c r="AO411" s="24"/>
      <c r="AP411" s="258" t="s">
        <v>6372</v>
      </c>
      <c r="AQ411" s="259">
        <v>34</v>
      </c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>
        <v>3</v>
      </c>
    </row>
    <row r="412" spans="1:54" ht="24.95" customHeight="1">
      <c r="A412" s="322" t="s">
        <v>4807</v>
      </c>
      <c r="B412" s="19" t="s">
        <v>2206</v>
      </c>
      <c r="C412" s="26">
        <v>15</v>
      </c>
      <c r="D412" s="27" t="s">
        <v>2202</v>
      </c>
      <c r="E412" s="27"/>
      <c r="F412" s="26" t="s">
        <v>6047</v>
      </c>
      <c r="G412" s="26" t="s">
        <v>3</v>
      </c>
      <c r="H412" s="26" t="s">
        <v>3</v>
      </c>
      <c r="I412" s="26"/>
      <c r="J412" s="26"/>
      <c r="K412" s="26"/>
      <c r="L412" s="26"/>
      <c r="M412" s="26" t="s">
        <v>3</v>
      </c>
      <c r="N412" s="26" t="s">
        <v>3</v>
      </c>
      <c r="O412" s="26"/>
      <c r="P412" s="26" t="s">
        <v>3</v>
      </c>
      <c r="Q412" s="26" t="s">
        <v>3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3207</v>
      </c>
      <c r="AB412" s="28" t="s">
        <v>3208</v>
      </c>
      <c r="AC412" s="28"/>
      <c r="AD412" s="28"/>
      <c r="AE412" s="28" t="s">
        <v>3</v>
      </c>
      <c r="AF412" s="28" t="s">
        <v>3</v>
      </c>
      <c r="AG412" s="28"/>
      <c r="AH412" s="28" t="s">
        <v>3</v>
      </c>
      <c r="AI412" s="29"/>
      <c r="AJ412" s="30" t="s">
        <v>2285</v>
      </c>
      <c r="AK412" s="31">
        <v>39248</v>
      </c>
      <c r="AL412" s="328"/>
      <c r="AM412" s="329"/>
      <c r="AN412" s="25" t="s">
        <v>2256</v>
      </c>
      <c r="AO412" s="24">
        <v>45060</v>
      </c>
      <c r="AP412" s="258" t="s">
        <v>3209</v>
      </c>
      <c r="AQ412" s="259"/>
      <c r="AR412" s="259" t="s">
        <v>875</v>
      </c>
      <c r="AS412" s="259" t="s">
        <v>3210</v>
      </c>
      <c r="AT412" s="262"/>
      <c r="AU412" s="262"/>
      <c r="AV412" s="262"/>
      <c r="AW412" s="262"/>
      <c r="AX412" s="262"/>
      <c r="AY412" s="262"/>
      <c r="AZ412" s="262"/>
      <c r="BA412" s="317">
        <v>318</v>
      </c>
      <c r="BB412" s="390">
        <v>2</v>
      </c>
    </row>
    <row r="413" spans="1:54" ht="24.95" customHeight="1">
      <c r="A413" s="322" t="s">
        <v>4807</v>
      </c>
      <c r="B413" s="19" t="s">
        <v>2215</v>
      </c>
      <c r="C413" s="26">
        <v>91</v>
      </c>
      <c r="D413" s="27" t="s">
        <v>827</v>
      </c>
      <c r="E413" s="27" t="s">
        <v>908</v>
      </c>
      <c r="F413" s="26" t="s">
        <v>5769</v>
      </c>
      <c r="G413" s="26" t="s">
        <v>3</v>
      </c>
      <c r="H413" s="26" t="s">
        <v>3</v>
      </c>
      <c r="I413" s="26"/>
      <c r="J413" s="26"/>
      <c r="K413" s="26"/>
      <c r="L413" s="26"/>
      <c r="M413" s="26" t="s">
        <v>909</v>
      </c>
      <c r="N413" s="26" t="s">
        <v>910</v>
      </c>
      <c r="O413" s="26"/>
      <c r="P413" s="26"/>
      <c r="Q413" s="26" t="s">
        <v>911</v>
      </c>
      <c r="R413" s="26"/>
      <c r="S413" s="26"/>
      <c r="T413" s="26"/>
      <c r="U413" s="26" t="s">
        <v>3</v>
      </c>
      <c r="V413" s="26"/>
      <c r="W413" s="26"/>
      <c r="X413" s="26"/>
      <c r="Y413" s="26" t="s">
        <v>912</v>
      </c>
      <c r="Z413" s="26"/>
      <c r="AA413" s="28" t="s">
        <v>913</v>
      </c>
      <c r="AB413" s="28" t="s">
        <v>914</v>
      </c>
      <c r="AC413" s="28"/>
      <c r="AD413" s="28"/>
      <c r="AE413" s="28" t="s">
        <v>4</v>
      </c>
      <c r="AF413" s="28" t="s">
        <v>893</v>
      </c>
      <c r="AG413" s="28"/>
      <c r="AH413" s="28" t="s">
        <v>915</v>
      </c>
      <c r="AI413" s="29"/>
      <c r="AJ413" s="30" t="s">
        <v>3</v>
      </c>
      <c r="AK413" s="31" t="s">
        <v>3</v>
      </c>
      <c r="AL413" s="328"/>
      <c r="AM413" s="329"/>
      <c r="AN413" s="25"/>
      <c r="AO413" s="24"/>
      <c r="AP413" s="258" t="s">
        <v>916</v>
      </c>
      <c r="AQ413" s="259"/>
      <c r="AR413" s="259" t="s">
        <v>834</v>
      </c>
      <c r="AS413" s="259" t="s">
        <v>665</v>
      </c>
      <c r="AT413" s="262"/>
      <c r="AU413" s="262"/>
      <c r="AV413" s="262" t="s">
        <v>908</v>
      </c>
      <c r="AW413" s="262"/>
      <c r="AX413" s="262"/>
      <c r="AY413" s="262"/>
      <c r="AZ413" s="262"/>
      <c r="BA413" s="317">
        <v>30</v>
      </c>
      <c r="BB413" s="390">
        <v>1</v>
      </c>
    </row>
    <row r="414" spans="1:54" ht="24.95" customHeight="1">
      <c r="A414" s="322" t="s">
        <v>4807</v>
      </c>
      <c r="B414" s="19" t="s">
        <v>2336</v>
      </c>
      <c r="C414" s="26">
        <v>14</v>
      </c>
      <c r="D414" s="27" t="s">
        <v>2337</v>
      </c>
      <c r="E414" s="27"/>
      <c r="F414" s="26" t="s">
        <v>5928</v>
      </c>
      <c r="G414" s="26" t="s">
        <v>2338</v>
      </c>
      <c r="H414" s="26" t="s">
        <v>3</v>
      </c>
      <c r="I414" s="26"/>
      <c r="J414" s="26"/>
      <c r="K414" s="26"/>
      <c r="L414" s="26"/>
      <c r="M414" s="26" t="s">
        <v>2339</v>
      </c>
      <c r="N414" s="26" t="s">
        <v>2340</v>
      </c>
      <c r="O414" s="26"/>
      <c r="P414" s="26" t="s">
        <v>3</v>
      </c>
      <c r="Q414" s="26" t="s">
        <v>2341</v>
      </c>
      <c r="R414" s="26" t="s">
        <v>3</v>
      </c>
      <c r="S414" s="26"/>
      <c r="T414" s="26" t="s">
        <v>3</v>
      </c>
      <c r="U414" s="26" t="s">
        <v>3</v>
      </c>
      <c r="V414" s="26"/>
      <c r="W414" s="26"/>
      <c r="X414" s="26"/>
      <c r="Y414" s="26"/>
      <c r="Z414" s="26" t="s">
        <v>3</v>
      </c>
      <c r="AA414" s="28" t="s">
        <v>2342</v>
      </c>
      <c r="AB414" s="28" t="s">
        <v>2343</v>
      </c>
      <c r="AC414" s="28"/>
      <c r="AD414" s="28"/>
      <c r="AE414" s="28" t="s">
        <v>695</v>
      </c>
      <c r="AF414" s="28" t="s">
        <v>2344</v>
      </c>
      <c r="AG414" s="28"/>
      <c r="AH414" s="28" t="s">
        <v>2345</v>
      </c>
      <c r="AI414" s="29"/>
      <c r="AJ414" s="30" t="s">
        <v>2285</v>
      </c>
      <c r="AK414" s="31">
        <v>39248</v>
      </c>
      <c r="AL414" s="328"/>
      <c r="AM414" s="329"/>
      <c r="AN414" s="25" t="s">
        <v>2256</v>
      </c>
      <c r="AO414" s="24">
        <v>45060</v>
      </c>
      <c r="AP414" s="258" t="s">
        <v>2346</v>
      </c>
      <c r="AQ414" s="259"/>
      <c r="AR414" s="259" t="s">
        <v>875</v>
      </c>
      <c r="AS414" s="259" t="s">
        <v>2347</v>
      </c>
      <c r="AT414" s="262"/>
      <c r="AU414" s="262"/>
      <c r="AV414" s="262"/>
      <c r="AW414" s="262"/>
      <c r="AX414" s="262"/>
      <c r="AY414" s="262"/>
      <c r="AZ414" s="262"/>
      <c r="BA414" s="317">
        <v>198</v>
      </c>
      <c r="BB414" s="390">
        <v>2</v>
      </c>
    </row>
    <row r="415" spans="1:54" ht="24.95" customHeight="1">
      <c r="A415" s="322" t="s">
        <v>4807</v>
      </c>
      <c r="B415" s="19" t="s">
        <v>2215</v>
      </c>
      <c r="C415" s="26">
        <v>91</v>
      </c>
      <c r="D415" s="27" t="s">
        <v>1351</v>
      </c>
      <c r="E415" s="27" t="s">
        <v>1422</v>
      </c>
      <c r="F415" s="26" t="s">
        <v>5770</v>
      </c>
      <c r="G415" s="26" t="s">
        <v>3</v>
      </c>
      <c r="H415" s="26" t="s">
        <v>3</v>
      </c>
      <c r="I415" s="26"/>
      <c r="J415" s="26"/>
      <c r="K415" s="26"/>
      <c r="L415" s="26"/>
      <c r="M415" s="26" t="s">
        <v>1423</v>
      </c>
      <c r="N415" s="26" t="s">
        <v>1424</v>
      </c>
      <c r="O415" s="26"/>
      <c r="P415" s="26"/>
      <c r="Q415" s="26" t="s">
        <v>1425</v>
      </c>
      <c r="R415" s="26"/>
      <c r="S415" s="26"/>
      <c r="T415" s="26"/>
      <c r="U415" s="26" t="s">
        <v>1426</v>
      </c>
      <c r="V415" s="26"/>
      <c r="W415" s="26"/>
      <c r="X415" s="26"/>
      <c r="Y415" s="26" t="s">
        <v>1427</v>
      </c>
      <c r="Z415" s="26"/>
      <c r="AA415" s="28" t="s">
        <v>1428</v>
      </c>
      <c r="AB415" s="28" t="s">
        <v>1429</v>
      </c>
      <c r="AC415" s="28"/>
      <c r="AD415" s="28"/>
      <c r="AE415" s="28" t="s">
        <v>722</v>
      </c>
      <c r="AF415" s="28" t="s">
        <v>1430</v>
      </c>
      <c r="AG415" s="28"/>
      <c r="AH415" s="28" t="s">
        <v>1431</v>
      </c>
      <c r="AI415" s="29"/>
      <c r="AJ415" s="30" t="s">
        <v>962</v>
      </c>
      <c r="AK415" s="31" t="s">
        <v>3</v>
      </c>
      <c r="AL415" s="328"/>
      <c r="AM415" s="329"/>
      <c r="AN415" s="25"/>
      <c r="AO415" s="24"/>
      <c r="AP415" s="258" t="s">
        <v>1432</v>
      </c>
      <c r="AQ415" s="259"/>
      <c r="AR415" s="259" t="s">
        <v>834</v>
      </c>
      <c r="AS415" s="259" t="s">
        <v>665</v>
      </c>
      <c r="AT415" s="262"/>
      <c r="AU415" s="262"/>
      <c r="AV415" s="262" t="s">
        <v>1422</v>
      </c>
      <c r="AW415" s="262"/>
      <c r="AX415" s="262"/>
      <c r="AY415" s="262"/>
      <c r="AZ415" s="262"/>
      <c r="BA415" s="317">
        <v>84</v>
      </c>
      <c r="BB415" s="390">
        <v>1</v>
      </c>
    </row>
    <row r="416" spans="1:54" ht="24.95" customHeight="1">
      <c r="A416" s="322" t="s">
        <v>4807</v>
      </c>
      <c r="B416" s="19" t="s">
        <v>2206</v>
      </c>
      <c r="C416" s="26">
        <v>15</v>
      </c>
      <c r="D416" s="27" t="s">
        <v>2202</v>
      </c>
      <c r="E416" s="27"/>
      <c r="F416" s="26" t="s">
        <v>6069</v>
      </c>
      <c r="G416" s="26" t="s">
        <v>3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1115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2285</v>
      </c>
      <c r="AK416" s="31">
        <v>39248</v>
      </c>
      <c r="AL416" s="328"/>
      <c r="AM416" s="329"/>
      <c r="AN416" s="25" t="s">
        <v>2256</v>
      </c>
      <c r="AO416" s="24">
        <v>45060</v>
      </c>
      <c r="AP416" s="258" t="s">
        <v>1115</v>
      </c>
      <c r="AQ416" s="259"/>
      <c r="AR416" s="259" t="s">
        <v>875</v>
      </c>
      <c r="AS416" s="259" t="s">
        <v>3284</v>
      </c>
      <c r="AT416" s="262"/>
      <c r="AU416" s="262"/>
      <c r="AV416" s="262"/>
      <c r="AW416" s="262"/>
      <c r="AX416" s="262"/>
      <c r="AY416" s="262"/>
      <c r="AZ416" s="262"/>
      <c r="BA416" s="317">
        <v>340</v>
      </c>
      <c r="BB416" s="390">
        <v>2</v>
      </c>
    </row>
    <row r="417" spans="1:54" ht="24.95" customHeight="1">
      <c r="A417" s="322" t="s">
        <v>4807</v>
      </c>
      <c r="B417" s="19" t="s">
        <v>2215</v>
      </c>
      <c r="C417" s="26">
        <v>91</v>
      </c>
      <c r="D417" s="27" t="s">
        <v>1351</v>
      </c>
      <c r="E417" s="27" t="s">
        <v>1377</v>
      </c>
      <c r="F417" s="26" t="s">
        <v>5771</v>
      </c>
      <c r="G417" s="26" t="s">
        <v>3</v>
      </c>
      <c r="H417" s="26" t="s">
        <v>3</v>
      </c>
      <c r="I417" s="26"/>
      <c r="J417" s="26"/>
      <c r="K417" s="26"/>
      <c r="L417" s="26"/>
      <c r="M417" s="26" t="s">
        <v>1378</v>
      </c>
      <c r="N417" s="26" t="s">
        <v>1379</v>
      </c>
      <c r="O417" s="26"/>
      <c r="P417" s="26"/>
      <c r="Q417" s="26" t="s">
        <v>1380</v>
      </c>
      <c r="R417" s="26"/>
      <c r="S417" s="26"/>
      <c r="T417" s="26"/>
      <c r="U417" s="26" t="s">
        <v>3</v>
      </c>
      <c r="V417" s="26"/>
      <c r="W417" s="26"/>
      <c r="X417" s="26"/>
      <c r="Y417" s="26" t="s">
        <v>1381</v>
      </c>
      <c r="Z417" s="26"/>
      <c r="AA417" s="28" t="s">
        <v>1115</v>
      </c>
      <c r="AB417" s="28" t="s">
        <v>1382</v>
      </c>
      <c r="AC417" s="28"/>
      <c r="AD417" s="28"/>
      <c r="AE417" s="28" t="s">
        <v>4</v>
      </c>
      <c r="AF417" s="28" t="s">
        <v>893</v>
      </c>
      <c r="AG417" s="28"/>
      <c r="AH417" s="28" t="s">
        <v>1383</v>
      </c>
      <c r="AI417" s="29"/>
      <c r="AJ417" s="30" t="s">
        <v>3</v>
      </c>
      <c r="AK417" s="31" t="s">
        <v>3</v>
      </c>
      <c r="AL417" s="328"/>
      <c r="AM417" s="329"/>
      <c r="AN417" s="25"/>
      <c r="AO417" s="24"/>
      <c r="AP417" s="258" t="s">
        <v>1384</v>
      </c>
      <c r="AQ417" s="259"/>
      <c r="AR417" s="259" t="s">
        <v>834</v>
      </c>
      <c r="AS417" s="259" t="s">
        <v>665</v>
      </c>
      <c r="AT417" s="262"/>
      <c r="AU417" s="262"/>
      <c r="AV417" s="262" t="s">
        <v>1377</v>
      </c>
      <c r="AW417" s="262"/>
      <c r="AX417" s="262"/>
      <c r="AY417" s="262"/>
      <c r="AZ417" s="262"/>
      <c r="BA417" s="317">
        <v>80</v>
      </c>
      <c r="BB417" s="390">
        <v>1</v>
      </c>
    </row>
    <row r="418" spans="1:54" ht="24.95" customHeight="1">
      <c r="A418" s="322" t="s">
        <v>4807</v>
      </c>
      <c r="B418" s="19" t="s">
        <v>2215</v>
      </c>
      <c r="C418" s="26">
        <v>91</v>
      </c>
      <c r="D418" s="27" t="s">
        <v>1351</v>
      </c>
      <c r="E418" s="27" t="s">
        <v>1411</v>
      </c>
      <c r="F418" s="26" t="s">
        <v>5772</v>
      </c>
      <c r="G418" s="26" t="s">
        <v>3</v>
      </c>
      <c r="H418" s="26" t="s">
        <v>3</v>
      </c>
      <c r="I418" s="26"/>
      <c r="J418" s="26"/>
      <c r="K418" s="26"/>
      <c r="L418" s="26"/>
      <c r="M418" s="26" t="s">
        <v>1412</v>
      </c>
      <c r="N418" s="26" t="s">
        <v>1413</v>
      </c>
      <c r="O418" s="26"/>
      <c r="P418" s="26"/>
      <c r="Q418" s="26" t="s">
        <v>1414</v>
      </c>
      <c r="R418" s="26"/>
      <c r="S418" s="26"/>
      <c r="T418" s="26"/>
      <c r="U418" s="26" t="s">
        <v>1415</v>
      </c>
      <c r="V418" s="26"/>
      <c r="W418" s="26"/>
      <c r="X418" s="26"/>
      <c r="Y418" s="26" t="s">
        <v>1416</v>
      </c>
      <c r="Z418" s="26"/>
      <c r="AA418" s="28" t="s">
        <v>1417</v>
      </c>
      <c r="AB418" s="28" t="s">
        <v>1418</v>
      </c>
      <c r="AC418" s="28"/>
      <c r="AD418" s="28"/>
      <c r="AE418" s="28" t="s">
        <v>701</v>
      </c>
      <c r="AF418" s="28" t="s">
        <v>904</v>
      </c>
      <c r="AG418" s="28"/>
      <c r="AH418" s="28" t="s">
        <v>1419</v>
      </c>
      <c r="AI418" s="29"/>
      <c r="AJ418" s="30" t="s">
        <v>1420</v>
      </c>
      <c r="AK418" s="31" t="s">
        <v>3</v>
      </c>
      <c r="AL418" s="328"/>
      <c r="AM418" s="329"/>
      <c r="AN418" s="25"/>
      <c r="AO418" s="24"/>
      <c r="AP418" s="258" t="s">
        <v>1421</v>
      </c>
      <c r="AQ418" s="259"/>
      <c r="AR418" s="259" t="s">
        <v>834</v>
      </c>
      <c r="AS418" s="259" t="s">
        <v>665</v>
      </c>
      <c r="AT418" s="262"/>
      <c r="AU418" s="262"/>
      <c r="AV418" s="262" t="s">
        <v>1411</v>
      </c>
      <c r="AW418" s="262"/>
      <c r="AX418" s="262"/>
      <c r="AY418" s="262"/>
      <c r="AZ418" s="262"/>
      <c r="BA418" s="317">
        <v>83</v>
      </c>
      <c r="BB418" s="390">
        <v>1</v>
      </c>
    </row>
    <row r="419" spans="1:54" ht="24.95" customHeight="1">
      <c r="A419" s="322" t="s">
        <v>4807</v>
      </c>
      <c r="B419" s="19" t="s">
        <v>2206</v>
      </c>
      <c r="C419" s="26">
        <v>15</v>
      </c>
      <c r="D419" s="27" t="s">
        <v>2202</v>
      </c>
      <c r="E419" s="27"/>
      <c r="F419" s="26" t="s">
        <v>6066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3</v>
      </c>
      <c r="N419" s="26" t="s">
        <v>3</v>
      </c>
      <c r="O419" s="26"/>
      <c r="P419" s="26" t="s">
        <v>3</v>
      </c>
      <c r="Q419" s="26" t="s">
        <v>3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/>
      <c r="Z419" s="26" t="s">
        <v>3</v>
      </c>
      <c r="AA419" s="28" t="s">
        <v>3279</v>
      </c>
      <c r="AB419" s="28" t="s">
        <v>3</v>
      </c>
      <c r="AC419" s="28"/>
      <c r="AD419" s="28"/>
      <c r="AE419" s="28" t="s">
        <v>3</v>
      </c>
      <c r="AF419" s="28" t="s">
        <v>3</v>
      </c>
      <c r="AG419" s="28"/>
      <c r="AH419" s="28" t="s">
        <v>3</v>
      </c>
      <c r="AI419" s="29"/>
      <c r="AJ419" s="30" t="s">
        <v>2285</v>
      </c>
      <c r="AK419" s="31">
        <v>39248</v>
      </c>
      <c r="AL419" s="328"/>
      <c r="AM419" s="329"/>
      <c r="AN419" s="25" t="s">
        <v>2256</v>
      </c>
      <c r="AO419" s="24">
        <v>45060</v>
      </c>
      <c r="AP419" s="258" t="s">
        <v>3279</v>
      </c>
      <c r="AQ419" s="259"/>
      <c r="AR419" s="259" t="s">
        <v>875</v>
      </c>
      <c r="AS419" s="259" t="s">
        <v>3280</v>
      </c>
      <c r="AT419" s="262"/>
      <c r="AU419" s="262"/>
      <c r="AV419" s="262"/>
      <c r="AW419" s="262"/>
      <c r="AX419" s="262"/>
      <c r="AY419" s="262"/>
      <c r="AZ419" s="262"/>
      <c r="BA419" s="317">
        <v>337</v>
      </c>
      <c r="BB419" s="390">
        <v>2</v>
      </c>
    </row>
    <row r="420" spans="1:54" ht="24.95" customHeight="1">
      <c r="A420" s="322" t="s">
        <v>4807</v>
      </c>
      <c r="B420" s="19" t="s">
        <v>2206</v>
      </c>
      <c r="C420" s="26">
        <v>15</v>
      </c>
      <c r="D420" s="27" t="s">
        <v>2202</v>
      </c>
      <c r="E420" s="27"/>
      <c r="F420" s="26" t="s">
        <v>5959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2597</v>
      </c>
      <c r="N420" s="26" t="s">
        <v>2598</v>
      </c>
      <c r="O420" s="26"/>
      <c r="P420" s="26" t="s">
        <v>3</v>
      </c>
      <c r="Q420" s="26" t="s">
        <v>2599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2600</v>
      </c>
      <c r="AB420" s="28" t="s">
        <v>2601</v>
      </c>
      <c r="AC420" s="28"/>
      <c r="AD420" s="28"/>
      <c r="AE420" s="28" t="s">
        <v>4</v>
      </c>
      <c r="AF420" s="28" t="s">
        <v>706</v>
      </c>
      <c r="AG420" s="28"/>
      <c r="AH420" s="28" t="s">
        <v>2602</v>
      </c>
      <c r="AI420" s="29"/>
      <c r="AJ420" s="30" t="s">
        <v>2285</v>
      </c>
      <c r="AK420" s="31">
        <v>39248</v>
      </c>
      <c r="AL420" s="328"/>
      <c r="AM420" s="329"/>
      <c r="AN420" s="25" t="s">
        <v>2256</v>
      </c>
      <c r="AO420" s="24">
        <v>45060</v>
      </c>
      <c r="AP420" s="258" t="s">
        <v>2603</v>
      </c>
      <c r="AQ420" s="259"/>
      <c r="AR420" s="259" t="s">
        <v>875</v>
      </c>
      <c r="AS420" s="259" t="s">
        <v>2604</v>
      </c>
      <c r="AT420" s="262"/>
      <c r="AU420" s="262"/>
      <c r="AV420" s="262"/>
      <c r="AW420" s="262"/>
      <c r="AX420" s="262"/>
      <c r="AY420" s="262"/>
      <c r="AZ420" s="262"/>
      <c r="BA420" s="317">
        <v>230</v>
      </c>
      <c r="BB420" s="390">
        <v>2</v>
      </c>
    </row>
    <row r="421" spans="1:54" ht="24.95" customHeight="1">
      <c r="A421" s="322" t="s">
        <v>4807</v>
      </c>
      <c r="B421" s="19" t="s">
        <v>2206</v>
      </c>
      <c r="C421" s="26">
        <v>15</v>
      </c>
      <c r="D421" s="27" t="s">
        <v>2202</v>
      </c>
      <c r="E421" s="27"/>
      <c r="F421" s="26" t="s">
        <v>6067</v>
      </c>
      <c r="G421" s="26" t="s">
        <v>3</v>
      </c>
      <c r="H421" s="26" t="s">
        <v>3</v>
      </c>
      <c r="I421" s="26"/>
      <c r="J421" s="26"/>
      <c r="K421" s="26"/>
      <c r="L421" s="26"/>
      <c r="M421" s="26" t="s">
        <v>3</v>
      </c>
      <c r="N421" s="26" t="s">
        <v>3</v>
      </c>
      <c r="O421" s="26"/>
      <c r="P421" s="26" t="s">
        <v>3</v>
      </c>
      <c r="Q421" s="26" t="s">
        <v>3</v>
      </c>
      <c r="R421" s="26" t="s">
        <v>3</v>
      </c>
      <c r="S421" s="26"/>
      <c r="T421" s="26" t="s">
        <v>3</v>
      </c>
      <c r="U421" s="26" t="s">
        <v>3</v>
      </c>
      <c r="V421" s="26"/>
      <c r="W421" s="26"/>
      <c r="X421" s="26"/>
      <c r="Y421" s="26"/>
      <c r="Z421" s="26" t="s">
        <v>3</v>
      </c>
      <c r="AA421" s="28" t="s">
        <v>3281</v>
      </c>
      <c r="AB421" s="28" t="s">
        <v>3</v>
      </c>
      <c r="AC421" s="28"/>
      <c r="AD421" s="28"/>
      <c r="AE421" s="28" t="s">
        <v>3</v>
      </c>
      <c r="AF421" s="28" t="s">
        <v>3</v>
      </c>
      <c r="AG421" s="28"/>
      <c r="AH421" s="28" t="s">
        <v>3</v>
      </c>
      <c r="AI421" s="29"/>
      <c r="AJ421" s="30" t="s">
        <v>2285</v>
      </c>
      <c r="AK421" s="31">
        <v>39248</v>
      </c>
      <c r="AL421" s="328"/>
      <c r="AM421" s="329"/>
      <c r="AN421" s="25" t="s">
        <v>2256</v>
      </c>
      <c r="AO421" s="24">
        <v>45060</v>
      </c>
      <c r="AP421" s="258" t="s">
        <v>3281</v>
      </c>
      <c r="AQ421" s="259"/>
      <c r="AR421" s="259" t="s">
        <v>875</v>
      </c>
      <c r="AS421" s="259" t="s">
        <v>3282</v>
      </c>
      <c r="AT421" s="262"/>
      <c r="AU421" s="262"/>
      <c r="AV421" s="262"/>
      <c r="AW421" s="262"/>
      <c r="AX421" s="262"/>
      <c r="AY421" s="262"/>
      <c r="AZ421" s="262"/>
      <c r="BA421" s="317">
        <v>338</v>
      </c>
      <c r="BB421" s="390">
        <v>2</v>
      </c>
    </row>
    <row r="422" spans="1:54" ht="24.95" customHeight="1">
      <c r="A422" s="322" t="s">
        <v>4807</v>
      </c>
      <c r="B422" s="19" t="s">
        <v>2212</v>
      </c>
      <c r="C422" s="26">
        <v>82</v>
      </c>
      <c r="D422" s="27"/>
      <c r="E422" s="27"/>
      <c r="F422" s="26" t="s">
        <v>6264</v>
      </c>
      <c r="G422" s="26" t="s">
        <v>4453</v>
      </c>
      <c r="H422" s="26"/>
      <c r="I422" s="26"/>
      <c r="J422" s="26"/>
      <c r="K422" s="26"/>
      <c r="L422" s="26"/>
      <c r="M422" s="26" t="s">
        <v>4454</v>
      </c>
      <c r="N422" s="26" t="s">
        <v>4455</v>
      </c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 t="s">
        <v>4456</v>
      </c>
      <c r="Z422" s="26" t="s">
        <v>4457</v>
      </c>
      <c r="AA422" s="28" t="s">
        <v>3281</v>
      </c>
      <c r="AB422" s="28" t="s">
        <v>4458</v>
      </c>
      <c r="AC422" s="28"/>
      <c r="AD422" s="28"/>
      <c r="AE422" s="28" t="s">
        <v>791</v>
      </c>
      <c r="AF422" s="28" t="s">
        <v>4459</v>
      </c>
      <c r="AG422" s="28"/>
      <c r="AH422" s="28" t="s">
        <v>4460</v>
      </c>
      <c r="AI422" s="29"/>
      <c r="AJ422" s="30"/>
      <c r="AK422" s="31"/>
      <c r="AL422" s="328"/>
      <c r="AM422" s="329"/>
      <c r="AN422" s="25" t="s">
        <v>2256</v>
      </c>
      <c r="AO422" s="24">
        <v>45060</v>
      </c>
      <c r="AP422" s="258" t="s">
        <v>4461</v>
      </c>
      <c r="AQ422" s="259"/>
      <c r="AR422" s="259" t="s">
        <v>664</v>
      </c>
      <c r="AS422" s="259" t="s">
        <v>665</v>
      </c>
      <c r="AT422" s="262">
        <v>35966</v>
      </c>
      <c r="AU422" s="262"/>
      <c r="AV422" s="262"/>
      <c r="AW422" s="262"/>
      <c r="AX422" s="262"/>
      <c r="AY422" s="262"/>
      <c r="AZ422" s="262"/>
      <c r="BA422" s="317">
        <v>569</v>
      </c>
      <c r="BB422" s="390">
        <v>2</v>
      </c>
    </row>
    <row r="423" spans="1:54" ht="24.95" customHeight="1">
      <c r="A423" s="322" t="s">
        <v>4807</v>
      </c>
      <c r="B423" s="19" t="s">
        <v>2214</v>
      </c>
      <c r="C423" s="26">
        <v>87</v>
      </c>
      <c r="D423" s="27"/>
      <c r="E423" s="27"/>
      <c r="F423" s="26" t="s">
        <v>6276</v>
      </c>
      <c r="G423" s="26" t="s">
        <v>4562</v>
      </c>
      <c r="H423" s="26"/>
      <c r="I423" s="26"/>
      <c r="J423" s="26"/>
      <c r="K423" s="26"/>
      <c r="L423" s="26"/>
      <c r="M423" s="26" t="s">
        <v>4563</v>
      </c>
      <c r="N423" s="26" t="s">
        <v>4564</v>
      </c>
      <c r="O423" s="26"/>
      <c r="P423" s="26"/>
      <c r="Q423" s="26" t="s">
        <v>4565</v>
      </c>
      <c r="R423" s="26"/>
      <c r="S423" s="26"/>
      <c r="T423" s="26"/>
      <c r="U423" s="26"/>
      <c r="V423" s="26"/>
      <c r="W423" s="26"/>
      <c r="X423" s="26"/>
      <c r="Y423" s="26" t="s">
        <v>4566</v>
      </c>
      <c r="Z423" s="26"/>
      <c r="AA423" s="28" t="s">
        <v>3281</v>
      </c>
      <c r="AB423" s="28" t="s">
        <v>4567</v>
      </c>
      <c r="AC423" s="28"/>
      <c r="AD423" s="28"/>
      <c r="AE423" s="28" t="s">
        <v>4568</v>
      </c>
      <c r="AF423" s="28" t="s">
        <v>4569</v>
      </c>
      <c r="AG423" s="28" t="s">
        <v>4570</v>
      </c>
      <c r="AH423" s="28" t="s">
        <v>4571</v>
      </c>
      <c r="AI423" s="29"/>
      <c r="AJ423" s="30"/>
      <c r="AK423" s="31"/>
      <c r="AL423" s="328"/>
      <c r="AM423" s="329"/>
      <c r="AN423" s="25" t="s">
        <v>2256</v>
      </c>
      <c r="AO423" s="24">
        <v>45060</v>
      </c>
      <c r="AP423" s="258" t="s">
        <v>4572</v>
      </c>
      <c r="AQ423" s="259"/>
      <c r="AR423" s="259" t="s">
        <v>664</v>
      </c>
      <c r="AS423" s="259" t="s">
        <v>665</v>
      </c>
      <c r="AT423" s="262"/>
      <c r="AU423" s="262"/>
      <c r="AV423" s="262"/>
      <c r="AW423" s="262"/>
      <c r="AX423" s="262"/>
      <c r="AY423" s="262"/>
      <c r="AZ423" s="262"/>
      <c r="BA423" s="317">
        <v>588</v>
      </c>
      <c r="BB423" s="390">
        <v>2</v>
      </c>
    </row>
    <row r="424" spans="1:54" ht="24.95" customHeight="1">
      <c r="A424" s="322" t="s">
        <v>6856</v>
      </c>
      <c r="B424" s="19"/>
      <c r="C424" s="26">
        <v>25</v>
      </c>
      <c r="D424" s="27"/>
      <c r="E424" s="27"/>
      <c r="F424" s="26" t="s">
        <v>6520</v>
      </c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 t="s">
        <v>6521</v>
      </c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 t="s">
        <v>4787</v>
      </c>
      <c r="AK424" s="31">
        <v>45075</v>
      </c>
      <c r="AL424" s="328"/>
      <c r="AM424" s="329"/>
      <c r="AN424" s="25"/>
      <c r="AO424" s="24"/>
      <c r="AP424" s="258" t="s">
        <v>6520</v>
      </c>
      <c r="AQ424" s="259">
        <v>109</v>
      </c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>
        <v>3</v>
      </c>
    </row>
    <row r="425" spans="1:54" ht="24.95" customHeight="1">
      <c r="A425" s="322" t="s">
        <v>4807</v>
      </c>
      <c r="B425" s="19" t="s">
        <v>2206</v>
      </c>
      <c r="C425" s="26">
        <v>15</v>
      </c>
      <c r="D425" s="27" t="s">
        <v>2202</v>
      </c>
      <c r="E425" s="27"/>
      <c r="F425" s="26" t="s">
        <v>6056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3</v>
      </c>
      <c r="N425" s="26" t="s">
        <v>3</v>
      </c>
      <c r="O425" s="26"/>
      <c r="P425" s="26" t="s">
        <v>3</v>
      </c>
      <c r="Q425" s="26" t="s">
        <v>3</v>
      </c>
      <c r="R425" s="26" t="s">
        <v>3</v>
      </c>
      <c r="S425" s="26"/>
      <c r="T425" s="26" t="s">
        <v>3</v>
      </c>
      <c r="U425" s="26" t="s">
        <v>3</v>
      </c>
      <c r="V425" s="26"/>
      <c r="W425" s="26"/>
      <c r="X425" s="26"/>
      <c r="Y425" s="26"/>
      <c r="Z425" s="26" t="s">
        <v>3</v>
      </c>
      <c r="AA425" s="28" t="s">
        <v>1708</v>
      </c>
      <c r="AB425" s="28" t="s">
        <v>3</v>
      </c>
      <c r="AC425" s="28"/>
      <c r="AD425" s="28"/>
      <c r="AE425" s="28" t="s">
        <v>3</v>
      </c>
      <c r="AF425" s="28" t="s">
        <v>3</v>
      </c>
      <c r="AG425" s="28"/>
      <c r="AH425" s="28" t="s">
        <v>3</v>
      </c>
      <c r="AI425" s="29"/>
      <c r="AJ425" s="30" t="s">
        <v>2285</v>
      </c>
      <c r="AK425" s="31">
        <v>39248</v>
      </c>
      <c r="AL425" s="328"/>
      <c r="AM425" s="329"/>
      <c r="AN425" s="25" t="s">
        <v>2256</v>
      </c>
      <c r="AO425" s="24">
        <v>45060</v>
      </c>
      <c r="AP425" s="258" t="s">
        <v>1708</v>
      </c>
      <c r="AQ425" s="259"/>
      <c r="AR425" s="259" t="s">
        <v>875</v>
      </c>
      <c r="AS425" s="259" t="s">
        <v>3261</v>
      </c>
      <c r="AT425" s="262"/>
      <c r="AU425" s="262"/>
      <c r="AV425" s="262"/>
      <c r="AW425" s="262"/>
      <c r="AX425" s="262"/>
      <c r="AY425" s="262"/>
      <c r="AZ425" s="262"/>
      <c r="BA425" s="317">
        <v>327</v>
      </c>
      <c r="BB425" s="390">
        <v>2</v>
      </c>
    </row>
    <row r="426" spans="1:54" ht="24.95" customHeight="1">
      <c r="A426" s="322" t="s">
        <v>4807</v>
      </c>
      <c r="B426" s="19" t="s">
        <v>2227</v>
      </c>
      <c r="C426" s="26">
        <v>92</v>
      </c>
      <c r="D426" s="27" t="s">
        <v>1857</v>
      </c>
      <c r="E426" s="27" t="s">
        <v>1930</v>
      </c>
      <c r="F426" s="26" t="s">
        <v>5774</v>
      </c>
      <c r="G426" s="26" t="s">
        <v>1931</v>
      </c>
      <c r="H426" s="26"/>
      <c r="I426" s="26"/>
      <c r="J426" s="26"/>
      <c r="K426" s="26"/>
      <c r="L426" s="26"/>
      <c r="M426" s="26" t="s">
        <v>1932</v>
      </c>
      <c r="N426" s="26" t="s">
        <v>836</v>
      </c>
      <c r="O426" s="26"/>
      <c r="P426" s="26" t="s">
        <v>1933</v>
      </c>
      <c r="Q426" s="26" t="s">
        <v>1934</v>
      </c>
      <c r="R426" s="26"/>
      <c r="S426" s="26"/>
      <c r="T426" s="26"/>
      <c r="U426" s="26"/>
      <c r="V426" s="26"/>
      <c r="W426" s="26"/>
      <c r="X426" s="26"/>
      <c r="Y426" s="26" t="s">
        <v>1935</v>
      </c>
      <c r="Z426" s="26" t="s">
        <v>2216</v>
      </c>
      <c r="AA426" s="28" t="s">
        <v>1708</v>
      </c>
      <c r="AB426" s="28" t="s">
        <v>1936</v>
      </c>
      <c r="AC426" s="28"/>
      <c r="AD426" s="28"/>
      <c r="AE426" s="28" t="s">
        <v>701</v>
      </c>
      <c r="AF426" s="28" t="s">
        <v>738</v>
      </c>
      <c r="AG426" s="28"/>
      <c r="AH426" s="28" t="s">
        <v>1937</v>
      </c>
      <c r="AI426" s="29"/>
      <c r="AJ426" s="30"/>
      <c r="AK426" s="31"/>
      <c r="AL426" s="328"/>
      <c r="AM426" s="329"/>
      <c r="AN426" s="25"/>
      <c r="AO426" s="24"/>
      <c r="AP426" s="258" t="s">
        <v>1938</v>
      </c>
      <c r="AQ426" s="259"/>
      <c r="AR426" s="259" t="s">
        <v>1311</v>
      </c>
      <c r="AS426" s="259" t="s">
        <v>665</v>
      </c>
      <c r="AT426" s="262" t="s">
        <v>841</v>
      </c>
      <c r="AU426" s="262"/>
      <c r="AV426" s="262"/>
      <c r="AW426" s="262" t="s">
        <v>1930</v>
      </c>
      <c r="AX426" s="262"/>
      <c r="AY426" s="262"/>
      <c r="AZ426" s="262"/>
      <c r="BA426" s="317">
        <v>149</v>
      </c>
      <c r="BB426" s="390">
        <v>1</v>
      </c>
    </row>
    <row r="427" spans="1:54" ht="24.95" customHeight="1">
      <c r="A427" s="322" t="s">
        <v>6856</v>
      </c>
      <c r="B427" s="19"/>
      <c r="C427" s="26"/>
      <c r="D427" s="27"/>
      <c r="E427" s="27"/>
      <c r="F427" s="26" t="s">
        <v>6802</v>
      </c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 t="s">
        <v>6803</v>
      </c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 t="s">
        <v>4787</v>
      </c>
      <c r="AK427" s="31">
        <v>45075</v>
      </c>
      <c r="AL427" s="328"/>
      <c r="AM427" s="329"/>
      <c r="AN427" s="25"/>
      <c r="AO427" s="24"/>
      <c r="AP427" s="258" t="s">
        <v>6802</v>
      </c>
      <c r="AQ427" s="259">
        <v>258</v>
      </c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>
        <v>3</v>
      </c>
    </row>
    <row r="428" spans="1:54" ht="24.95" customHeight="1">
      <c r="A428" s="322" t="s">
        <v>4807</v>
      </c>
      <c r="B428" s="19" t="s">
        <v>2206</v>
      </c>
      <c r="C428" s="26">
        <v>15</v>
      </c>
      <c r="D428" s="27" t="s">
        <v>2202</v>
      </c>
      <c r="E428" s="27"/>
      <c r="F428" s="26" t="s">
        <v>6037</v>
      </c>
      <c r="G428" s="26" t="s">
        <v>3</v>
      </c>
      <c r="H428" s="26" t="s">
        <v>3</v>
      </c>
      <c r="I428" s="26"/>
      <c r="J428" s="26"/>
      <c r="K428" s="26"/>
      <c r="L428" s="26"/>
      <c r="M428" s="26" t="s">
        <v>2749</v>
      </c>
      <c r="N428" s="26" t="s">
        <v>3151</v>
      </c>
      <c r="O428" s="26"/>
      <c r="P428" s="26" t="s">
        <v>3</v>
      </c>
      <c r="Q428" s="26" t="s">
        <v>2752</v>
      </c>
      <c r="R428" s="26" t="s">
        <v>3</v>
      </c>
      <c r="S428" s="26"/>
      <c r="T428" s="26" t="s">
        <v>3</v>
      </c>
      <c r="U428" s="26" t="s">
        <v>3</v>
      </c>
      <c r="V428" s="26"/>
      <c r="W428" s="26"/>
      <c r="X428" s="26"/>
      <c r="Y428" s="26"/>
      <c r="Z428" s="26" t="s">
        <v>3</v>
      </c>
      <c r="AA428" s="28" t="s">
        <v>3152</v>
      </c>
      <c r="AB428" s="28" t="s">
        <v>3153</v>
      </c>
      <c r="AC428" s="28"/>
      <c r="AD428" s="28"/>
      <c r="AE428" s="28" t="s">
        <v>3</v>
      </c>
      <c r="AF428" s="28" t="s">
        <v>3</v>
      </c>
      <c r="AG428" s="28"/>
      <c r="AH428" s="28" t="s">
        <v>3151</v>
      </c>
      <c r="AI428" s="29"/>
      <c r="AJ428" s="30" t="s">
        <v>2285</v>
      </c>
      <c r="AK428" s="31">
        <v>39248</v>
      </c>
      <c r="AL428" s="328"/>
      <c r="AM428" s="329"/>
      <c r="AN428" s="25" t="s">
        <v>2256</v>
      </c>
      <c r="AO428" s="24">
        <v>45060</v>
      </c>
      <c r="AP428" s="258" t="s">
        <v>3154</v>
      </c>
      <c r="AQ428" s="259"/>
      <c r="AR428" s="259" t="s">
        <v>875</v>
      </c>
      <c r="AS428" s="259" t="s">
        <v>3155</v>
      </c>
      <c r="AT428" s="262"/>
      <c r="AU428" s="262"/>
      <c r="AV428" s="262"/>
      <c r="AW428" s="262"/>
      <c r="AX428" s="262"/>
      <c r="AY428" s="262"/>
      <c r="AZ428" s="262"/>
      <c r="BA428" s="317">
        <v>308</v>
      </c>
      <c r="BB428" s="390">
        <v>2</v>
      </c>
    </row>
    <row r="429" spans="1:54" ht="24.95" customHeight="1">
      <c r="A429" s="322" t="s">
        <v>4807</v>
      </c>
      <c r="B429" s="19" t="s">
        <v>2206</v>
      </c>
      <c r="C429" s="26">
        <v>15</v>
      </c>
      <c r="D429" s="27" t="s">
        <v>2202</v>
      </c>
      <c r="E429" s="27"/>
      <c r="F429" s="26" t="s">
        <v>6091</v>
      </c>
      <c r="G429" s="26" t="s">
        <v>3453</v>
      </c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3454</v>
      </c>
      <c r="T429" s="26"/>
      <c r="U429" s="26" t="s">
        <v>3455</v>
      </c>
      <c r="V429" s="26"/>
      <c r="W429" s="26"/>
      <c r="X429" s="26"/>
      <c r="Y429" s="26" t="s">
        <v>3456</v>
      </c>
      <c r="Z429" s="26" t="s">
        <v>678</v>
      </c>
      <c r="AA429" s="28" t="s">
        <v>3457</v>
      </c>
      <c r="AB429" s="28" t="s">
        <v>2003</v>
      </c>
      <c r="AC429" s="28"/>
      <c r="AD429" s="28"/>
      <c r="AE429" s="28"/>
      <c r="AF429" s="28"/>
      <c r="AG429" s="28"/>
      <c r="AH429" s="28"/>
      <c r="AI429" s="29"/>
      <c r="AJ429" s="30" t="s">
        <v>2423</v>
      </c>
      <c r="AK429" s="31">
        <v>39248</v>
      </c>
      <c r="AL429" s="328"/>
      <c r="AM429" s="329"/>
      <c r="AN429" s="25" t="s">
        <v>2256</v>
      </c>
      <c r="AO429" s="24">
        <v>45060</v>
      </c>
      <c r="AP429" s="258" t="s">
        <v>3458</v>
      </c>
      <c r="AQ429" s="259"/>
      <c r="AR429" s="259" t="s">
        <v>2200</v>
      </c>
      <c r="AS429" s="259" t="s">
        <v>665</v>
      </c>
      <c r="AT429" s="262"/>
      <c r="AU429" s="262"/>
      <c r="AV429" s="262"/>
      <c r="AW429" s="262"/>
      <c r="AX429" s="262"/>
      <c r="AY429" s="262"/>
      <c r="AZ429" s="262"/>
      <c r="BA429" s="317">
        <v>363</v>
      </c>
      <c r="BB429" s="390">
        <v>2</v>
      </c>
    </row>
    <row r="430" spans="1:54" ht="24.95" customHeight="1">
      <c r="A430" s="322" t="s">
        <v>4807</v>
      </c>
      <c r="B430" s="19" t="s">
        <v>2205</v>
      </c>
      <c r="C430" s="26">
        <v>13</v>
      </c>
      <c r="D430" s="27">
        <v>5</v>
      </c>
      <c r="E430" s="27"/>
      <c r="F430" s="26" t="s">
        <v>5924</v>
      </c>
      <c r="G430" s="26" t="s">
        <v>2307</v>
      </c>
      <c r="H430" s="26"/>
      <c r="I430" s="26"/>
      <c r="J430" s="26"/>
      <c r="K430" s="26"/>
      <c r="L430" s="26"/>
      <c r="M430" s="26" t="s">
        <v>2308</v>
      </c>
      <c r="N430" s="26" t="s">
        <v>2309</v>
      </c>
      <c r="O430" s="26"/>
      <c r="P430" s="26"/>
      <c r="Q430" s="26" t="s">
        <v>2310</v>
      </c>
      <c r="R430" s="26"/>
      <c r="S430" s="26"/>
      <c r="T430" s="26"/>
      <c r="U430" s="26"/>
      <c r="V430" s="26"/>
      <c r="W430" s="26"/>
      <c r="X430" s="26"/>
      <c r="Y430" s="26" t="s">
        <v>2311</v>
      </c>
      <c r="Z430" s="26" t="s">
        <v>726</v>
      </c>
      <c r="AA430" s="28" t="s">
        <v>2312</v>
      </c>
      <c r="AB430" s="28" t="s">
        <v>2313</v>
      </c>
      <c r="AC430" s="28"/>
      <c r="AD430" s="28"/>
      <c r="AE430" s="28" t="s">
        <v>695</v>
      </c>
      <c r="AF430" s="28" t="s">
        <v>741</v>
      </c>
      <c r="AG430" s="28" t="s">
        <v>2314</v>
      </c>
      <c r="AH430" s="28" t="s">
        <v>2315</v>
      </c>
      <c r="AI430" s="29"/>
      <c r="AJ430" s="30"/>
      <c r="AK430" s="31"/>
      <c r="AL430" s="328"/>
      <c r="AM430" s="329"/>
      <c r="AN430" s="25" t="s">
        <v>2256</v>
      </c>
      <c r="AO430" s="24">
        <v>45060</v>
      </c>
      <c r="AP430" s="258" t="s">
        <v>2316</v>
      </c>
      <c r="AQ430" s="259"/>
      <c r="AR430" s="259" t="s">
        <v>664</v>
      </c>
      <c r="AS430" s="259" t="s">
        <v>665</v>
      </c>
      <c r="AT430" s="262"/>
      <c r="AU430" s="262"/>
      <c r="AV430" s="262"/>
      <c r="AW430" s="262"/>
      <c r="AX430" s="262"/>
      <c r="AY430" s="262"/>
      <c r="AZ430" s="262"/>
      <c r="BA430" s="317">
        <v>192</v>
      </c>
      <c r="BB430" s="390">
        <v>2</v>
      </c>
    </row>
    <row r="431" spans="1:54" ht="24.95" customHeight="1">
      <c r="A431" s="322" t="s">
        <v>4807</v>
      </c>
      <c r="B431" s="19" t="s">
        <v>2215</v>
      </c>
      <c r="C431" s="26">
        <v>91</v>
      </c>
      <c r="D431" s="27" t="s">
        <v>827</v>
      </c>
      <c r="E431" s="27" t="s">
        <v>1082</v>
      </c>
      <c r="F431" s="26" t="s">
        <v>5776</v>
      </c>
      <c r="G431" s="26" t="s">
        <v>3</v>
      </c>
      <c r="H431" s="26" t="s">
        <v>881</v>
      </c>
      <c r="I431" s="26"/>
      <c r="J431" s="26"/>
      <c r="K431" s="26"/>
      <c r="L431" s="26"/>
      <c r="M431" s="26" t="s">
        <v>1083</v>
      </c>
      <c r="N431" s="26" t="s">
        <v>1084</v>
      </c>
      <c r="O431" s="26"/>
      <c r="P431" s="26"/>
      <c r="Q431" s="26" t="s">
        <v>1085</v>
      </c>
      <c r="R431" s="26"/>
      <c r="S431" s="26"/>
      <c r="T431" s="26"/>
      <c r="U431" s="26" t="s">
        <v>3</v>
      </c>
      <c r="V431" s="26"/>
      <c r="W431" s="26"/>
      <c r="X431" s="26"/>
      <c r="Y431" s="26" t="s">
        <v>1086</v>
      </c>
      <c r="Z431" s="26"/>
      <c r="AA431" s="28" t="s">
        <v>1087</v>
      </c>
      <c r="AB431" s="28" t="s">
        <v>1088</v>
      </c>
      <c r="AC431" s="28"/>
      <c r="AD431" s="28"/>
      <c r="AE431" s="28" t="s">
        <v>4</v>
      </c>
      <c r="AF431" s="28" t="s">
        <v>893</v>
      </c>
      <c r="AG431" s="28"/>
      <c r="AH431" s="28" t="s">
        <v>1089</v>
      </c>
      <c r="AI431" s="29"/>
      <c r="AJ431" s="30" t="s">
        <v>3</v>
      </c>
      <c r="AK431" s="31" t="s">
        <v>3</v>
      </c>
      <c r="AL431" s="328"/>
      <c r="AM431" s="329"/>
      <c r="AN431" s="25"/>
      <c r="AO431" s="24"/>
      <c r="AP431" s="258" t="s">
        <v>1090</v>
      </c>
      <c r="AQ431" s="259"/>
      <c r="AR431" s="259" t="s">
        <v>834</v>
      </c>
      <c r="AS431" s="259" t="s">
        <v>665</v>
      </c>
      <c r="AT431" s="262"/>
      <c r="AU431" s="262"/>
      <c r="AV431" s="262" t="s">
        <v>1082</v>
      </c>
      <c r="AW431" s="262"/>
      <c r="AX431" s="262"/>
      <c r="AY431" s="262"/>
      <c r="AZ431" s="262"/>
      <c r="BA431" s="317">
        <v>50</v>
      </c>
      <c r="BB431" s="390">
        <v>1</v>
      </c>
    </row>
    <row r="432" spans="1:54" ht="24.95" customHeight="1">
      <c r="A432" s="322" t="s">
        <v>4807</v>
      </c>
      <c r="B432" s="19" t="s">
        <v>2206</v>
      </c>
      <c r="C432" s="26">
        <v>15</v>
      </c>
      <c r="D432" s="27" t="s">
        <v>2202</v>
      </c>
      <c r="E432" s="27"/>
      <c r="F432" s="26" t="s">
        <v>6064</v>
      </c>
      <c r="G432" s="26" t="s">
        <v>3</v>
      </c>
      <c r="H432" s="26" t="s">
        <v>3</v>
      </c>
      <c r="I432" s="26"/>
      <c r="J432" s="26"/>
      <c r="K432" s="26"/>
      <c r="L432" s="26"/>
      <c r="M432" s="26" t="s">
        <v>3</v>
      </c>
      <c r="N432" s="26" t="s">
        <v>3</v>
      </c>
      <c r="O432" s="26"/>
      <c r="P432" s="26" t="s">
        <v>3</v>
      </c>
      <c r="Q432" s="26" t="s">
        <v>3</v>
      </c>
      <c r="R432" s="26" t="s">
        <v>3</v>
      </c>
      <c r="S432" s="26"/>
      <c r="T432" s="26" t="s">
        <v>3</v>
      </c>
      <c r="U432" s="26" t="s">
        <v>3</v>
      </c>
      <c r="V432" s="26"/>
      <c r="W432" s="26"/>
      <c r="X432" s="26"/>
      <c r="Y432" s="26"/>
      <c r="Z432" s="26" t="s">
        <v>3</v>
      </c>
      <c r="AA432" s="28" t="s">
        <v>902</v>
      </c>
      <c r="AB432" s="28" t="s">
        <v>3</v>
      </c>
      <c r="AC432" s="28"/>
      <c r="AD432" s="28"/>
      <c r="AE432" s="28" t="s">
        <v>3</v>
      </c>
      <c r="AF432" s="28" t="s">
        <v>3</v>
      </c>
      <c r="AG432" s="28"/>
      <c r="AH432" s="28" t="s">
        <v>3</v>
      </c>
      <c r="AI432" s="29"/>
      <c r="AJ432" s="30" t="s">
        <v>2285</v>
      </c>
      <c r="AK432" s="31">
        <v>39248</v>
      </c>
      <c r="AL432" s="328"/>
      <c r="AM432" s="329"/>
      <c r="AN432" s="25" t="s">
        <v>2256</v>
      </c>
      <c r="AO432" s="24">
        <v>45060</v>
      </c>
      <c r="AP432" s="258" t="s">
        <v>902</v>
      </c>
      <c r="AQ432" s="259"/>
      <c r="AR432" s="259" t="s">
        <v>875</v>
      </c>
      <c r="AS432" s="259" t="s">
        <v>3276</v>
      </c>
      <c r="AT432" s="262"/>
      <c r="AU432" s="262"/>
      <c r="AV432" s="262"/>
      <c r="AW432" s="262"/>
      <c r="AX432" s="262"/>
      <c r="AY432" s="262"/>
      <c r="AZ432" s="262"/>
      <c r="BA432" s="317">
        <v>335</v>
      </c>
      <c r="BB432" s="390">
        <v>2</v>
      </c>
    </row>
    <row r="433" spans="1:54" ht="24.95" customHeight="1">
      <c r="A433" s="322" t="s">
        <v>4807</v>
      </c>
      <c r="B433" s="19" t="s">
        <v>5223</v>
      </c>
      <c r="C433" s="26">
        <v>33</v>
      </c>
      <c r="D433" s="27" t="s">
        <v>5224</v>
      </c>
      <c r="E433" s="27"/>
      <c r="F433" s="26" t="s">
        <v>5777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5225</v>
      </c>
      <c r="W433" s="26"/>
      <c r="X433" s="26"/>
      <c r="Y433" s="26" t="s">
        <v>5226</v>
      </c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 t="s">
        <v>5227</v>
      </c>
      <c r="AQ433" s="259"/>
      <c r="AR433" s="259" t="s">
        <v>671</v>
      </c>
      <c r="AS433" s="259" t="s">
        <v>665</v>
      </c>
      <c r="AT433" s="262"/>
      <c r="AU433" s="262"/>
      <c r="AV433" s="262"/>
      <c r="AW433" s="262"/>
      <c r="AX433" s="262"/>
      <c r="AY433" s="262"/>
      <c r="AZ433" s="262"/>
      <c r="BA433" s="317">
        <v>539</v>
      </c>
      <c r="BB433" s="390">
        <v>1</v>
      </c>
    </row>
    <row r="434" spans="1:54" ht="24.95" customHeight="1">
      <c r="A434" s="322" t="s">
        <v>4807</v>
      </c>
      <c r="B434" s="19" t="s">
        <v>2336</v>
      </c>
      <c r="C434" s="26">
        <v>14</v>
      </c>
      <c r="D434" s="27" t="s">
        <v>2337</v>
      </c>
      <c r="E434" s="27"/>
      <c r="F434" s="26" t="s">
        <v>5929</v>
      </c>
      <c r="G434" s="26" t="s">
        <v>2348</v>
      </c>
      <c r="H434" s="26" t="s">
        <v>3</v>
      </c>
      <c r="I434" s="26"/>
      <c r="J434" s="26"/>
      <c r="K434" s="26"/>
      <c r="L434" s="26"/>
      <c r="M434" s="26" t="s">
        <v>2349</v>
      </c>
      <c r="N434" s="26" t="s">
        <v>2350</v>
      </c>
      <c r="O434" s="26"/>
      <c r="P434" s="26" t="s">
        <v>3</v>
      </c>
      <c r="Q434" s="26" t="s">
        <v>2351</v>
      </c>
      <c r="R434" s="26" t="s">
        <v>3</v>
      </c>
      <c r="S434" s="26"/>
      <c r="T434" s="26" t="s">
        <v>3</v>
      </c>
      <c r="U434" s="26" t="s">
        <v>3</v>
      </c>
      <c r="V434" s="26"/>
      <c r="W434" s="26"/>
      <c r="X434" s="26"/>
      <c r="Y434" s="26"/>
      <c r="Z434" s="26" t="s">
        <v>3</v>
      </c>
      <c r="AA434" s="28" t="s">
        <v>902</v>
      </c>
      <c r="AB434" s="28" t="s">
        <v>729</v>
      </c>
      <c r="AC434" s="28"/>
      <c r="AD434" s="28"/>
      <c r="AE434" s="28" t="s">
        <v>701</v>
      </c>
      <c r="AF434" s="28" t="s">
        <v>2198</v>
      </c>
      <c r="AG434" s="28"/>
      <c r="AH434" s="28" t="s">
        <v>2352</v>
      </c>
      <c r="AI434" s="29"/>
      <c r="AJ434" s="30" t="s">
        <v>2285</v>
      </c>
      <c r="AK434" s="31">
        <v>39248</v>
      </c>
      <c r="AL434" s="328"/>
      <c r="AM434" s="329"/>
      <c r="AN434" s="25" t="s">
        <v>2256</v>
      </c>
      <c r="AO434" s="24">
        <v>45060</v>
      </c>
      <c r="AP434" s="258" t="s">
        <v>2353</v>
      </c>
      <c r="AQ434" s="259"/>
      <c r="AR434" s="259" t="s">
        <v>875</v>
      </c>
      <c r="AS434" s="259" t="s">
        <v>2354</v>
      </c>
      <c r="AT434" s="262"/>
      <c r="AU434" s="262"/>
      <c r="AV434" s="262"/>
      <c r="AW434" s="262"/>
      <c r="AX434" s="262"/>
      <c r="AY434" s="262"/>
      <c r="AZ434" s="262"/>
      <c r="BA434" s="317">
        <v>199</v>
      </c>
      <c r="BB434" s="390">
        <v>2</v>
      </c>
    </row>
    <row r="435" spans="1:54" ht="24.95" customHeight="1">
      <c r="A435" s="322" t="s">
        <v>4807</v>
      </c>
      <c r="B435" s="19" t="s">
        <v>2215</v>
      </c>
      <c r="C435" s="26">
        <v>91</v>
      </c>
      <c r="D435" s="27" t="s">
        <v>827</v>
      </c>
      <c r="E435" s="27" t="s">
        <v>897</v>
      </c>
      <c r="F435" s="26" t="s">
        <v>5778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898</v>
      </c>
      <c r="N435" s="26" t="s">
        <v>899</v>
      </c>
      <c r="O435" s="26"/>
      <c r="P435" s="26"/>
      <c r="Q435" s="26" t="s">
        <v>900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901</v>
      </c>
      <c r="Z435" s="26"/>
      <c r="AA435" s="28" t="s">
        <v>902</v>
      </c>
      <c r="AB435" s="28" t="s">
        <v>903</v>
      </c>
      <c r="AC435" s="28"/>
      <c r="AD435" s="28"/>
      <c r="AE435" s="28" t="s">
        <v>701</v>
      </c>
      <c r="AF435" s="28" t="s">
        <v>904</v>
      </c>
      <c r="AG435" s="28"/>
      <c r="AH435" s="28" t="s">
        <v>905</v>
      </c>
      <c r="AI435" s="29"/>
      <c r="AJ435" s="30" t="s">
        <v>906</v>
      </c>
      <c r="AK435" s="31">
        <v>43473</v>
      </c>
      <c r="AL435" s="328"/>
      <c r="AM435" s="329"/>
      <c r="AN435" s="25"/>
      <c r="AO435" s="24"/>
      <c r="AP435" s="258" t="s">
        <v>907</v>
      </c>
      <c r="AQ435" s="259"/>
      <c r="AR435" s="259" t="s">
        <v>834</v>
      </c>
      <c r="AS435" s="259" t="s">
        <v>665</v>
      </c>
      <c r="AT435" s="262"/>
      <c r="AU435" s="262"/>
      <c r="AV435" s="262" t="s">
        <v>897</v>
      </c>
      <c r="AW435" s="262"/>
      <c r="AX435" s="262"/>
      <c r="AY435" s="262"/>
      <c r="AZ435" s="262"/>
      <c r="BA435" s="317">
        <v>29</v>
      </c>
      <c r="BB435" s="390">
        <v>1</v>
      </c>
    </row>
    <row r="436" spans="1:54" ht="24.95" customHeight="1">
      <c r="A436" s="322" t="s">
        <v>4807</v>
      </c>
      <c r="B436" s="19" t="s">
        <v>2215</v>
      </c>
      <c r="C436" s="26">
        <v>91</v>
      </c>
      <c r="D436" s="27" t="s">
        <v>827</v>
      </c>
      <c r="E436" s="27" t="s">
        <v>1123</v>
      </c>
      <c r="F436" s="26" t="s">
        <v>5779</v>
      </c>
      <c r="G436" s="26" t="s">
        <v>3</v>
      </c>
      <c r="H436" s="26" t="s">
        <v>1124</v>
      </c>
      <c r="I436" s="26"/>
      <c r="J436" s="26"/>
      <c r="K436" s="26"/>
      <c r="L436" s="26"/>
      <c r="M436" s="26" t="s">
        <v>1125</v>
      </c>
      <c r="N436" s="26" t="s">
        <v>1126</v>
      </c>
      <c r="O436" s="26"/>
      <c r="P436" s="26"/>
      <c r="Q436" s="26" t="s">
        <v>1127</v>
      </c>
      <c r="R436" s="26"/>
      <c r="S436" s="26"/>
      <c r="T436" s="26"/>
      <c r="U436" s="26" t="s">
        <v>3</v>
      </c>
      <c r="V436" s="26"/>
      <c r="W436" s="26"/>
      <c r="X436" s="26"/>
      <c r="Y436" s="26" t="s">
        <v>1128</v>
      </c>
      <c r="Z436" s="26"/>
      <c r="AA436" s="28" t="s">
        <v>902</v>
      </c>
      <c r="AB436" s="28" t="s">
        <v>1129</v>
      </c>
      <c r="AC436" s="28"/>
      <c r="AD436" s="28"/>
      <c r="AE436" s="28" t="s">
        <v>687</v>
      </c>
      <c r="AF436" s="28" t="s">
        <v>1130</v>
      </c>
      <c r="AG436" s="28"/>
      <c r="AH436" s="28" t="s">
        <v>1131</v>
      </c>
      <c r="AI436" s="29"/>
      <c r="AJ436" s="30" t="s">
        <v>848</v>
      </c>
      <c r="AK436" s="31" t="s">
        <v>3</v>
      </c>
      <c r="AL436" s="328"/>
      <c r="AM436" s="329"/>
      <c r="AN436" s="25"/>
      <c r="AO436" s="24"/>
      <c r="AP436" s="258" t="s">
        <v>1132</v>
      </c>
      <c r="AQ436" s="259"/>
      <c r="AR436" s="259" t="s">
        <v>834</v>
      </c>
      <c r="AS436" s="259" t="s">
        <v>665</v>
      </c>
      <c r="AT436" s="262"/>
      <c r="AU436" s="262"/>
      <c r="AV436" s="262" t="s">
        <v>1123</v>
      </c>
      <c r="AW436" s="262"/>
      <c r="AX436" s="262"/>
      <c r="AY436" s="262"/>
      <c r="AZ436" s="262"/>
      <c r="BA436" s="317">
        <v>54</v>
      </c>
      <c r="BB436" s="390">
        <v>1</v>
      </c>
    </row>
    <row r="437" spans="1:54" ht="24.95" customHeight="1">
      <c r="A437" s="322" t="s">
        <v>4807</v>
      </c>
      <c r="B437" s="19" t="s">
        <v>2214</v>
      </c>
      <c r="C437" s="26">
        <v>87</v>
      </c>
      <c r="D437" s="27"/>
      <c r="E437" s="27"/>
      <c r="F437" s="26" t="s">
        <v>6284</v>
      </c>
      <c r="G437" s="26" t="s">
        <v>3</v>
      </c>
      <c r="H437" s="26"/>
      <c r="I437" s="26"/>
      <c r="J437" s="26"/>
      <c r="K437" s="26"/>
      <c r="L437" s="26"/>
      <c r="M437" s="26" t="s">
        <v>824</v>
      </c>
      <c r="N437" s="26" t="s">
        <v>4621</v>
      </c>
      <c r="O437" s="26"/>
      <c r="P437" s="26"/>
      <c r="Q437" s="26" t="s">
        <v>4622</v>
      </c>
      <c r="R437" s="26"/>
      <c r="S437" s="26"/>
      <c r="T437" s="26"/>
      <c r="U437" s="26"/>
      <c r="V437" s="26"/>
      <c r="W437" s="26"/>
      <c r="X437" s="26"/>
      <c r="Y437" s="26"/>
      <c r="Z437" s="26"/>
      <c r="AA437" s="28" t="s">
        <v>902</v>
      </c>
      <c r="AB437" s="28" t="s">
        <v>4623</v>
      </c>
      <c r="AC437" s="28"/>
      <c r="AD437" s="28"/>
      <c r="AE437" s="28" t="s">
        <v>4</v>
      </c>
      <c r="AF437" s="28" t="s">
        <v>5</v>
      </c>
      <c r="AG437" s="28" t="s">
        <v>826</v>
      </c>
      <c r="AH437" s="28" t="s">
        <v>4624</v>
      </c>
      <c r="AI437" s="29"/>
      <c r="AJ437" s="30"/>
      <c r="AK437" s="31">
        <v>42742</v>
      </c>
      <c r="AL437" s="328"/>
      <c r="AM437" s="329"/>
      <c r="AN437" s="25" t="s">
        <v>2256</v>
      </c>
      <c r="AO437" s="24">
        <v>45060</v>
      </c>
      <c r="AP437" s="258" t="s">
        <v>4625</v>
      </c>
      <c r="AQ437" s="259"/>
      <c r="AR437" s="259" t="s">
        <v>664</v>
      </c>
      <c r="AS437" s="259" t="s">
        <v>4626</v>
      </c>
      <c r="AT437" s="262"/>
      <c r="AU437" s="262"/>
      <c r="AV437" s="262"/>
      <c r="AW437" s="262"/>
      <c r="AX437" s="262"/>
      <c r="AY437" s="262"/>
      <c r="AZ437" s="262"/>
      <c r="BA437" s="317">
        <v>603</v>
      </c>
      <c r="BB437" s="390">
        <v>2</v>
      </c>
    </row>
    <row r="438" spans="1:54" ht="24.95" customHeight="1">
      <c r="A438" s="322" t="s">
        <v>4807</v>
      </c>
      <c r="B438" s="19" t="s">
        <v>2227</v>
      </c>
      <c r="C438" s="26">
        <v>92</v>
      </c>
      <c r="D438" s="27" t="s">
        <v>1857</v>
      </c>
      <c r="E438" s="27" t="s">
        <v>1950</v>
      </c>
      <c r="F438" s="26" t="s">
        <v>5780</v>
      </c>
      <c r="G438" s="26" t="s">
        <v>1951</v>
      </c>
      <c r="H438" s="26" t="s">
        <v>1124</v>
      </c>
      <c r="I438" s="26"/>
      <c r="J438" s="26"/>
      <c r="K438" s="26"/>
      <c r="L438" s="26"/>
      <c r="M438" s="26">
        <v>3440115</v>
      </c>
      <c r="N438" s="26" t="s">
        <v>1952</v>
      </c>
      <c r="O438" s="26"/>
      <c r="P438" s="26"/>
      <c r="Q438" s="26" t="s">
        <v>1127</v>
      </c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 t="s">
        <v>1953</v>
      </c>
      <c r="AQ438" s="259"/>
      <c r="AR438" s="259" t="s">
        <v>1311</v>
      </c>
      <c r="AS438" s="259" t="s">
        <v>1954</v>
      </c>
      <c r="AT438" s="262"/>
      <c r="AU438" s="262"/>
      <c r="AV438" s="262"/>
      <c r="AW438" s="262" t="s">
        <v>1950</v>
      </c>
      <c r="AX438" s="262"/>
      <c r="AY438" s="262"/>
      <c r="AZ438" s="262"/>
      <c r="BA438" s="317">
        <v>151</v>
      </c>
      <c r="BB438" s="390">
        <v>1</v>
      </c>
    </row>
    <row r="439" spans="1:54" ht="24.95" customHeight="1">
      <c r="A439" s="322" t="s">
        <v>4807</v>
      </c>
      <c r="B439" s="19" t="s">
        <v>2206</v>
      </c>
      <c r="C439" s="26">
        <v>15</v>
      </c>
      <c r="D439" s="27" t="s">
        <v>2207</v>
      </c>
      <c r="E439" s="27"/>
      <c r="F439" s="26" t="s">
        <v>6113</v>
      </c>
      <c r="G439" s="26" t="s">
        <v>3676</v>
      </c>
      <c r="H439" s="26"/>
      <c r="I439" s="26"/>
      <c r="J439" s="26"/>
      <c r="K439" s="26"/>
      <c r="L439" s="26"/>
      <c r="M439" s="26" t="s">
        <v>3666</v>
      </c>
      <c r="N439" s="26" t="s">
        <v>3677</v>
      </c>
      <c r="O439" s="26"/>
      <c r="P439" s="26" t="s">
        <v>3678</v>
      </c>
      <c r="Q439" s="26" t="s">
        <v>3679</v>
      </c>
      <c r="R439" s="26"/>
      <c r="S439" s="26" t="s">
        <v>3680</v>
      </c>
      <c r="T439" s="26"/>
      <c r="U439" s="26" t="s">
        <v>3681</v>
      </c>
      <c r="V439" s="26"/>
      <c r="W439" s="26"/>
      <c r="X439" s="26"/>
      <c r="Y439" s="26" t="s">
        <v>3682</v>
      </c>
      <c r="Z439" s="26" t="s">
        <v>714</v>
      </c>
      <c r="AA439" s="28" t="s">
        <v>3683</v>
      </c>
      <c r="AB439" s="28" t="s">
        <v>3684</v>
      </c>
      <c r="AC439" s="28"/>
      <c r="AD439" s="28"/>
      <c r="AE439" s="28" t="s">
        <v>695</v>
      </c>
      <c r="AF439" s="28" t="s">
        <v>3224</v>
      </c>
      <c r="AG439" s="28"/>
      <c r="AH439" s="28" t="s">
        <v>3685</v>
      </c>
      <c r="AI439" s="29"/>
      <c r="AJ439" s="30" t="s">
        <v>2423</v>
      </c>
      <c r="AK439" s="31">
        <v>39248</v>
      </c>
      <c r="AL439" s="328"/>
      <c r="AM439" s="329"/>
      <c r="AN439" s="25" t="s">
        <v>2256</v>
      </c>
      <c r="AO439" s="24">
        <v>45060</v>
      </c>
      <c r="AP439" s="258" t="s">
        <v>3686</v>
      </c>
      <c r="AQ439" s="259"/>
      <c r="AR439" s="259" t="s">
        <v>2200</v>
      </c>
      <c r="AS439" s="259" t="s">
        <v>665</v>
      </c>
      <c r="AT439" s="262"/>
      <c r="AU439" s="262"/>
      <c r="AV439" s="262"/>
      <c r="AW439" s="262"/>
      <c r="AX439" s="262"/>
      <c r="AY439" s="262"/>
      <c r="AZ439" s="262"/>
      <c r="BA439" s="317">
        <v>390</v>
      </c>
      <c r="BB439" s="390">
        <v>2</v>
      </c>
    </row>
    <row r="440" spans="1:54" ht="24.95" customHeight="1">
      <c r="A440" s="322" t="s">
        <v>6856</v>
      </c>
      <c r="B440" s="19"/>
      <c r="C440" s="26">
        <v>23</v>
      </c>
      <c r="D440" s="27"/>
      <c r="E440" s="27"/>
      <c r="F440" s="26" t="s">
        <v>6400</v>
      </c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 t="s">
        <v>6401</v>
      </c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 t="s">
        <v>4787</v>
      </c>
      <c r="AK440" s="31">
        <v>45075</v>
      </c>
      <c r="AL440" s="328"/>
      <c r="AM440" s="329"/>
      <c r="AN440" s="25"/>
      <c r="AO440" s="24"/>
      <c r="AP440" s="258" t="s">
        <v>6402</v>
      </c>
      <c r="AQ440" s="259">
        <v>49</v>
      </c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>
        <v>3</v>
      </c>
    </row>
    <row r="441" spans="1:54" ht="24.95" customHeight="1">
      <c r="A441" s="322" t="s">
        <v>4807</v>
      </c>
      <c r="B441" s="19" t="s">
        <v>2214</v>
      </c>
      <c r="C441" s="26">
        <v>87</v>
      </c>
      <c r="D441" s="27"/>
      <c r="E441" s="27"/>
      <c r="F441" s="26" t="s">
        <v>5782</v>
      </c>
      <c r="G441" s="26" t="s">
        <v>5242</v>
      </c>
      <c r="H441" s="26"/>
      <c r="I441" s="26"/>
      <c r="J441" s="26"/>
      <c r="K441" s="26"/>
      <c r="L441" s="26"/>
      <c r="M441" s="26" t="s">
        <v>802</v>
      </c>
      <c r="N441" s="26" t="s">
        <v>5243</v>
      </c>
      <c r="O441" s="26"/>
      <c r="P441" s="26"/>
      <c r="Q441" s="26" t="s">
        <v>5244</v>
      </c>
      <c r="R441" s="26" t="s">
        <v>5244</v>
      </c>
      <c r="S441" s="26"/>
      <c r="T441" s="26"/>
      <c r="U441" s="26"/>
      <c r="V441" s="26"/>
      <c r="W441" s="26"/>
      <c r="X441" s="26"/>
      <c r="Y441" s="26" t="s">
        <v>5245</v>
      </c>
      <c r="Z441" s="26"/>
      <c r="AA441" s="28" t="s">
        <v>5246</v>
      </c>
      <c r="AB441" s="28" t="s">
        <v>803</v>
      </c>
      <c r="AC441" s="28"/>
      <c r="AD441" s="28"/>
      <c r="AE441" s="28" t="s">
        <v>701</v>
      </c>
      <c r="AF441" s="28" t="s">
        <v>804</v>
      </c>
      <c r="AG441" s="28" t="s">
        <v>5247</v>
      </c>
      <c r="AH441" s="28" t="s">
        <v>5248</v>
      </c>
      <c r="AI441" s="29" t="s">
        <v>5249</v>
      </c>
      <c r="AJ441" s="30"/>
      <c r="AK441" s="31"/>
      <c r="AL441" s="328"/>
      <c r="AM441" s="329"/>
      <c r="AN441" s="25"/>
      <c r="AO441" s="24"/>
      <c r="AP441" s="258" t="s">
        <v>5250</v>
      </c>
      <c r="AQ441" s="259"/>
      <c r="AR441" s="259" t="s">
        <v>664</v>
      </c>
      <c r="AS441" s="259" t="s">
        <v>665</v>
      </c>
      <c r="AT441" s="262"/>
      <c r="AU441" s="262"/>
      <c r="AV441" s="262"/>
      <c r="AW441" s="262"/>
      <c r="AX441" s="262"/>
      <c r="AY441" s="262"/>
      <c r="AZ441" s="262"/>
      <c r="BA441" s="317">
        <v>590</v>
      </c>
      <c r="BB441" s="390">
        <v>1</v>
      </c>
    </row>
    <row r="442" spans="1:54" ht="24.95" customHeight="1">
      <c r="A442" s="322" t="s">
        <v>4807</v>
      </c>
      <c r="B442" s="19" t="s">
        <v>2206</v>
      </c>
      <c r="C442" s="26">
        <v>15</v>
      </c>
      <c r="D442" s="27" t="s">
        <v>2202</v>
      </c>
      <c r="E442" s="27"/>
      <c r="F442" s="26" t="s">
        <v>6078</v>
      </c>
      <c r="G442" s="26" t="s">
        <v>3309</v>
      </c>
      <c r="H442" s="26"/>
      <c r="I442" s="26"/>
      <c r="J442" s="26"/>
      <c r="K442" s="26"/>
      <c r="L442" s="26"/>
      <c r="M442" s="26" t="s">
        <v>3310</v>
      </c>
      <c r="N442" s="26" t="s">
        <v>3311</v>
      </c>
      <c r="O442" s="26"/>
      <c r="P442" s="26" t="s">
        <v>3312</v>
      </c>
      <c r="Q442" s="26" t="s">
        <v>3313</v>
      </c>
      <c r="R442" s="26"/>
      <c r="S442" s="26" t="s">
        <v>3314</v>
      </c>
      <c r="T442" s="26"/>
      <c r="U442" s="26"/>
      <c r="V442" s="26" t="s">
        <v>3315</v>
      </c>
      <c r="W442" s="26"/>
      <c r="X442" s="26"/>
      <c r="Y442" s="26" t="s">
        <v>3316</v>
      </c>
      <c r="Z442" s="26" t="s">
        <v>678</v>
      </c>
      <c r="AA442" s="28" t="s">
        <v>3317</v>
      </c>
      <c r="AB442" s="28" t="s">
        <v>3318</v>
      </c>
      <c r="AC442" s="28"/>
      <c r="AD442" s="28"/>
      <c r="AE442" s="28" t="s">
        <v>687</v>
      </c>
      <c r="AF442" s="28" t="s">
        <v>688</v>
      </c>
      <c r="AG442" s="28" t="s">
        <v>3319</v>
      </c>
      <c r="AH442" s="28" t="s">
        <v>3320</v>
      </c>
      <c r="AI442" s="29" t="s">
        <v>3321</v>
      </c>
      <c r="AJ442" s="30"/>
      <c r="AK442" s="31"/>
      <c r="AL442" s="328"/>
      <c r="AM442" s="329"/>
      <c r="AN442" s="25" t="s">
        <v>2256</v>
      </c>
      <c r="AO442" s="24">
        <v>45060</v>
      </c>
      <c r="AP442" s="258" t="s">
        <v>3322</v>
      </c>
      <c r="AQ442" s="259"/>
      <c r="AR442" s="259" t="s">
        <v>664</v>
      </c>
      <c r="AS442" s="259" t="s">
        <v>665</v>
      </c>
      <c r="AT442" s="262"/>
      <c r="AU442" s="262"/>
      <c r="AV442" s="262"/>
      <c r="AW442" s="262"/>
      <c r="AX442" s="262"/>
      <c r="AY442" s="262"/>
      <c r="AZ442" s="262"/>
      <c r="BA442" s="317">
        <v>349</v>
      </c>
      <c r="BB442" s="390">
        <v>2</v>
      </c>
    </row>
    <row r="443" spans="1:54" ht="24.95" customHeight="1">
      <c r="A443" s="322" t="s">
        <v>6856</v>
      </c>
      <c r="B443" s="19"/>
      <c r="C443" s="26">
        <v>82</v>
      </c>
      <c r="D443" s="27"/>
      <c r="E443" s="27"/>
      <c r="F443" s="26" t="s">
        <v>6471</v>
      </c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 t="s">
        <v>4787</v>
      </c>
      <c r="AK443" s="31">
        <v>45075</v>
      </c>
      <c r="AL443" s="328"/>
      <c r="AM443" s="329"/>
      <c r="AN443" s="25"/>
      <c r="AO443" s="24"/>
      <c r="AP443" s="258" t="s">
        <v>6472</v>
      </c>
      <c r="AQ443" s="259">
        <v>85</v>
      </c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>
        <v>3</v>
      </c>
    </row>
    <row r="444" spans="1:54" ht="24.95" customHeight="1">
      <c r="A444" s="322" t="s">
        <v>4807</v>
      </c>
      <c r="B444" s="19" t="s">
        <v>2206</v>
      </c>
      <c r="C444" s="26">
        <v>15</v>
      </c>
      <c r="D444" s="27" t="s">
        <v>2202</v>
      </c>
      <c r="E444" s="27"/>
      <c r="F444" s="26" t="s">
        <v>6038</v>
      </c>
      <c r="G444" s="26" t="s">
        <v>3156</v>
      </c>
      <c r="H444" s="26" t="s">
        <v>3</v>
      </c>
      <c r="I444" s="26"/>
      <c r="J444" s="26"/>
      <c r="K444" s="26"/>
      <c r="L444" s="26"/>
      <c r="M444" s="26" t="s">
        <v>3157</v>
      </c>
      <c r="N444" s="26" t="s">
        <v>3158</v>
      </c>
      <c r="O444" s="26"/>
      <c r="P444" s="26" t="s">
        <v>3</v>
      </c>
      <c r="Q444" s="26" t="s">
        <v>3159</v>
      </c>
      <c r="R444" s="26" t="s">
        <v>3</v>
      </c>
      <c r="S444" s="26"/>
      <c r="T444" s="26" t="s">
        <v>3</v>
      </c>
      <c r="U444" s="26" t="s">
        <v>3</v>
      </c>
      <c r="V444" s="26"/>
      <c r="W444" s="26"/>
      <c r="X444" s="26"/>
      <c r="Y444" s="26"/>
      <c r="Z444" s="26" t="s">
        <v>3</v>
      </c>
      <c r="AA444" s="28" t="s">
        <v>777</v>
      </c>
      <c r="AB444" s="28" t="s">
        <v>3160</v>
      </c>
      <c r="AC444" s="28"/>
      <c r="AD444" s="28"/>
      <c r="AE444" s="28" t="s">
        <v>701</v>
      </c>
      <c r="AF444" s="28" t="s">
        <v>720</v>
      </c>
      <c r="AG444" s="28"/>
      <c r="AH444" s="28" t="s">
        <v>3161</v>
      </c>
      <c r="AI444" s="29"/>
      <c r="AJ444" s="30" t="s">
        <v>2285</v>
      </c>
      <c r="AK444" s="31">
        <v>39248</v>
      </c>
      <c r="AL444" s="328"/>
      <c r="AM444" s="329"/>
      <c r="AN444" s="25" t="s">
        <v>2256</v>
      </c>
      <c r="AO444" s="24">
        <v>45060</v>
      </c>
      <c r="AP444" s="258" t="s">
        <v>3162</v>
      </c>
      <c r="AQ444" s="259"/>
      <c r="AR444" s="259" t="s">
        <v>875</v>
      </c>
      <c r="AS444" s="259" t="s">
        <v>3163</v>
      </c>
      <c r="AT444" s="262"/>
      <c r="AU444" s="262"/>
      <c r="AV444" s="262"/>
      <c r="AW444" s="262"/>
      <c r="AX444" s="262"/>
      <c r="AY444" s="262"/>
      <c r="AZ444" s="262"/>
      <c r="BA444" s="317">
        <v>309</v>
      </c>
      <c r="BB444" s="390">
        <v>2</v>
      </c>
    </row>
    <row r="445" spans="1:54" ht="24.95" customHeight="1">
      <c r="A445" s="322" t="s">
        <v>4807</v>
      </c>
      <c r="B445" s="19" t="s">
        <v>2214</v>
      </c>
      <c r="C445" s="26">
        <v>87</v>
      </c>
      <c r="D445" s="27"/>
      <c r="E445" s="27"/>
      <c r="F445" s="26" t="s">
        <v>6304</v>
      </c>
      <c r="G445" s="26" t="s">
        <v>3</v>
      </c>
      <c r="H445" s="26" t="s">
        <v>3</v>
      </c>
      <c r="I445" s="26"/>
      <c r="J445" s="26"/>
      <c r="K445" s="26"/>
      <c r="L445" s="26"/>
      <c r="M445" s="26" t="s">
        <v>4756</v>
      </c>
      <c r="N445" s="26" t="s">
        <v>4757</v>
      </c>
      <c r="O445" s="26"/>
      <c r="P445" s="26" t="s">
        <v>3</v>
      </c>
      <c r="Q445" s="26" t="s">
        <v>4758</v>
      </c>
      <c r="R445" s="26" t="s">
        <v>3</v>
      </c>
      <c r="S445" s="26"/>
      <c r="T445" s="26" t="s">
        <v>3</v>
      </c>
      <c r="U445" s="26" t="s">
        <v>3</v>
      </c>
      <c r="V445" s="26"/>
      <c r="W445" s="26"/>
      <c r="X445" s="26"/>
      <c r="Y445" s="26"/>
      <c r="Z445" s="26" t="s">
        <v>3</v>
      </c>
      <c r="AA445" s="28" t="s">
        <v>777</v>
      </c>
      <c r="AB445" s="28" t="s">
        <v>4759</v>
      </c>
      <c r="AC445" s="28"/>
      <c r="AD445" s="28"/>
      <c r="AE445" s="28" t="s">
        <v>3</v>
      </c>
      <c r="AF445" s="28" t="s">
        <v>738</v>
      </c>
      <c r="AG445" s="28"/>
      <c r="AH445" s="28" t="s">
        <v>4760</v>
      </c>
      <c r="AI445" s="29"/>
      <c r="AJ445" s="30" t="s">
        <v>2285</v>
      </c>
      <c r="AK445" s="31">
        <v>39248</v>
      </c>
      <c r="AL445" s="328"/>
      <c r="AM445" s="329"/>
      <c r="AN445" s="25" t="s">
        <v>2256</v>
      </c>
      <c r="AO445" s="24">
        <v>45060</v>
      </c>
      <c r="AP445" s="258" t="s">
        <v>4761</v>
      </c>
      <c r="AQ445" s="259"/>
      <c r="AR445" s="259" t="s">
        <v>875</v>
      </c>
      <c r="AS445" s="259" t="s">
        <v>4762</v>
      </c>
      <c r="AT445" s="262"/>
      <c r="AU445" s="262"/>
      <c r="AV445" s="262"/>
      <c r="AW445" s="262"/>
      <c r="AX445" s="262"/>
      <c r="AY445" s="262"/>
      <c r="AZ445" s="262"/>
      <c r="BA445" s="317">
        <v>623</v>
      </c>
      <c r="BB445" s="390">
        <v>2</v>
      </c>
    </row>
    <row r="446" spans="1:54" ht="24.95" customHeight="1">
      <c r="A446" s="322" t="s">
        <v>6856</v>
      </c>
      <c r="B446" s="19"/>
      <c r="C446" s="26">
        <v>82</v>
      </c>
      <c r="D446" s="27"/>
      <c r="E446" s="27"/>
      <c r="F446" s="26" t="s">
        <v>6625</v>
      </c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 t="s">
        <v>6626</v>
      </c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 t="s">
        <v>4787</v>
      </c>
      <c r="AK446" s="31">
        <v>45075</v>
      </c>
      <c r="AL446" s="328"/>
      <c r="AM446" s="329"/>
      <c r="AN446" s="25"/>
      <c r="AO446" s="24"/>
      <c r="AP446" s="258" t="s">
        <v>6627</v>
      </c>
      <c r="AQ446" s="259">
        <v>160</v>
      </c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>
        <v>3</v>
      </c>
    </row>
    <row r="447" spans="1:54" ht="24.95" customHeight="1">
      <c r="A447" s="322" t="s">
        <v>4807</v>
      </c>
      <c r="B447" s="19" t="s">
        <v>2206</v>
      </c>
      <c r="C447" s="26">
        <v>15</v>
      </c>
      <c r="D447" s="27" t="s">
        <v>2207</v>
      </c>
      <c r="E447" s="27"/>
      <c r="F447" s="26" t="s">
        <v>6125</v>
      </c>
      <c r="G447" s="26" t="s">
        <v>3806</v>
      </c>
      <c r="H447" s="26"/>
      <c r="I447" s="26"/>
      <c r="J447" s="26"/>
      <c r="K447" s="26"/>
      <c r="L447" s="26"/>
      <c r="M447" s="26" t="s">
        <v>3807</v>
      </c>
      <c r="N447" s="26" t="s">
        <v>3808</v>
      </c>
      <c r="O447" s="26"/>
      <c r="P447" s="26" t="s">
        <v>3809</v>
      </c>
      <c r="Q447" s="26" t="s">
        <v>3810</v>
      </c>
      <c r="R447" s="26"/>
      <c r="S447" s="26" t="s">
        <v>3811</v>
      </c>
      <c r="T447" s="26"/>
      <c r="U447" s="26" t="s">
        <v>3812</v>
      </c>
      <c r="V447" s="26"/>
      <c r="W447" s="26"/>
      <c r="X447" s="26"/>
      <c r="Y447" s="26" t="s">
        <v>3813</v>
      </c>
      <c r="Z447" s="26" t="s">
        <v>714</v>
      </c>
      <c r="AA447" s="28" t="s">
        <v>777</v>
      </c>
      <c r="AB447" s="28" t="s">
        <v>3814</v>
      </c>
      <c r="AC447" s="28"/>
      <c r="AD447" s="28"/>
      <c r="AE447" s="28" t="s">
        <v>4</v>
      </c>
      <c r="AF447" s="28" t="s">
        <v>3815</v>
      </c>
      <c r="AG447" s="28"/>
      <c r="AH447" s="28" t="s">
        <v>3816</v>
      </c>
      <c r="AI447" s="29"/>
      <c r="AJ447" s="30" t="s">
        <v>2423</v>
      </c>
      <c r="AK447" s="31">
        <v>39248</v>
      </c>
      <c r="AL447" s="328"/>
      <c r="AM447" s="329"/>
      <c r="AN447" s="25" t="s">
        <v>2256</v>
      </c>
      <c r="AO447" s="24">
        <v>45060</v>
      </c>
      <c r="AP447" s="258" t="s">
        <v>3817</v>
      </c>
      <c r="AQ447" s="259"/>
      <c r="AR447" s="259" t="s">
        <v>2200</v>
      </c>
      <c r="AS447" s="259" t="s">
        <v>665</v>
      </c>
      <c r="AT447" s="262"/>
      <c r="AU447" s="262"/>
      <c r="AV447" s="262"/>
      <c r="AW447" s="262"/>
      <c r="AX447" s="262"/>
      <c r="AY447" s="262"/>
      <c r="AZ447" s="262"/>
      <c r="BA447" s="317">
        <v>402</v>
      </c>
      <c r="BB447" s="390">
        <v>2</v>
      </c>
    </row>
    <row r="448" spans="1:54" ht="24.95" customHeight="1">
      <c r="A448" s="322" t="s">
        <v>4807</v>
      </c>
      <c r="B448" s="19" t="s">
        <v>2206</v>
      </c>
      <c r="C448" s="26">
        <v>15</v>
      </c>
      <c r="D448" s="27" t="s">
        <v>3871</v>
      </c>
      <c r="E448" s="27"/>
      <c r="F448" s="26" t="s">
        <v>6135</v>
      </c>
      <c r="G448" s="26" t="s">
        <v>3908</v>
      </c>
      <c r="H448" s="26"/>
      <c r="I448" s="26"/>
      <c r="J448" s="26"/>
      <c r="K448" s="26"/>
      <c r="L448" s="26"/>
      <c r="M448" s="26" t="s">
        <v>3909</v>
      </c>
      <c r="N448" s="26" t="s">
        <v>3910</v>
      </c>
      <c r="O448" s="26"/>
      <c r="P448" s="26"/>
      <c r="Q448" s="26" t="s">
        <v>3911</v>
      </c>
      <c r="R448" s="26"/>
      <c r="S448" s="26"/>
      <c r="T448" s="26"/>
      <c r="U448" s="26"/>
      <c r="V448" s="26"/>
      <c r="W448" s="26"/>
      <c r="X448" s="26"/>
      <c r="Y448" s="26" t="s">
        <v>3912</v>
      </c>
      <c r="Z448" s="26" t="s">
        <v>3913</v>
      </c>
      <c r="AA448" s="28" t="s">
        <v>3914</v>
      </c>
      <c r="AB448" s="28" t="s">
        <v>3915</v>
      </c>
      <c r="AC448" s="28"/>
      <c r="AD448" s="28"/>
      <c r="AE448" s="28" t="s">
        <v>695</v>
      </c>
      <c r="AF448" s="28" t="s">
        <v>3916</v>
      </c>
      <c r="AG448" s="28" t="s">
        <v>3917</v>
      </c>
      <c r="AH448" s="28" t="s">
        <v>3918</v>
      </c>
      <c r="AI448" s="29"/>
      <c r="AJ448" s="30"/>
      <c r="AK448" s="31"/>
      <c r="AL448" s="328"/>
      <c r="AM448" s="329"/>
      <c r="AN448" s="25" t="s">
        <v>2256</v>
      </c>
      <c r="AO448" s="24">
        <v>45060</v>
      </c>
      <c r="AP448" s="258" t="s">
        <v>3919</v>
      </c>
      <c r="AQ448" s="259"/>
      <c r="AR448" s="259" t="s">
        <v>664</v>
      </c>
      <c r="AS448" s="259" t="s">
        <v>665</v>
      </c>
      <c r="AT448" s="262"/>
      <c r="AU448" s="262"/>
      <c r="AV448" s="262"/>
      <c r="AW448" s="262"/>
      <c r="AX448" s="262"/>
      <c r="AY448" s="262"/>
      <c r="AZ448" s="262"/>
      <c r="BA448" s="317">
        <v>412</v>
      </c>
      <c r="BB448" s="390">
        <v>2</v>
      </c>
    </row>
    <row r="449" spans="1:54" ht="24.95" customHeight="1">
      <c r="A449" s="322" t="s">
        <v>4807</v>
      </c>
      <c r="B449" s="19" t="s">
        <v>2215</v>
      </c>
      <c r="C449" s="26">
        <v>91</v>
      </c>
      <c r="D449" s="27" t="s">
        <v>1351</v>
      </c>
      <c r="E449" s="27" t="s">
        <v>1803</v>
      </c>
      <c r="F449" s="26" t="s">
        <v>5787</v>
      </c>
      <c r="G449" s="26" t="s">
        <v>3</v>
      </c>
      <c r="H449" s="26" t="s">
        <v>3</v>
      </c>
      <c r="I449" s="26"/>
      <c r="J449" s="26"/>
      <c r="K449" s="26"/>
      <c r="L449" s="26"/>
      <c r="M449" s="26" t="s">
        <v>1804</v>
      </c>
      <c r="N449" s="26" t="s">
        <v>1805</v>
      </c>
      <c r="O449" s="26"/>
      <c r="P449" s="26"/>
      <c r="Q449" s="26" t="s">
        <v>1806</v>
      </c>
      <c r="R449" s="26"/>
      <c r="S449" s="26"/>
      <c r="T449" s="26"/>
      <c r="U449" s="26" t="s">
        <v>3</v>
      </c>
      <c r="V449" s="26"/>
      <c r="W449" s="26"/>
      <c r="X449" s="26"/>
      <c r="Y449" s="26" t="s">
        <v>1807</v>
      </c>
      <c r="Z449" s="26"/>
      <c r="AA449" s="28" t="s">
        <v>1808</v>
      </c>
      <c r="AB449" s="28" t="s">
        <v>812</v>
      </c>
      <c r="AC449" s="28"/>
      <c r="AD449" s="28"/>
      <c r="AE449" s="28" t="s">
        <v>4</v>
      </c>
      <c r="AF449" s="28" t="s">
        <v>893</v>
      </c>
      <c r="AG449" s="28"/>
      <c r="AH449" s="28" t="s">
        <v>1809</v>
      </c>
      <c r="AI449" s="29"/>
      <c r="AJ449" s="30" t="s">
        <v>3</v>
      </c>
      <c r="AK449" s="31" t="s">
        <v>3</v>
      </c>
      <c r="AL449" s="328"/>
      <c r="AM449" s="329"/>
      <c r="AN449" s="25"/>
      <c r="AO449" s="24"/>
      <c r="AP449" s="258" t="s">
        <v>1810</v>
      </c>
      <c r="AQ449" s="259"/>
      <c r="AR449" s="259" t="s">
        <v>834</v>
      </c>
      <c r="AS449" s="259" t="s">
        <v>665</v>
      </c>
      <c r="AT449" s="262"/>
      <c r="AU449" s="262"/>
      <c r="AV449" s="262" t="s">
        <v>1803</v>
      </c>
      <c r="AW449" s="262"/>
      <c r="AX449" s="262"/>
      <c r="AY449" s="262"/>
      <c r="AZ449" s="262"/>
      <c r="BA449" s="317">
        <v>124</v>
      </c>
      <c r="BB449" s="390">
        <v>1</v>
      </c>
    </row>
    <row r="450" spans="1:54" ht="24.95" customHeight="1">
      <c r="A450" s="322" t="s">
        <v>6856</v>
      </c>
      <c r="B450" s="19"/>
      <c r="C450" s="26">
        <v>33</v>
      </c>
      <c r="D450" s="27"/>
      <c r="E450" s="27"/>
      <c r="F450" s="26" t="s">
        <v>6611</v>
      </c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 t="s">
        <v>6612</v>
      </c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 t="s">
        <v>4787</v>
      </c>
      <c r="AK450" s="31">
        <v>45075</v>
      </c>
      <c r="AL450" s="328"/>
      <c r="AM450" s="329"/>
      <c r="AN450" s="25"/>
      <c r="AO450" s="24"/>
      <c r="AP450" s="258" t="s">
        <v>6611</v>
      </c>
      <c r="AQ450" s="259">
        <v>153</v>
      </c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>
        <v>3</v>
      </c>
    </row>
    <row r="451" spans="1:54" ht="24.95" customHeight="1">
      <c r="A451" s="322" t="s">
        <v>4807</v>
      </c>
      <c r="B451" s="19" t="s">
        <v>4316</v>
      </c>
      <c r="C451" s="26">
        <v>18</v>
      </c>
      <c r="D451" s="27" t="s">
        <v>4317</v>
      </c>
      <c r="E451" s="27"/>
      <c r="F451" s="26" t="s">
        <v>6240</v>
      </c>
      <c r="G451" s="26" t="s">
        <v>3</v>
      </c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 t="s">
        <v>4321</v>
      </c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 t="s">
        <v>2256</v>
      </c>
      <c r="AO451" s="24">
        <v>45060</v>
      </c>
      <c r="AP451" s="258" t="s">
        <v>4322</v>
      </c>
      <c r="AQ451" s="259"/>
      <c r="AR451" s="259" t="s">
        <v>671</v>
      </c>
      <c r="AS451" s="259" t="s">
        <v>4323</v>
      </c>
      <c r="AT451" s="262"/>
      <c r="AU451" s="262"/>
      <c r="AV451" s="262"/>
      <c r="AW451" s="262"/>
      <c r="AX451" s="262"/>
      <c r="AY451" s="262"/>
      <c r="AZ451" s="262"/>
      <c r="BA451" s="317">
        <v>519</v>
      </c>
      <c r="BB451" s="390">
        <v>2</v>
      </c>
    </row>
    <row r="452" spans="1:54" ht="24.95" customHeight="1">
      <c r="A452" s="322" t="s">
        <v>6856</v>
      </c>
      <c r="B452" s="19"/>
      <c r="C452" s="26">
        <v>32</v>
      </c>
      <c r="D452" s="27"/>
      <c r="E452" s="27"/>
      <c r="F452" s="26" t="s">
        <v>6576</v>
      </c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 t="s">
        <v>6577</v>
      </c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 t="s">
        <v>4787</v>
      </c>
      <c r="AK452" s="31">
        <v>45075</v>
      </c>
      <c r="AL452" s="328"/>
      <c r="AM452" s="329"/>
      <c r="AN452" s="25"/>
      <c r="AO452" s="24"/>
      <c r="AP452" s="258" t="s">
        <v>6576</v>
      </c>
      <c r="AQ452" s="259">
        <v>136</v>
      </c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>
        <v>3</v>
      </c>
    </row>
    <row r="453" spans="1:54" ht="24.95" customHeight="1">
      <c r="A453" s="322" t="s">
        <v>4807</v>
      </c>
      <c r="B453" s="19" t="s">
        <v>2206</v>
      </c>
      <c r="C453" s="26">
        <v>15</v>
      </c>
      <c r="D453" s="27" t="s">
        <v>2207</v>
      </c>
      <c r="E453" s="27"/>
      <c r="F453" s="26" t="s">
        <v>6100</v>
      </c>
      <c r="G453" s="26" t="s">
        <v>3539</v>
      </c>
      <c r="H453" s="26"/>
      <c r="I453" s="26"/>
      <c r="J453" s="26"/>
      <c r="K453" s="26"/>
      <c r="L453" s="26"/>
      <c r="M453" s="26" t="s">
        <v>3540</v>
      </c>
      <c r="N453" s="26" t="s">
        <v>3541</v>
      </c>
      <c r="O453" s="26"/>
      <c r="P453" s="26" t="s">
        <v>3542</v>
      </c>
      <c r="Q453" s="26" t="s">
        <v>3543</v>
      </c>
      <c r="R453" s="26"/>
      <c r="S453" s="26"/>
      <c r="T453" s="26"/>
      <c r="U453" s="26" t="s">
        <v>3544</v>
      </c>
      <c r="V453" s="26" t="s">
        <v>3544</v>
      </c>
      <c r="W453" s="26"/>
      <c r="X453" s="26"/>
      <c r="Y453" s="26" t="s">
        <v>3545</v>
      </c>
      <c r="Z453" s="26" t="s">
        <v>709</v>
      </c>
      <c r="AA453" s="28" t="s">
        <v>3546</v>
      </c>
      <c r="AB453" s="28" t="s">
        <v>3547</v>
      </c>
      <c r="AC453" s="28"/>
      <c r="AD453" s="28"/>
      <c r="AE453" s="28" t="s">
        <v>701</v>
      </c>
      <c r="AF453" s="28" t="s">
        <v>720</v>
      </c>
      <c r="AG453" s="28" t="s">
        <v>3548</v>
      </c>
      <c r="AH453" s="28" t="s">
        <v>3549</v>
      </c>
      <c r="AI453" s="29"/>
      <c r="AJ453" s="30"/>
      <c r="AK453" s="31"/>
      <c r="AL453" s="328"/>
      <c r="AM453" s="329"/>
      <c r="AN453" s="25" t="s">
        <v>2256</v>
      </c>
      <c r="AO453" s="24">
        <v>45060</v>
      </c>
      <c r="AP453" s="258" t="s">
        <v>3550</v>
      </c>
      <c r="AQ453" s="259"/>
      <c r="AR453" s="259" t="s">
        <v>664</v>
      </c>
      <c r="AS453" s="259" t="s">
        <v>665</v>
      </c>
      <c r="AT453" s="262"/>
      <c r="AU453" s="262"/>
      <c r="AV453" s="262"/>
      <c r="AW453" s="262"/>
      <c r="AX453" s="262"/>
      <c r="AY453" s="262"/>
      <c r="AZ453" s="262"/>
      <c r="BA453" s="317">
        <v>375</v>
      </c>
      <c r="BB453" s="390">
        <v>2</v>
      </c>
    </row>
    <row r="454" spans="1:54" ht="24.95" customHeight="1">
      <c r="A454" s="322" t="s">
        <v>6856</v>
      </c>
      <c r="B454" s="19"/>
      <c r="C454" s="26">
        <v>33</v>
      </c>
      <c r="D454" s="27"/>
      <c r="E454" s="27"/>
      <c r="F454" s="26" t="s">
        <v>6843</v>
      </c>
      <c r="G454" s="26"/>
      <c r="H454" s="26"/>
      <c r="I454" s="26"/>
      <c r="J454" s="26"/>
      <c r="K454" s="26"/>
      <c r="L454" s="26"/>
      <c r="M454" s="26"/>
      <c r="N454" s="26"/>
      <c r="O454" s="26"/>
      <c r="P454" s="26" t="s">
        <v>6844</v>
      </c>
      <c r="Q454" s="26"/>
      <c r="R454" s="26"/>
      <c r="S454" s="26"/>
      <c r="T454" s="26"/>
      <c r="U454" s="26" t="s">
        <v>6845</v>
      </c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 t="s">
        <v>4787</v>
      </c>
      <c r="AK454" s="31">
        <v>45075</v>
      </c>
      <c r="AL454" s="328"/>
      <c r="AM454" s="329"/>
      <c r="AN454" s="25"/>
      <c r="AO454" s="24"/>
      <c r="AP454" s="258" t="s">
        <v>6843</v>
      </c>
      <c r="AQ454" s="259">
        <v>281</v>
      </c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>
        <v>3</v>
      </c>
    </row>
    <row r="455" spans="1:54" ht="24.95" customHeight="1">
      <c r="A455" s="322" t="s">
        <v>4807</v>
      </c>
      <c r="B455" s="19" t="s">
        <v>2206</v>
      </c>
      <c r="C455" s="26">
        <v>15</v>
      </c>
      <c r="D455" s="27" t="s">
        <v>2202</v>
      </c>
      <c r="E455" s="27"/>
      <c r="F455" s="26" t="s">
        <v>6092</v>
      </c>
      <c r="G455" s="26" t="s">
        <v>3459</v>
      </c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 t="s">
        <v>3460</v>
      </c>
      <c r="T455" s="26"/>
      <c r="U455" s="26" t="s">
        <v>3461</v>
      </c>
      <c r="V455" s="26"/>
      <c r="W455" s="26"/>
      <c r="X455" s="26"/>
      <c r="Y455" s="26" t="s">
        <v>3462</v>
      </c>
      <c r="Z455" s="26" t="s">
        <v>678</v>
      </c>
      <c r="AA455" s="28" t="s">
        <v>3463</v>
      </c>
      <c r="AB455" s="28" t="s">
        <v>3464</v>
      </c>
      <c r="AC455" s="28"/>
      <c r="AD455" s="28"/>
      <c r="AE455" s="28"/>
      <c r="AF455" s="28"/>
      <c r="AG455" s="28"/>
      <c r="AH455" s="28"/>
      <c r="AI455" s="29"/>
      <c r="AJ455" s="30" t="s">
        <v>2423</v>
      </c>
      <c r="AK455" s="31">
        <v>39248</v>
      </c>
      <c r="AL455" s="328"/>
      <c r="AM455" s="329"/>
      <c r="AN455" s="25" t="s">
        <v>2256</v>
      </c>
      <c r="AO455" s="24">
        <v>45060</v>
      </c>
      <c r="AP455" s="258" t="s">
        <v>3465</v>
      </c>
      <c r="AQ455" s="259"/>
      <c r="AR455" s="259" t="s">
        <v>2200</v>
      </c>
      <c r="AS455" s="259" t="s">
        <v>665</v>
      </c>
      <c r="AT455" s="262"/>
      <c r="AU455" s="262"/>
      <c r="AV455" s="262"/>
      <c r="AW455" s="262"/>
      <c r="AX455" s="262"/>
      <c r="AY455" s="262"/>
      <c r="AZ455" s="262"/>
      <c r="BA455" s="317">
        <v>364</v>
      </c>
      <c r="BB455" s="390">
        <v>2</v>
      </c>
    </row>
    <row r="456" spans="1:54" ht="24.95" customHeight="1">
      <c r="A456" s="322" t="s">
        <v>6856</v>
      </c>
      <c r="B456" s="19"/>
      <c r="C456" s="26"/>
      <c r="D456" s="27"/>
      <c r="E456" s="27"/>
      <c r="F456" s="26" t="s">
        <v>6397</v>
      </c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 t="s">
        <v>6398</v>
      </c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 t="s">
        <v>4787</v>
      </c>
      <c r="AK456" s="31">
        <v>45075</v>
      </c>
      <c r="AL456" s="328"/>
      <c r="AM456" s="329"/>
      <c r="AN456" s="25"/>
      <c r="AO456" s="24"/>
      <c r="AP456" s="258" t="s">
        <v>6399</v>
      </c>
      <c r="AQ456" s="259">
        <v>48</v>
      </c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>
        <v>3</v>
      </c>
    </row>
    <row r="457" spans="1:54" ht="24.95" customHeight="1">
      <c r="A457" s="322" t="s">
        <v>4807</v>
      </c>
      <c r="B457" s="19" t="s">
        <v>742</v>
      </c>
      <c r="C457" s="26">
        <v>17</v>
      </c>
      <c r="D457" s="27" t="s">
        <v>742</v>
      </c>
      <c r="E457" s="27"/>
      <c r="F457" s="26" t="s">
        <v>6237</v>
      </c>
      <c r="G457" s="26" t="s">
        <v>3</v>
      </c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 t="s">
        <v>4310</v>
      </c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 t="s">
        <v>2430</v>
      </c>
      <c r="AK457" s="31">
        <v>39910</v>
      </c>
      <c r="AL457" s="328"/>
      <c r="AM457" s="329"/>
      <c r="AN457" s="25" t="s">
        <v>2256</v>
      </c>
      <c r="AO457" s="24">
        <v>45060</v>
      </c>
      <c r="AP457" s="258" t="s">
        <v>4311</v>
      </c>
      <c r="AQ457" s="259"/>
      <c r="AR457" s="259" t="s">
        <v>2431</v>
      </c>
      <c r="AS457" s="259" t="s">
        <v>4312</v>
      </c>
      <c r="AT457" s="262"/>
      <c r="AU457" s="262"/>
      <c r="AV457" s="262"/>
      <c r="AW457" s="262"/>
      <c r="AX457" s="262"/>
      <c r="AY457" s="262"/>
      <c r="AZ457" s="262"/>
      <c r="BA457" s="317">
        <v>516</v>
      </c>
      <c r="BB457" s="390">
        <v>2</v>
      </c>
    </row>
    <row r="458" spans="1:54" ht="24.95" customHeight="1">
      <c r="A458" s="322" t="s">
        <v>4807</v>
      </c>
      <c r="B458" s="19" t="s">
        <v>2215</v>
      </c>
      <c r="C458" s="26">
        <v>91</v>
      </c>
      <c r="D458" s="27" t="s">
        <v>827</v>
      </c>
      <c r="E458" s="27" t="s">
        <v>1050</v>
      </c>
      <c r="F458" s="26" t="s">
        <v>5788</v>
      </c>
      <c r="G458" s="26" t="s">
        <v>3</v>
      </c>
      <c r="H458" s="26" t="s">
        <v>3</v>
      </c>
      <c r="I458" s="26"/>
      <c r="J458" s="26"/>
      <c r="K458" s="26"/>
      <c r="L458" s="26"/>
      <c r="M458" s="26" t="s">
        <v>3</v>
      </c>
      <c r="N458" s="26" t="s">
        <v>3</v>
      </c>
      <c r="O458" s="26"/>
      <c r="P458" s="26"/>
      <c r="Q458" s="26" t="s">
        <v>3</v>
      </c>
      <c r="R458" s="26"/>
      <c r="S458" s="26"/>
      <c r="T458" s="26"/>
      <c r="U458" s="26" t="s">
        <v>3</v>
      </c>
      <c r="V458" s="26"/>
      <c r="W458" s="26"/>
      <c r="X458" s="26"/>
      <c r="Y458" s="26" t="s">
        <v>1051</v>
      </c>
      <c r="Z458" s="26"/>
      <c r="AA458" s="28" t="s">
        <v>1052</v>
      </c>
      <c r="AB458" s="28" t="s">
        <v>1053</v>
      </c>
      <c r="AC458" s="28"/>
      <c r="AD458" s="28"/>
      <c r="AE458" s="28"/>
      <c r="AF458" s="28"/>
      <c r="AG458" s="28"/>
      <c r="AH458" s="28"/>
      <c r="AI458" s="29"/>
      <c r="AJ458" s="30" t="s">
        <v>832</v>
      </c>
      <c r="AK458" s="31" t="s">
        <v>3</v>
      </c>
      <c r="AL458" s="328"/>
      <c r="AM458" s="329"/>
      <c r="AN458" s="25"/>
      <c r="AO458" s="24"/>
      <c r="AP458" s="258" t="s">
        <v>1054</v>
      </c>
      <c r="AQ458" s="259"/>
      <c r="AR458" s="259" t="s">
        <v>834</v>
      </c>
      <c r="AS458" s="259" t="s">
        <v>665</v>
      </c>
      <c r="AT458" s="262"/>
      <c r="AU458" s="262"/>
      <c r="AV458" s="262" t="s">
        <v>1050</v>
      </c>
      <c r="AW458" s="262"/>
      <c r="AX458" s="262"/>
      <c r="AY458" s="262"/>
      <c r="AZ458" s="262"/>
      <c r="BA458" s="317">
        <v>46</v>
      </c>
      <c r="BB458" s="390">
        <v>1</v>
      </c>
    </row>
    <row r="459" spans="1:54" ht="24.95" customHeight="1">
      <c r="A459" s="322" t="s">
        <v>4807</v>
      </c>
      <c r="B459" s="19" t="s">
        <v>2227</v>
      </c>
      <c r="C459" s="26">
        <v>92</v>
      </c>
      <c r="D459" s="27" t="s">
        <v>1857</v>
      </c>
      <c r="E459" s="27" t="s">
        <v>2066</v>
      </c>
      <c r="F459" s="26" t="s">
        <v>5789</v>
      </c>
      <c r="G459" s="26" t="s">
        <v>2067</v>
      </c>
      <c r="H459" s="26"/>
      <c r="I459" s="26"/>
      <c r="J459" s="26"/>
      <c r="K459" s="26"/>
      <c r="L459" s="26"/>
      <c r="M459" s="26" t="s">
        <v>2068</v>
      </c>
      <c r="N459" s="26" t="s">
        <v>2069</v>
      </c>
      <c r="O459" s="26"/>
      <c r="P459" s="26" t="s">
        <v>2070</v>
      </c>
      <c r="Q459" s="26"/>
      <c r="R459" s="26"/>
      <c r="S459" s="26"/>
      <c r="T459" s="26"/>
      <c r="U459" s="26"/>
      <c r="V459" s="26"/>
      <c r="W459" s="26"/>
      <c r="X459" s="26"/>
      <c r="Y459" s="26" t="s">
        <v>2071</v>
      </c>
      <c r="Z459" s="26"/>
      <c r="AA459" s="28" t="s">
        <v>2072</v>
      </c>
      <c r="AB459" s="28" t="s">
        <v>2073</v>
      </c>
      <c r="AC459" s="28"/>
      <c r="AD459" s="28"/>
      <c r="AE459" s="28" t="s">
        <v>4</v>
      </c>
      <c r="AF459" s="28" t="s">
        <v>690</v>
      </c>
      <c r="AG459" s="28"/>
      <c r="AH459" s="28" t="s">
        <v>2074</v>
      </c>
      <c r="AI459" s="29"/>
      <c r="AJ459" s="30"/>
      <c r="AK459" s="31"/>
      <c r="AL459" s="328"/>
      <c r="AM459" s="329"/>
      <c r="AN459" s="25"/>
      <c r="AO459" s="24"/>
      <c r="AP459" s="258" t="s">
        <v>2075</v>
      </c>
      <c r="AQ459" s="259"/>
      <c r="AR459" s="259" t="s">
        <v>1311</v>
      </c>
      <c r="AS459" s="259" t="s">
        <v>665</v>
      </c>
      <c r="AT459" s="262"/>
      <c r="AU459" s="262"/>
      <c r="AV459" s="262"/>
      <c r="AW459" s="262" t="s">
        <v>2066</v>
      </c>
      <c r="AX459" s="262"/>
      <c r="AY459" s="262"/>
      <c r="AZ459" s="262"/>
      <c r="BA459" s="317">
        <v>165</v>
      </c>
      <c r="BB459" s="390">
        <v>1</v>
      </c>
    </row>
    <row r="460" spans="1:54" ht="24.95" customHeight="1">
      <c r="A460" s="322" t="s">
        <v>4807</v>
      </c>
      <c r="B460" s="19" t="s">
        <v>2206</v>
      </c>
      <c r="C460" s="26">
        <v>15</v>
      </c>
      <c r="D460" s="27" t="s">
        <v>2202</v>
      </c>
      <c r="E460" s="27"/>
      <c r="F460" s="26" t="s">
        <v>6040</v>
      </c>
      <c r="G460" s="26" t="s">
        <v>3167</v>
      </c>
      <c r="H460" s="26" t="s">
        <v>3</v>
      </c>
      <c r="I460" s="26"/>
      <c r="J460" s="26"/>
      <c r="K460" s="26"/>
      <c r="L460" s="26"/>
      <c r="M460" s="26" t="s">
        <v>703</v>
      </c>
      <c r="N460" s="26" t="s">
        <v>3168</v>
      </c>
      <c r="O460" s="26"/>
      <c r="P460" s="26" t="s">
        <v>3</v>
      </c>
      <c r="Q460" s="26" t="s">
        <v>3169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1052</v>
      </c>
      <c r="AB460" s="28" t="s">
        <v>3170</v>
      </c>
      <c r="AC460" s="28"/>
      <c r="AD460" s="28"/>
      <c r="AE460" s="28" t="s">
        <v>4</v>
      </c>
      <c r="AF460" s="28" t="s">
        <v>706</v>
      </c>
      <c r="AG460" s="28"/>
      <c r="AH460" s="28" t="s">
        <v>3171</v>
      </c>
      <c r="AI460" s="29"/>
      <c r="AJ460" s="30" t="s">
        <v>2285</v>
      </c>
      <c r="AK460" s="31">
        <v>39248</v>
      </c>
      <c r="AL460" s="328"/>
      <c r="AM460" s="329"/>
      <c r="AN460" s="25" t="s">
        <v>2256</v>
      </c>
      <c r="AO460" s="24">
        <v>45060</v>
      </c>
      <c r="AP460" s="258" t="s">
        <v>3172</v>
      </c>
      <c r="AQ460" s="259"/>
      <c r="AR460" s="259" t="s">
        <v>875</v>
      </c>
      <c r="AS460" s="259" t="s">
        <v>3173</v>
      </c>
      <c r="AT460" s="262"/>
      <c r="AU460" s="262"/>
      <c r="AV460" s="262"/>
      <c r="AW460" s="262"/>
      <c r="AX460" s="262"/>
      <c r="AY460" s="262"/>
      <c r="AZ460" s="262"/>
      <c r="BA460" s="317">
        <v>311</v>
      </c>
      <c r="BB460" s="390">
        <v>2</v>
      </c>
    </row>
    <row r="461" spans="1:54" ht="24.95" customHeight="1">
      <c r="A461" s="322" t="s">
        <v>4807</v>
      </c>
      <c r="B461" s="19" t="s">
        <v>2206</v>
      </c>
      <c r="C461" s="26">
        <v>15</v>
      </c>
      <c r="D461" s="27" t="s">
        <v>2202</v>
      </c>
      <c r="E461" s="27"/>
      <c r="F461" s="26" t="s">
        <v>6027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3079</v>
      </c>
      <c r="N461" s="26" t="s">
        <v>3080</v>
      </c>
      <c r="O461" s="26"/>
      <c r="P461" s="26" t="s">
        <v>3</v>
      </c>
      <c r="Q461" s="26" t="s">
        <v>3081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3082</v>
      </c>
      <c r="AB461" s="28" t="s">
        <v>3083</v>
      </c>
      <c r="AC461" s="28"/>
      <c r="AD461" s="28"/>
      <c r="AE461" s="28" t="s">
        <v>695</v>
      </c>
      <c r="AF461" s="28" t="s">
        <v>741</v>
      </c>
      <c r="AG461" s="28"/>
      <c r="AH461" s="28" t="s">
        <v>3084</v>
      </c>
      <c r="AI461" s="29"/>
      <c r="AJ461" s="30" t="s">
        <v>2285</v>
      </c>
      <c r="AK461" s="31">
        <v>39248</v>
      </c>
      <c r="AL461" s="328"/>
      <c r="AM461" s="329"/>
      <c r="AN461" s="25" t="s">
        <v>2256</v>
      </c>
      <c r="AO461" s="24">
        <v>45060</v>
      </c>
      <c r="AP461" s="258" t="s">
        <v>3085</v>
      </c>
      <c r="AQ461" s="259"/>
      <c r="AR461" s="259" t="s">
        <v>875</v>
      </c>
      <c r="AS461" s="259" t="s">
        <v>3086</v>
      </c>
      <c r="AT461" s="262"/>
      <c r="AU461" s="262"/>
      <c r="AV461" s="262"/>
      <c r="AW461" s="262"/>
      <c r="AX461" s="262"/>
      <c r="AY461" s="262"/>
      <c r="AZ461" s="262"/>
      <c r="BA461" s="317">
        <v>298</v>
      </c>
      <c r="BB461" s="390">
        <v>2</v>
      </c>
    </row>
    <row r="462" spans="1:54" ht="24.95" customHeight="1">
      <c r="A462" s="322" t="s">
        <v>4807</v>
      </c>
      <c r="B462" s="19" t="s">
        <v>2206</v>
      </c>
      <c r="C462" s="26">
        <v>15</v>
      </c>
      <c r="D462" s="27" t="s">
        <v>2207</v>
      </c>
      <c r="E462" s="27"/>
      <c r="F462" s="26" t="s">
        <v>6103</v>
      </c>
      <c r="G462" s="26" t="s">
        <v>3574</v>
      </c>
      <c r="H462" s="26"/>
      <c r="I462" s="26"/>
      <c r="J462" s="26"/>
      <c r="K462" s="26"/>
      <c r="L462" s="26"/>
      <c r="M462" s="26" t="s">
        <v>3575</v>
      </c>
      <c r="N462" s="26" t="s">
        <v>3576</v>
      </c>
      <c r="O462" s="26"/>
      <c r="P462" s="26"/>
      <c r="Q462" s="26" t="s">
        <v>3577</v>
      </c>
      <c r="R462" s="26"/>
      <c r="S462" s="26"/>
      <c r="T462" s="26"/>
      <c r="U462" s="26" t="s">
        <v>3578</v>
      </c>
      <c r="V462" s="26"/>
      <c r="W462" s="26"/>
      <c r="X462" s="26"/>
      <c r="Y462" s="26" t="s">
        <v>3579</v>
      </c>
      <c r="Z462" s="26" t="s">
        <v>731</v>
      </c>
      <c r="AA462" s="28" t="s">
        <v>3580</v>
      </c>
      <c r="AB462" s="28" t="s">
        <v>3581</v>
      </c>
      <c r="AC462" s="28"/>
      <c r="AD462" s="28"/>
      <c r="AE462" s="28" t="s">
        <v>4</v>
      </c>
      <c r="AF462" s="28" t="s">
        <v>3582</v>
      </c>
      <c r="AG462" s="28"/>
      <c r="AH462" s="28" t="s">
        <v>3583</v>
      </c>
      <c r="AI462" s="29"/>
      <c r="AJ462" s="30"/>
      <c r="AK462" s="31"/>
      <c r="AL462" s="328"/>
      <c r="AM462" s="329"/>
      <c r="AN462" s="25" t="s">
        <v>2256</v>
      </c>
      <c r="AO462" s="24">
        <v>45060</v>
      </c>
      <c r="AP462" s="258" t="s">
        <v>3584</v>
      </c>
      <c r="AQ462" s="259"/>
      <c r="AR462" s="259" t="s">
        <v>671</v>
      </c>
      <c r="AS462" s="259" t="s">
        <v>665</v>
      </c>
      <c r="AT462" s="262"/>
      <c r="AU462" s="262"/>
      <c r="AV462" s="262"/>
      <c r="AW462" s="262"/>
      <c r="AX462" s="262"/>
      <c r="AY462" s="262"/>
      <c r="AZ462" s="262"/>
      <c r="BA462" s="317">
        <v>378</v>
      </c>
      <c r="BB462" s="390">
        <v>2</v>
      </c>
    </row>
    <row r="463" spans="1:54" ht="24.95" customHeight="1">
      <c r="A463" s="322" t="s">
        <v>4807</v>
      </c>
      <c r="B463" s="19" t="s">
        <v>2214</v>
      </c>
      <c r="C463" s="26">
        <v>87</v>
      </c>
      <c r="D463" s="27"/>
      <c r="E463" s="27"/>
      <c r="F463" s="26" t="s">
        <v>6307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3</v>
      </c>
      <c r="N463" s="26" t="s">
        <v>3</v>
      </c>
      <c r="O463" s="26"/>
      <c r="P463" s="26" t="s">
        <v>3</v>
      </c>
      <c r="Q463" s="26" t="s">
        <v>3</v>
      </c>
      <c r="R463" s="26" t="s">
        <v>3</v>
      </c>
      <c r="S463" s="26"/>
      <c r="T463" s="26" t="s">
        <v>3</v>
      </c>
      <c r="U463" s="26" t="s">
        <v>3</v>
      </c>
      <c r="V463" s="26"/>
      <c r="W463" s="26"/>
      <c r="X463" s="26"/>
      <c r="Y463" s="26"/>
      <c r="Z463" s="26" t="s">
        <v>3</v>
      </c>
      <c r="AA463" s="28" t="s">
        <v>3580</v>
      </c>
      <c r="AB463" s="28" t="s">
        <v>4769</v>
      </c>
      <c r="AC463" s="28"/>
      <c r="AD463" s="28"/>
      <c r="AE463" s="28" t="s">
        <v>3</v>
      </c>
      <c r="AF463" s="28" t="s">
        <v>3</v>
      </c>
      <c r="AG463" s="28"/>
      <c r="AH463" s="28" t="s">
        <v>3</v>
      </c>
      <c r="AI463" s="29"/>
      <c r="AJ463" s="30" t="s">
        <v>2285</v>
      </c>
      <c r="AK463" s="31">
        <v>39248</v>
      </c>
      <c r="AL463" s="328"/>
      <c r="AM463" s="329"/>
      <c r="AN463" s="25" t="s">
        <v>2256</v>
      </c>
      <c r="AO463" s="24">
        <v>45060</v>
      </c>
      <c r="AP463" s="258" t="s">
        <v>4770</v>
      </c>
      <c r="AQ463" s="259"/>
      <c r="AR463" s="259" t="s">
        <v>875</v>
      </c>
      <c r="AS463" s="259" t="s">
        <v>4771</v>
      </c>
      <c r="AT463" s="262"/>
      <c r="AU463" s="262"/>
      <c r="AV463" s="262"/>
      <c r="AW463" s="262"/>
      <c r="AX463" s="262"/>
      <c r="AY463" s="262"/>
      <c r="AZ463" s="262"/>
      <c r="BA463" s="317">
        <v>626</v>
      </c>
      <c r="BB463" s="390">
        <v>2</v>
      </c>
    </row>
    <row r="464" spans="1:54" ht="24.95" customHeight="1">
      <c r="A464" s="322" t="s">
        <v>4807</v>
      </c>
      <c r="B464" s="19" t="s">
        <v>2227</v>
      </c>
      <c r="C464" s="26">
        <v>92</v>
      </c>
      <c r="D464" s="27" t="s">
        <v>1857</v>
      </c>
      <c r="E464" s="27" t="s">
        <v>2189</v>
      </c>
      <c r="F464" s="26" t="s">
        <v>5790</v>
      </c>
      <c r="G464" s="26" t="s">
        <v>2190</v>
      </c>
      <c r="H464" s="26"/>
      <c r="I464" s="26"/>
      <c r="J464" s="26"/>
      <c r="K464" s="26"/>
      <c r="L464" s="26"/>
      <c r="M464" s="26" t="s">
        <v>2240</v>
      </c>
      <c r="N464" s="26" t="s">
        <v>2191</v>
      </c>
      <c r="O464" s="26"/>
      <c r="P464" s="26"/>
      <c r="Q464" s="26" t="s">
        <v>2192</v>
      </c>
      <c r="R464" s="26"/>
      <c r="S464" s="26"/>
      <c r="T464" s="26"/>
      <c r="U464" s="26"/>
      <c r="V464" s="26"/>
      <c r="W464" s="26"/>
      <c r="X464" s="26"/>
      <c r="Y464" s="26" t="s">
        <v>2193</v>
      </c>
      <c r="Z464" s="26"/>
      <c r="AA464" s="28" t="s">
        <v>2194</v>
      </c>
      <c r="AB464" s="28" t="s">
        <v>2195</v>
      </c>
      <c r="AC464" s="28"/>
      <c r="AD464" s="28"/>
      <c r="AE464" s="28" t="s">
        <v>701</v>
      </c>
      <c r="AF464" s="28" t="s">
        <v>804</v>
      </c>
      <c r="AG464" s="28"/>
      <c r="AH464" s="28" t="s">
        <v>2196</v>
      </c>
      <c r="AI464" s="29"/>
      <c r="AJ464" s="30"/>
      <c r="AK464" s="31"/>
      <c r="AL464" s="328"/>
      <c r="AM464" s="329"/>
      <c r="AN464" s="25"/>
      <c r="AO464" s="24"/>
      <c r="AP464" s="258" t="s">
        <v>2197</v>
      </c>
      <c r="AQ464" s="259"/>
      <c r="AR464" s="259" t="s">
        <v>1311</v>
      </c>
      <c r="AS464" s="259" t="s">
        <v>665</v>
      </c>
      <c r="AT464" s="262"/>
      <c r="AU464" s="262"/>
      <c r="AV464" s="262"/>
      <c r="AW464" s="262" t="s">
        <v>2189</v>
      </c>
      <c r="AX464" s="262"/>
      <c r="AY464" s="262"/>
      <c r="AZ464" s="262"/>
      <c r="BA464" s="317">
        <v>180</v>
      </c>
      <c r="BB464" s="390">
        <v>1</v>
      </c>
    </row>
    <row r="465" spans="1:54" ht="24.95" customHeight="1">
      <c r="A465" s="322" t="s">
        <v>4807</v>
      </c>
      <c r="B465" s="19" t="s">
        <v>2227</v>
      </c>
      <c r="C465" s="26">
        <v>92</v>
      </c>
      <c r="D465" s="27" t="s">
        <v>1857</v>
      </c>
      <c r="E465" s="27" t="s">
        <v>2076</v>
      </c>
      <c r="F465" s="26" t="s">
        <v>5792</v>
      </c>
      <c r="G465" s="26" t="s">
        <v>2077</v>
      </c>
      <c r="H465" s="26"/>
      <c r="I465" s="26"/>
      <c r="J465" s="26"/>
      <c r="K465" s="26"/>
      <c r="L465" s="26"/>
      <c r="M465" s="26" t="s">
        <v>2230</v>
      </c>
      <c r="N465" s="26" t="s">
        <v>2078</v>
      </c>
      <c r="O465" s="26"/>
      <c r="P465" s="26"/>
      <c r="Q465" s="26" t="s">
        <v>2079</v>
      </c>
      <c r="R465" s="26"/>
      <c r="S465" s="26"/>
      <c r="T465" s="26"/>
      <c r="U465" s="26"/>
      <c r="V465" s="26"/>
      <c r="W465" s="26"/>
      <c r="X465" s="26"/>
      <c r="Y465" s="26" t="s">
        <v>2080</v>
      </c>
      <c r="Z465" s="26"/>
      <c r="AA465" s="28" t="s">
        <v>2081</v>
      </c>
      <c r="AB465" s="28" t="s">
        <v>2082</v>
      </c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 t="s">
        <v>2083</v>
      </c>
      <c r="AQ465" s="259"/>
      <c r="AR465" s="259" t="s">
        <v>1311</v>
      </c>
      <c r="AS465" s="259" t="s">
        <v>665</v>
      </c>
      <c r="AT465" s="262"/>
      <c r="AU465" s="262"/>
      <c r="AV465" s="262"/>
      <c r="AW465" s="262" t="s">
        <v>2076</v>
      </c>
      <c r="AX465" s="262"/>
      <c r="AY465" s="262"/>
      <c r="AZ465" s="262"/>
      <c r="BA465" s="317">
        <v>166</v>
      </c>
      <c r="BB465" s="390">
        <v>1</v>
      </c>
    </row>
    <row r="466" spans="1:54" ht="24.95" customHeight="1">
      <c r="A466" s="322" t="s">
        <v>4807</v>
      </c>
      <c r="B466" s="19" t="s">
        <v>2212</v>
      </c>
      <c r="C466" s="26">
        <v>82</v>
      </c>
      <c r="D466" s="27">
        <v>4</v>
      </c>
      <c r="E466" s="27">
        <v>3</v>
      </c>
      <c r="F466" s="26" t="s">
        <v>5793</v>
      </c>
      <c r="G466" s="26" t="s">
        <v>5265</v>
      </c>
      <c r="H466" s="26" t="s">
        <v>783</v>
      </c>
      <c r="I466" s="26"/>
      <c r="J466" s="26" t="s">
        <v>5266</v>
      </c>
      <c r="K466" s="26"/>
      <c r="L466" s="26"/>
      <c r="M466" s="26" t="s">
        <v>5267</v>
      </c>
      <c r="N466" s="26" t="s">
        <v>5268</v>
      </c>
      <c r="O466" s="26"/>
      <c r="P466" s="26"/>
      <c r="Q466" s="26"/>
      <c r="R466" s="26"/>
      <c r="S466" s="26"/>
      <c r="T466" s="26"/>
      <c r="U466" s="26" t="s">
        <v>5269</v>
      </c>
      <c r="V466" s="26" t="s">
        <v>5270</v>
      </c>
      <c r="W466" s="26"/>
      <c r="X466" s="26"/>
      <c r="Y466" s="26" t="s">
        <v>5271</v>
      </c>
      <c r="Z466" s="26"/>
      <c r="AA466" s="28" t="s">
        <v>5272</v>
      </c>
      <c r="AB466" s="28" t="s">
        <v>5273</v>
      </c>
      <c r="AC466" s="28"/>
      <c r="AD466" s="28"/>
      <c r="AE466" s="28" t="s">
        <v>4</v>
      </c>
      <c r="AF466" s="28" t="s">
        <v>787</v>
      </c>
      <c r="AG466" s="28" t="s">
        <v>5274</v>
      </c>
      <c r="AH466" s="28" t="s">
        <v>5275</v>
      </c>
      <c r="AI466" s="29"/>
      <c r="AJ466" s="30"/>
      <c r="AK466" s="31"/>
      <c r="AL466" s="328"/>
      <c r="AM466" s="329"/>
      <c r="AN466" s="25"/>
      <c r="AO466" s="24"/>
      <c r="AP466" s="258" t="s">
        <v>5276</v>
      </c>
      <c r="AQ466" s="259"/>
      <c r="AR466" s="259" t="s">
        <v>664</v>
      </c>
      <c r="AS466" s="259" t="s">
        <v>665</v>
      </c>
      <c r="AT466" s="262"/>
      <c r="AU466" s="262"/>
      <c r="AV466" s="262"/>
      <c r="AW466" s="262"/>
      <c r="AX466" s="262"/>
      <c r="AY466" s="262"/>
      <c r="AZ466" s="262"/>
      <c r="BA466" s="317">
        <v>564</v>
      </c>
      <c r="BB466" s="390">
        <v>1</v>
      </c>
    </row>
    <row r="467" spans="1:54" ht="24.95" customHeight="1">
      <c r="A467" s="322" t="s">
        <v>6856</v>
      </c>
      <c r="B467" s="19"/>
      <c r="C467" s="26">
        <v>22</v>
      </c>
      <c r="D467" s="27"/>
      <c r="E467" s="27"/>
      <c r="F467" s="26" t="s">
        <v>6800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6801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4787</v>
      </c>
      <c r="AK467" s="31">
        <v>45075</v>
      </c>
      <c r="AL467" s="328"/>
      <c r="AM467" s="329"/>
      <c r="AN467" s="25"/>
      <c r="AO467" s="24"/>
      <c r="AP467" s="258" t="s">
        <v>6800</v>
      </c>
      <c r="AQ467" s="259">
        <v>257</v>
      </c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>
        <v>3</v>
      </c>
    </row>
    <row r="468" spans="1:54" ht="24.95" customHeight="1">
      <c r="A468" s="322" t="s">
        <v>4807</v>
      </c>
      <c r="B468" s="19" t="s">
        <v>2206</v>
      </c>
      <c r="C468" s="26">
        <v>15</v>
      </c>
      <c r="D468" s="27" t="s">
        <v>2202</v>
      </c>
      <c r="E468" s="27"/>
      <c r="F468" s="26" t="s">
        <v>5968</v>
      </c>
      <c r="G468" s="26" t="s">
        <v>2665</v>
      </c>
      <c r="H468" s="26" t="s">
        <v>3</v>
      </c>
      <c r="I468" s="26"/>
      <c r="J468" s="26"/>
      <c r="K468" s="26"/>
      <c r="L468" s="26"/>
      <c r="M468" s="26" t="s">
        <v>767</v>
      </c>
      <c r="N468" s="26" t="s">
        <v>2666</v>
      </c>
      <c r="O468" s="26"/>
      <c r="P468" s="26" t="s">
        <v>3</v>
      </c>
      <c r="Q468" s="26" t="s">
        <v>2667</v>
      </c>
      <c r="R468" s="26" t="s">
        <v>3</v>
      </c>
      <c r="S468" s="26"/>
      <c r="T468" s="26" t="s">
        <v>3</v>
      </c>
      <c r="U468" s="26" t="s">
        <v>3</v>
      </c>
      <c r="V468" s="26"/>
      <c r="W468" s="26"/>
      <c r="X468" s="26"/>
      <c r="Y468" s="26"/>
      <c r="Z468" s="26" t="s">
        <v>3</v>
      </c>
      <c r="AA468" s="28" t="s">
        <v>1052</v>
      </c>
      <c r="AB468" s="28" t="s">
        <v>2668</v>
      </c>
      <c r="AC468" s="28"/>
      <c r="AD468" s="28"/>
      <c r="AE468" s="28" t="s">
        <v>695</v>
      </c>
      <c r="AF468" s="28" t="s">
        <v>765</v>
      </c>
      <c r="AG468" s="28"/>
      <c r="AH468" s="28" t="s">
        <v>2669</v>
      </c>
      <c r="AI468" s="29"/>
      <c r="AJ468" s="30" t="s">
        <v>2285</v>
      </c>
      <c r="AK468" s="31">
        <v>39248</v>
      </c>
      <c r="AL468" s="328"/>
      <c r="AM468" s="329"/>
      <c r="AN468" s="25" t="s">
        <v>2256</v>
      </c>
      <c r="AO468" s="24">
        <v>45060</v>
      </c>
      <c r="AP468" s="258" t="s">
        <v>2670</v>
      </c>
      <c r="AQ468" s="259"/>
      <c r="AR468" s="259" t="s">
        <v>875</v>
      </c>
      <c r="AS468" s="259" t="s">
        <v>2671</v>
      </c>
      <c r="AT468" s="262"/>
      <c r="AU468" s="262"/>
      <c r="AV468" s="262"/>
      <c r="AW468" s="262"/>
      <c r="AX468" s="262"/>
      <c r="AY468" s="262"/>
      <c r="AZ468" s="262"/>
      <c r="BA468" s="317">
        <v>239</v>
      </c>
      <c r="BB468" s="390">
        <v>2</v>
      </c>
    </row>
    <row r="469" spans="1:54" ht="24.95" customHeight="1">
      <c r="A469" s="322" t="s">
        <v>4807</v>
      </c>
      <c r="B469" s="19" t="s">
        <v>2336</v>
      </c>
      <c r="C469" s="26">
        <v>14</v>
      </c>
      <c r="D469" s="27" t="s">
        <v>2432</v>
      </c>
      <c r="E469" s="27"/>
      <c r="F469" s="26" t="s">
        <v>5940</v>
      </c>
      <c r="G469" s="26" t="s">
        <v>2441</v>
      </c>
      <c r="H469" s="26" t="s">
        <v>3</v>
      </c>
      <c r="I469" s="26"/>
      <c r="J469" s="26"/>
      <c r="K469" s="26"/>
      <c r="L469" s="26"/>
      <c r="M469" s="26" t="s">
        <v>2442</v>
      </c>
      <c r="N469" s="26" t="s">
        <v>2443</v>
      </c>
      <c r="O469" s="26"/>
      <c r="P469" s="26" t="s">
        <v>3</v>
      </c>
      <c r="Q469" s="26" t="s">
        <v>2444</v>
      </c>
      <c r="R469" s="26" t="s">
        <v>3</v>
      </c>
      <c r="S469" s="26"/>
      <c r="T469" s="26" t="s">
        <v>3</v>
      </c>
      <c r="U469" s="26" t="s">
        <v>3</v>
      </c>
      <c r="V469" s="26"/>
      <c r="W469" s="26"/>
      <c r="X469" s="26"/>
      <c r="Y469" s="26"/>
      <c r="Z469" s="26" t="s">
        <v>3</v>
      </c>
      <c r="AA469" s="28" t="s">
        <v>2445</v>
      </c>
      <c r="AB469" s="28" t="s">
        <v>2446</v>
      </c>
      <c r="AC469" s="28"/>
      <c r="AD469" s="28"/>
      <c r="AE469" s="28" t="s">
        <v>701</v>
      </c>
      <c r="AF469" s="28" t="s">
        <v>720</v>
      </c>
      <c r="AG469" s="28"/>
      <c r="AH469" s="28" t="s">
        <v>2447</v>
      </c>
      <c r="AI469" s="29"/>
      <c r="AJ469" s="30" t="s">
        <v>2285</v>
      </c>
      <c r="AK469" s="31">
        <v>39248</v>
      </c>
      <c r="AL469" s="328"/>
      <c r="AM469" s="329"/>
      <c r="AN469" s="25" t="s">
        <v>2256</v>
      </c>
      <c r="AO469" s="24">
        <v>45060</v>
      </c>
      <c r="AP469" s="258" t="s">
        <v>2448</v>
      </c>
      <c r="AQ469" s="259"/>
      <c r="AR469" s="259" t="s">
        <v>875</v>
      </c>
      <c r="AS469" s="259" t="s">
        <v>2449</v>
      </c>
      <c r="AT469" s="262"/>
      <c r="AU469" s="262"/>
      <c r="AV469" s="262"/>
      <c r="AW469" s="262"/>
      <c r="AX469" s="262"/>
      <c r="AY469" s="262"/>
      <c r="AZ469" s="262"/>
      <c r="BA469" s="317">
        <v>211</v>
      </c>
      <c r="BB469" s="390">
        <v>2</v>
      </c>
    </row>
    <row r="470" spans="1:54" ht="24.95" customHeight="1">
      <c r="A470" s="322" t="s">
        <v>4807</v>
      </c>
      <c r="B470" s="19" t="s">
        <v>2206</v>
      </c>
      <c r="C470" s="26">
        <v>15</v>
      </c>
      <c r="D470" s="27" t="s">
        <v>3871</v>
      </c>
      <c r="E470" s="27"/>
      <c r="F470" s="26" t="s">
        <v>6133</v>
      </c>
      <c r="G470" s="26" t="s">
        <v>3891</v>
      </c>
      <c r="H470" s="26"/>
      <c r="I470" s="26"/>
      <c r="J470" s="26"/>
      <c r="K470" s="26"/>
      <c r="L470" s="26"/>
      <c r="M470" s="26" t="s">
        <v>3892</v>
      </c>
      <c r="N470" s="26" t="s">
        <v>3893</v>
      </c>
      <c r="O470" s="26"/>
      <c r="P470" s="26"/>
      <c r="Q470" s="26" t="s">
        <v>3894</v>
      </c>
      <c r="R470" s="26"/>
      <c r="S470" s="26"/>
      <c r="T470" s="26"/>
      <c r="U470" s="26" t="s">
        <v>3895</v>
      </c>
      <c r="V470" s="26"/>
      <c r="W470" s="26"/>
      <c r="X470" s="26"/>
      <c r="Y470" s="26" t="s">
        <v>3896</v>
      </c>
      <c r="Z470" s="26" t="s">
        <v>3897</v>
      </c>
      <c r="AA470" s="28" t="s">
        <v>3898</v>
      </c>
      <c r="AB470" s="28" t="s">
        <v>3899</v>
      </c>
      <c r="AC470" s="28"/>
      <c r="AD470" s="28"/>
      <c r="AE470" s="28" t="s">
        <v>695</v>
      </c>
      <c r="AF470" s="28" t="s">
        <v>1573</v>
      </c>
      <c r="AG470" s="28"/>
      <c r="AH470" s="28" t="s">
        <v>3900</v>
      </c>
      <c r="AI470" s="29"/>
      <c r="AJ470" s="30" t="s">
        <v>2423</v>
      </c>
      <c r="AK470" s="31">
        <v>39248</v>
      </c>
      <c r="AL470" s="328"/>
      <c r="AM470" s="329"/>
      <c r="AN470" s="25" t="s">
        <v>2256</v>
      </c>
      <c r="AO470" s="24">
        <v>45060</v>
      </c>
      <c r="AP470" s="258" t="s">
        <v>3901</v>
      </c>
      <c r="AQ470" s="259"/>
      <c r="AR470" s="259" t="s">
        <v>2200</v>
      </c>
      <c r="AS470" s="259" t="s">
        <v>665</v>
      </c>
      <c r="AT470" s="262"/>
      <c r="AU470" s="262"/>
      <c r="AV470" s="262"/>
      <c r="AW470" s="262"/>
      <c r="AX470" s="262"/>
      <c r="AY470" s="262"/>
      <c r="AZ470" s="262"/>
      <c r="BA470" s="317">
        <v>410</v>
      </c>
      <c r="BB470" s="390">
        <v>2</v>
      </c>
    </row>
    <row r="471" spans="1:54" ht="24.95" customHeight="1">
      <c r="A471" s="322" t="s">
        <v>6856</v>
      </c>
      <c r="B471" s="19"/>
      <c r="C471" s="26">
        <v>25</v>
      </c>
      <c r="D471" s="27"/>
      <c r="E471" s="27"/>
      <c r="F471" s="26" t="s">
        <v>6619</v>
      </c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 t="s">
        <v>6620</v>
      </c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 t="s">
        <v>4787</v>
      </c>
      <c r="AK471" s="31">
        <v>45075</v>
      </c>
      <c r="AL471" s="328"/>
      <c r="AM471" s="329"/>
      <c r="AN471" s="25"/>
      <c r="AO471" s="24"/>
      <c r="AP471" s="258" t="s">
        <v>6619</v>
      </c>
      <c r="AQ471" s="259">
        <v>157</v>
      </c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>
        <v>3</v>
      </c>
    </row>
    <row r="472" spans="1:54" ht="24.95" customHeight="1">
      <c r="A472" s="322" t="s">
        <v>6856</v>
      </c>
      <c r="B472" s="19"/>
      <c r="C472" s="26"/>
      <c r="D472" s="27"/>
      <c r="E472" s="27"/>
      <c r="F472" s="26" t="s">
        <v>6342</v>
      </c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 t="s">
        <v>6343</v>
      </c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4787</v>
      </c>
      <c r="AK472" s="31">
        <v>45075</v>
      </c>
      <c r="AL472" s="328"/>
      <c r="AM472" s="329"/>
      <c r="AN472" s="25"/>
      <c r="AO472" s="24"/>
      <c r="AP472" s="258" t="s">
        <v>6344</v>
      </c>
      <c r="AQ472" s="259">
        <v>21</v>
      </c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>
        <v>3</v>
      </c>
    </row>
    <row r="473" spans="1:54" ht="24.95" customHeight="1">
      <c r="A473" s="322" t="s">
        <v>6856</v>
      </c>
      <c r="B473" s="19"/>
      <c r="C473" s="26">
        <v>24</v>
      </c>
      <c r="D473" s="27"/>
      <c r="E473" s="27"/>
      <c r="F473" s="26" t="s">
        <v>4800</v>
      </c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 t="s">
        <v>4801</v>
      </c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 t="s">
        <v>4787</v>
      </c>
      <c r="AK473" s="31">
        <v>45075</v>
      </c>
      <c r="AL473" s="328"/>
      <c r="AM473" s="329"/>
      <c r="AN473" s="25"/>
      <c r="AO473" s="24"/>
      <c r="AP473" s="258" t="s">
        <v>4800</v>
      </c>
      <c r="AQ473" s="259">
        <v>289</v>
      </c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>
        <v>3</v>
      </c>
    </row>
    <row r="474" spans="1:54" ht="24.95" customHeight="1">
      <c r="A474" s="322" t="s">
        <v>4807</v>
      </c>
      <c r="B474" s="19" t="s">
        <v>2215</v>
      </c>
      <c r="C474" s="26">
        <v>91</v>
      </c>
      <c r="D474" s="27" t="s">
        <v>827</v>
      </c>
      <c r="E474" s="27" t="s">
        <v>1180</v>
      </c>
      <c r="F474" s="26" t="s">
        <v>5795</v>
      </c>
      <c r="G474" s="26" t="s">
        <v>3</v>
      </c>
      <c r="H474" s="26" t="s">
        <v>3</v>
      </c>
      <c r="I474" s="26"/>
      <c r="J474" s="26"/>
      <c r="K474" s="26"/>
      <c r="L474" s="26"/>
      <c r="M474" s="26" t="s">
        <v>1181</v>
      </c>
      <c r="N474" s="26" t="s">
        <v>1182</v>
      </c>
      <c r="O474" s="26"/>
      <c r="P474" s="26"/>
      <c r="Q474" s="26" t="s">
        <v>1183</v>
      </c>
      <c r="R474" s="26"/>
      <c r="S474" s="26"/>
      <c r="T474" s="26"/>
      <c r="U474" s="26" t="s">
        <v>3</v>
      </c>
      <c r="V474" s="26"/>
      <c r="W474" s="26"/>
      <c r="X474" s="26"/>
      <c r="Y474" s="26" t="s">
        <v>1184</v>
      </c>
      <c r="Z474" s="26"/>
      <c r="AA474" s="28" t="s">
        <v>1185</v>
      </c>
      <c r="AB474" s="28" t="s">
        <v>1186</v>
      </c>
      <c r="AC474" s="28"/>
      <c r="AD474" s="28"/>
      <c r="AE474" s="28" t="s">
        <v>4</v>
      </c>
      <c r="AF474" s="28" t="s">
        <v>1187</v>
      </c>
      <c r="AG474" s="28"/>
      <c r="AH474" s="28" t="s">
        <v>1188</v>
      </c>
      <c r="AI474" s="29"/>
      <c r="AJ474" s="30" t="s">
        <v>3</v>
      </c>
      <c r="AK474" s="31" t="s">
        <v>3</v>
      </c>
      <c r="AL474" s="328"/>
      <c r="AM474" s="329"/>
      <c r="AN474" s="25"/>
      <c r="AO474" s="24"/>
      <c r="AP474" s="258" t="s">
        <v>1189</v>
      </c>
      <c r="AQ474" s="259"/>
      <c r="AR474" s="259" t="s">
        <v>834</v>
      </c>
      <c r="AS474" s="259" t="s">
        <v>665</v>
      </c>
      <c r="AT474" s="262"/>
      <c r="AU474" s="262"/>
      <c r="AV474" s="262" t="s">
        <v>1180</v>
      </c>
      <c r="AW474" s="262"/>
      <c r="AX474" s="262"/>
      <c r="AY474" s="262"/>
      <c r="AZ474" s="262"/>
      <c r="BA474" s="317">
        <v>60</v>
      </c>
      <c r="BB474" s="390">
        <v>1</v>
      </c>
    </row>
    <row r="475" spans="1:54" ht="24.95" customHeight="1">
      <c r="A475" s="322" t="s">
        <v>6856</v>
      </c>
      <c r="B475" s="19"/>
      <c r="C475" s="26">
        <v>23</v>
      </c>
      <c r="D475" s="27"/>
      <c r="E475" s="27"/>
      <c r="F475" s="26" t="s">
        <v>6713</v>
      </c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 t="s">
        <v>6714</v>
      </c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 t="s">
        <v>4787</v>
      </c>
      <c r="AK475" s="31">
        <v>45075</v>
      </c>
      <c r="AL475" s="328"/>
      <c r="AM475" s="329"/>
      <c r="AN475" s="25"/>
      <c r="AO475" s="24"/>
      <c r="AP475" s="258" t="s">
        <v>6713</v>
      </c>
      <c r="AQ475" s="259">
        <v>206</v>
      </c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>
        <v>3</v>
      </c>
    </row>
    <row r="476" spans="1:54" ht="24.95" customHeight="1">
      <c r="A476" s="322" t="s">
        <v>4807</v>
      </c>
      <c r="B476" s="19" t="s">
        <v>2227</v>
      </c>
      <c r="C476" s="26">
        <v>92</v>
      </c>
      <c r="D476" s="27" t="s">
        <v>1857</v>
      </c>
      <c r="E476" s="27" t="s">
        <v>2104</v>
      </c>
      <c r="F476" s="26" t="s">
        <v>5796</v>
      </c>
      <c r="G476" s="26" t="s">
        <v>2105</v>
      </c>
      <c r="H476" s="26" t="s">
        <v>2106</v>
      </c>
      <c r="I476" s="26"/>
      <c r="J476" s="26"/>
      <c r="K476" s="26"/>
      <c r="L476" s="26"/>
      <c r="M476" s="26" t="s">
        <v>2230</v>
      </c>
      <c r="N476" s="26" t="s">
        <v>2107</v>
      </c>
      <c r="O476" s="26"/>
      <c r="P476" s="26"/>
      <c r="Q476" s="26" t="s">
        <v>2108</v>
      </c>
      <c r="R476" s="26"/>
      <c r="S476" s="26"/>
      <c r="T476" s="26"/>
      <c r="U476" s="26"/>
      <c r="V476" s="26"/>
      <c r="W476" s="26"/>
      <c r="X476" s="26"/>
      <c r="Y476" s="26" t="s">
        <v>2109</v>
      </c>
      <c r="Z476" s="26"/>
      <c r="AA476" s="28" t="s">
        <v>2110</v>
      </c>
      <c r="AB476" s="28" t="s">
        <v>803</v>
      </c>
      <c r="AC476" s="28"/>
      <c r="AD476" s="28"/>
      <c r="AE476" s="28" t="s">
        <v>701</v>
      </c>
      <c r="AF476" s="28" t="s">
        <v>720</v>
      </c>
      <c r="AG476" s="28"/>
      <c r="AH476" s="28" t="s">
        <v>2111</v>
      </c>
      <c r="AI476" s="29"/>
      <c r="AJ476" s="30"/>
      <c r="AK476" s="31"/>
      <c r="AL476" s="328"/>
      <c r="AM476" s="329"/>
      <c r="AN476" s="25"/>
      <c r="AO476" s="24"/>
      <c r="AP476" s="258" t="s">
        <v>2112</v>
      </c>
      <c r="AQ476" s="259"/>
      <c r="AR476" s="259" t="s">
        <v>1311</v>
      </c>
      <c r="AS476" s="259" t="s">
        <v>665</v>
      </c>
      <c r="AT476" s="262"/>
      <c r="AU476" s="262"/>
      <c r="AV476" s="262"/>
      <c r="AW476" s="262" t="s">
        <v>2104</v>
      </c>
      <c r="AX476" s="262"/>
      <c r="AY476" s="262"/>
      <c r="AZ476" s="262"/>
      <c r="BA476" s="317">
        <v>170</v>
      </c>
      <c r="BB476" s="390">
        <v>1</v>
      </c>
    </row>
    <row r="477" spans="1:54" ht="24.95" customHeight="1">
      <c r="A477" s="322" t="s">
        <v>4807</v>
      </c>
      <c r="B477" s="19" t="s">
        <v>2214</v>
      </c>
      <c r="C477" s="26">
        <v>87</v>
      </c>
      <c r="D477" s="27"/>
      <c r="E477" s="27"/>
      <c r="F477" s="26" t="s">
        <v>6279</v>
      </c>
      <c r="G477" s="26" t="s">
        <v>3</v>
      </c>
      <c r="H477" s="26"/>
      <c r="I477" s="26"/>
      <c r="J477" s="26"/>
      <c r="K477" s="26"/>
      <c r="L477" s="26"/>
      <c r="M477" s="26" t="s">
        <v>673</v>
      </c>
      <c r="N477" s="26" t="s">
        <v>4590</v>
      </c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 t="s">
        <v>4591</v>
      </c>
      <c r="AB477" s="28" t="s">
        <v>4592</v>
      </c>
      <c r="AC477" s="28"/>
      <c r="AD477" s="28"/>
      <c r="AE477" s="28" t="s">
        <v>4</v>
      </c>
      <c r="AF477" s="28" t="s">
        <v>675</v>
      </c>
      <c r="AG477" s="28" t="s">
        <v>676</v>
      </c>
      <c r="AH477" s="28" t="s">
        <v>4593</v>
      </c>
      <c r="AI477" s="29"/>
      <c r="AJ477" s="30"/>
      <c r="AK477" s="31">
        <v>42742</v>
      </c>
      <c r="AL477" s="328"/>
      <c r="AM477" s="329"/>
      <c r="AN477" s="25" t="s">
        <v>2256</v>
      </c>
      <c r="AO477" s="24">
        <v>45060</v>
      </c>
      <c r="AP477" s="258" t="s">
        <v>4594</v>
      </c>
      <c r="AQ477" s="259"/>
      <c r="AR477" s="259" t="s">
        <v>664</v>
      </c>
      <c r="AS477" s="259" t="s">
        <v>4595</v>
      </c>
      <c r="AT477" s="262"/>
      <c r="AU477" s="262"/>
      <c r="AV477" s="262"/>
      <c r="AW477" s="262"/>
      <c r="AX477" s="262"/>
      <c r="AY477" s="262"/>
      <c r="AZ477" s="262"/>
      <c r="BA477" s="317">
        <v>597</v>
      </c>
      <c r="BB477" s="390">
        <v>2</v>
      </c>
    </row>
    <row r="478" spans="1:54" ht="24.95" customHeight="1">
      <c r="A478" s="322" t="s">
        <v>4807</v>
      </c>
      <c r="B478" s="19" t="s">
        <v>2215</v>
      </c>
      <c r="C478" s="26">
        <v>91</v>
      </c>
      <c r="D478" s="27" t="s">
        <v>827</v>
      </c>
      <c r="E478" s="27" t="s">
        <v>1171</v>
      </c>
      <c r="F478" s="26" t="s">
        <v>5797</v>
      </c>
      <c r="G478" s="26" t="s">
        <v>3</v>
      </c>
      <c r="H478" s="26" t="s">
        <v>1172</v>
      </c>
      <c r="I478" s="26"/>
      <c r="J478" s="26"/>
      <c r="K478" s="26"/>
      <c r="L478" s="26"/>
      <c r="M478" s="26" t="s">
        <v>1173</v>
      </c>
      <c r="N478" s="26" t="s">
        <v>1174</v>
      </c>
      <c r="O478" s="26"/>
      <c r="P478" s="26"/>
      <c r="Q478" s="26" t="s">
        <v>1175</v>
      </c>
      <c r="R478" s="26"/>
      <c r="S478" s="26"/>
      <c r="T478" s="26"/>
      <c r="U478" s="26" t="s">
        <v>3</v>
      </c>
      <c r="V478" s="26"/>
      <c r="W478" s="26"/>
      <c r="X478" s="26"/>
      <c r="Y478" s="26" t="s">
        <v>1176</v>
      </c>
      <c r="Z478" s="26"/>
      <c r="AA478" s="28" t="s">
        <v>1177</v>
      </c>
      <c r="AB478" s="28" t="s">
        <v>1178</v>
      </c>
      <c r="AC478" s="28"/>
      <c r="AD478" s="28"/>
      <c r="AE478" s="28"/>
      <c r="AF478" s="28"/>
      <c r="AG478" s="28"/>
      <c r="AH478" s="28"/>
      <c r="AI478" s="29"/>
      <c r="AJ478" s="30" t="s">
        <v>848</v>
      </c>
      <c r="AK478" s="31">
        <v>43405</v>
      </c>
      <c r="AL478" s="328"/>
      <c r="AM478" s="329"/>
      <c r="AN478" s="25"/>
      <c r="AO478" s="24"/>
      <c r="AP478" s="258" t="s">
        <v>1179</v>
      </c>
      <c r="AQ478" s="259"/>
      <c r="AR478" s="259" t="s">
        <v>834</v>
      </c>
      <c r="AS478" s="259" t="s">
        <v>665</v>
      </c>
      <c r="AT478" s="262"/>
      <c r="AU478" s="262"/>
      <c r="AV478" s="262" t="s">
        <v>1171</v>
      </c>
      <c r="AW478" s="262"/>
      <c r="AX478" s="262"/>
      <c r="AY478" s="262"/>
      <c r="AZ478" s="262"/>
      <c r="BA478" s="317">
        <v>59</v>
      </c>
      <c r="BB478" s="390">
        <v>1</v>
      </c>
    </row>
    <row r="479" spans="1:54" ht="24.95" customHeight="1">
      <c r="A479" s="322" t="s">
        <v>4807</v>
      </c>
      <c r="B479" s="19" t="s">
        <v>2206</v>
      </c>
      <c r="C479" s="26">
        <v>15</v>
      </c>
      <c r="D479" s="27" t="s">
        <v>2202</v>
      </c>
      <c r="E479" s="27"/>
      <c r="F479" s="26" t="s">
        <v>6063</v>
      </c>
      <c r="G479" s="26" t="s">
        <v>3</v>
      </c>
      <c r="H479" s="26" t="s">
        <v>3</v>
      </c>
      <c r="I479" s="26"/>
      <c r="J479" s="26"/>
      <c r="K479" s="26"/>
      <c r="L479" s="26"/>
      <c r="M479" s="26" t="s">
        <v>3</v>
      </c>
      <c r="N479" s="26" t="s">
        <v>3</v>
      </c>
      <c r="O479" s="26"/>
      <c r="P479" s="26" t="s">
        <v>3</v>
      </c>
      <c r="Q479" s="26" t="s">
        <v>3273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3274</v>
      </c>
      <c r="AB479" s="28" t="s">
        <v>3</v>
      </c>
      <c r="AC479" s="28"/>
      <c r="AD479" s="28"/>
      <c r="AE479" s="28" t="s">
        <v>3</v>
      </c>
      <c r="AF479" s="28" t="s">
        <v>3</v>
      </c>
      <c r="AG479" s="28"/>
      <c r="AH479" s="28" t="s">
        <v>3</v>
      </c>
      <c r="AI479" s="29"/>
      <c r="AJ479" s="30" t="s">
        <v>2285</v>
      </c>
      <c r="AK479" s="31">
        <v>39248</v>
      </c>
      <c r="AL479" s="328"/>
      <c r="AM479" s="329"/>
      <c r="AN479" s="25" t="s">
        <v>2256</v>
      </c>
      <c r="AO479" s="24">
        <v>45060</v>
      </c>
      <c r="AP479" s="258" t="s">
        <v>3274</v>
      </c>
      <c r="AQ479" s="259"/>
      <c r="AR479" s="259" t="s">
        <v>875</v>
      </c>
      <c r="AS479" s="259" t="s">
        <v>3275</v>
      </c>
      <c r="AT479" s="262"/>
      <c r="AU479" s="262"/>
      <c r="AV479" s="262"/>
      <c r="AW479" s="262"/>
      <c r="AX479" s="262"/>
      <c r="AY479" s="262"/>
      <c r="AZ479" s="262"/>
      <c r="BA479" s="317">
        <v>334</v>
      </c>
      <c r="BB479" s="390">
        <v>2</v>
      </c>
    </row>
    <row r="480" spans="1:54" ht="24.95" customHeight="1">
      <c r="A480" s="322" t="s">
        <v>4807</v>
      </c>
      <c r="B480" s="19" t="s">
        <v>2214</v>
      </c>
      <c r="C480" s="26">
        <v>87</v>
      </c>
      <c r="D480" s="27"/>
      <c r="E480" s="27"/>
      <c r="F480" s="26" t="s">
        <v>6305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 t="s">
        <v>3</v>
      </c>
      <c r="Q480" s="26" t="s">
        <v>3</v>
      </c>
      <c r="R480" s="26" t="s">
        <v>3</v>
      </c>
      <c r="S480" s="26"/>
      <c r="T480" s="26" t="s">
        <v>3</v>
      </c>
      <c r="U480" s="26" t="s">
        <v>3</v>
      </c>
      <c r="V480" s="26"/>
      <c r="W480" s="26"/>
      <c r="X480" s="26"/>
      <c r="Y480" s="26"/>
      <c r="Z480" s="26" t="s">
        <v>3</v>
      </c>
      <c r="AA480" s="28" t="s">
        <v>1473</v>
      </c>
      <c r="AB480" s="28" t="s">
        <v>4763</v>
      </c>
      <c r="AC480" s="28"/>
      <c r="AD480" s="28"/>
      <c r="AE480" s="28" t="s">
        <v>3</v>
      </c>
      <c r="AF480" s="28" t="s">
        <v>3</v>
      </c>
      <c r="AG480" s="28"/>
      <c r="AH480" s="28" t="s">
        <v>3</v>
      </c>
      <c r="AI480" s="29"/>
      <c r="AJ480" s="30" t="s">
        <v>2285</v>
      </c>
      <c r="AK480" s="31">
        <v>39248</v>
      </c>
      <c r="AL480" s="328"/>
      <c r="AM480" s="329"/>
      <c r="AN480" s="25" t="s">
        <v>2256</v>
      </c>
      <c r="AO480" s="24">
        <v>45060</v>
      </c>
      <c r="AP480" s="258" t="s">
        <v>4764</v>
      </c>
      <c r="AQ480" s="259"/>
      <c r="AR480" s="259" t="s">
        <v>875</v>
      </c>
      <c r="AS480" s="259" t="s">
        <v>4765</v>
      </c>
      <c r="AT480" s="262"/>
      <c r="AU480" s="262"/>
      <c r="AV480" s="262"/>
      <c r="AW480" s="262"/>
      <c r="AX480" s="262"/>
      <c r="AY480" s="262"/>
      <c r="AZ480" s="262"/>
      <c r="BA480" s="317">
        <v>624</v>
      </c>
      <c r="BB480" s="390">
        <v>2</v>
      </c>
    </row>
    <row r="481" spans="1:54" ht="24.95" customHeight="1">
      <c r="A481" s="322" t="s">
        <v>4807</v>
      </c>
      <c r="B481" s="19" t="s">
        <v>2215</v>
      </c>
      <c r="C481" s="26">
        <v>91</v>
      </c>
      <c r="D481" s="27" t="s">
        <v>1351</v>
      </c>
      <c r="E481" s="27" t="s">
        <v>1467</v>
      </c>
      <c r="F481" s="26" t="s">
        <v>5799</v>
      </c>
      <c r="G481" s="26" t="s">
        <v>3</v>
      </c>
      <c r="H481" s="26" t="s">
        <v>3</v>
      </c>
      <c r="I481" s="26"/>
      <c r="J481" s="26"/>
      <c r="K481" s="26"/>
      <c r="L481" s="26"/>
      <c r="M481" s="26" t="s">
        <v>1468</v>
      </c>
      <c r="N481" s="26" t="s">
        <v>1469</v>
      </c>
      <c r="O481" s="26"/>
      <c r="P481" s="26" t="s">
        <v>1470</v>
      </c>
      <c r="Q481" s="26" t="s">
        <v>1471</v>
      </c>
      <c r="R481" s="26"/>
      <c r="S481" s="26"/>
      <c r="T481" s="26"/>
      <c r="U481" s="26" t="s">
        <v>3</v>
      </c>
      <c r="V481" s="26"/>
      <c r="W481" s="26"/>
      <c r="X481" s="26"/>
      <c r="Y481" s="26" t="s">
        <v>1472</v>
      </c>
      <c r="Z481" s="26"/>
      <c r="AA481" s="28" t="s">
        <v>1473</v>
      </c>
      <c r="AB481" s="28" t="s">
        <v>729</v>
      </c>
      <c r="AC481" s="28"/>
      <c r="AD481" s="28"/>
      <c r="AE481" s="28" t="s">
        <v>870</v>
      </c>
      <c r="AF481" s="28" t="s">
        <v>871</v>
      </c>
      <c r="AG481" s="28"/>
      <c r="AH481" s="28" t="s">
        <v>1474</v>
      </c>
      <c r="AI481" s="29"/>
      <c r="AJ481" s="30" t="s">
        <v>3</v>
      </c>
      <c r="AK481" s="31" t="s">
        <v>3</v>
      </c>
      <c r="AL481" s="328"/>
      <c r="AM481" s="329"/>
      <c r="AN481" s="25"/>
      <c r="AO481" s="24"/>
      <c r="AP481" s="258" t="s">
        <v>1475</v>
      </c>
      <c r="AQ481" s="259"/>
      <c r="AR481" s="259" t="s">
        <v>834</v>
      </c>
      <c r="AS481" s="259" t="s">
        <v>665</v>
      </c>
      <c r="AT481" s="262"/>
      <c r="AU481" s="262"/>
      <c r="AV481" s="262" t="s">
        <v>1467</v>
      </c>
      <c r="AW481" s="262"/>
      <c r="AX481" s="262"/>
      <c r="AY481" s="262"/>
      <c r="AZ481" s="262"/>
      <c r="BA481" s="317">
        <v>89</v>
      </c>
      <c r="BB481" s="390">
        <v>1</v>
      </c>
    </row>
    <row r="482" spans="1:54" ht="24.95" customHeight="1">
      <c r="A482" s="322" t="s">
        <v>4807</v>
      </c>
      <c r="B482" s="19" t="s">
        <v>4316</v>
      </c>
      <c r="C482" s="26">
        <v>18</v>
      </c>
      <c r="D482" s="27" t="s">
        <v>4330</v>
      </c>
      <c r="E482" s="27"/>
      <c r="F482" s="26" t="s">
        <v>6243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 t="s">
        <v>4331</v>
      </c>
      <c r="U482" s="26"/>
      <c r="V482" s="26" t="s">
        <v>4332</v>
      </c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 t="s">
        <v>2256</v>
      </c>
      <c r="AO482" s="24">
        <v>45060</v>
      </c>
      <c r="AP482" s="258" t="s">
        <v>4333</v>
      </c>
      <c r="AQ482" s="259"/>
      <c r="AR482" s="259" t="s">
        <v>671</v>
      </c>
      <c r="AS482" s="259" t="s">
        <v>4334</v>
      </c>
      <c r="AT482" s="262"/>
      <c r="AU482" s="262"/>
      <c r="AV482" s="262"/>
      <c r="AW482" s="262"/>
      <c r="AX482" s="262"/>
      <c r="AY482" s="262"/>
      <c r="AZ482" s="262"/>
      <c r="BA482" s="317">
        <v>522</v>
      </c>
      <c r="BB482" s="390">
        <v>2</v>
      </c>
    </row>
    <row r="483" spans="1:54" ht="24.95" customHeight="1">
      <c r="A483" s="322" t="s">
        <v>6856</v>
      </c>
      <c r="B483" s="19"/>
      <c r="C483" s="26">
        <v>91</v>
      </c>
      <c r="D483" s="27"/>
      <c r="E483" s="27"/>
      <c r="F483" s="26" t="s">
        <v>6745</v>
      </c>
      <c r="G483" s="26"/>
      <c r="H483" s="26"/>
      <c r="I483" s="26"/>
      <c r="J483" s="26"/>
      <c r="K483" s="26"/>
      <c r="L483" s="26"/>
      <c r="M483" s="26"/>
      <c r="N483" s="26"/>
      <c r="O483" s="26"/>
      <c r="P483" s="26" t="s">
        <v>6746</v>
      </c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 t="s">
        <v>4787</v>
      </c>
      <c r="AK483" s="31">
        <v>45075</v>
      </c>
      <c r="AL483" s="328"/>
      <c r="AM483" s="329"/>
      <c r="AN483" s="25"/>
      <c r="AO483" s="24"/>
      <c r="AP483" s="258" t="s">
        <v>6747</v>
      </c>
      <c r="AQ483" s="259">
        <v>228</v>
      </c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>
        <v>3</v>
      </c>
    </row>
    <row r="484" spans="1:54" ht="24.95" customHeight="1">
      <c r="A484" s="322" t="s">
        <v>4807</v>
      </c>
      <c r="B484" s="19" t="s">
        <v>2206</v>
      </c>
      <c r="C484" s="26">
        <v>15</v>
      </c>
      <c r="D484" s="27" t="s">
        <v>2202</v>
      </c>
      <c r="E484" s="27"/>
      <c r="F484" s="26" t="s">
        <v>5963</v>
      </c>
      <c r="G484" s="26" t="s">
        <v>3</v>
      </c>
      <c r="H484" s="26" t="s">
        <v>3</v>
      </c>
      <c r="I484" s="26"/>
      <c r="J484" s="26"/>
      <c r="K484" s="26"/>
      <c r="L484" s="26"/>
      <c r="M484" s="26" t="s">
        <v>3</v>
      </c>
      <c r="N484" s="26" t="s">
        <v>3</v>
      </c>
      <c r="O484" s="26"/>
      <c r="P484" s="26" t="s">
        <v>3</v>
      </c>
      <c r="Q484" s="26" t="s">
        <v>3</v>
      </c>
      <c r="R484" s="26" t="s">
        <v>3</v>
      </c>
      <c r="S484" s="26"/>
      <c r="T484" s="26" t="s">
        <v>3</v>
      </c>
      <c r="U484" s="26" t="s">
        <v>3</v>
      </c>
      <c r="V484" s="26"/>
      <c r="W484" s="26"/>
      <c r="X484" s="26"/>
      <c r="Y484" s="26"/>
      <c r="Z484" s="26" t="s">
        <v>3</v>
      </c>
      <c r="AA484" s="28" t="s">
        <v>2630</v>
      </c>
      <c r="AB484" s="28" t="s">
        <v>820</v>
      </c>
      <c r="AC484" s="28"/>
      <c r="AD484" s="28"/>
      <c r="AE484" s="28" t="s">
        <v>3</v>
      </c>
      <c r="AF484" s="28" t="s">
        <v>3</v>
      </c>
      <c r="AG484" s="28"/>
      <c r="AH484" s="28" t="s">
        <v>3</v>
      </c>
      <c r="AI484" s="29"/>
      <c r="AJ484" s="30" t="s">
        <v>2285</v>
      </c>
      <c r="AK484" s="31">
        <v>39248</v>
      </c>
      <c r="AL484" s="328"/>
      <c r="AM484" s="329"/>
      <c r="AN484" s="25" t="s">
        <v>2256</v>
      </c>
      <c r="AO484" s="24">
        <v>45060</v>
      </c>
      <c r="AP484" s="258" t="s">
        <v>2631</v>
      </c>
      <c r="AQ484" s="259"/>
      <c r="AR484" s="259" t="s">
        <v>875</v>
      </c>
      <c r="AS484" s="259" t="s">
        <v>2632</v>
      </c>
      <c r="AT484" s="262"/>
      <c r="AU484" s="262"/>
      <c r="AV484" s="262"/>
      <c r="AW484" s="262"/>
      <c r="AX484" s="262"/>
      <c r="AY484" s="262"/>
      <c r="AZ484" s="262"/>
      <c r="BA484" s="317">
        <v>234</v>
      </c>
      <c r="BB484" s="390">
        <v>2</v>
      </c>
    </row>
    <row r="485" spans="1:54" ht="24.95" customHeight="1">
      <c r="A485" s="322" t="s">
        <v>4807</v>
      </c>
      <c r="B485" s="19" t="s">
        <v>2206</v>
      </c>
      <c r="C485" s="26">
        <v>15</v>
      </c>
      <c r="D485" s="27" t="s">
        <v>2207</v>
      </c>
      <c r="E485" s="27"/>
      <c r="F485" s="26" t="s">
        <v>6111</v>
      </c>
      <c r="G485" s="26" t="s">
        <v>3</v>
      </c>
      <c r="H485" s="26"/>
      <c r="I485" s="26"/>
      <c r="J485" s="26"/>
      <c r="K485" s="26"/>
      <c r="L485" s="26"/>
      <c r="M485" s="26" t="s">
        <v>3219</v>
      </c>
      <c r="N485" s="26" t="s">
        <v>3655</v>
      </c>
      <c r="O485" s="26"/>
      <c r="P485" s="26" t="s">
        <v>3656</v>
      </c>
      <c r="Q485" s="26" t="s">
        <v>3657</v>
      </c>
      <c r="R485" s="26"/>
      <c r="S485" s="26" t="s">
        <v>3658</v>
      </c>
      <c r="T485" s="26"/>
      <c r="U485" s="26" t="s">
        <v>3659</v>
      </c>
      <c r="V485" s="26"/>
      <c r="W485" s="26"/>
      <c r="X485" s="26"/>
      <c r="Y485" s="26" t="s">
        <v>3660</v>
      </c>
      <c r="Z485" s="26" t="s">
        <v>714</v>
      </c>
      <c r="AA485" s="28" t="s">
        <v>3661</v>
      </c>
      <c r="AB485" s="28" t="s">
        <v>3662</v>
      </c>
      <c r="AC485" s="28"/>
      <c r="AD485" s="28"/>
      <c r="AE485" s="28" t="s">
        <v>695</v>
      </c>
      <c r="AF485" s="28" t="s">
        <v>3224</v>
      </c>
      <c r="AG485" s="28"/>
      <c r="AH485" s="28" t="s">
        <v>3663</v>
      </c>
      <c r="AI485" s="29"/>
      <c r="AJ485" s="30" t="s">
        <v>2423</v>
      </c>
      <c r="AK485" s="31">
        <v>39248</v>
      </c>
      <c r="AL485" s="328"/>
      <c r="AM485" s="329"/>
      <c r="AN485" s="25" t="s">
        <v>2256</v>
      </c>
      <c r="AO485" s="24">
        <v>45060</v>
      </c>
      <c r="AP485" s="258" t="s">
        <v>3664</v>
      </c>
      <c r="AQ485" s="259"/>
      <c r="AR485" s="259" t="s">
        <v>2200</v>
      </c>
      <c r="AS485" s="259" t="s">
        <v>665</v>
      </c>
      <c r="AT485" s="262"/>
      <c r="AU485" s="262"/>
      <c r="AV485" s="262"/>
      <c r="AW485" s="262"/>
      <c r="AX485" s="262"/>
      <c r="AY485" s="262"/>
      <c r="AZ485" s="262"/>
      <c r="BA485" s="317">
        <v>388</v>
      </c>
      <c r="BB485" s="390">
        <v>2</v>
      </c>
    </row>
    <row r="486" spans="1:54" ht="24.95" customHeight="1">
      <c r="A486" s="322" t="s">
        <v>4807</v>
      </c>
      <c r="B486" s="19" t="s">
        <v>2336</v>
      </c>
      <c r="C486" s="26">
        <v>14</v>
      </c>
      <c r="D486" s="27" t="s">
        <v>2489</v>
      </c>
      <c r="E486" s="27"/>
      <c r="F486" s="26" t="s">
        <v>5946</v>
      </c>
      <c r="G486" s="26" t="s">
        <v>2498</v>
      </c>
      <c r="H486" s="26" t="s">
        <v>3</v>
      </c>
      <c r="I486" s="26"/>
      <c r="J486" s="26"/>
      <c r="K486" s="26"/>
      <c r="L486" s="26"/>
      <c r="M486" s="26" t="s">
        <v>2499</v>
      </c>
      <c r="N486" s="26" t="s">
        <v>2500</v>
      </c>
      <c r="O486" s="26"/>
      <c r="P486" s="26" t="s">
        <v>3</v>
      </c>
      <c r="Q486" s="26" t="s">
        <v>2501</v>
      </c>
      <c r="R486" s="26" t="s">
        <v>3</v>
      </c>
      <c r="S486" s="26"/>
      <c r="T486" s="26" t="s">
        <v>3</v>
      </c>
      <c r="U486" s="26" t="s">
        <v>3</v>
      </c>
      <c r="V486" s="26"/>
      <c r="W486" s="26"/>
      <c r="X486" s="26"/>
      <c r="Y486" s="26"/>
      <c r="Z486" s="26" t="s">
        <v>3</v>
      </c>
      <c r="AA486" s="28" t="s">
        <v>2502</v>
      </c>
      <c r="AB486" s="28" t="s">
        <v>2503</v>
      </c>
      <c r="AC486" s="28"/>
      <c r="AD486" s="28"/>
      <c r="AE486" s="28" t="s">
        <v>691</v>
      </c>
      <c r="AF486" s="28" t="s">
        <v>2504</v>
      </c>
      <c r="AG486" s="28"/>
      <c r="AH486" s="28" t="s">
        <v>2505</v>
      </c>
      <c r="AI486" s="29"/>
      <c r="AJ486" s="30" t="s">
        <v>2285</v>
      </c>
      <c r="AK486" s="31">
        <v>39248</v>
      </c>
      <c r="AL486" s="328"/>
      <c r="AM486" s="329"/>
      <c r="AN486" s="25" t="s">
        <v>2256</v>
      </c>
      <c r="AO486" s="24">
        <v>45060</v>
      </c>
      <c r="AP486" s="258" t="s">
        <v>2506</v>
      </c>
      <c r="AQ486" s="259"/>
      <c r="AR486" s="259" t="s">
        <v>875</v>
      </c>
      <c r="AS486" s="259" t="s">
        <v>2507</v>
      </c>
      <c r="AT486" s="262"/>
      <c r="AU486" s="262"/>
      <c r="AV486" s="262"/>
      <c r="AW486" s="262"/>
      <c r="AX486" s="262"/>
      <c r="AY486" s="262"/>
      <c r="AZ486" s="262"/>
      <c r="BA486" s="317">
        <v>217</v>
      </c>
      <c r="BB486" s="390">
        <v>2</v>
      </c>
    </row>
    <row r="487" spans="1:54" ht="24.95" customHeight="1">
      <c r="A487" s="322" t="s">
        <v>4807</v>
      </c>
      <c r="B487" s="19" t="s">
        <v>2206</v>
      </c>
      <c r="C487" s="26">
        <v>15</v>
      </c>
      <c r="D487" s="27" t="s">
        <v>2202</v>
      </c>
      <c r="E487" s="27"/>
      <c r="F487" s="26" t="s">
        <v>6021</v>
      </c>
      <c r="G487" s="26" t="s">
        <v>3029</v>
      </c>
      <c r="H487" s="26" t="s">
        <v>3</v>
      </c>
      <c r="I487" s="26"/>
      <c r="J487" s="26"/>
      <c r="K487" s="26"/>
      <c r="L487" s="26"/>
      <c r="M487" s="26" t="s">
        <v>3030</v>
      </c>
      <c r="N487" s="26" t="s">
        <v>3031</v>
      </c>
      <c r="O487" s="26"/>
      <c r="P487" s="26" t="s">
        <v>3</v>
      </c>
      <c r="Q487" s="26" t="s">
        <v>3032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2502</v>
      </c>
      <c r="AB487" s="28" t="s">
        <v>3033</v>
      </c>
      <c r="AC487" s="28"/>
      <c r="AD487" s="28"/>
      <c r="AE487" s="28" t="s">
        <v>701</v>
      </c>
      <c r="AF487" s="28" t="s">
        <v>720</v>
      </c>
      <c r="AG487" s="28"/>
      <c r="AH487" s="28" t="s">
        <v>3034</v>
      </c>
      <c r="AI487" s="29"/>
      <c r="AJ487" s="30" t="s">
        <v>2285</v>
      </c>
      <c r="AK487" s="31">
        <v>39248</v>
      </c>
      <c r="AL487" s="328"/>
      <c r="AM487" s="329"/>
      <c r="AN487" s="25" t="s">
        <v>2256</v>
      </c>
      <c r="AO487" s="24">
        <v>45060</v>
      </c>
      <c r="AP487" s="258" t="s">
        <v>3035</v>
      </c>
      <c r="AQ487" s="259"/>
      <c r="AR487" s="259" t="s">
        <v>875</v>
      </c>
      <c r="AS487" s="259" t="s">
        <v>3036</v>
      </c>
      <c r="AT487" s="262"/>
      <c r="AU487" s="262"/>
      <c r="AV487" s="262"/>
      <c r="AW487" s="262"/>
      <c r="AX487" s="262"/>
      <c r="AY487" s="262"/>
      <c r="AZ487" s="262"/>
      <c r="BA487" s="317">
        <v>292</v>
      </c>
      <c r="BB487" s="390">
        <v>2</v>
      </c>
    </row>
    <row r="488" spans="1:54" ht="24.95" customHeight="1">
      <c r="A488" s="322" t="s">
        <v>4807</v>
      </c>
      <c r="B488" s="19" t="s">
        <v>2206</v>
      </c>
      <c r="C488" s="26">
        <v>15</v>
      </c>
      <c r="D488" s="27" t="s">
        <v>3920</v>
      </c>
      <c r="E488" s="27"/>
      <c r="F488" s="26" t="s">
        <v>6161</v>
      </c>
      <c r="G488" s="26" t="s">
        <v>3</v>
      </c>
      <c r="H488" s="26" t="s">
        <v>3</v>
      </c>
      <c r="I488" s="26"/>
      <c r="J488" s="26"/>
      <c r="K488" s="26"/>
      <c r="L488" s="26"/>
      <c r="M488" s="26" t="s">
        <v>3</v>
      </c>
      <c r="N488" s="26" t="s">
        <v>3</v>
      </c>
      <c r="O488" s="26"/>
      <c r="P488" s="26" t="s">
        <v>3</v>
      </c>
      <c r="Q488" s="26" t="s">
        <v>3</v>
      </c>
      <c r="R488" s="26" t="s">
        <v>3</v>
      </c>
      <c r="S488" s="26"/>
      <c r="T488" s="26" t="s">
        <v>3</v>
      </c>
      <c r="U488" s="26" t="s">
        <v>3</v>
      </c>
      <c r="V488" s="26"/>
      <c r="W488" s="26"/>
      <c r="X488" s="26"/>
      <c r="Y488" s="26"/>
      <c r="Z488" s="26" t="s">
        <v>3</v>
      </c>
      <c r="AA488" s="28" t="s">
        <v>4017</v>
      </c>
      <c r="AB488" s="28" t="s">
        <v>4018</v>
      </c>
      <c r="AC488" s="28"/>
      <c r="AD488" s="28"/>
      <c r="AE488" s="28" t="s">
        <v>3</v>
      </c>
      <c r="AF488" s="28" t="s">
        <v>3</v>
      </c>
      <c r="AG488" s="28"/>
      <c r="AH488" s="28" t="s">
        <v>3</v>
      </c>
      <c r="AI488" s="29"/>
      <c r="AJ488" s="30" t="s">
        <v>2285</v>
      </c>
      <c r="AK488" s="31">
        <v>39248</v>
      </c>
      <c r="AL488" s="328"/>
      <c r="AM488" s="329"/>
      <c r="AN488" s="25" t="s">
        <v>2256</v>
      </c>
      <c r="AO488" s="24">
        <v>45060</v>
      </c>
      <c r="AP488" s="258" t="s">
        <v>4019</v>
      </c>
      <c r="AQ488" s="259"/>
      <c r="AR488" s="259" t="s">
        <v>875</v>
      </c>
      <c r="AS488" s="259" t="s">
        <v>4020</v>
      </c>
      <c r="AT488" s="262"/>
      <c r="AU488" s="262"/>
      <c r="AV488" s="262"/>
      <c r="AW488" s="262"/>
      <c r="AX488" s="262"/>
      <c r="AY488" s="262"/>
      <c r="AZ488" s="262"/>
      <c r="BA488" s="317">
        <v>438</v>
      </c>
      <c r="BB488" s="390">
        <v>2</v>
      </c>
    </row>
    <row r="489" spans="1:54" ht="24.95" customHeight="1">
      <c r="A489" s="322" t="s">
        <v>4807</v>
      </c>
      <c r="B489" s="19" t="s">
        <v>2206</v>
      </c>
      <c r="C489" s="26">
        <v>15</v>
      </c>
      <c r="D489" s="27" t="s">
        <v>2202</v>
      </c>
      <c r="E489" s="27"/>
      <c r="F489" s="26" t="s">
        <v>6041</v>
      </c>
      <c r="G489" s="26" t="s">
        <v>3174</v>
      </c>
      <c r="H489" s="26" t="s">
        <v>3</v>
      </c>
      <c r="I489" s="26"/>
      <c r="J489" s="26"/>
      <c r="K489" s="26"/>
      <c r="L489" s="26"/>
      <c r="M489" s="26" t="s">
        <v>3175</v>
      </c>
      <c r="N489" s="26" t="s">
        <v>3176</v>
      </c>
      <c r="O489" s="26"/>
      <c r="P489" s="26" t="s">
        <v>3</v>
      </c>
      <c r="Q489" s="26" t="s">
        <v>3177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3178</v>
      </c>
      <c r="AB489" s="28" t="s">
        <v>3179</v>
      </c>
      <c r="AC489" s="28"/>
      <c r="AD489" s="28"/>
      <c r="AE489" s="28" t="s">
        <v>701</v>
      </c>
      <c r="AF489" s="28" t="s">
        <v>720</v>
      </c>
      <c r="AG489" s="28"/>
      <c r="AH489" s="28" t="s">
        <v>3180</v>
      </c>
      <c r="AI489" s="29"/>
      <c r="AJ489" s="30" t="s">
        <v>2285</v>
      </c>
      <c r="AK489" s="31">
        <v>39248</v>
      </c>
      <c r="AL489" s="328"/>
      <c r="AM489" s="329"/>
      <c r="AN489" s="25" t="s">
        <v>2256</v>
      </c>
      <c r="AO489" s="24">
        <v>45060</v>
      </c>
      <c r="AP489" s="258" t="s">
        <v>3181</v>
      </c>
      <c r="AQ489" s="259"/>
      <c r="AR489" s="259" t="s">
        <v>875</v>
      </c>
      <c r="AS489" s="259" t="s">
        <v>3182</v>
      </c>
      <c r="AT489" s="262"/>
      <c r="AU489" s="262"/>
      <c r="AV489" s="262"/>
      <c r="AW489" s="262"/>
      <c r="AX489" s="262"/>
      <c r="AY489" s="262"/>
      <c r="AZ489" s="262"/>
      <c r="BA489" s="317">
        <v>312</v>
      </c>
      <c r="BB489" s="390">
        <v>2</v>
      </c>
    </row>
    <row r="490" spans="1:54" ht="24.95" customHeight="1">
      <c r="A490" s="322" t="s">
        <v>4807</v>
      </c>
      <c r="B490" s="19" t="s">
        <v>2206</v>
      </c>
      <c r="C490" s="26">
        <v>15</v>
      </c>
      <c r="D490" s="27" t="s">
        <v>2202</v>
      </c>
      <c r="E490" s="27"/>
      <c r="F490" s="26" t="s">
        <v>5957</v>
      </c>
      <c r="G490" s="26" t="s">
        <v>2581</v>
      </c>
      <c r="H490" s="26" t="s">
        <v>3</v>
      </c>
      <c r="I490" s="26"/>
      <c r="J490" s="26"/>
      <c r="K490" s="26"/>
      <c r="L490" s="26"/>
      <c r="M490" s="26" t="s">
        <v>2582</v>
      </c>
      <c r="N490" s="26" t="s">
        <v>2583</v>
      </c>
      <c r="O490" s="26"/>
      <c r="P490" s="26" t="s">
        <v>3</v>
      </c>
      <c r="Q490" s="26" t="s">
        <v>3</v>
      </c>
      <c r="R490" s="26" t="s">
        <v>3</v>
      </c>
      <c r="S490" s="26"/>
      <c r="T490" s="26" t="s">
        <v>3</v>
      </c>
      <c r="U490" s="26" t="s">
        <v>3</v>
      </c>
      <c r="V490" s="26"/>
      <c r="W490" s="26"/>
      <c r="X490" s="26"/>
      <c r="Y490" s="26"/>
      <c r="Z490" s="26" t="s">
        <v>3</v>
      </c>
      <c r="AA490" s="28" t="s">
        <v>2584</v>
      </c>
      <c r="AB490" s="28" t="s">
        <v>2585</v>
      </c>
      <c r="AC490" s="28"/>
      <c r="AD490" s="28"/>
      <c r="AE490" s="28" t="s">
        <v>701</v>
      </c>
      <c r="AF490" s="28" t="s">
        <v>720</v>
      </c>
      <c r="AG490" s="28"/>
      <c r="AH490" s="28" t="s">
        <v>2586</v>
      </c>
      <c r="AI490" s="29"/>
      <c r="AJ490" s="30" t="s">
        <v>2285</v>
      </c>
      <c r="AK490" s="31">
        <v>39248</v>
      </c>
      <c r="AL490" s="328"/>
      <c r="AM490" s="329"/>
      <c r="AN490" s="25" t="s">
        <v>2256</v>
      </c>
      <c r="AO490" s="24">
        <v>45060</v>
      </c>
      <c r="AP490" s="258" t="s">
        <v>2587</v>
      </c>
      <c r="AQ490" s="259"/>
      <c r="AR490" s="259" t="s">
        <v>875</v>
      </c>
      <c r="AS490" s="259" t="s">
        <v>2588</v>
      </c>
      <c r="AT490" s="262"/>
      <c r="AU490" s="262"/>
      <c r="AV490" s="262"/>
      <c r="AW490" s="262"/>
      <c r="AX490" s="262"/>
      <c r="AY490" s="262"/>
      <c r="AZ490" s="262"/>
      <c r="BA490" s="317">
        <v>228</v>
      </c>
      <c r="BB490" s="390">
        <v>2</v>
      </c>
    </row>
    <row r="491" spans="1:54" ht="24.95" customHeight="1">
      <c r="A491" s="322" t="s">
        <v>4807</v>
      </c>
      <c r="B491" s="19" t="s">
        <v>2205</v>
      </c>
      <c r="C491" s="26">
        <v>13</v>
      </c>
      <c r="D491" s="27">
        <v>3</v>
      </c>
      <c r="E491" s="27"/>
      <c r="F491" s="26" t="s">
        <v>5923</v>
      </c>
      <c r="G491" s="26" t="s">
        <v>2297</v>
      </c>
      <c r="H491" s="26"/>
      <c r="I491" s="26"/>
      <c r="J491" s="26"/>
      <c r="K491" s="26"/>
      <c r="L491" s="26"/>
      <c r="M491" s="26" t="s">
        <v>2298</v>
      </c>
      <c r="N491" s="26" t="s">
        <v>2299</v>
      </c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 t="s">
        <v>2300</v>
      </c>
      <c r="Z491" s="26"/>
      <c r="AA491" s="28" t="s">
        <v>2301</v>
      </c>
      <c r="AB491" s="28" t="s">
        <v>2302</v>
      </c>
      <c r="AC491" s="28"/>
      <c r="AD491" s="28"/>
      <c r="AE491" s="28" t="s">
        <v>1605</v>
      </c>
      <c r="AF491" s="28" t="s">
        <v>2303</v>
      </c>
      <c r="AG491" s="28" t="s">
        <v>2304</v>
      </c>
      <c r="AH491" s="28" t="s">
        <v>2305</v>
      </c>
      <c r="AI491" s="29"/>
      <c r="AJ491" s="30"/>
      <c r="AK491" s="31"/>
      <c r="AL491" s="328"/>
      <c r="AM491" s="329"/>
      <c r="AN491" s="25" t="s">
        <v>2256</v>
      </c>
      <c r="AO491" s="24">
        <v>45060</v>
      </c>
      <c r="AP491" s="258" t="s">
        <v>2306</v>
      </c>
      <c r="AQ491" s="259"/>
      <c r="AR491" s="259" t="s">
        <v>664</v>
      </c>
      <c r="AS491" s="259" t="s">
        <v>665</v>
      </c>
      <c r="AT491" s="262"/>
      <c r="AU491" s="262"/>
      <c r="AV491" s="262"/>
      <c r="AW491" s="262"/>
      <c r="AX491" s="262"/>
      <c r="AY491" s="262"/>
      <c r="AZ491" s="262"/>
      <c r="BA491" s="317">
        <v>190</v>
      </c>
      <c r="BB491" s="390">
        <v>2</v>
      </c>
    </row>
    <row r="492" spans="1:54" ht="24.95" customHeight="1">
      <c r="A492" s="322" t="s">
        <v>4807</v>
      </c>
      <c r="B492" s="19" t="s">
        <v>2206</v>
      </c>
      <c r="C492" s="26">
        <v>15</v>
      </c>
      <c r="D492" s="27" t="s">
        <v>2202</v>
      </c>
      <c r="E492" s="27"/>
      <c r="F492" s="26" t="s">
        <v>6043</v>
      </c>
      <c r="G492" s="26" t="s">
        <v>3019</v>
      </c>
      <c r="H492" s="26" t="s">
        <v>3</v>
      </c>
      <c r="I492" s="26"/>
      <c r="J492" s="26"/>
      <c r="K492" s="26"/>
      <c r="L492" s="26"/>
      <c r="M492" s="26" t="s">
        <v>2733</v>
      </c>
      <c r="N492" s="26" t="s">
        <v>3186</v>
      </c>
      <c r="O492" s="26"/>
      <c r="P492" s="26" t="s">
        <v>3187</v>
      </c>
      <c r="Q492" s="26" t="s">
        <v>3188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3023</v>
      </c>
      <c r="AB492" s="28" t="s">
        <v>3189</v>
      </c>
      <c r="AC492" s="28"/>
      <c r="AD492" s="28"/>
      <c r="AE492" s="28" t="s">
        <v>3</v>
      </c>
      <c r="AF492" s="28" t="s">
        <v>3</v>
      </c>
      <c r="AG492" s="28"/>
      <c r="AH492" s="28" t="s">
        <v>3186</v>
      </c>
      <c r="AI492" s="29"/>
      <c r="AJ492" s="30" t="s">
        <v>2285</v>
      </c>
      <c r="AK492" s="31">
        <v>39248</v>
      </c>
      <c r="AL492" s="328"/>
      <c r="AM492" s="329"/>
      <c r="AN492" s="25" t="s">
        <v>2256</v>
      </c>
      <c r="AO492" s="24">
        <v>45060</v>
      </c>
      <c r="AP492" s="258" t="s">
        <v>3190</v>
      </c>
      <c r="AQ492" s="259"/>
      <c r="AR492" s="259" t="s">
        <v>875</v>
      </c>
      <c r="AS492" s="259" t="s">
        <v>3191</v>
      </c>
      <c r="AT492" s="262"/>
      <c r="AU492" s="262"/>
      <c r="AV492" s="262"/>
      <c r="AW492" s="262"/>
      <c r="AX492" s="262"/>
      <c r="AY492" s="262"/>
      <c r="AZ492" s="262"/>
      <c r="BA492" s="317">
        <v>314</v>
      </c>
      <c r="BB492" s="390">
        <v>2</v>
      </c>
    </row>
    <row r="493" spans="1:54" ht="24.95" customHeight="1">
      <c r="A493" s="322" t="s">
        <v>4807</v>
      </c>
      <c r="B493" s="19" t="s">
        <v>2206</v>
      </c>
      <c r="C493" s="26">
        <v>15</v>
      </c>
      <c r="D493" s="27" t="s">
        <v>2202</v>
      </c>
      <c r="E493" s="27"/>
      <c r="F493" s="26" t="s">
        <v>6020</v>
      </c>
      <c r="G493" s="26" t="s">
        <v>3019</v>
      </c>
      <c r="H493" s="26" t="s">
        <v>3</v>
      </c>
      <c r="I493" s="26"/>
      <c r="J493" s="26"/>
      <c r="K493" s="26"/>
      <c r="L493" s="26"/>
      <c r="M493" s="26" t="s">
        <v>3020</v>
      </c>
      <c r="N493" s="26" t="s">
        <v>3021</v>
      </c>
      <c r="O493" s="26"/>
      <c r="P493" s="26" t="s">
        <v>3</v>
      </c>
      <c r="Q493" s="26" t="s">
        <v>3022</v>
      </c>
      <c r="R493" s="26" t="s">
        <v>3</v>
      </c>
      <c r="S493" s="26"/>
      <c r="T493" s="26" t="s">
        <v>3</v>
      </c>
      <c r="U493" s="26" t="s">
        <v>3</v>
      </c>
      <c r="V493" s="26"/>
      <c r="W493" s="26"/>
      <c r="X493" s="26"/>
      <c r="Y493" s="26"/>
      <c r="Z493" s="26" t="s">
        <v>3</v>
      </c>
      <c r="AA493" s="28" t="s">
        <v>3023</v>
      </c>
      <c r="AB493" s="28" t="s">
        <v>3024</v>
      </c>
      <c r="AC493" s="28"/>
      <c r="AD493" s="28"/>
      <c r="AE493" s="28" t="s">
        <v>4</v>
      </c>
      <c r="AF493" s="28" t="s">
        <v>3025</v>
      </c>
      <c r="AG493" s="28"/>
      <c r="AH493" s="28" t="s">
        <v>3026</v>
      </c>
      <c r="AI493" s="29"/>
      <c r="AJ493" s="30" t="s">
        <v>2285</v>
      </c>
      <c r="AK493" s="31">
        <v>39248</v>
      </c>
      <c r="AL493" s="328"/>
      <c r="AM493" s="329"/>
      <c r="AN493" s="25" t="s">
        <v>2256</v>
      </c>
      <c r="AO493" s="24">
        <v>45060</v>
      </c>
      <c r="AP493" s="258" t="s">
        <v>3027</v>
      </c>
      <c r="AQ493" s="259"/>
      <c r="AR493" s="259" t="s">
        <v>875</v>
      </c>
      <c r="AS493" s="259" t="s">
        <v>3028</v>
      </c>
      <c r="AT493" s="262"/>
      <c r="AU493" s="262"/>
      <c r="AV493" s="262"/>
      <c r="AW493" s="262"/>
      <c r="AX493" s="262"/>
      <c r="AY493" s="262"/>
      <c r="AZ493" s="262"/>
      <c r="BA493" s="317">
        <v>291</v>
      </c>
      <c r="BB493" s="390">
        <v>2</v>
      </c>
    </row>
    <row r="494" spans="1:54" ht="24.95" customHeight="1">
      <c r="A494" s="322" t="s">
        <v>4807</v>
      </c>
      <c r="B494" s="19" t="s">
        <v>2206</v>
      </c>
      <c r="C494" s="26">
        <v>15</v>
      </c>
      <c r="D494" s="27" t="s">
        <v>3920</v>
      </c>
      <c r="E494" s="27"/>
      <c r="F494" s="26" t="s">
        <v>6138</v>
      </c>
      <c r="G494" s="26" t="s">
        <v>3929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3930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2285</v>
      </c>
      <c r="AK494" s="31">
        <v>39248</v>
      </c>
      <c r="AL494" s="328"/>
      <c r="AM494" s="329"/>
      <c r="AN494" s="25" t="s">
        <v>2256</v>
      </c>
      <c r="AO494" s="24">
        <v>45060</v>
      </c>
      <c r="AP494" s="258" t="s">
        <v>3931</v>
      </c>
      <c r="AQ494" s="259"/>
      <c r="AR494" s="259" t="s">
        <v>875</v>
      </c>
      <c r="AS494" s="259" t="s">
        <v>3932</v>
      </c>
      <c r="AT494" s="262"/>
      <c r="AU494" s="262"/>
      <c r="AV494" s="262"/>
      <c r="AW494" s="262"/>
      <c r="AX494" s="262"/>
      <c r="AY494" s="262"/>
      <c r="AZ494" s="262"/>
      <c r="BA494" s="317">
        <v>415</v>
      </c>
      <c r="BB494" s="390">
        <v>2</v>
      </c>
    </row>
    <row r="495" spans="1:54" ht="24.95" customHeight="1">
      <c r="A495" s="322" t="s">
        <v>4807</v>
      </c>
      <c r="B495" s="19" t="s">
        <v>2206</v>
      </c>
      <c r="C495" s="26">
        <v>15</v>
      </c>
      <c r="D495" s="27" t="s">
        <v>2207</v>
      </c>
      <c r="E495" s="27"/>
      <c r="F495" s="26" t="s">
        <v>6118</v>
      </c>
      <c r="G495" s="26" t="s">
        <v>3732</v>
      </c>
      <c r="H495" s="26"/>
      <c r="I495" s="26"/>
      <c r="J495" s="26"/>
      <c r="K495" s="26"/>
      <c r="L495" s="26"/>
      <c r="M495" s="26" t="s">
        <v>3733</v>
      </c>
      <c r="N495" s="26" t="s">
        <v>3734</v>
      </c>
      <c r="O495" s="26"/>
      <c r="P495" s="26" t="s">
        <v>3735</v>
      </c>
      <c r="Q495" s="26" t="s">
        <v>3736</v>
      </c>
      <c r="R495" s="26"/>
      <c r="S495" s="26" t="s">
        <v>3737</v>
      </c>
      <c r="T495" s="26"/>
      <c r="U495" s="26" t="s">
        <v>3738</v>
      </c>
      <c r="V495" s="26" t="s">
        <v>3738</v>
      </c>
      <c r="W495" s="26" t="s">
        <v>3739</v>
      </c>
      <c r="X495" s="26"/>
      <c r="Y495" s="26" t="s">
        <v>3740</v>
      </c>
      <c r="Z495" s="26" t="s">
        <v>714</v>
      </c>
      <c r="AA495" s="28" t="s">
        <v>1163</v>
      </c>
      <c r="AB495" s="28" t="s">
        <v>3741</v>
      </c>
      <c r="AC495" s="28"/>
      <c r="AD495" s="28"/>
      <c r="AE495" s="28" t="s">
        <v>695</v>
      </c>
      <c r="AF495" s="28" t="s">
        <v>1573</v>
      </c>
      <c r="AG495" s="28"/>
      <c r="AH495" s="28" t="s">
        <v>3742</v>
      </c>
      <c r="AI495" s="29"/>
      <c r="AJ495" s="30" t="s">
        <v>2430</v>
      </c>
      <c r="AK495" s="31">
        <v>39910</v>
      </c>
      <c r="AL495" s="328"/>
      <c r="AM495" s="329"/>
      <c r="AN495" s="25" t="s">
        <v>2256</v>
      </c>
      <c r="AO495" s="24">
        <v>45060</v>
      </c>
      <c r="AP495" s="258" t="s">
        <v>3743</v>
      </c>
      <c r="AQ495" s="259"/>
      <c r="AR495" s="259" t="s">
        <v>2431</v>
      </c>
      <c r="AS495" s="259" t="s">
        <v>665</v>
      </c>
      <c r="AT495" s="262"/>
      <c r="AU495" s="262"/>
      <c r="AV495" s="262"/>
      <c r="AW495" s="262"/>
      <c r="AX495" s="262"/>
      <c r="AY495" s="262"/>
      <c r="AZ495" s="262"/>
      <c r="BA495" s="317">
        <v>395</v>
      </c>
      <c r="BB495" s="390">
        <v>2</v>
      </c>
    </row>
    <row r="496" spans="1:54" ht="24.95" customHeight="1">
      <c r="A496" s="322" t="s">
        <v>4807</v>
      </c>
      <c r="B496" s="19" t="s">
        <v>2227</v>
      </c>
      <c r="C496" s="26">
        <v>92</v>
      </c>
      <c r="D496" s="27" t="s">
        <v>1857</v>
      </c>
      <c r="E496" s="27" t="s">
        <v>2131</v>
      </c>
      <c r="F496" s="26" t="s">
        <v>5801</v>
      </c>
      <c r="G496" s="26" t="s">
        <v>2132</v>
      </c>
      <c r="H496" s="26" t="s">
        <v>881</v>
      </c>
      <c r="I496" s="26"/>
      <c r="J496" s="26"/>
      <c r="K496" s="26"/>
      <c r="L496" s="26"/>
      <c r="M496" s="26" t="s">
        <v>802</v>
      </c>
      <c r="N496" s="26" t="s">
        <v>2133</v>
      </c>
      <c r="O496" s="26"/>
      <c r="P496" s="26"/>
      <c r="Q496" s="26" t="s">
        <v>2134</v>
      </c>
      <c r="R496" s="26"/>
      <c r="S496" s="26"/>
      <c r="T496" s="26"/>
      <c r="U496" s="26"/>
      <c r="V496" s="26"/>
      <c r="W496" s="26"/>
      <c r="X496" s="26"/>
      <c r="Y496" s="26" t="s">
        <v>2135</v>
      </c>
      <c r="Z496" s="26"/>
      <c r="AA496" s="28" t="s">
        <v>1163</v>
      </c>
      <c r="AB496" s="28" t="s">
        <v>820</v>
      </c>
      <c r="AC496" s="28"/>
      <c r="AD496" s="28"/>
      <c r="AE496" s="28" t="s">
        <v>701</v>
      </c>
      <c r="AF496" s="28" t="s">
        <v>804</v>
      </c>
      <c r="AG496" s="28"/>
      <c r="AH496" s="28" t="s">
        <v>2136</v>
      </c>
      <c r="AI496" s="29"/>
      <c r="AJ496" s="30"/>
      <c r="AK496" s="31"/>
      <c r="AL496" s="328"/>
      <c r="AM496" s="329"/>
      <c r="AN496" s="25"/>
      <c r="AO496" s="24"/>
      <c r="AP496" s="258" t="s">
        <v>2137</v>
      </c>
      <c r="AQ496" s="259"/>
      <c r="AR496" s="259" t="s">
        <v>1311</v>
      </c>
      <c r="AS496" s="259" t="s">
        <v>665</v>
      </c>
      <c r="AT496" s="262"/>
      <c r="AU496" s="262"/>
      <c r="AV496" s="262"/>
      <c r="AW496" s="262" t="s">
        <v>2131</v>
      </c>
      <c r="AX496" s="262"/>
      <c r="AY496" s="262"/>
      <c r="AZ496" s="262"/>
      <c r="BA496" s="317">
        <v>173</v>
      </c>
      <c r="BB496" s="390">
        <v>1</v>
      </c>
    </row>
    <row r="497" spans="1:54" ht="24.95" customHeight="1">
      <c r="A497" s="322" t="s">
        <v>4807</v>
      </c>
      <c r="B497" s="19" t="s">
        <v>2336</v>
      </c>
      <c r="C497" s="26">
        <v>14</v>
      </c>
      <c r="D497" s="27" t="s">
        <v>2489</v>
      </c>
      <c r="E497" s="27"/>
      <c r="F497" s="26" t="s">
        <v>5945</v>
      </c>
      <c r="G497" s="26" t="s">
        <v>2490</v>
      </c>
      <c r="H497" s="26" t="s">
        <v>3</v>
      </c>
      <c r="I497" s="26"/>
      <c r="J497" s="26"/>
      <c r="K497" s="26"/>
      <c r="L497" s="26"/>
      <c r="M497" s="26" t="s">
        <v>2491</v>
      </c>
      <c r="N497" s="26" t="s">
        <v>2492</v>
      </c>
      <c r="O497" s="26"/>
      <c r="P497" s="26" t="s">
        <v>3</v>
      </c>
      <c r="Q497" s="26" t="s">
        <v>2493</v>
      </c>
      <c r="R497" s="26" t="s">
        <v>3</v>
      </c>
      <c r="S497" s="26"/>
      <c r="T497" s="26" t="s">
        <v>3</v>
      </c>
      <c r="U497" s="26" t="s">
        <v>3</v>
      </c>
      <c r="V497" s="26"/>
      <c r="W497" s="26"/>
      <c r="X497" s="26"/>
      <c r="Y497" s="26"/>
      <c r="Z497" s="26" t="s">
        <v>3</v>
      </c>
      <c r="AA497" s="28" t="s">
        <v>1163</v>
      </c>
      <c r="AB497" s="28" t="s">
        <v>2494</v>
      </c>
      <c r="AC497" s="28"/>
      <c r="AD497" s="28"/>
      <c r="AE497" s="28" t="s">
        <v>4</v>
      </c>
      <c r="AF497" s="28" t="s">
        <v>2455</v>
      </c>
      <c r="AG497" s="28"/>
      <c r="AH497" s="28" t="s">
        <v>2495</v>
      </c>
      <c r="AI497" s="29"/>
      <c r="AJ497" s="30" t="s">
        <v>2285</v>
      </c>
      <c r="AK497" s="31">
        <v>39248</v>
      </c>
      <c r="AL497" s="328"/>
      <c r="AM497" s="329"/>
      <c r="AN497" s="25" t="s">
        <v>2256</v>
      </c>
      <c r="AO497" s="24">
        <v>45060</v>
      </c>
      <c r="AP497" s="258" t="s">
        <v>2496</v>
      </c>
      <c r="AQ497" s="259"/>
      <c r="AR497" s="259" t="s">
        <v>875</v>
      </c>
      <c r="AS497" s="259" t="s">
        <v>2497</v>
      </c>
      <c r="AT497" s="262"/>
      <c r="AU497" s="262"/>
      <c r="AV497" s="262"/>
      <c r="AW497" s="262"/>
      <c r="AX497" s="262"/>
      <c r="AY497" s="262"/>
      <c r="AZ497" s="262"/>
      <c r="BA497" s="317">
        <v>216</v>
      </c>
      <c r="BB497" s="390">
        <v>2</v>
      </c>
    </row>
    <row r="498" spans="1:54" ht="24.95" customHeight="1">
      <c r="A498" s="322" t="s">
        <v>4807</v>
      </c>
      <c r="B498" s="19" t="s">
        <v>2205</v>
      </c>
      <c r="C498" s="26">
        <v>13</v>
      </c>
      <c r="D498" s="27">
        <v>21</v>
      </c>
      <c r="E498" s="27"/>
      <c r="F498" s="26" t="s">
        <v>5926</v>
      </c>
      <c r="G498" s="26" t="s">
        <v>3</v>
      </c>
      <c r="H498" s="26"/>
      <c r="I498" s="26"/>
      <c r="J498" s="26"/>
      <c r="K498" s="26"/>
      <c r="L498" s="26"/>
      <c r="M498" s="26" t="s">
        <v>2322</v>
      </c>
      <c r="N498" s="26" t="s">
        <v>2323</v>
      </c>
      <c r="O498" s="26"/>
      <c r="P498" s="26"/>
      <c r="Q498" s="26"/>
      <c r="R498" s="26"/>
      <c r="S498" s="26"/>
      <c r="T498" s="26"/>
      <c r="U498" s="26" t="s">
        <v>2324</v>
      </c>
      <c r="V498" s="26"/>
      <c r="W498" s="26"/>
      <c r="X498" s="26"/>
      <c r="Y498" s="26" t="s">
        <v>2325</v>
      </c>
      <c r="Z498" s="26" t="s">
        <v>2326</v>
      </c>
      <c r="AA498" s="28" t="s">
        <v>1163</v>
      </c>
      <c r="AB498" s="28" t="s">
        <v>2327</v>
      </c>
      <c r="AC498" s="28"/>
      <c r="AD498" s="28"/>
      <c r="AE498" s="28" t="s">
        <v>2328</v>
      </c>
      <c r="AF498" s="28" t="s">
        <v>2329</v>
      </c>
      <c r="AG498" s="28" t="s">
        <v>2330</v>
      </c>
      <c r="AH498" s="28" t="s">
        <v>2331</v>
      </c>
      <c r="AI498" s="29"/>
      <c r="AJ498" s="30"/>
      <c r="AK498" s="31"/>
      <c r="AL498" s="328"/>
      <c r="AM498" s="329"/>
      <c r="AN498" s="25" t="s">
        <v>2256</v>
      </c>
      <c r="AO498" s="24">
        <v>45060</v>
      </c>
      <c r="AP498" s="258" t="s">
        <v>2332</v>
      </c>
      <c r="AQ498" s="259"/>
      <c r="AR498" s="259" t="s">
        <v>664</v>
      </c>
      <c r="AS498" s="259" t="s">
        <v>665</v>
      </c>
      <c r="AT498" s="262"/>
      <c r="AU498" s="262"/>
      <c r="AV498" s="262"/>
      <c r="AW498" s="262"/>
      <c r="AX498" s="262"/>
      <c r="AY498" s="262"/>
      <c r="AZ498" s="262"/>
      <c r="BA498" s="317">
        <v>196</v>
      </c>
      <c r="BB498" s="390">
        <v>2</v>
      </c>
    </row>
    <row r="499" spans="1:54" ht="24.95" customHeight="1">
      <c r="A499" s="322" t="s">
        <v>4807</v>
      </c>
      <c r="B499" s="19" t="s">
        <v>2206</v>
      </c>
      <c r="C499" s="26">
        <v>15</v>
      </c>
      <c r="D499" s="27" t="s">
        <v>2202</v>
      </c>
      <c r="E499" s="27"/>
      <c r="F499" s="26" t="s">
        <v>6051</v>
      </c>
      <c r="G499" s="26" t="s">
        <v>3237</v>
      </c>
      <c r="H499" s="26" t="s">
        <v>3</v>
      </c>
      <c r="I499" s="26"/>
      <c r="J499" s="26"/>
      <c r="K499" s="26"/>
      <c r="L499" s="26"/>
      <c r="M499" s="26" t="s">
        <v>3238</v>
      </c>
      <c r="N499" s="26" t="s">
        <v>3239</v>
      </c>
      <c r="O499" s="26"/>
      <c r="P499" s="26" t="s">
        <v>3240</v>
      </c>
      <c r="Q499" s="26" t="s">
        <v>3241</v>
      </c>
      <c r="R499" s="26" t="s">
        <v>3</v>
      </c>
      <c r="S499" s="26"/>
      <c r="T499" s="26" t="s">
        <v>3</v>
      </c>
      <c r="U499" s="26" t="s">
        <v>3</v>
      </c>
      <c r="V499" s="26"/>
      <c r="W499" s="26"/>
      <c r="X499" s="26"/>
      <c r="Y499" s="26"/>
      <c r="Z499" s="26" t="s">
        <v>3</v>
      </c>
      <c r="AA499" s="28" t="s">
        <v>3242</v>
      </c>
      <c r="AB499" s="28" t="s">
        <v>3243</v>
      </c>
      <c r="AC499" s="28"/>
      <c r="AD499" s="28"/>
      <c r="AE499" s="28" t="s">
        <v>3</v>
      </c>
      <c r="AF499" s="28" t="s">
        <v>3</v>
      </c>
      <c r="AG499" s="28"/>
      <c r="AH499" s="28" t="s">
        <v>3239</v>
      </c>
      <c r="AI499" s="29"/>
      <c r="AJ499" s="30" t="s">
        <v>2285</v>
      </c>
      <c r="AK499" s="31">
        <v>39248</v>
      </c>
      <c r="AL499" s="328"/>
      <c r="AM499" s="329"/>
      <c r="AN499" s="25" t="s">
        <v>2256</v>
      </c>
      <c r="AO499" s="24">
        <v>45060</v>
      </c>
      <c r="AP499" s="258" t="s">
        <v>3244</v>
      </c>
      <c r="AQ499" s="259"/>
      <c r="AR499" s="259" t="s">
        <v>875</v>
      </c>
      <c r="AS499" s="259" t="s">
        <v>3245</v>
      </c>
      <c r="AT499" s="262"/>
      <c r="AU499" s="262"/>
      <c r="AV499" s="262"/>
      <c r="AW499" s="262"/>
      <c r="AX499" s="262"/>
      <c r="AY499" s="262"/>
      <c r="AZ499" s="262"/>
      <c r="BA499" s="317">
        <v>322</v>
      </c>
      <c r="BB499" s="390">
        <v>2</v>
      </c>
    </row>
    <row r="500" spans="1:54" ht="24.95" customHeight="1">
      <c r="A500" s="322" t="s">
        <v>4807</v>
      </c>
      <c r="B500" s="19" t="s">
        <v>2215</v>
      </c>
      <c r="C500" s="26">
        <v>91</v>
      </c>
      <c r="D500" s="27" t="s">
        <v>827</v>
      </c>
      <c r="E500" s="27" t="s">
        <v>1210</v>
      </c>
      <c r="F500" s="26" t="s">
        <v>5802</v>
      </c>
      <c r="G500" s="26" t="s">
        <v>3</v>
      </c>
      <c r="H500" s="26" t="s">
        <v>1201</v>
      </c>
      <c r="I500" s="26"/>
      <c r="J500" s="26"/>
      <c r="K500" s="26"/>
      <c r="L500" s="26"/>
      <c r="M500" s="26" t="s">
        <v>1211</v>
      </c>
      <c r="N500" s="26" t="s">
        <v>1212</v>
      </c>
      <c r="O500" s="26"/>
      <c r="P500" s="26" t="s">
        <v>1213</v>
      </c>
      <c r="Q500" s="26" t="s">
        <v>1214</v>
      </c>
      <c r="R500" s="26"/>
      <c r="S500" s="26"/>
      <c r="T500" s="26" t="s">
        <v>1215</v>
      </c>
      <c r="U500" s="26"/>
      <c r="V500" s="26"/>
      <c r="W500" s="26"/>
      <c r="X500" s="26"/>
      <c r="Y500" s="26" t="s">
        <v>1216</v>
      </c>
      <c r="Z500" s="26"/>
      <c r="AA500" s="28" t="s">
        <v>1217</v>
      </c>
      <c r="AB500" s="28" t="s">
        <v>1218</v>
      </c>
      <c r="AC500" s="28"/>
      <c r="AD500" s="28"/>
      <c r="AE500" s="28" t="s">
        <v>687</v>
      </c>
      <c r="AF500" s="28" t="s">
        <v>741</v>
      </c>
      <c r="AG500" s="28"/>
      <c r="AH500" s="28" t="s">
        <v>1219</v>
      </c>
      <c r="AI500" s="29"/>
      <c r="AJ500" s="30" t="s">
        <v>3</v>
      </c>
      <c r="AK500" s="31" t="s">
        <v>3</v>
      </c>
      <c r="AL500" s="328"/>
      <c r="AM500" s="329"/>
      <c r="AN500" s="25"/>
      <c r="AO500" s="24"/>
      <c r="AP500" s="258" t="s">
        <v>1220</v>
      </c>
      <c r="AQ500" s="259"/>
      <c r="AR500" s="259" t="s">
        <v>834</v>
      </c>
      <c r="AS500" s="259" t="s">
        <v>665</v>
      </c>
      <c r="AT500" s="262"/>
      <c r="AU500" s="262"/>
      <c r="AV500" s="262" t="s">
        <v>1210</v>
      </c>
      <c r="AW500" s="262"/>
      <c r="AX500" s="262"/>
      <c r="AY500" s="262"/>
      <c r="AZ500" s="262"/>
      <c r="BA500" s="317">
        <v>63</v>
      </c>
      <c r="BB500" s="390">
        <v>1</v>
      </c>
    </row>
    <row r="501" spans="1:54" ht="24.95" customHeight="1">
      <c r="A501" s="322" t="s">
        <v>4807</v>
      </c>
      <c r="B501" s="19" t="s">
        <v>2206</v>
      </c>
      <c r="C501" s="26">
        <v>15</v>
      </c>
      <c r="D501" s="27" t="s">
        <v>2202</v>
      </c>
      <c r="E501" s="27"/>
      <c r="F501" s="26" t="s">
        <v>6019</v>
      </c>
      <c r="G501" s="26" t="s">
        <v>3009</v>
      </c>
      <c r="H501" s="26" t="s">
        <v>3</v>
      </c>
      <c r="I501" s="26"/>
      <c r="J501" s="26"/>
      <c r="K501" s="26"/>
      <c r="L501" s="26"/>
      <c r="M501" s="26" t="s">
        <v>3010</v>
      </c>
      <c r="N501" s="26" t="s">
        <v>3011</v>
      </c>
      <c r="O501" s="26"/>
      <c r="P501" s="26" t="s">
        <v>3</v>
      </c>
      <c r="Q501" s="26" t="s">
        <v>3012</v>
      </c>
      <c r="R501" s="26" t="s">
        <v>3</v>
      </c>
      <c r="S501" s="26"/>
      <c r="T501" s="26" t="s">
        <v>3</v>
      </c>
      <c r="U501" s="26" t="s">
        <v>3</v>
      </c>
      <c r="V501" s="26"/>
      <c r="W501" s="26"/>
      <c r="X501" s="26"/>
      <c r="Y501" s="26"/>
      <c r="Z501" s="26" t="s">
        <v>3</v>
      </c>
      <c r="AA501" s="28" t="s">
        <v>3013</v>
      </c>
      <c r="AB501" s="28" t="s">
        <v>3014</v>
      </c>
      <c r="AC501" s="28"/>
      <c r="AD501" s="28"/>
      <c r="AE501" s="28" t="s">
        <v>1070</v>
      </c>
      <c r="AF501" s="28" t="s">
        <v>3015</v>
      </c>
      <c r="AG501" s="28"/>
      <c r="AH501" s="28" t="s">
        <v>3016</v>
      </c>
      <c r="AI501" s="29"/>
      <c r="AJ501" s="30" t="s">
        <v>2285</v>
      </c>
      <c r="AK501" s="31">
        <v>39248</v>
      </c>
      <c r="AL501" s="328"/>
      <c r="AM501" s="329"/>
      <c r="AN501" s="25" t="s">
        <v>2256</v>
      </c>
      <c r="AO501" s="24">
        <v>45060</v>
      </c>
      <c r="AP501" s="258" t="s">
        <v>3017</v>
      </c>
      <c r="AQ501" s="259"/>
      <c r="AR501" s="259" t="s">
        <v>875</v>
      </c>
      <c r="AS501" s="259" t="s">
        <v>3018</v>
      </c>
      <c r="AT501" s="262"/>
      <c r="AU501" s="262"/>
      <c r="AV501" s="262"/>
      <c r="AW501" s="262"/>
      <c r="AX501" s="262"/>
      <c r="AY501" s="262"/>
      <c r="AZ501" s="262"/>
      <c r="BA501" s="317">
        <v>290</v>
      </c>
      <c r="BB501" s="390">
        <v>2</v>
      </c>
    </row>
    <row r="502" spans="1:54" ht="24.95" customHeight="1">
      <c r="A502" s="322" t="s">
        <v>4807</v>
      </c>
      <c r="B502" s="19" t="s">
        <v>2206</v>
      </c>
      <c r="C502" s="26">
        <v>15</v>
      </c>
      <c r="D502" s="27" t="s">
        <v>3920</v>
      </c>
      <c r="E502" s="27"/>
      <c r="F502" s="26" t="s">
        <v>6152</v>
      </c>
      <c r="G502" s="26" t="s">
        <v>3983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3984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2285</v>
      </c>
      <c r="AK502" s="31">
        <v>39248</v>
      </c>
      <c r="AL502" s="328"/>
      <c r="AM502" s="329"/>
      <c r="AN502" s="25" t="s">
        <v>2256</v>
      </c>
      <c r="AO502" s="24">
        <v>45060</v>
      </c>
      <c r="AP502" s="258" t="s">
        <v>3985</v>
      </c>
      <c r="AQ502" s="259"/>
      <c r="AR502" s="259" t="s">
        <v>875</v>
      </c>
      <c r="AS502" s="259" t="s">
        <v>3986</v>
      </c>
      <c r="AT502" s="262"/>
      <c r="AU502" s="262"/>
      <c r="AV502" s="262"/>
      <c r="AW502" s="262"/>
      <c r="AX502" s="262"/>
      <c r="AY502" s="262"/>
      <c r="AZ502" s="262"/>
      <c r="BA502" s="317">
        <v>429</v>
      </c>
      <c r="BB502" s="390">
        <v>2</v>
      </c>
    </row>
    <row r="503" spans="1:54" ht="24.95" customHeight="1">
      <c r="A503" s="322" t="s">
        <v>4807</v>
      </c>
      <c r="B503" s="19" t="s">
        <v>2206</v>
      </c>
      <c r="C503" s="26">
        <v>15</v>
      </c>
      <c r="D503" s="27" t="s">
        <v>3920</v>
      </c>
      <c r="E503" s="27"/>
      <c r="F503" s="26" t="s">
        <v>6153</v>
      </c>
      <c r="G503" s="26" t="s">
        <v>3987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3988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2285</v>
      </c>
      <c r="AK503" s="31">
        <v>39248</v>
      </c>
      <c r="AL503" s="328"/>
      <c r="AM503" s="329"/>
      <c r="AN503" s="25" t="s">
        <v>2256</v>
      </c>
      <c r="AO503" s="24">
        <v>45060</v>
      </c>
      <c r="AP503" s="258" t="s">
        <v>3989</v>
      </c>
      <c r="AQ503" s="259"/>
      <c r="AR503" s="259" t="s">
        <v>875</v>
      </c>
      <c r="AS503" s="259" t="s">
        <v>3990</v>
      </c>
      <c r="AT503" s="262"/>
      <c r="AU503" s="262"/>
      <c r="AV503" s="262"/>
      <c r="AW503" s="262"/>
      <c r="AX503" s="262"/>
      <c r="AY503" s="262"/>
      <c r="AZ503" s="262"/>
      <c r="BA503" s="317">
        <v>430</v>
      </c>
      <c r="BB503" s="390">
        <v>2</v>
      </c>
    </row>
    <row r="504" spans="1:54" ht="24.95" customHeight="1">
      <c r="A504" s="322" t="s">
        <v>4807</v>
      </c>
      <c r="B504" s="19" t="s">
        <v>2227</v>
      </c>
      <c r="C504" s="26">
        <v>92</v>
      </c>
      <c r="D504" s="27" t="s">
        <v>1857</v>
      </c>
      <c r="E504" s="27" t="s">
        <v>2182</v>
      </c>
      <c r="F504" s="26" t="s">
        <v>5804</v>
      </c>
      <c r="G504" s="26" t="s">
        <v>2183</v>
      </c>
      <c r="H504" s="26" t="s">
        <v>2184</v>
      </c>
      <c r="I504" s="26"/>
      <c r="J504" s="26"/>
      <c r="K504" s="26"/>
      <c r="L504" s="26"/>
      <c r="M504" s="26" t="s">
        <v>2239</v>
      </c>
      <c r="N504" s="26" t="s">
        <v>2185</v>
      </c>
      <c r="O504" s="26"/>
      <c r="P504" s="26"/>
      <c r="Q504" s="26" t="s">
        <v>2186</v>
      </c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 t="s">
        <v>2187</v>
      </c>
      <c r="AQ504" s="259"/>
      <c r="AR504" s="259" t="s">
        <v>1311</v>
      </c>
      <c r="AS504" s="259" t="s">
        <v>2188</v>
      </c>
      <c r="AT504" s="262"/>
      <c r="AU504" s="262"/>
      <c r="AV504" s="262"/>
      <c r="AW504" s="262" t="s">
        <v>2182</v>
      </c>
      <c r="AX504" s="262"/>
      <c r="AY504" s="262"/>
      <c r="AZ504" s="262"/>
      <c r="BA504" s="317">
        <v>179</v>
      </c>
      <c r="BB504" s="390">
        <v>1</v>
      </c>
    </row>
    <row r="505" spans="1:54" ht="24.95" customHeight="1">
      <c r="A505" s="322" t="s">
        <v>4807</v>
      </c>
      <c r="B505" s="19" t="s">
        <v>2214</v>
      </c>
      <c r="C505" s="26">
        <v>87</v>
      </c>
      <c r="D505" s="27"/>
      <c r="E505" s="27"/>
      <c r="F505" s="26" t="s">
        <v>5804</v>
      </c>
      <c r="G505" s="26" t="s">
        <v>3</v>
      </c>
      <c r="H505" s="26" t="s">
        <v>2184</v>
      </c>
      <c r="I505" s="26"/>
      <c r="J505" s="26"/>
      <c r="K505" s="26"/>
      <c r="L505" s="26"/>
      <c r="M505" s="26" t="s">
        <v>2239</v>
      </c>
      <c r="N505" s="26" t="s">
        <v>4772</v>
      </c>
      <c r="O505" s="26"/>
      <c r="P505" s="26" t="s">
        <v>3</v>
      </c>
      <c r="Q505" s="26" t="s">
        <v>4773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4774</v>
      </c>
      <c r="AB505" s="28" t="s">
        <v>4775</v>
      </c>
      <c r="AC505" s="28"/>
      <c r="AD505" s="28"/>
      <c r="AE505" s="28" t="s">
        <v>701</v>
      </c>
      <c r="AF505" s="28" t="s">
        <v>720</v>
      </c>
      <c r="AG505" s="28"/>
      <c r="AH505" s="28" t="s">
        <v>4776</v>
      </c>
      <c r="AI505" s="29"/>
      <c r="AJ505" s="30" t="s">
        <v>2285</v>
      </c>
      <c r="AK505" s="31">
        <v>39248</v>
      </c>
      <c r="AL505" s="328"/>
      <c r="AM505" s="329"/>
      <c r="AN505" s="25" t="s">
        <v>2256</v>
      </c>
      <c r="AO505" s="24">
        <v>45060</v>
      </c>
      <c r="AP505" s="258" t="s">
        <v>4777</v>
      </c>
      <c r="AQ505" s="259"/>
      <c r="AR505" s="259" t="s">
        <v>875</v>
      </c>
      <c r="AS505" s="259" t="s">
        <v>4778</v>
      </c>
      <c r="AT505" s="262"/>
      <c r="AU505" s="262"/>
      <c r="AV505" s="262"/>
      <c r="AW505" s="262"/>
      <c r="AX505" s="262"/>
      <c r="AY505" s="262"/>
      <c r="AZ505" s="262"/>
      <c r="BA505" s="317">
        <v>627</v>
      </c>
      <c r="BB505" s="390">
        <v>2</v>
      </c>
    </row>
    <row r="506" spans="1:54" ht="24.95" customHeight="1">
      <c r="A506" s="322" t="s">
        <v>4807</v>
      </c>
      <c r="B506" s="19" t="s">
        <v>2215</v>
      </c>
      <c r="C506" s="26">
        <v>91</v>
      </c>
      <c r="D506" s="27" t="s">
        <v>827</v>
      </c>
      <c r="E506" s="27" t="s">
        <v>851</v>
      </c>
      <c r="F506" s="26" t="s">
        <v>5806</v>
      </c>
      <c r="G506" s="26" t="s">
        <v>3</v>
      </c>
      <c r="H506" s="26" t="s">
        <v>3</v>
      </c>
      <c r="I506" s="26"/>
      <c r="J506" s="26"/>
      <c r="K506" s="26"/>
      <c r="L506" s="26"/>
      <c r="M506" s="26" t="s">
        <v>867</v>
      </c>
      <c r="N506" s="26" t="s">
        <v>868</v>
      </c>
      <c r="O506" s="26"/>
      <c r="P506" s="26" t="s">
        <v>854</v>
      </c>
      <c r="Q506" s="26" t="s">
        <v>855</v>
      </c>
      <c r="R506" s="26" t="s">
        <v>3</v>
      </c>
      <c r="S506" s="26"/>
      <c r="T506" s="26" t="s">
        <v>3</v>
      </c>
      <c r="U506" s="26" t="s">
        <v>3</v>
      </c>
      <c r="V506" s="26"/>
      <c r="W506" s="26"/>
      <c r="X506" s="26"/>
      <c r="Y506" s="26" t="s">
        <v>869</v>
      </c>
      <c r="Z506" s="26" t="s">
        <v>3</v>
      </c>
      <c r="AA506" s="28" t="s">
        <v>861</v>
      </c>
      <c r="AB506" s="28" t="s">
        <v>862</v>
      </c>
      <c r="AC506" s="28"/>
      <c r="AD506" s="28"/>
      <c r="AE506" s="28" t="s">
        <v>870</v>
      </c>
      <c r="AF506" s="28" t="s">
        <v>871</v>
      </c>
      <c r="AG506" s="28" t="s">
        <v>872</v>
      </c>
      <c r="AH506" s="28" t="s">
        <v>873</v>
      </c>
      <c r="AI506" s="29"/>
      <c r="AJ506" s="30" t="s">
        <v>746</v>
      </c>
      <c r="AK506" s="31">
        <v>39248</v>
      </c>
      <c r="AL506" s="328"/>
      <c r="AM506" s="329"/>
      <c r="AN506" s="25"/>
      <c r="AO506" s="24"/>
      <c r="AP506" s="258" t="s">
        <v>874</v>
      </c>
      <c r="AQ506" s="259"/>
      <c r="AR506" s="259" t="s">
        <v>875</v>
      </c>
      <c r="AS506" s="259" t="s">
        <v>665</v>
      </c>
      <c r="AT506" s="262"/>
      <c r="AU506" s="262"/>
      <c r="AV506" s="262" t="s">
        <v>851</v>
      </c>
      <c r="AW506" s="262"/>
      <c r="AX506" s="262"/>
      <c r="AY506" s="262"/>
      <c r="AZ506" s="262"/>
      <c r="BA506" s="317">
        <v>26</v>
      </c>
      <c r="BB506" s="390">
        <v>1</v>
      </c>
    </row>
    <row r="507" spans="1:54" ht="24.95" customHeight="1">
      <c r="A507" s="322" t="s">
        <v>6856</v>
      </c>
      <c r="B507" s="19"/>
      <c r="C507" s="26">
        <v>33</v>
      </c>
      <c r="D507" s="27"/>
      <c r="E507" s="27"/>
      <c r="F507" s="26" t="s">
        <v>6786</v>
      </c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 t="s">
        <v>6787</v>
      </c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 t="s">
        <v>4787</v>
      </c>
      <c r="AK507" s="31">
        <v>45075</v>
      </c>
      <c r="AL507" s="328"/>
      <c r="AM507" s="329"/>
      <c r="AN507" s="25"/>
      <c r="AO507" s="24"/>
      <c r="AP507" s="258" t="s">
        <v>6786</v>
      </c>
      <c r="AQ507" s="259">
        <v>250</v>
      </c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>
        <v>3</v>
      </c>
    </row>
    <row r="508" spans="1:54" ht="24.95" customHeight="1">
      <c r="A508" s="322" t="s">
        <v>6856</v>
      </c>
      <c r="B508" s="19"/>
      <c r="C508" s="26">
        <v>23</v>
      </c>
      <c r="D508" s="27"/>
      <c r="E508" s="27"/>
      <c r="F508" s="26" t="s">
        <v>6588</v>
      </c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 t="s">
        <v>6589</v>
      </c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 t="s">
        <v>4787</v>
      </c>
      <c r="AK508" s="31">
        <v>45075</v>
      </c>
      <c r="AL508" s="328"/>
      <c r="AM508" s="329"/>
      <c r="AN508" s="25"/>
      <c r="AO508" s="24"/>
      <c r="AP508" s="258" t="s">
        <v>6590</v>
      </c>
      <c r="AQ508" s="259">
        <v>143</v>
      </c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>
        <v>3</v>
      </c>
    </row>
    <row r="509" spans="1:54" ht="24.95" customHeight="1">
      <c r="A509" s="322" t="s">
        <v>6856</v>
      </c>
      <c r="B509" s="19"/>
      <c r="C509" s="26">
        <v>23</v>
      </c>
      <c r="D509" s="27"/>
      <c r="E509" s="27"/>
      <c r="F509" s="26" t="s">
        <v>6546</v>
      </c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 t="s">
        <v>6547</v>
      </c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 t="s">
        <v>4787</v>
      </c>
      <c r="AK509" s="31">
        <v>45075</v>
      </c>
      <c r="AL509" s="328"/>
      <c r="AM509" s="329"/>
      <c r="AN509" s="25"/>
      <c r="AO509" s="24"/>
      <c r="AP509" s="258" t="s">
        <v>6548</v>
      </c>
      <c r="AQ509" s="259">
        <v>124</v>
      </c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>
        <v>3</v>
      </c>
    </row>
    <row r="510" spans="1:54" ht="24.95" customHeight="1">
      <c r="A510" s="322" t="s">
        <v>6856</v>
      </c>
      <c r="B510" s="19"/>
      <c r="C510" s="26">
        <v>23</v>
      </c>
      <c r="D510" s="27"/>
      <c r="E510" s="27"/>
      <c r="F510" s="26" t="s">
        <v>6453</v>
      </c>
      <c r="G510" s="26"/>
      <c r="H510" s="26"/>
      <c r="I510" s="26"/>
      <c r="J510" s="26"/>
      <c r="K510" s="26"/>
      <c r="L510" s="26"/>
      <c r="M510" s="26"/>
      <c r="N510" s="26"/>
      <c r="O510" s="26"/>
      <c r="P510" s="26" t="s">
        <v>6454</v>
      </c>
      <c r="Q510" s="26"/>
      <c r="R510" s="26"/>
      <c r="S510" s="26" t="s">
        <v>6455</v>
      </c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 t="s">
        <v>4787</v>
      </c>
      <c r="AK510" s="31">
        <v>45075</v>
      </c>
      <c r="AL510" s="328"/>
      <c r="AM510" s="329"/>
      <c r="AN510" s="25"/>
      <c r="AO510" s="24"/>
      <c r="AP510" s="258" t="s">
        <v>6456</v>
      </c>
      <c r="AQ510" s="259">
        <v>77</v>
      </c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>
        <v>3</v>
      </c>
    </row>
    <row r="511" spans="1:54" ht="24.95" customHeight="1">
      <c r="A511" s="322" t="s">
        <v>6856</v>
      </c>
      <c r="B511" s="19"/>
      <c r="C511" s="26">
        <v>23</v>
      </c>
      <c r="D511" s="27"/>
      <c r="E511" s="27"/>
      <c r="F511" s="26" t="s">
        <v>6819</v>
      </c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 t="s">
        <v>6820</v>
      </c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 t="s">
        <v>4787</v>
      </c>
      <c r="AK511" s="31">
        <v>45075</v>
      </c>
      <c r="AL511" s="328"/>
      <c r="AM511" s="329"/>
      <c r="AN511" s="25"/>
      <c r="AO511" s="24"/>
      <c r="AP511" s="258" t="s">
        <v>6821</v>
      </c>
      <c r="AQ511" s="259">
        <v>268</v>
      </c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>
        <v>3</v>
      </c>
    </row>
    <row r="512" spans="1:54" ht="24.95" customHeight="1">
      <c r="A512" s="322" t="s">
        <v>6856</v>
      </c>
      <c r="B512" s="19"/>
      <c r="C512" s="26">
        <v>23</v>
      </c>
      <c r="D512" s="27"/>
      <c r="E512" s="27"/>
      <c r="F512" s="26" t="s">
        <v>6408</v>
      </c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 t="s">
        <v>6409</v>
      </c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 t="s">
        <v>4787</v>
      </c>
      <c r="AK512" s="31">
        <v>45075</v>
      </c>
      <c r="AL512" s="328"/>
      <c r="AM512" s="329"/>
      <c r="AN512" s="25"/>
      <c r="AO512" s="24"/>
      <c r="AP512" s="258" t="s">
        <v>6410</v>
      </c>
      <c r="AQ512" s="259">
        <v>52</v>
      </c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>
        <v>3</v>
      </c>
    </row>
    <row r="513" spans="1:54" ht="24.95" customHeight="1">
      <c r="A513" s="322" t="s">
        <v>6856</v>
      </c>
      <c r="B513" s="19"/>
      <c r="C513" s="26">
        <v>23</v>
      </c>
      <c r="D513" s="27"/>
      <c r="E513" s="27"/>
      <c r="F513" s="26" t="s">
        <v>6560</v>
      </c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 t="s">
        <v>6561</v>
      </c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 t="s">
        <v>4787</v>
      </c>
      <c r="AK513" s="31">
        <v>45075</v>
      </c>
      <c r="AL513" s="328"/>
      <c r="AM513" s="329"/>
      <c r="AN513" s="25"/>
      <c r="AO513" s="24"/>
      <c r="AP513" s="258" t="s">
        <v>6562</v>
      </c>
      <c r="AQ513" s="259">
        <v>130</v>
      </c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>
        <v>3</v>
      </c>
    </row>
    <row r="514" spans="1:54" ht="24.95" customHeight="1">
      <c r="A514" s="322" t="s">
        <v>6856</v>
      </c>
      <c r="B514" s="19"/>
      <c r="C514" s="26">
        <v>23</v>
      </c>
      <c r="D514" s="27"/>
      <c r="E514" s="27"/>
      <c r="F514" s="26" t="s">
        <v>6555</v>
      </c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 t="s">
        <v>6556</v>
      </c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 t="s">
        <v>4787</v>
      </c>
      <c r="AK514" s="31">
        <v>45075</v>
      </c>
      <c r="AL514" s="328"/>
      <c r="AM514" s="329"/>
      <c r="AN514" s="25"/>
      <c r="AO514" s="24"/>
      <c r="AP514" s="258" t="s">
        <v>6557</v>
      </c>
      <c r="AQ514" s="259">
        <v>128</v>
      </c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>
        <v>3</v>
      </c>
    </row>
    <row r="515" spans="1:54" ht="24.95" customHeight="1">
      <c r="A515" s="322" t="s">
        <v>6856</v>
      </c>
      <c r="B515" s="19"/>
      <c r="C515" s="26">
        <v>23</v>
      </c>
      <c r="D515" s="27"/>
      <c r="E515" s="27"/>
      <c r="F515" s="26" t="s">
        <v>6748</v>
      </c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 t="s">
        <v>6749</v>
      </c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 t="s">
        <v>4787</v>
      </c>
      <c r="AK515" s="31">
        <v>45075</v>
      </c>
      <c r="AL515" s="328"/>
      <c r="AM515" s="329"/>
      <c r="AN515" s="25"/>
      <c r="AO515" s="24"/>
      <c r="AP515" s="258" t="s">
        <v>6750</v>
      </c>
      <c r="AQ515" s="259">
        <v>230</v>
      </c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>
        <v>3</v>
      </c>
    </row>
    <row r="516" spans="1:54" ht="24.95" customHeight="1">
      <c r="A516" s="322" t="s">
        <v>4807</v>
      </c>
      <c r="B516" s="19" t="s">
        <v>2206</v>
      </c>
      <c r="C516" s="26">
        <v>15</v>
      </c>
      <c r="D516" s="27" t="s">
        <v>2202</v>
      </c>
      <c r="E516" s="27"/>
      <c r="F516" s="26" t="s">
        <v>5998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3</v>
      </c>
      <c r="N516" s="26" t="s">
        <v>3</v>
      </c>
      <c r="O516" s="26"/>
      <c r="P516" s="26" t="s">
        <v>3</v>
      </c>
      <c r="Q516" s="26" t="s">
        <v>3</v>
      </c>
      <c r="R516" s="26" t="s">
        <v>3</v>
      </c>
      <c r="S516" s="26"/>
      <c r="T516" s="26" t="s">
        <v>3</v>
      </c>
      <c r="U516" s="26" t="s">
        <v>3</v>
      </c>
      <c r="V516" s="26"/>
      <c r="W516" s="26"/>
      <c r="X516" s="26"/>
      <c r="Y516" s="26"/>
      <c r="Z516" s="26" t="s">
        <v>3</v>
      </c>
      <c r="AA516" s="28" t="s">
        <v>2844</v>
      </c>
      <c r="AB516" s="28" t="s">
        <v>2845</v>
      </c>
      <c r="AC516" s="28"/>
      <c r="AD516" s="28"/>
      <c r="AE516" s="28" t="s">
        <v>3</v>
      </c>
      <c r="AF516" s="28" t="s">
        <v>3</v>
      </c>
      <c r="AG516" s="28"/>
      <c r="AH516" s="28" t="s">
        <v>3</v>
      </c>
      <c r="AI516" s="29"/>
      <c r="AJ516" s="30" t="s">
        <v>2285</v>
      </c>
      <c r="AK516" s="31">
        <v>39248</v>
      </c>
      <c r="AL516" s="328"/>
      <c r="AM516" s="329"/>
      <c r="AN516" s="25" t="s">
        <v>2256</v>
      </c>
      <c r="AO516" s="24">
        <v>45060</v>
      </c>
      <c r="AP516" s="258" t="s">
        <v>2846</v>
      </c>
      <c r="AQ516" s="259"/>
      <c r="AR516" s="259" t="s">
        <v>875</v>
      </c>
      <c r="AS516" s="259" t="s">
        <v>2847</v>
      </c>
      <c r="AT516" s="262"/>
      <c r="AU516" s="262"/>
      <c r="AV516" s="262"/>
      <c r="AW516" s="262"/>
      <c r="AX516" s="262"/>
      <c r="AY516" s="262"/>
      <c r="AZ516" s="262"/>
      <c r="BA516" s="317">
        <v>269</v>
      </c>
      <c r="BB516" s="390">
        <v>2</v>
      </c>
    </row>
    <row r="517" spans="1:54" ht="24.95" customHeight="1">
      <c r="A517" s="322" t="s">
        <v>4807</v>
      </c>
      <c r="B517" s="19" t="s">
        <v>2206</v>
      </c>
      <c r="C517" s="26">
        <v>15</v>
      </c>
      <c r="D517" s="27" t="s">
        <v>2207</v>
      </c>
      <c r="E517" s="27"/>
      <c r="F517" s="26" t="s">
        <v>6130</v>
      </c>
      <c r="G517" s="26" t="s">
        <v>3862</v>
      </c>
      <c r="H517" s="26"/>
      <c r="I517" s="26"/>
      <c r="J517" s="26"/>
      <c r="K517" s="26"/>
      <c r="L517" s="26"/>
      <c r="M517" s="26" t="s">
        <v>3863</v>
      </c>
      <c r="N517" s="26" t="s">
        <v>3864</v>
      </c>
      <c r="O517" s="26"/>
      <c r="P517" s="26"/>
      <c r="Q517" s="26" t="s">
        <v>3865</v>
      </c>
      <c r="R517" s="26"/>
      <c r="S517" s="26"/>
      <c r="T517" s="26"/>
      <c r="U517" s="26"/>
      <c r="V517" s="26"/>
      <c r="W517" s="26"/>
      <c r="X517" s="26"/>
      <c r="Y517" s="26" t="s">
        <v>3866</v>
      </c>
      <c r="Z517" s="26"/>
      <c r="AA517" s="28" t="s">
        <v>3867</v>
      </c>
      <c r="AB517" s="28" t="s">
        <v>2789</v>
      </c>
      <c r="AC517" s="28"/>
      <c r="AD517" s="28"/>
      <c r="AE517" s="28" t="s">
        <v>687</v>
      </c>
      <c r="AF517" s="28" t="s">
        <v>688</v>
      </c>
      <c r="AG517" s="28" t="s">
        <v>3868</v>
      </c>
      <c r="AH517" s="28" t="s">
        <v>3869</v>
      </c>
      <c r="AI517" s="29"/>
      <c r="AJ517" s="30"/>
      <c r="AK517" s="31"/>
      <c r="AL517" s="328"/>
      <c r="AM517" s="329"/>
      <c r="AN517" s="25" t="s">
        <v>2256</v>
      </c>
      <c r="AO517" s="24">
        <v>45060</v>
      </c>
      <c r="AP517" s="258" t="s">
        <v>3870</v>
      </c>
      <c r="AQ517" s="259"/>
      <c r="AR517" s="259" t="s">
        <v>664</v>
      </c>
      <c r="AS517" s="259" t="s">
        <v>665</v>
      </c>
      <c r="AT517" s="262"/>
      <c r="AU517" s="262"/>
      <c r="AV517" s="262"/>
      <c r="AW517" s="262"/>
      <c r="AX517" s="262"/>
      <c r="AY517" s="262"/>
      <c r="AZ517" s="262"/>
      <c r="BA517" s="317">
        <v>407</v>
      </c>
      <c r="BB517" s="390">
        <v>2</v>
      </c>
    </row>
    <row r="518" spans="1:54" ht="24.95" customHeight="1">
      <c r="A518" s="322" t="s">
        <v>6856</v>
      </c>
      <c r="B518" s="19"/>
      <c r="C518" s="26">
        <v>25</v>
      </c>
      <c r="D518" s="27"/>
      <c r="E518" s="27"/>
      <c r="F518" s="26" t="s">
        <v>6772</v>
      </c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 t="s">
        <v>6773</v>
      </c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4787</v>
      </c>
      <c r="AK518" s="31">
        <v>45075</v>
      </c>
      <c r="AL518" s="328"/>
      <c r="AM518" s="329"/>
      <c r="AN518" s="25"/>
      <c r="AO518" s="24"/>
      <c r="AP518" s="258" t="s">
        <v>6772</v>
      </c>
      <c r="AQ518" s="259">
        <v>243</v>
      </c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>
        <v>3</v>
      </c>
    </row>
    <row r="519" spans="1:54" ht="24.95" customHeight="1">
      <c r="A519" s="322" t="s">
        <v>4807</v>
      </c>
      <c r="B519" s="19" t="s">
        <v>2215</v>
      </c>
      <c r="C519" s="26">
        <v>91</v>
      </c>
      <c r="D519" s="27" t="s">
        <v>1351</v>
      </c>
      <c r="E519" s="27" t="s">
        <v>1661</v>
      </c>
      <c r="F519" s="26" t="s">
        <v>5807</v>
      </c>
      <c r="G519" s="26" t="s">
        <v>3</v>
      </c>
      <c r="H519" s="26" t="s">
        <v>1115</v>
      </c>
      <c r="I519" s="26"/>
      <c r="J519" s="26"/>
      <c r="K519" s="26"/>
      <c r="L519" s="26"/>
      <c r="M519" s="26" t="s">
        <v>1662</v>
      </c>
      <c r="N519" s="26" t="s">
        <v>1663</v>
      </c>
      <c r="O519" s="26"/>
      <c r="P519" s="26"/>
      <c r="Q519" s="26" t="s">
        <v>1664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1665</v>
      </c>
      <c r="Z519" s="26"/>
      <c r="AA519" s="28" t="s">
        <v>1666</v>
      </c>
      <c r="AB519" s="28" t="s">
        <v>1667</v>
      </c>
      <c r="AC519" s="28"/>
      <c r="AD519" s="28"/>
      <c r="AE519" s="28" t="s">
        <v>695</v>
      </c>
      <c r="AF519" s="28" t="s">
        <v>1668</v>
      </c>
      <c r="AG519" s="28"/>
      <c r="AH519" s="28" t="s">
        <v>1669</v>
      </c>
      <c r="AI519" s="29"/>
      <c r="AJ519" s="30" t="s">
        <v>895</v>
      </c>
      <c r="AK519" s="31" t="s">
        <v>3</v>
      </c>
      <c r="AL519" s="328"/>
      <c r="AM519" s="329"/>
      <c r="AN519" s="25"/>
      <c r="AO519" s="24"/>
      <c r="AP519" s="258" t="s">
        <v>1670</v>
      </c>
      <c r="AQ519" s="259"/>
      <c r="AR519" s="259" t="s">
        <v>834</v>
      </c>
      <c r="AS519" s="259" t="s">
        <v>665</v>
      </c>
      <c r="AT519" s="262"/>
      <c r="AU519" s="262"/>
      <c r="AV519" s="262" t="s">
        <v>1661</v>
      </c>
      <c r="AW519" s="262"/>
      <c r="AX519" s="262"/>
      <c r="AY519" s="262"/>
      <c r="AZ519" s="262"/>
      <c r="BA519" s="317">
        <v>109</v>
      </c>
      <c r="BB519" s="390">
        <v>1</v>
      </c>
    </row>
    <row r="520" spans="1:54" ht="24.95" customHeight="1">
      <c r="A520" s="322" t="s">
        <v>4807</v>
      </c>
      <c r="B520" s="19" t="s">
        <v>2206</v>
      </c>
      <c r="C520" s="26">
        <v>15</v>
      </c>
      <c r="D520" s="27" t="s">
        <v>2202</v>
      </c>
      <c r="E520" s="27"/>
      <c r="F520" s="26" t="s">
        <v>5960</v>
      </c>
      <c r="G520" s="26" t="s">
        <v>2605</v>
      </c>
      <c r="H520" s="26" t="s">
        <v>3</v>
      </c>
      <c r="I520" s="26"/>
      <c r="J520" s="26"/>
      <c r="K520" s="26"/>
      <c r="L520" s="26"/>
      <c r="M520" s="26" t="s">
        <v>2582</v>
      </c>
      <c r="N520" s="26" t="s">
        <v>2606</v>
      </c>
      <c r="O520" s="26"/>
      <c r="P520" s="26" t="s">
        <v>3</v>
      </c>
      <c r="Q520" s="26" t="s">
        <v>2607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2608</v>
      </c>
      <c r="AB520" s="28" t="s">
        <v>2609</v>
      </c>
      <c r="AC520" s="28"/>
      <c r="AD520" s="28"/>
      <c r="AE520" s="28" t="s">
        <v>701</v>
      </c>
      <c r="AF520" s="28" t="s">
        <v>720</v>
      </c>
      <c r="AG520" s="28"/>
      <c r="AH520" s="28" t="s">
        <v>2610</v>
      </c>
      <c r="AI520" s="29"/>
      <c r="AJ520" s="30" t="s">
        <v>2285</v>
      </c>
      <c r="AK520" s="31">
        <v>39248</v>
      </c>
      <c r="AL520" s="328"/>
      <c r="AM520" s="329"/>
      <c r="AN520" s="25" t="s">
        <v>2256</v>
      </c>
      <c r="AO520" s="24">
        <v>45060</v>
      </c>
      <c r="AP520" s="258" t="s">
        <v>2611</v>
      </c>
      <c r="AQ520" s="259"/>
      <c r="AR520" s="259" t="s">
        <v>875</v>
      </c>
      <c r="AS520" s="259" t="s">
        <v>2612</v>
      </c>
      <c r="AT520" s="262"/>
      <c r="AU520" s="262"/>
      <c r="AV520" s="262"/>
      <c r="AW520" s="262"/>
      <c r="AX520" s="262"/>
      <c r="AY520" s="262"/>
      <c r="AZ520" s="262"/>
      <c r="BA520" s="317">
        <v>231</v>
      </c>
      <c r="BB520" s="390">
        <v>2</v>
      </c>
    </row>
    <row r="521" spans="1:54" ht="24.95" customHeight="1">
      <c r="A521" s="322" t="s">
        <v>4807</v>
      </c>
      <c r="B521" s="19" t="s">
        <v>2206</v>
      </c>
      <c r="C521" s="26">
        <v>15</v>
      </c>
      <c r="D521" s="27" t="s">
        <v>3920</v>
      </c>
      <c r="E521" s="27"/>
      <c r="F521" s="26" t="s">
        <v>6149</v>
      </c>
      <c r="G521" s="26" t="s">
        <v>3973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3974</v>
      </c>
      <c r="AB521" s="28" t="s">
        <v>3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2285</v>
      </c>
      <c r="AK521" s="31">
        <v>39248</v>
      </c>
      <c r="AL521" s="328"/>
      <c r="AM521" s="329"/>
      <c r="AN521" s="25" t="s">
        <v>2256</v>
      </c>
      <c r="AO521" s="24">
        <v>45060</v>
      </c>
      <c r="AP521" s="258" t="s">
        <v>3974</v>
      </c>
      <c r="AQ521" s="259"/>
      <c r="AR521" s="259" t="s">
        <v>875</v>
      </c>
      <c r="AS521" s="259" t="s">
        <v>3975</v>
      </c>
      <c r="AT521" s="262"/>
      <c r="AU521" s="262"/>
      <c r="AV521" s="262"/>
      <c r="AW521" s="262"/>
      <c r="AX521" s="262"/>
      <c r="AY521" s="262"/>
      <c r="AZ521" s="262"/>
      <c r="BA521" s="317">
        <v>426</v>
      </c>
      <c r="BB521" s="390">
        <v>2</v>
      </c>
    </row>
    <row r="522" spans="1:54" ht="24.95" customHeight="1">
      <c r="A522" s="322" t="s">
        <v>4807</v>
      </c>
      <c r="B522" s="19" t="s">
        <v>2215</v>
      </c>
      <c r="C522" s="26">
        <v>91</v>
      </c>
      <c r="D522" s="27" t="s">
        <v>4938</v>
      </c>
      <c r="E522" s="27" t="s">
        <v>5298</v>
      </c>
      <c r="F522" s="26" t="s">
        <v>5808</v>
      </c>
      <c r="G522" s="26" t="s">
        <v>3</v>
      </c>
      <c r="H522" s="26" t="s">
        <v>3</v>
      </c>
      <c r="I522" s="26"/>
      <c r="J522" s="26"/>
      <c r="K522" s="26"/>
      <c r="L522" s="26"/>
      <c r="M522" s="26" t="s">
        <v>877</v>
      </c>
      <c r="N522" s="26" t="s">
        <v>5299</v>
      </c>
      <c r="O522" s="26"/>
      <c r="P522" s="26"/>
      <c r="Q522" s="26" t="s">
        <v>5300</v>
      </c>
      <c r="R522" s="26"/>
      <c r="S522" s="26"/>
      <c r="T522" s="26"/>
      <c r="U522" s="26" t="s">
        <v>3</v>
      </c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 t="s">
        <v>3</v>
      </c>
      <c r="AK522" s="31" t="s">
        <v>3</v>
      </c>
      <c r="AL522" s="328"/>
      <c r="AM522" s="329"/>
      <c r="AN522" s="25"/>
      <c r="AO522" s="24"/>
      <c r="AP522" s="258" t="s">
        <v>5301</v>
      </c>
      <c r="AQ522" s="259"/>
      <c r="AR522" s="259" t="s">
        <v>834</v>
      </c>
      <c r="AS522" s="259" t="s">
        <v>5302</v>
      </c>
      <c r="AT522" s="262"/>
      <c r="AU522" s="262"/>
      <c r="AV522" s="262" t="s">
        <v>5303</v>
      </c>
      <c r="AW522" s="262"/>
      <c r="AX522" s="262"/>
      <c r="AY522" s="262"/>
      <c r="AZ522" s="262"/>
      <c r="BA522" s="317">
        <v>133</v>
      </c>
      <c r="BB522" s="390">
        <v>1</v>
      </c>
    </row>
    <row r="523" spans="1:54" ht="24.95" customHeight="1">
      <c r="A523" s="322" t="s">
        <v>4807</v>
      </c>
      <c r="B523" s="19" t="s">
        <v>2227</v>
      </c>
      <c r="C523" s="26">
        <v>92</v>
      </c>
      <c r="D523" s="27" t="s">
        <v>1857</v>
      </c>
      <c r="E523" s="27" t="s">
        <v>2122</v>
      </c>
      <c r="F523" s="26" t="s">
        <v>5809</v>
      </c>
      <c r="G523" s="26" t="s">
        <v>2123</v>
      </c>
      <c r="H523" s="26"/>
      <c r="I523" s="26"/>
      <c r="J523" s="26"/>
      <c r="K523" s="26"/>
      <c r="L523" s="26"/>
      <c r="M523" s="26" t="s">
        <v>2233</v>
      </c>
      <c r="N523" s="26" t="s">
        <v>2124</v>
      </c>
      <c r="O523" s="26"/>
      <c r="P523" s="26"/>
      <c r="Q523" s="26" t="s">
        <v>2125</v>
      </c>
      <c r="R523" s="26"/>
      <c r="S523" s="26"/>
      <c r="T523" s="26"/>
      <c r="U523" s="26"/>
      <c r="V523" s="26"/>
      <c r="W523" s="26"/>
      <c r="X523" s="26"/>
      <c r="Y523" s="26" t="s">
        <v>2126</v>
      </c>
      <c r="Z523" s="26"/>
      <c r="AA523" s="28" t="s">
        <v>2127</v>
      </c>
      <c r="AB523" s="28" t="s">
        <v>2128</v>
      </c>
      <c r="AC523" s="28"/>
      <c r="AD523" s="28"/>
      <c r="AE523" s="28" t="s">
        <v>4</v>
      </c>
      <c r="AF523" s="28" t="s">
        <v>706</v>
      </c>
      <c r="AG523" s="28"/>
      <c r="AH523" s="28" t="s">
        <v>2129</v>
      </c>
      <c r="AI523" s="29"/>
      <c r="AJ523" s="30"/>
      <c r="AK523" s="31"/>
      <c r="AL523" s="328"/>
      <c r="AM523" s="329"/>
      <c r="AN523" s="25"/>
      <c r="AO523" s="24"/>
      <c r="AP523" s="258" t="s">
        <v>2130</v>
      </c>
      <c r="AQ523" s="259"/>
      <c r="AR523" s="259" t="s">
        <v>1311</v>
      </c>
      <c r="AS523" s="259" t="s">
        <v>665</v>
      </c>
      <c r="AT523" s="262"/>
      <c r="AU523" s="262"/>
      <c r="AV523" s="262"/>
      <c r="AW523" s="262" t="s">
        <v>2122</v>
      </c>
      <c r="AX523" s="262"/>
      <c r="AY523" s="262"/>
      <c r="AZ523" s="262"/>
      <c r="BA523" s="317">
        <v>172</v>
      </c>
      <c r="BB523" s="390">
        <v>1</v>
      </c>
    </row>
    <row r="524" spans="1:54" ht="24.95" customHeight="1">
      <c r="A524" s="322" t="s">
        <v>4807</v>
      </c>
      <c r="B524" s="19" t="s">
        <v>2206</v>
      </c>
      <c r="C524" s="26">
        <v>15</v>
      </c>
      <c r="D524" s="27" t="s">
        <v>2202</v>
      </c>
      <c r="E524" s="27"/>
      <c r="F524" s="26" t="s">
        <v>5997</v>
      </c>
      <c r="G524" s="26" t="s">
        <v>3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2841</v>
      </c>
      <c r="AB524" s="28" t="s">
        <v>2789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2285</v>
      </c>
      <c r="AK524" s="31">
        <v>39248</v>
      </c>
      <c r="AL524" s="328"/>
      <c r="AM524" s="329"/>
      <c r="AN524" s="25" t="s">
        <v>2256</v>
      </c>
      <c r="AO524" s="24">
        <v>45060</v>
      </c>
      <c r="AP524" s="258" t="s">
        <v>2842</v>
      </c>
      <c r="AQ524" s="259"/>
      <c r="AR524" s="259" t="s">
        <v>875</v>
      </c>
      <c r="AS524" s="259" t="s">
        <v>2843</v>
      </c>
      <c r="AT524" s="262"/>
      <c r="AU524" s="262"/>
      <c r="AV524" s="262"/>
      <c r="AW524" s="262"/>
      <c r="AX524" s="262"/>
      <c r="AY524" s="262"/>
      <c r="AZ524" s="262"/>
      <c r="BA524" s="317">
        <v>268</v>
      </c>
      <c r="BB524" s="390">
        <v>2</v>
      </c>
    </row>
    <row r="525" spans="1:54" ht="24.95" customHeight="1">
      <c r="A525" s="322" t="s">
        <v>4807</v>
      </c>
      <c r="B525" s="19" t="s">
        <v>2206</v>
      </c>
      <c r="C525" s="26">
        <v>15</v>
      </c>
      <c r="D525" s="27" t="s">
        <v>2202</v>
      </c>
      <c r="E525" s="27"/>
      <c r="F525" s="26" t="s">
        <v>6080</v>
      </c>
      <c r="G525" s="26" t="s">
        <v>3333</v>
      </c>
      <c r="H525" s="26"/>
      <c r="I525" s="26"/>
      <c r="J525" s="26"/>
      <c r="K525" s="26"/>
      <c r="L525" s="26"/>
      <c r="M525" s="26" t="s">
        <v>3334</v>
      </c>
      <c r="N525" s="26" t="s">
        <v>3335</v>
      </c>
      <c r="O525" s="26"/>
      <c r="P525" s="26" t="s">
        <v>3336</v>
      </c>
      <c r="Q525" s="26" t="s">
        <v>3337</v>
      </c>
      <c r="R525" s="26"/>
      <c r="S525" s="26" t="s">
        <v>3338</v>
      </c>
      <c r="T525" s="26"/>
      <c r="U525" s="26"/>
      <c r="V525" s="26" t="s">
        <v>3339</v>
      </c>
      <c r="W525" s="26"/>
      <c r="X525" s="26"/>
      <c r="Y525" s="26" t="s">
        <v>3340</v>
      </c>
      <c r="Z525" s="26" t="s">
        <v>678</v>
      </c>
      <c r="AA525" s="28" t="s">
        <v>3341</v>
      </c>
      <c r="AB525" s="28" t="s">
        <v>3342</v>
      </c>
      <c r="AC525" s="28"/>
      <c r="AD525" s="28"/>
      <c r="AE525" s="28" t="s">
        <v>701</v>
      </c>
      <c r="AF525" s="28" t="s">
        <v>738</v>
      </c>
      <c r="AG525" s="28"/>
      <c r="AH525" s="28" t="s">
        <v>3343</v>
      </c>
      <c r="AI525" s="29"/>
      <c r="AJ525" s="30"/>
      <c r="AK525" s="31"/>
      <c r="AL525" s="328"/>
      <c r="AM525" s="329"/>
      <c r="AN525" s="25" t="s">
        <v>2256</v>
      </c>
      <c r="AO525" s="24">
        <v>45060</v>
      </c>
      <c r="AP525" s="258" t="s">
        <v>3344</v>
      </c>
      <c r="AQ525" s="259"/>
      <c r="AR525" s="259" t="s">
        <v>671</v>
      </c>
      <c r="AS525" s="259" t="s">
        <v>665</v>
      </c>
      <c r="AT525" s="262"/>
      <c r="AU525" s="262"/>
      <c r="AV525" s="262"/>
      <c r="AW525" s="262"/>
      <c r="AX525" s="262"/>
      <c r="AY525" s="262"/>
      <c r="AZ525" s="262"/>
      <c r="BA525" s="317">
        <v>351</v>
      </c>
      <c r="BB525" s="390">
        <v>2</v>
      </c>
    </row>
    <row r="526" spans="1:54" ht="24.95" customHeight="1">
      <c r="A526" s="322" t="s">
        <v>6856</v>
      </c>
      <c r="B526" s="19"/>
      <c r="C526" s="26">
        <v>21</v>
      </c>
      <c r="D526" s="27"/>
      <c r="E526" s="27"/>
      <c r="F526" s="26" t="s">
        <v>6642</v>
      </c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 t="s">
        <v>6643</v>
      </c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 t="s">
        <v>4787</v>
      </c>
      <c r="AK526" s="31">
        <v>45075</v>
      </c>
      <c r="AL526" s="328"/>
      <c r="AM526" s="329"/>
      <c r="AN526" s="25"/>
      <c r="AO526" s="24"/>
      <c r="AP526" s="258" t="s">
        <v>6644</v>
      </c>
      <c r="AQ526" s="259">
        <v>168</v>
      </c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>
        <v>3</v>
      </c>
    </row>
    <row r="527" spans="1:54" ht="24.95" customHeight="1">
      <c r="A527" s="322" t="s">
        <v>6856</v>
      </c>
      <c r="B527" s="19"/>
      <c r="C527" s="26">
        <v>5</v>
      </c>
      <c r="D527" s="27"/>
      <c r="E527" s="27"/>
      <c r="F527" s="26" t="s">
        <v>6849</v>
      </c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 t="s">
        <v>6850</v>
      </c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 t="s">
        <v>4787</v>
      </c>
      <c r="AK527" s="31">
        <v>45075</v>
      </c>
      <c r="AL527" s="328"/>
      <c r="AM527" s="329"/>
      <c r="AN527" s="25"/>
      <c r="AO527" s="24"/>
      <c r="AP527" s="258" t="s">
        <v>6851</v>
      </c>
      <c r="AQ527" s="259">
        <v>283</v>
      </c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>
        <v>3</v>
      </c>
    </row>
    <row r="528" spans="1:54" ht="24.95" customHeight="1">
      <c r="A528" s="322" t="s">
        <v>4807</v>
      </c>
      <c r="B528" s="19" t="s">
        <v>5209</v>
      </c>
      <c r="C528" s="26">
        <v>5</v>
      </c>
      <c r="D528" s="27" t="s">
        <v>5210</v>
      </c>
      <c r="E528" s="27">
        <v>3</v>
      </c>
      <c r="F528" s="26" t="s">
        <v>5810</v>
      </c>
      <c r="G528" s="26" t="s">
        <v>5304</v>
      </c>
      <c r="H528" s="26"/>
      <c r="I528" s="26"/>
      <c r="J528" s="26"/>
      <c r="K528" s="26"/>
      <c r="L528" s="26"/>
      <c r="M528" s="26" t="s">
        <v>5305</v>
      </c>
      <c r="N528" s="26" t="s">
        <v>5306</v>
      </c>
      <c r="O528" s="26"/>
      <c r="P528" s="26"/>
      <c r="Q528" s="26" t="s">
        <v>5307</v>
      </c>
      <c r="R528" s="26"/>
      <c r="S528" s="26" t="s">
        <v>5308</v>
      </c>
      <c r="T528" s="26" t="s">
        <v>5309</v>
      </c>
      <c r="U528" s="26" t="s">
        <v>5310</v>
      </c>
      <c r="V528" s="26"/>
      <c r="W528" s="26"/>
      <c r="X528" s="26"/>
      <c r="Y528" s="26" t="s">
        <v>5311</v>
      </c>
      <c r="Z528" s="26" t="s">
        <v>5312</v>
      </c>
      <c r="AA528" s="28" t="s">
        <v>5313</v>
      </c>
      <c r="AB528" s="28" t="s">
        <v>5314</v>
      </c>
      <c r="AC528" s="28"/>
      <c r="AD528" s="28"/>
      <c r="AE528" s="28" t="s">
        <v>4</v>
      </c>
      <c r="AF528" s="28" t="s">
        <v>690</v>
      </c>
      <c r="AG528" s="28" t="s">
        <v>5315</v>
      </c>
      <c r="AH528" s="28" t="s">
        <v>5316</v>
      </c>
      <c r="AI528" s="29"/>
      <c r="AJ528" s="30"/>
      <c r="AK528" s="31"/>
      <c r="AL528" s="328"/>
      <c r="AM528" s="329"/>
      <c r="AN528" s="25"/>
      <c r="AO528" s="24"/>
      <c r="AP528" s="258" t="s">
        <v>5317</v>
      </c>
      <c r="AQ528" s="259"/>
      <c r="AR528" s="259" t="s">
        <v>664</v>
      </c>
      <c r="AS528" s="259" t="s">
        <v>665</v>
      </c>
      <c r="AT528" s="262"/>
      <c r="AU528" s="262"/>
      <c r="AV528" s="262"/>
      <c r="AW528" s="262"/>
      <c r="AX528" s="262"/>
      <c r="AY528" s="262"/>
      <c r="AZ528" s="262"/>
      <c r="BA528" s="317">
        <v>13</v>
      </c>
      <c r="BB528" s="390">
        <v>1</v>
      </c>
    </row>
    <row r="529" spans="1:54" ht="24.95" customHeight="1">
      <c r="A529" s="322" t="s">
        <v>4807</v>
      </c>
      <c r="B529" s="19" t="s">
        <v>2214</v>
      </c>
      <c r="C529" s="26">
        <v>87</v>
      </c>
      <c r="D529" s="27"/>
      <c r="E529" s="27"/>
      <c r="F529" s="26" t="s">
        <v>5811</v>
      </c>
      <c r="G529" s="26" t="s">
        <v>3</v>
      </c>
      <c r="H529" s="26"/>
      <c r="I529" s="26"/>
      <c r="J529" s="26"/>
      <c r="K529" s="26"/>
      <c r="L529" s="26"/>
      <c r="M529" s="26" t="s">
        <v>673</v>
      </c>
      <c r="N529" s="26" t="s">
        <v>5318</v>
      </c>
      <c r="O529" s="26"/>
      <c r="P529" s="26"/>
      <c r="Q529" s="26" t="s">
        <v>5319</v>
      </c>
      <c r="R529" s="26"/>
      <c r="S529" s="26"/>
      <c r="T529" s="26"/>
      <c r="U529" s="26"/>
      <c r="V529" s="26"/>
      <c r="W529" s="26"/>
      <c r="X529" s="26"/>
      <c r="Y529" s="26" t="s">
        <v>5320</v>
      </c>
      <c r="Z529" s="26"/>
      <c r="AA529" s="28" t="s">
        <v>816</v>
      </c>
      <c r="AB529" s="28" t="s">
        <v>5321</v>
      </c>
      <c r="AC529" s="28"/>
      <c r="AD529" s="28"/>
      <c r="AE529" s="28" t="s">
        <v>4</v>
      </c>
      <c r="AF529" s="28" t="s">
        <v>675</v>
      </c>
      <c r="AG529" s="28" t="s">
        <v>676</v>
      </c>
      <c r="AH529" s="28" t="s">
        <v>5322</v>
      </c>
      <c r="AI529" s="29"/>
      <c r="AJ529" s="30"/>
      <c r="AK529" s="31"/>
      <c r="AL529" s="328"/>
      <c r="AM529" s="329"/>
      <c r="AN529" s="25"/>
      <c r="AO529" s="24"/>
      <c r="AP529" s="258" t="s">
        <v>5323</v>
      </c>
      <c r="AQ529" s="259"/>
      <c r="AR529" s="259" t="s">
        <v>664</v>
      </c>
      <c r="AS529" s="259" t="s">
        <v>665</v>
      </c>
      <c r="AT529" s="262"/>
      <c r="AU529" s="262"/>
      <c r="AV529" s="262"/>
      <c r="AW529" s="262"/>
      <c r="AX529" s="262"/>
      <c r="AY529" s="262"/>
      <c r="AZ529" s="262"/>
      <c r="BA529" s="317">
        <v>637</v>
      </c>
      <c r="BB529" s="390">
        <v>1</v>
      </c>
    </row>
    <row r="530" spans="1:54" ht="24.95" customHeight="1">
      <c r="A530" s="322" t="s">
        <v>4807</v>
      </c>
      <c r="B530" s="19" t="s">
        <v>2227</v>
      </c>
      <c r="C530" s="26">
        <v>92</v>
      </c>
      <c r="D530" s="27" t="s">
        <v>1857</v>
      </c>
      <c r="E530" s="27" t="s">
        <v>1870</v>
      </c>
      <c r="F530" s="26" t="s">
        <v>5812</v>
      </c>
      <c r="G530" s="26" t="s">
        <v>1871</v>
      </c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 t="s">
        <v>1872</v>
      </c>
      <c r="Z530" s="26"/>
      <c r="AA530" s="28" t="s">
        <v>816</v>
      </c>
      <c r="AB530" s="28" t="s">
        <v>825</v>
      </c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 t="s">
        <v>1873</v>
      </c>
      <c r="AQ530" s="259"/>
      <c r="AR530" s="259" t="s">
        <v>1311</v>
      </c>
      <c r="AS530" s="259" t="s">
        <v>665</v>
      </c>
      <c r="AT530" s="262"/>
      <c r="AU530" s="262"/>
      <c r="AV530" s="262"/>
      <c r="AW530" s="262" t="s">
        <v>1870</v>
      </c>
      <c r="AX530" s="262"/>
      <c r="AY530" s="262"/>
      <c r="AZ530" s="262"/>
      <c r="BA530" s="317">
        <v>141</v>
      </c>
      <c r="BB530" s="390">
        <v>1</v>
      </c>
    </row>
    <row r="531" spans="1:54" ht="24.95" customHeight="1">
      <c r="A531" s="322" t="s">
        <v>6856</v>
      </c>
      <c r="B531" s="19"/>
      <c r="C531" s="26">
        <v>57</v>
      </c>
      <c r="D531" s="27"/>
      <c r="E531" s="27"/>
      <c r="F531" s="26" t="s">
        <v>6460</v>
      </c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 t="s">
        <v>6461</v>
      </c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 t="s">
        <v>4787</v>
      </c>
      <c r="AK531" s="31">
        <v>45075</v>
      </c>
      <c r="AL531" s="328"/>
      <c r="AM531" s="329"/>
      <c r="AN531" s="25"/>
      <c r="AO531" s="24"/>
      <c r="AP531" s="258" t="s">
        <v>6462</v>
      </c>
      <c r="AQ531" s="259">
        <v>79</v>
      </c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>
        <v>3</v>
      </c>
    </row>
    <row r="532" spans="1:54" ht="24.95" customHeight="1">
      <c r="A532" s="322" t="s">
        <v>4807</v>
      </c>
      <c r="B532" s="19" t="s">
        <v>2206</v>
      </c>
      <c r="C532" s="26">
        <v>15</v>
      </c>
      <c r="D532" s="27" t="s">
        <v>2202</v>
      </c>
      <c r="E532" s="27"/>
      <c r="F532" s="26" t="s">
        <v>6082</v>
      </c>
      <c r="G532" s="26" t="s">
        <v>3355</v>
      </c>
      <c r="H532" s="26"/>
      <c r="I532" s="26"/>
      <c r="J532" s="26"/>
      <c r="K532" s="26"/>
      <c r="L532" s="26"/>
      <c r="M532" s="26" t="s">
        <v>3356</v>
      </c>
      <c r="N532" s="26" t="s">
        <v>3357</v>
      </c>
      <c r="O532" s="26"/>
      <c r="P532" s="26" t="s">
        <v>3358</v>
      </c>
      <c r="Q532" s="26" t="s">
        <v>3359</v>
      </c>
      <c r="R532" s="26"/>
      <c r="S532" s="26" t="s">
        <v>3360</v>
      </c>
      <c r="T532" s="26"/>
      <c r="U532" s="26" t="s">
        <v>3361</v>
      </c>
      <c r="V532" s="26"/>
      <c r="W532" s="26"/>
      <c r="X532" s="26"/>
      <c r="Y532" s="26" t="s">
        <v>3362</v>
      </c>
      <c r="Z532" s="26" t="s">
        <v>678</v>
      </c>
      <c r="AA532" s="28" t="s">
        <v>3363</v>
      </c>
      <c r="AB532" s="28" t="s">
        <v>2036</v>
      </c>
      <c r="AC532" s="28"/>
      <c r="AD532" s="28"/>
      <c r="AE532" s="28" t="s">
        <v>695</v>
      </c>
      <c r="AF532" s="28" t="s">
        <v>3364</v>
      </c>
      <c r="AG532" s="28"/>
      <c r="AH532" s="28" t="s">
        <v>3365</v>
      </c>
      <c r="AI532" s="29"/>
      <c r="AJ532" s="30" t="s">
        <v>2423</v>
      </c>
      <c r="AK532" s="31">
        <v>39248</v>
      </c>
      <c r="AL532" s="328"/>
      <c r="AM532" s="329"/>
      <c r="AN532" s="25" t="s">
        <v>2256</v>
      </c>
      <c r="AO532" s="24">
        <v>45060</v>
      </c>
      <c r="AP532" s="258" t="s">
        <v>3366</v>
      </c>
      <c r="AQ532" s="259"/>
      <c r="AR532" s="259" t="s">
        <v>2200</v>
      </c>
      <c r="AS532" s="259" t="s">
        <v>665</v>
      </c>
      <c r="AT532" s="262"/>
      <c r="AU532" s="262"/>
      <c r="AV532" s="262"/>
      <c r="AW532" s="262"/>
      <c r="AX532" s="262"/>
      <c r="AY532" s="262"/>
      <c r="AZ532" s="262"/>
      <c r="BA532" s="317">
        <v>353</v>
      </c>
      <c r="BB532" s="390">
        <v>2</v>
      </c>
    </row>
    <row r="533" spans="1:54" ht="24.95" customHeight="1">
      <c r="A533" s="322" t="s">
        <v>4807</v>
      </c>
      <c r="B533" s="19" t="s">
        <v>742</v>
      </c>
      <c r="C533" s="26">
        <v>17</v>
      </c>
      <c r="D533" s="27" t="s">
        <v>742</v>
      </c>
      <c r="E533" s="27"/>
      <c r="F533" s="26" t="s">
        <v>6238</v>
      </c>
      <c r="G533" s="26" t="s">
        <v>3</v>
      </c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 t="s">
        <v>4313</v>
      </c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 t="s">
        <v>2430</v>
      </c>
      <c r="AK533" s="31">
        <v>39910</v>
      </c>
      <c r="AL533" s="328"/>
      <c r="AM533" s="329"/>
      <c r="AN533" s="25" t="s">
        <v>2256</v>
      </c>
      <c r="AO533" s="24">
        <v>45060</v>
      </c>
      <c r="AP533" s="258" t="s">
        <v>4314</v>
      </c>
      <c r="AQ533" s="259"/>
      <c r="AR533" s="259" t="s">
        <v>2431</v>
      </c>
      <c r="AS533" s="259" t="s">
        <v>4315</v>
      </c>
      <c r="AT533" s="262"/>
      <c r="AU533" s="262"/>
      <c r="AV533" s="262"/>
      <c r="AW533" s="262"/>
      <c r="AX533" s="262"/>
      <c r="AY533" s="262"/>
      <c r="AZ533" s="262"/>
      <c r="BA533" s="317">
        <v>517</v>
      </c>
      <c r="BB533" s="390">
        <v>2</v>
      </c>
    </row>
    <row r="534" spans="1:54" ht="24.95" customHeight="1">
      <c r="A534" s="322" t="s">
        <v>6856</v>
      </c>
      <c r="B534" s="19"/>
      <c r="C534" s="26">
        <v>13</v>
      </c>
      <c r="D534" s="27"/>
      <c r="E534" s="27"/>
      <c r="F534" s="26" t="s">
        <v>6323</v>
      </c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 t="s">
        <v>6324</v>
      </c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 t="s">
        <v>4787</v>
      </c>
      <c r="AK534" s="31">
        <v>45075</v>
      </c>
      <c r="AL534" s="328"/>
      <c r="AM534" s="329"/>
      <c r="AN534" s="25"/>
      <c r="AO534" s="24"/>
      <c r="AP534" s="258" t="s">
        <v>6325</v>
      </c>
      <c r="AQ534" s="259">
        <v>12</v>
      </c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>
        <v>3</v>
      </c>
    </row>
    <row r="535" spans="1:54" ht="24.95" customHeight="1">
      <c r="A535" s="322" t="s">
        <v>6856</v>
      </c>
      <c r="B535" s="19"/>
      <c r="C535" s="26">
        <v>13</v>
      </c>
      <c r="D535" s="27"/>
      <c r="E535" s="27"/>
      <c r="F535" s="26" t="s">
        <v>6606</v>
      </c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 t="s">
        <v>6607</v>
      </c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 t="s">
        <v>4787</v>
      </c>
      <c r="AK535" s="31">
        <v>45075</v>
      </c>
      <c r="AL535" s="328"/>
      <c r="AM535" s="329"/>
      <c r="AN535" s="25"/>
      <c r="AO535" s="24"/>
      <c r="AP535" s="258" t="s">
        <v>6608</v>
      </c>
      <c r="AQ535" s="259">
        <v>151</v>
      </c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>
        <v>3</v>
      </c>
    </row>
    <row r="536" spans="1:54" ht="24.95" customHeight="1">
      <c r="A536" s="322" t="s">
        <v>6856</v>
      </c>
      <c r="B536" s="19"/>
      <c r="C536" s="26">
        <v>13</v>
      </c>
      <c r="D536" s="27"/>
      <c r="E536" s="27"/>
      <c r="F536" s="26" t="s">
        <v>6596</v>
      </c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 t="s">
        <v>6597</v>
      </c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 t="s">
        <v>4787</v>
      </c>
      <c r="AK536" s="31">
        <v>45075</v>
      </c>
      <c r="AL536" s="328"/>
      <c r="AM536" s="329"/>
      <c r="AN536" s="25"/>
      <c r="AO536" s="24"/>
      <c r="AP536" s="258" t="s">
        <v>6598</v>
      </c>
      <c r="AQ536" s="259">
        <v>146</v>
      </c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>
        <v>3</v>
      </c>
    </row>
    <row r="537" spans="1:54" ht="24.95" customHeight="1">
      <c r="A537" s="322" t="s">
        <v>6856</v>
      </c>
      <c r="B537" s="19"/>
      <c r="C537" s="26">
        <v>13</v>
      </c>
      <c r="D537" s="27"/>
      <c r="E537" s="27"/>
      <c r="F537" s="26" t="s">
        <v>6831</v>
      </c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 t="s">
        <v>4787</v>
      </c>
      <c r="AK537" s="31">
        <v>45075</v>
      </c>
      <c r="AL537" s="328"/>
      <c r="AM537" s="329"/>
      <c r="AN537" s="25"/>
      <c r="AO537" s="24"/>
      <c r="AP537" s="258" t="s">
        <v>6832</v>
      </c>
      <c r="AQ537" s="259">
        <v>274</v>
      </c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>
        <v>3</v>
      </c>
    </row>
    <row r="538" spans="1:54" ht="24.95" customHeight="1">
      <c r="A538" s="322" t="s">
        <v>6856</v>
      </c>
      <c r="B538" s="19"/>
      <c r="C538" s="26">
        <v>53</v>
      </c>
      <c r="D538" s="27"/>
      <c r="E538" s="27"/>
      <c r="F538" s="26" t="s">
        <v>6726</v>
      </c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 t="s">
        <v>6727</v>
      </c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 t="s">
        <v>4787</v>
      </c>
      <c r="AK538" s="31">
        <v>45075</v>
      </c>
      <c r="AL538" s="328"/>
      <c r="AM538" s="329"/>
      <c r="AN538" s="25"/>
      <c r="AO538" s="24"/>
      <c r="AP538" s="258" t="s">
        <v>6726</v>
      </c>
      <c r="AQ538" s="259">
        <v>213</v>
      </c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>
        <v>3</v>
      </c>
    </row>
    <row r="539" spans="1:54" ht="24.95" customHeight="1">
      <c r="A539" s="322" t="s">
        <v>4807</v>
      </c>
      <c r="B539" s="19" t="s">
        <v>2227</v>
      </c>
      <c r="C539" s="26">
        <v>92</v>
      </c>
      <c r="D539" s="27" t="s">
        <v>1857</v>
      </c>
      <c r="E539" s="27" t="s">
        <v>1864</v>
      </c>
      <c r="F539" s="26" t="s">
        <v>5813</v>
      </c>
      <c r="G539" s="26" t="s">
        <v>1865</v>
      </c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 t="s">
        <v>1866</v>
      </c>
      <c r="Z539" s="26"/>
      <c r="AA539" s="28" t="s">
        <v>1867</v>
      </c>
      <c r="AB539" s="28" t="s">
        <v>1868</v>
      </c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 t="s">
        <v>1869</v>
      </c>
      <c r="AQ539" s="259"/>
      <c r="AR539" s="259" t="s">
        <v>1311</v>
      </c>
      <c r="AS539" s="259" t="s">
        <v>665</v>
      </c>
      <c r="AT539" s="262"/>
      <c r="AU539" s="262"/>
      <c r="AV539" s="262"/>
      <c r="AW539" s="262" t="s">
        <v>1864</v>
      </c>
      <c r="AX539" s="262"/>
      <c r="AY539" s="262"/>
      <c r="AZ539" s="262"/>
      <c r="BA539" s="317">
        <v>140</v>
      </c>
      <c r="BB539" s="390">
        <v>1</v>
      </c>
    </row>
    <row r="540" spans="1:54" ht="24.95" customHeight="1">
      <c r="A540" s="322" t="s">
        <v>4807</v>
      </c>
      <c r="B540" s="19" t="s">
        <v>2215</v>
      </c>
      <c r="C540" s="26">
        <v>91</v>
      </c>
      <c r="D540" s="27" t="s">
        <v>827</v>
      </c>
      <c r="E540" s="27" t="s">
        <v>828</v>
      </c>
      <c r="F540" s="26" t="s">
        <v>5814</v>
      </c>
      <c r="G540" s="26" t="s">
        <v>3</v>
      </c>
      <c r="H540" s="26" t="s">
        <v>3</v>
      </c>
      <c r="I540" s="26"/>
      <c r="J540" s="26"/>
      <c r="K540" s="26"/>
      <c r="L540" s="26"/>
      <c r="M540" s="26" t="s">
        <v>3</v>
      </c>
      <c r="N540" s="26" t="s">
        <v>3</v>
      </c>
      <c r="O540" s="26"/>
      <c r="P540" s="26"/>
      <c r="Q540" s="26" t="s">
        <v>3</v>
      </c>
      <c r="R540" s="26"/>
      <c r="S540" s="26"/>
      <c r="T540" s="26"/>
      <c r="U540" s="26" t="s">
        <v>3</v>
      </c>
      <c r="V540" s="26"/>
      <c r="W540" s="26"/>
      <c r="X540" s="26"/>
      <c r="Y540" s="26" t="s">
        <v>829</v>
      </c>
      <c r="Z540" s="26"/>
      <c r="AA540" s="28" t="s">
        <v>830</v>
      </c>
      <c r="AB540" s="28" t="s">
        <v>831</v>
      </c>
      <c r="AC540" s="28"/>
      <c r="AD540" s="28"/>
      <c r="AE540" s="28"/>
      <c r="AF540" s="28"/>
      <c r="AG540" s="28"/>
      <c r="AH540" s="28"/>
      <c r="AI540" s="29"/>
      <c r="AJ540" s="30" t="s">
        <v>832</v>
      </c>
      <c r="AK540" s="31" t="s">
        <v>3</v>
      </c>
      <c r="AL540" s="328"/>
      <c r="AM540" s="329"/>
      <c r="AN540" s="25"/>
      <c r="AO540" s="24"/>
      <c r="AP540" s="258" t="s">
        <v>833</v>
      </c>
      <c r="AQ540" s="259"/>
      <c r="AR540" s="259" t="s">
        <v>834</v>
      </c>
      <c r="AS540" s="259" t="s">
        <v>665</v>
      </c>
      <c r="AT540" s="262"/>
      <c r="AU540" s="262"/>
      <c r="AV540" s="262" t="s">
        <v>828</v>
      </c>
      <c r="AW540" s="262"/>
      <c r="AX540" s="262"/>
      <c r="AY540" s="262"/>
      <c r="AZ540" s="262"/>
      <c r="BA540" s="317">
        <v>22</v>
      </c>
      <c r="BB540" s="390">
        <v>1</v>
      </c>
    </row>
    <row r="541" spans="1:54" ht="24.95" customHeight="1">
      <c r="A541" s="322" t="s">
        <v>4807</v>
      </c>
      <c r="B541" s="19" t="s">
        <v>2227</v>
      </c>
      <c r="C541" s="26">
        <v>92</v>
      </c>
      <c r="D541" s="27" t="s">
        <v>1857</v>
      </c>
      <c r="E541" s="27" t="s">
        <v>1858</v>
      </c>
      <c r="F541" s="26" t="s">
        <v>5815</v>
      </c>
      <c r="G541" s="26" t="s">
        <v>1859</v>
      </c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 t="s">
        <v>1860</v>
      </c>
      <c r="Z541" s="26"/>
      <c r="AA541" s="28" t="s">
        <v>1861</v>
      </c>
      <c r="AB541" s="28" t="s">
        <v>1862</v>
      </c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 t="s">
        <v>1863</v>
      </c>
      <c r="AQ541" s="259"/>
      <c r="AR541" s="259" t="s">
        <v>1311</v>
      </c>
      <c r="AS541" s="259" t="s">
        <v>665</v>
      </c>
      <c r="AT541" s="262"/>
      <c r="AU541" s="262"/>
      <c r="AV541" s="262"/>
      <c r="AW541" s="262" t="s">
        <v>1858</v>
      </c>
      <c r="AX541" s="262"/>
      <c r="AY541" s="262"/>
      <c r="AZ541" s="262"/>
      <c r="BA541" s="317">
        <v>139</v>
      </c>
      <c r="BB541" s="390">
        <v>1</v>
      </c>
    </row>
    <row r="542" spans="1:54" ht="24.95" customHeight="1">
      <c r="A542" s="322" t="s">
        <v>4807</v>
      </c>
      <c r="B542" s="19" t="s">
        <v>2215</v>
      </c>
      <c r="C542" s="26">
        <v>91</v>
      </c>
      <c r="D542" s="27" t="s">
        <v>827</v>
      </c>
      <c r="E542" s="27" t="s">
        <v>1152</v>
      </c>
      <c r="F542" s="26" t="s">
        <v>5816</v>
      </c>
      <c r="G542" s="26" t="s">
        <v>3</v>
      </c>
      <c r="H542" s="26" t="s">
        <v>1153</v>
      </c>
      <c r="I542" s="26"/>
      <c r="J542" s="26"/>
      <c r="K542" s="26"/>
      <c r="L542" s="26"/>
      <c r="M542" s="26" t="s">
        <v>1154</v>
      </c>
      <c r="N542" s="26" t="s">
        <v>1155</v>
      </c>
      <c r="O542" s="26"/>
      <c r="P542" s="26"/>
      <c r="Q542" s="26" t="s">
        <v>1156</v>
      </c>
      <c r="R542" s="26"/>
      <c r="S542" s="26"/>
      <c r="T542" s="26"/>
      <c r="U542" s="26" t="s">
        <v>3</v>
      </c>
      <c r="V542" s="26"/>
      <c r="W542" s="26"/>
      <c r="X542" s="26"/>
      <c r="Y542" s="26" t="s">
        <v>1157</v>
      </c>
      <c r="Z542" s="26"/>
      <c r="AA542" s="28" t="s">
        <v>1158</v>
      </c>
      <c r="AB542" s="28" t="s">
        <v>1159</v>
      </c>
      <c r="AC542" s="28"/>
      <c r="AD542" s="28"/>
      <c r="AE542" s="28" t="s">
        <v>4</v>
      </c>
      <c r="AF542" s="28" t="s">
        <v>893</v>
      </c>
      <c r="AG542" s="28"/>
      <c r="AH542" s="28" t="s">
        <v>1160</v>
      </c>
      <c r="AI542" s="29"/>
      <c r="AJ542" s="30" t="s">
        <v>3</v>
      </c>
      <c r="AK542" s="31" t="s">
        <v>3</v>
      </c>
      <c r="AL542" s="328"/>
      <c r="AM542" s="329"/>
      <c r="AN542" s="25"/>
      <c r="AO542" s="24"/>
      <c r="AP542" s="258" t="s">
        <v>1161</v>
      </c>
      <c r="AQ542" s="259"/>
      <c r="AR542" s="259" t="s">
        <v>834</v>
      </c>
      <c r="AS542" s="259" t="s">
        <v>665</v>
      </c>
      <c r="AT542" s="262"/>
      <c r="AU542" s="262"/>
      <c r="AV542" s="262" t="s">
        <v>1152</v>
      </c>
      <c r="AW542" s="262"/>
      <c r="AX542" s="262"/>
      <c r="AY542" s="262"/>
      <c r="AZ542" s="262"/>
      <c r="BA542" s="317">
        <v>57</v>
      </c>
      <c r="BB542" s="390">
        <v>1</v>
      </c>
    </row>
    <row r="543" spans="1:54" ht="24.95" customHeight="1">
      <c r="A543" s="322" t="s">
        <v>4807</v>
      </c>
      <c r="B543" s="19" t="s">
        <v>2206</v>
      </c>
      <c r="C543" s="26">
        <v>15</v>
      </c>
      <c r="D543" s="27" t="s">
        <v>2202</v>
      </c>
      <c r="E543" s="27"/>
      <c r="F543" s="26" t="s">
        <v>6025</v>
      </c>
      <c r="G543" s="26" t="s">
        <v>3063</v>
      </c>
      <c r="H543" s="26" t="s">
        <v>3</v>
      </c>
      <c r="I543" s="26"/>
      <c r="J543" s="26"/>
      <c r="K543" s="26"/>
      <c r="L543" s="26"/>
      <c r="M543" s="26" t="s">
        <v>3064</v>
      </c>
      <c r="N543" s="26" t="s">
        <v>3065</v>
      </c>
      <c r="O543" s="26"/>
      <c r="P543" s="26" t="s">
        <v>3</v>
      </c>
      <c r="Q543" s="26" t="s">
        <v>3066</v>
      </c>
      <c r="R543" s="26" t="s">
        <v>3</v>
      </c>
      <c r="S543" s="26"/>
      <c r="T543" s="26" t="s">
        <v>3</v>
      </c>
      <c r="U543" s="26" t="s">
        <v>3</v>
      </c>
      <c r="V543" s="26"/>
      <c r="W543" s="26"/>
      <c r="X543" s="26"/>
      <c r="Y543" s="26"/>
      <c r="Z543" s="26" t="s">
        <v>3</v>
      </c>
      <c r="AA543" s="28" t="s">
        <v>3067</v>
      </c>
      <c r="AB543" s="28" t="s">
        <v>715</v>
      </c>
      <c r="AC543" s="28"/>
      <c r="AD543" s="28"/>
      <c r="AE543" s="28" t="s">
        <v>701</v>
      </c>
      <c r="AF543" s="28" t="s">
        <v>720</v>
      </c>
      <c r="AG543" s="28"/>
      <c r="AH543" s="28" t="s">
        <v>3068</v>
      </c>
      <c r="AI543" s="29"/>
      <c r="AJ543" s="30" t="s">
        <v>2285</v>
      </c>
      <c r="AK543" s="31">
        <v>39248</v>
      </c>
      <c r="AL543" s="328"/>
      <c r="AM543" s="329"/>
      <c r="AN543" s="25" t="s">
        <v>2256</v>
      </c>
      <c r="AO543" s="24">
        <v>45060</v>
      </c>
      <c r="AP543" s="258" t="s">
        <v>3069</v>
      </c>
      <c r="AQ543" s="259"/>
      <c r="AR543" s="259" t="s">
        <v>875</v>
      </c>
      <c r="AS543" s="259" t="s">
        <v>3070</v>
      </c>
      <c r="AT543" s="262"/>
      <c r="AU543" s="262"/>
      <c r="AV543" s="262"/>
      <c r="AW543" s="262"/>
      <c r="AX543" s="262"/>
      <c r="AY543" s="262"/>
      <c r="AZ543" s="262"/>
      <c r="BA543" s="317">
        <v>296</v>
      </c>
      <c r="BB543" s="390">
        <v>2</v>
      </c>
    </row>
    <row r="544" spans="1:54" ht="24.95" customHeight="1">
      <c r="A544" s="322" t="s">
        <v>4807</v>
      </c>
      <c r="B544" s="19" t="s">
        <v>2206</v>
      </c>
      <c r="C544" s="26">
        <v>15</v>
      </c>
      <c r="D544" s="27" t="s">
        <v>2202</v>
      </c>
      <c r="E544" s="27"/>
      <c r="F544" s="26" t="s">
        <v>5996</v>
      </c>
      <c r="G544" s="26" t="s">
        <v>3</v>
      </c>
      <c r="H544" s="26" t="s">
        <v>3</v>
      </c>
      <c r="I544" s="26"/>
      <c r="J544" s="26"/>
      <c r="K544" s="26"/>
      <c r="L544" s="26"/>
      <c r="M544" s="26" t="s">
        <v>3</v>
      </c>
      <c r="N544" s="26" t="s">
        <v>3</v>
      </c>
      <c r="O544" s="26"/>
      <c r="P544" s="26" t="s">
        <v>3</v>
      </c>
      <c r="Q544" s="26" t="s">
        <v>3</v>
      </c>
      <c r="R544" s="26" t="s">
        <v>3</v>
      </c>
      <c r="S544" s="26"/>
      <c r="T544" s="26" t="s">
        <v>3</v>
      </c>
      <c r="U544" s="26" t="s">
        <v>3</v>
      </c>
      <c r="V544" s="26"/>
      <c r="W544" s="26"/>
      <c r="X544" s="26"/>
      <c r="Y544" s="26"/>
      <c r="Z544" s="26" t="s">
        <v>3</v>
      </c>
      <c r="AA544" s="28" t="s">
        <v>2837</v>
      </c>
      <c r="AB544" s="28" t="s">
        <v>2838</v>
      </c>
      <c r="AC544" s="28"/>
      <c r="AD544" s="28"/>
      <c r="AE544" s="28" t="s">
        <v>3</v>
      </c>
      <c r="AF544" s="28" t="s">
        <v>3</v>
      </c>
      <c r="AG544" s="28"/>
      <c r="AH544" s="28" t="s">
        <v>3</v>
      </c>
      <c r="AI544" s="29"/>
      <c r="AJ544" s="30" t="s">
        <v>2285</v>
      </c>
      <c r="AK544" s="31">
        <v>39248</v>
      </c>
      <c r="AL544" s="328"/>
      <c r="AM544" s="329"/>
      <c r="AN544" s="25" t="s">
        <v>2256</v>
      </c>
      <c r="AO544" s="24">
        <v>45060</v>
      </c>
      <c r="AP544" s="258" t="s">
        <v>2839</v>
      </c>
      <c r="AQ544" s="259"/>
      <c r="AR544" s="259" t="s">
        <v>875</v>
      </c>
      <c r="AS544" s="259" t="s">
        <v>2840</v>
      </c>
      <c r="AT544" s="262"/>
      <c r="AU544" s="262"/>
      <c r="AV544" s="262"/>
      <c r="AW544" s="262"/>
      <c r="AX544" s="262"/>
      <c r="AY544" s="262"/>
      <c r="AZ544" s="262"/>
      <c r="BA544" s="317">
        <v>267</v>
      </c>
      <c r="BB544" s="390">
        <v>2</v>
      </c>
    </row>
    <row r="545" spans="1:54" ht="24.95" customHeight="1">
      <c r="A545" s="322" t="s">
        <v>6856</v>
      </c>
      <c r="B545" s="19"/>
      <c r="C545" s="26">
        <v>53</v>
      </c>
      <c r="D545" s="27"/>
      <c r="E545" s="27"/>
      <c r="F545" s="26" t="s">
        <v>6846</v>
      </c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 t="s">
        <v>6847</v>
      </c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 t="s">
        <v>4787</v>
      </c>
      <c r="AK545" s="31">
        <v>45075</v>
      </c>
      <c r="AL545" s="328"/>
      <c r="AM545" s="329"/>
      <c r="AN545" s="25"/>
      <c r="AO545" s="24"/>
      <c r="AP545" s="258" t="s">
        <v>6848</v>
      </c>
      <c r="AQ545" s="259">
        <v>282</v>
      </c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>
        <v>3</v>
      </c>
    </row>
    <row r="546" spans="1:54" ht="24.95" customHeight="1">
      <c r="A546" s="322" t="s">
        <v>4807</v>
      </c>
      <c r="B546" s="19" t="s">
        <v>2206</v>
      </c>
      <c r="C546" s="26">
        <v>15</v>
      </c>
      <c r="D546" s="27" t="s">
        <v>2202</v>
      </c>
      <c r="E546" s="27"/>
      <c r="F546" s="26" t="s">
        <v>5988</v>
      </c>
      <c r="G546" s="26" t="s">
        <v>2804</v>
      </c>
      <c r="H546" s="26" t="s">
        <v>3</v>
      </c>
      <c r="I546" s="26"/>
      <c r="J546" s="26"/>
      <c r="K546" s="26"/>
      <c r="L546" s="26"/>
      <c r="M546" s="26" t="s">
        <v>3</v>
      </c>
      <c r="N546" s="26" t="s">
        <v>3</v>
      </c>
      <c r="O546" s="26"/>
      <c r="P546" s="26" t="s">
        <v>3</v>
      </c>
      <c r="Q546" s="26" t="s">
        <v>3</v>
      </c>
      <c r="R546" s="26" t="s">
        <v>3</v>
      </c>
      <c r="S546" s="26"/>
      <c r="T546" s="26" t="s">
        <v>3</v>
      </c>
      <c r="U546" s="26" t="s">
        <v>3</v>
      </c>
      <c r="V546" s="26"/>
      <c r="W546" s="26"/>
      <c r="X546" s="26"/>
      <c r="Y546" s="26"/>
      <c r="Z546" s="26" t="s">
        <v>3</v>
      </c>
      <c r="AA546" s="28" t="s">
        <v>2805</v>
      </c>
      <c r="AB546" s="28" t="s">
        <v>3</v>
      </c>
      <c r="AC546" s="28"/>
      <c r="AD546" s="28"/>
      <c r="AE546" s="28" t="s">
        <v>3</v>
      </c>
      <c r="AF546" s="28" t="s">
        <v>3</v>
      </c>
      <c r="AG546" s="28"/>
      <c r="AH546" s="28" t="s">
        <v>3</v>
      </c>
      <c r="AI546" s="29"/>
      <c r="AJ546" s="30" t="s">
        <v>2285</v>
      </c>
      <c r="AK546" s="31">
        <v>39248</v>
      </c>
      <c r="AL546" s="328"/>
      <c r="AM546" s="329"/>
      <c r="AN546" s="25" t="s">
        <v>2256</v>
      </c>
      <c r="AO546" s="24">
        <v>45060</v>
      </c>
      <c r="AP546" s="258" t="s">
        <v>2805</v>
      </c>
      <c r="AQ546" s="259"/>
      <c r="AR546" s="259" t="s">
        <v>875</v>
      </c>
      <c r="AS546" s="259" t="s">
        <v>2806</v>
      </c>
      <c r="AT546" s="262"/>
      <c r="AU546" s="262"/>
      <c r="AV546" s="262"/>
      <c r="AW546" s="262"/>
      <c r="AX546" s="262"/>
      <c r="AY546" s="262"/>
      <c r="AZ546" s="262"/>
      <c r="BA546" s="317">
        <v>259</v>
      </c>
      <c r="BB546" s="390">
        <v>2</v>
      </c>
    </row>
    <row r="547" spans="1:54" ht="24.95" customHeight="1">
      <c r="A547" s="322" t="s">
        <v>6856</v>
      </c>
      <c r="B547" s="19"/>
      <c r="C547" s="26">
        <v>55</v>
      </c>
      <c r="D547" s="27"/>
      <c r="E547" s="27"/>
      <c r="F547" s="26" t="s">
        <v>6339</v>
      </c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 t="s">
        <v>6340</v>
      </c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 t="s">
        <v>4787</v>
      </c>
      <c r="AK547" s="31">
        <v>45075</v>
      </c>
      <c r="AL547" s="328"/>
      <c r="AM547" s="329"/>
      <c r="AN547" s="25"/>
      <c r="AO547" s="24"/>
      <c r="AP547" s="258" t="s">
        <v>6341</v>
      </c>
      <c r="AQ547" s="259">
        <v>19</v>
      </c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>
        <v>3</v>
      </c>
    </row>
    <row r="548" spans="1:54" ht="24.95" customHeight="1">
      <c r="A548" s="322" t="s">
        <v>4807</v>
      </c>
      <c r="B548" s="19" t="s">
        <v>2206</v>
      </c>
      <c r="C548" s="26">
        <v>15</v>
      </c>
      <c r="D548" s="27" t="s">
        <v>2202</v>
      </c>
      <c r="E548" s="27"/>
      <c r="F548" s="26" t="s">
        <v>6048</v>
      </c>
      <c r="G548" s="26" t="s">
        <v>3211</v>
      </c>
      <c r="H548" s="26" t="s">
        <v>3</v>
      </c>
      <c r="I548" s="26"/>
      <c r="J548" s="26"/>
      <c r="K548" s="26"/>
      <c r="L548" s="26"/>
      <c r="M548" s="26" t="s">
        <v>734</v>
      </c>
      <c r="N548" s="26" t="s">
        <v>3212</v>
      </c>
      <c r="O548" s="26"/>
      <c r="P548" s="26" t="s">
        <v>3213</v>
      </c>
      <c r="Q548" s="26" t="s">
        <v>3214</v>
      </c>
      <c r="R548" s="26" t="s">
        <v>3</v>
      </c>
      <c r="S548" s="26"/>
      <c r="T548" s="26" t="s">
        <v>3</v>
      </c>
      <c r="U548" s="26" t="s">
        <v>3</v>
      </c>
      <c r="V548" s="26"/>
      <c r="W548" s="26"/>
      <c r="X548" s="26"/>
      <c r="Y548" s="26"/>
      <c r="Z548" s="26" t="s">
        <v>3</v>
      </c>
      <c r="AA548" s="28" t="s">
        <v>3215</v>
      </c>
      <c r="AB548" s="28" t="s">
        <v>3216</v>
      </c>
      <c r="AC548" s="28"/>
      <c r="AD548" s="28"/>
      <c r="AE548" s="28" t="s">
        <v>3</v>
      </c>
      <c r="AF548" s="28" t="s">
        <v>3</v>
      </c>
      <c r="AG548" s="28"/>
      <c r="AH548" s="28" t="s">
        <v>3212</v>
      </c>
      <c r="AI548" s="29"/>
      <c r="AJ548" s="30" t="s">
        <v>2285</v>
      </c>
      <c r="AK548" s="31">
        <v>39248</v>
      </c>
      <c r="AL548" s="328"/>
      <c r="AM548" s="329"/>
      <c r="AN548" s="25" t="s">
        <v>2256</v>
      </c>
      <c r="AO548" s="24">
        <v>45060</v>
      </c>
      <c r="AP548" s="258" t="s">
        <v>3217</v>
      </c>
      <c r="AQ548" s="259"/>
      <c r="AR548" s="259" t="s">
        <v>875</v>
      </c>
      <c r="AS548" s="259" t="s">
        <v>3218</v>
      </c>
      <c r="AT548" s="262"/>
      <c r="AU548" s="262"/>
      <c r="AV548" s="262"/>
      <c r="AW548" s="262"/>
      <c r="AX548" s="262"/>
      <c r="AY548" s="262"/>
      <c r="AZ548" s="262"/>
      <c r="BA548" s="317">
        <v>319</v>
      </c>
      <c r="BB548" s="390">
        <v>2</v>
      </c>
    </row>
    <row r="549" spans="1:54" ht="24.95" customHeight="1">
      <c r="A549" s="322" t="s">
        <v>4807</v>
      </c>
      <c r="B549" s="19" t="s">
        <v>2227</v>
      </c>
      <c r="C549" s="26">
        <v>92</v>
      </c>
      <c r="D549" s="27" t="s">
        <v>1857</v>
      </c>
      <c r="E549" s="27" t="s">
        <v>2147</v>
      </c>
      <c r="F549" s="26" t="s">
        <v>5818</v>
      </c>
      <c r="G549" s="26" t="s">
        <v>2148</v>
      </c>
      <c r="H549" s="26" t="s">
        <v>2149</v>
      </c>
      <c r="I549" s="26"/>
      <c r="J549" s="26"/>
      <c r="K549" s="26"/>
      <c r="L549" s="26"/>
      <c r="M549" s="26" t="s">
        <v>2235</v>
      </c>
      <c r="N549" s="26" t="s">
        <v>2150</v>
      </c>
      <c r="O549" s="26"/>
      <c r="P549" s="26"/>
      <c r="Q549" s="26" t="s">
        <v>2151</v>
      </c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 t="s">
        <v>2152</v>
      </c>
      <c r="AQ549" s="259"/>
      <c r="AR549" s="259" t="s">
        <v>1311</v>
      </c>
      <c r="AS549" s="259" t="s">
        <v>2153</v>
      </c>
      <c r="AT549" s="262"/>
      <c r="AU549" s="262"/>
      <c r="AV549" s="262"/>
      <c r="AW549" s="262" t="s">
        <v>2147</v>
      </c>
      <c r="AX549" s="262"/>
      <c r="AY549" s="262"/>
      <c r="AZ549" s="262"/>
      <c r="BA549" s="317">
        <v>175</v>
      </c>
      <c r="BB549" s="390">
        <v>1</v>
      </c>
    </row>
    <row r="550" spans="1:54" ht="24.95" customHeight="1">
      <c r="A550" s="322" t="s">
        <v>4807</v>
      </c>
      <c r="B550" s="19" t="s">
        <v>2206</v>
      </c>
      <c r="C550" s="26">
        <v>15</v>
      </c>
      <c r="D550" s="27" t="s">
        <v>2202</v>
      </c>
      <c r="E550" s="27"/>
      <c r="F550" s="26" t="s">
        <v>6009</v>
      </c>
      <c r="G550" s="26" t="s">
        <v>2925</v>
      </c>
      <c r="H550" s="26" t="s">
        <v>3</v>
      </c>
      <c r="I550" s="26"/>
      <c r="J550" s="26"/>
      <c r="K550" s="26"/>
      <c r="L550" s="26"/>
      <c r="M550" s="26" t="s">
        <v>2926</v>
      </c>
      <c r="N550" s="26" t="s">
        <v>2927</v>
      </c>
      <c r="O550" s="26"/>
      <c r="P550" s="26" t="s">
        <v>3</v>
      </c>
      <c r="Q550" s="26" t="s">
        <v>2928</v>
      </c>
      <c r="R550" s="26" t="s">
        <v>3</v>
      </c>
      <c r="S550" s="26"/>
      <c r="T550" s="26" t="s">
        <v>3</v>
      </c>
      <c r="U550" s="26" t="s">
        <v>3</v>
      </c>
      <c r="V550" s="26"/>
      <c r="W550" s="26"/>
      <c r="X550" s="26"/>
      <c r="Y550" s="26"/>
      <c r="Z550" s="26" t="s">
        <v>3</v>
      </c>
      <c r="AA550" s="28" t="s">
        <v>2929</v>
      </c>
      <c r="AB550" s="28" t="s">
        <v>2930</v>
      </c>
      <c r="AC550" s="28"/>
      <c r="AD550" s="28"/>
      <c r="AE550" s="28" t="s">
        <v>4</v>
      </c>
      <c r="AF550" s="28" t="s">
        <v>690</v>
      </c>
      <c r="AG550" s="28"/>
      <c r="AH550" s="28" t="s">
        <v>2931</v>
      </c>
      <c r="AI550" s="29"/>
      <c r="AJ550" s="30" t="s">
        <v>2285</v>
      </c>
      <c r="AK550" s="31">
        <v>39248</v>
      </c>
      <c r="AL550" s="328"/>
      <c r="AM550" s="329"/>
      <c r="AN550" s="25" t="s">
        <v>2256</v>
      </c>
      <c r="AO550" s="24">
        <v>45060</v>
      </c>
      <c r="AP550" s="258" t="s">
        <v>2932</v>
      </c>
      <c r="AQ550" s="259"/>
      <c r="AR550" s="259" t="s">
        <v>875</v>
      </c>
      <c r="AS550" s="259" t="s">
        <v>2933</v>
      </c>
      <c r="AT550" s="262"/>
      <c r="AU550" s="262"/>
      <c r="AV550" s="262"/>
      <c r="AW550" s="262"/>
      <c r="AX550" s="262"/>
      <c r="AY550" s="262"/>
      <c r="AZ550" s="262"/>
      <c r="BA550" s="317">
        <v>280</v>
      </c>
      <c r="BB550" s="390">
        <v>2</v>
      </c>
    </row>
    <row r="551" spans="1:54" ht="24.95" customHeight="1">
      <c r="A551" s="322" t="s">
        <v>4807</v>
      </c>
      <c r="B551" s="19" t="s">
        <v>2214</v>
      </c>
      <c r="C551" s="26">
        <v>87</v>
      </c>
      <c r="D551" s="27"/>
      <c r="E551" s="27"/>
      <c r="F551" s="26" t="s">
        <v>6286</v>
      </c>
      <c r="G551" s="26" t="s">
        <v>3</v>
      </c>
      <c r="H551" s="26"/>
      <c r="I551" s="26"/>
      <c r="J551" s="26"/>
      <c r="K551" s="26"/>
      <c r="L551" s="26"/>
      <c r="M551" s="26" t="s">
        <v>4634</v>
      </c>
      <c r="N551" s="26" t="s">
        <v>4635</v>
      </c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 t="s">
        <v>4636</v>
      </c>
      <c r="AB551" s="28" t="s">
        <v>4637</v>
      </c>
      <c r="AC551" s="28"/>
      <c r="AD551" s="28"/>
      <c r="AE551" s="28" t="s">
        <v>4</v>
      </c>
      <c r="AF551" s="28" t="s">
        <v>5</v>
      </c>
      <c r="AG551" s="28" t="s">
        <v>4638</v>
      </c>
      <c r="AH551" s="28" t="s">
        <v>4639</v>
      </c>
      <c r="AI551" s="29"/>
      <c r="AJ551" s="30"/>
      <c r="AK551" s="31"/>
      <c r="AL551" s="328"/>
      <c r="AM551" s="329"/>
      <c r="AN551" s="25" t="s">
        <v>2256</v>
      </c>
      <c r="AO551" s="24">
        <v>45060</v>
      </c>
      <c r="AP551" s="258" t="s">
        <v>4640</v>
      </c>
      <c r="AQ551" s="259"/>
      <c r="AR551" s="259" t="s">
        <v>664</v>
      </c>
      <c r="AS551" s="259" t="s">
        <v>4641</v>
      </c>
      <c r="AT551" s="262"/>
      <c r="AU551" s="262"/>
      <c r="AV551" s="262"/>
      <c r="AW551" s="262"/>
      <c r="AX551" s="262"/>
      <c r="AY551" s="262"/>
      <c r="AZ551" s="262"/>
      <c r="BA551" s="317">
        <v>605</v>
      </c>
      <c r="BB551" s="390">
        <v>2</v>
      </c>
    </row>
    <row r="552" spans="1:54" ht="24.95" customHeight="1">
      <c r="A552" s="322" t="s">
        <v>4807</v>
      </c>
      <c r="B552" s="19" t="s">
        <v>2206</v>
      </c>
      <c r="C552" s="26">
        <v>15</v>
      </c>
      <c r="D552" s="27" t="s">
        <v>2202</v>
      </c>
      <c r="E552" s="27"/>
      <c r="F552" s="26" t="s">
        <v>6062</v>
      </c>
      <c r="G552" s="26" t="s">
        <v>3</v>
      </c>
      <c r="H552" s="26" t="s">
        <v>3</v>
      </c>
      <c r="I552" s="26"/>
      <c r="J552" s="26"/>
      <c r="K552" s="26"/>
      <c r="L552" s="26"/>
      <c r="M552" s="26" t="s">
        <v>3</v>
      </c>
      <c r="N552" s="26" t="s">
        <v>3</v>
      </c>
      <c r="O552" s="26"/>
      <c r="P552" s="26" t="s">
        <v>3</v>
      </c>
      <c r="Q552" s="26" t="s">
        <v>3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2920</v>
      </c>
      <c r="AB552" s="28" t="s">
        <v>3</v>
      </c>
      <c r="AC552" s="28"/>
      <c r="AD552" s="28"/>
      <c r="AE552" s="28" t="s">
        <v>3</v>
      </c>
      <c r="AF552" s="28" t="s">
        <v>3</v>
      </c>
      <c r="AG552" s="28"/>
      <c r="AH552" s="28" t="s">
        <v>3</v>
      </c>
      <c r="AI552" s="29"/>
      <c r="AJ552" s="30" t="s">
        <v>2285</v>
      </c>
      <c r="AK552" s="31">
        <v>39248</v>
      </c>
      <c r="AL552" s="328"/>
      <c r="AM552" s="329"/>
      <c r="AN552" s="25" t="s">
        <v>2256</v>
      </c>
      <c r="AO552" s="24">
        <v>45060</v>
      </c>
      <c r="AP552" s="258" t="s">
        <v>2920</v>
      </c>
      <c r="AQ552" s="259"/>
      <c r="AR552" s="259" t="s">
        <v>875</v>
      </c>
      <c r="AS552" s="259" t="s">
        <v>3272</v>
      </c>
      <c r="AT552" s="262"/>
      <c r="AU552" s="262"/>
      <c r="AV552" s="262"/>
      <c r="AW552" s="262"/>
      <c r="AX552" s="262"/>
      <c r="AY552" s="262"/>
      <c r="AZ552" s="262"/>
      <c r="BA552" s="317">
        <v>333</v>
      </c>
      <c r="BB552" s="390">
        <v>2</v>
      </c>
    </row>
    <row r="553" spans="1:54" ht="24.95" customHeight="1">
      <c r="A553" s="322" t="s">
        <v>4807</v>
      </c>
      <c r="B553" s="19" t="s">
        <v>2206</v>
      </c>
      <c r="C553" s="26">
        <v>15</v>
      </c>
      <c r="D553" s="27" t="s">
        <v>2202</v>
      </c>
      <c r="E553" s="27"/>
      <c r="F553" s="26" t="s">
        <v>6008</v>
      </c>
      <c r="G553" s="26" t="s">
        <v>2916</v>
      </c>
      <c r="H553" s="26" t="s">
        <v>3</v>
      </c>
      <c r="I553" s="26"/>
      <c r="J553" s="26"/>
      <c r="K553" s="26"/>
      <c r="L553" s="26"/>
      <c r="M553" s="26" t="s">
        <v>2917</v>
      </c>
      <c r="N553" s="26" t="s">
        <v>2918</v>
      </c>
      <c r="O553" s="26"/>
      <c r="P553" s="26" t="s">
        <v>3</v>
      </c>
      <c r="Q553" s="26" t="s">
        <v>2919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2920</v>
      </c>
      <c r="AB553" s="28" t="s">
        <v>2921</v>
      </c>
      <c r="AC553" s="28"/>
      <c r="AD553" s="28"/>
      <c r="AE553" s="28" t="s">
        <v>701</v>
      </c>
      <c r="AF553" s="28" t="s">
        <v>720</v>
      </c>
      <c r="AG553" s="28"/>
      <c r="AH553" s="28" t="s">
        <v>2922</v>
      </c>
      <c r="AI553" s="29"/>
      <c r="AJ553" s="30" t="s">
        <v>2285</v>
      </c>
      <c r="AK553" s="31">
        <v>39248</v>
      </c>
      <c r="AL553" s="328"/>
      <c r="AM553" s="329"/>
      <c r="AN553" s="25" t="s">
        <v>2256</v>
      </c>
      <c r="AO553" s="24">
        <v>45060</v>
      </c>
      <c r="AP553" s="258" t="s">
        <v>2923</v>
      </c>
      <c r="AQ553" s="259"/>
      <c r="AR553" s="259" t="s">
        <v>875</v>
      </c>
      <c r="AS553" s="259" t="s">
        <v>2924</v>
      </c>
      <c r="AT553" s="262"/>
      <c r="AU553" s="262"/>
      <c r="AV553" s="262"/>
      <c r="AW553" s="262"/>
      <c r="AX553" s="262"/>
      <c r="AY553" s="262"/>
      <c r="AZ553" s="262"/>
      <c r="BA553" s="317">
        <v>279</v>
      </c>
      <c r="BB553" s="390">
        <v>2</v>
      </c>
    </row>
    <row r="554" spans="1:54" ht="24.95" customHeight="1">
      <c r="A554" s="322" t="s">
        <v>4807</v>
      </c>
      <c r="B554" s="19" t="s">
        <v>2206</v>
      </c>
      <c r="C554" s="26">
        <v>15</v>
      </c>
      <c r="D554" s="27" t="s">
        <v>2202</v>
      </c>
      <c r="E554" s="27"/>
      <c r="F554" s="26" t="s">
        <v>5965</v>
      </c>
      <c r="G554" s="26" t="s">
        <v>2643</v>
      </c>
      <c r="H554" s="26" t="s">
        <v>3</v>
      </c>
      <c r="I554" s="26"/>
      <c r="J554" s="26"/>
      <c r="K554" s="26"/>
      <c r="L554" s="26"/>
      <c r="M554" s="26" t="s">
        <v>2644</v>
      </c>
      <c r="N554" s="26" t="s">
        <v>2645</v>
      </c>
      <c r="O554" s="26"/>
      <c r="P554" s="26" t="s">
        <v>3</v>
      </c>
      <c r="Q554" s="26" t="s">
        <v>2646</v>
      </c>
      <c r="R554" s="26" t="s">
        <v>3</v>
      </c>
      <c r="S554" s="26"/>
      <c r="T554" s="26" t="s">
        <v>3</v>
      </c>
      <c r="U554" s="26" t="s">
        <v>3</v>
      </c>
      <c r="V554" s="26"/>
      <c r="W554" s="26"/>
      <c r="X554" s="26"/>
      <c r="Y554" s="26"/>
      <c r="Z554" s="26" t="s">
        <v>3</v>
      </c>
      <c r="AA554" s="28" t="s">
        <v>2647</v>
      </c>
      <c r="AB554" s="28" t="s">
        <v>2648</v>
      </c>
      <c r="AC554" s="28"/>
      <c r="AD554" s="28"/>
      <c r="AE554" s="28" t="s">
        <v>691</v>
      </c>
      <c r="AF554" s="28" t="s">
        <v>2649</v>
      </c>
      <c r="AG554" s="28"/>
      <c r="AH554" s="28" t="s">
        <v>2650</v>
      </c>
      <c r="AI554" s="29"/>
      <c r="AJ554" s="30" t="s">
        <v>2285</v>
      </c>
      <c r="AK554" s="31">
        <v>39248</v>
      </c>
      <c r="AL554" s="328"/>
      <c r="AM554" s="329"/>
      <c r="AN554" s="25" t="s">
        <v>2256</v>
      </c>
      <c r="AO554" s="24">
        <v>45060</v>
      </c>
      <c r="AP554" s="258" t="s">
        <v>2651</v>
      </c>
      <c r="AQ554" s="259"/>
      <c r="AR554" s="259" t="s">
        <v>875</v>
      </c>
      <c r="AS554" s="259" t="s">
        <v>2652</v>
      </c>
      <c r="AT554" s="262"/>
      <c r="AU554" s="262"/>
      <c r="AV554" s="262"/>
      <c r="AW554" s="262"/>
      <c r="AX554" s="262"/>
      <c r="AY554" s="262"/>
      <c r="AZ554" s="262"/>
      <c r="BA554" s="317">
        <v>236</v>
      </c>
      <c r="BB554" s="390">
        <v>2</v>
      </c>
    </row>
    <row r="555" spans="1:54" ht="24.95" customHeight="1">
      <c r="A555" s="322" t="s">
        <v>4807</v>
      </c>
      <c r="B555" s="19" t="s">
        <v>2227</v>
      </c>
      <c r="C555" s="26">
        <v>92</v>
      </c>
      <c r="D555" s="27" t="s">
        <v>1857</v>
      </c>
      <c r="E555" s="27" t="s">
        <v>1886</v>
      </c>
      <c r="F555" s="26" t="s">
        <v>5822</v>
      </c>
      <c r="G555" s="26" t="s">
        <v>1887</v>
      </c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 t="s">
        <v>1888</v>
      </c>
      <c r="Z555" s="26"/>
      <c r="AA555" s="28" t="s">
        <v>1889</v>
      </c>
      <c r="AB555" s="28" t="s">
        <v>1890</v>
      </c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 t="s">
        <v>1891</v>
      </c>
      <c r="AQ555" s="259"/>
      <c r="AR555" s="259" t="s">
        <v>1311</v>
      </c>
      <c r="AS555" s="259" t="s">
        <v>665</v>
      </c>
      <c r="AT555" s="262"/>
      <c r="AU555" s="262"/>
      <c r="AV555" s="262"/>
      <c r="AW555" s="262" t="s">
        <v>1886</v>
      </c>
      <c r="AX555" s="262"/>
      <c r="AY555" s="262"/>
      <c r="AZ555" s="262"/>
      <c r="BA555" s="317">
        <v>144</v>
      </c>
      <c r="BB555" s="390">
        <v>1</v>
      </c>
    </row>
    <row r="556" spans="1:54" ht="24.95" customHeight="1">
      <c r="A556" s="322" t="s">
        <v>4807</v>
      </c>
      <c r="B556" s="19" t="s">
        <v>2214</v>
      </c>
      <c r="C556" s="26">
        <v>87</v>
      </c>
      <c r="D556" s="27"/>
      <c r="E556" s="27"/>
      <c r="F556" s="26" t="s">
        <v>5824</v>
      </c>
      <c r="G556" s="26" t="s">
        <v>3</v>
      </c>
      <c r="H556" s="26"/>
      <c r="I556" s="26"/>
      <c r="J556" s="26"/>
      <c r="K556" s="26"/>
      <c r="L556" s="26"/>
      <c r="M556" s="26" t="s">
        <v>673</v>
      </c>
      <c r="N556" s="26" t="s">
        <v>5357</v>
      </c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 t="s">
        <v>5358</v>
      </c>
      <c r="Z556" s="26"/>
      <c r="AA556" s="28" t="s">
        <v>5359</v>
      </c>
      <c r="AB556" s="28" t="s">
        <v>820</v>
      </c>
      <c r="AC556" s="28"/>
      <c r="AD556" s="28"/>
      <c r="AE556" s="28" t="s">
        <v>4</v>
      </c>
      <c r="AF556" s="28" t="s">
        <v>675</v>
      </c>
      <c r="AG556" s="28" t="s">
        <v>676</v>
      </c>
      <c r="AH556" s="28" t="s">
        <v>5360</v>
      </c>
      <c r="AI556" s="29"/>
      <c r="AJ556" s="30"/>
      <c r="AK556" s="31"/>
      <c r="AL556" s="328"/>
      <c r="AM556" s="329"/>
      <c r="AN556" s="25"/>
      <c r="AO556" s="24"/>
      <c r="AP556" s="258" t="s">
        <v>5361</v>
      </c>
      <c r="AQ556" s="259"/>
      <c r="AR556" s="259" t="s">
        <v>664</v>
      </c>
      <c r="AS556" s="259" t="s">
        <v>665</v>
      </c>
      <c r="AT556" s="262"/>
      <c r="AU556" s="262"/>
      <c r="AV556" s="262"/>
      <c r="AW556" s="262"/>
      <c r="AX556" s="262"/>
      <c r="AY556" s="262"/>
      <c r="AZ556" s="262"/>
      <c r="BA556" s="317">
        <v>643</v>
      </c>
      <c r="BB556" s="390">
        <v>1</v>
      </c>
    </row>
    <row r="557" spans="1:54" ht="24.95" customHeight="1">
      <c r="A557" s="322" t="s">
        <v>4807</v>
      </c>
      <c r="B557" s="19" t="s">
        <v>2206</v>
      </c>
      <c r="C557" s="26">
        <v>15</v>
      </c>
      <c r="D557" s="27" t="s">
        <v>2202</v>
      </c>
      <c r="E557" s="27"/>
      <c r="F557" s="26" t="s">
        <v>5967</v>
      </c>
      <c r="G557" s="26" t="s">
        <v>3</v>
      </c>
      <c r="H557" s="26" t="s">
        <v>2149</v>
      </c>
      <c r="I557" s="26"/>
      <c r="J557" s="26"/>
      <c r="K557" s="26"/>
      <c r="L557" s="26"/>
      <c r="M557" s="26" t="s">
        <v>2657</v>
      </c>
      <c r="N557" s="26" t="s">
        <v>2658</v>
      </c>
      <c r="O557" s="26"/>
      <c r="P557" s="26" t="s">
        <v>3</v>
      </c>
      <c r="Q557" s="26" t="s">
        <v>2659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2660</v>
      </c>
      <c r="AB557" s="28" t="s">
        <v>2661</v>
      </c>
      <c r="AC557" s="28"/>
      <c r="AD557" s="28"/>
      <c r="AE557" s="28" t="s">
        <v>701</v>
      </c>
      <c r="AF557" s="28" t="s">
        <v>904</v>
      </c>
      <c r="AG557" s="28"/>
      <c r="AH557" s="28" t="s">
        <v>2662</v>
      </c>
      <c r="AI557" s="29"/>
      <c r="AJ557" s="30" t="s">
        <v>2285</v>
      </c>
      <c r="AK557" s="31">
        <v>39248</v>
      </c>
      <c r="AL557" s="328"/>
      <c r="AM557" s="329"/>
      <c r="AN557" s="25" t="s">
        <v>2256</v>
      </c>
      <c r="AO557" s="24">
        <v>45060</v>
      </c>
      <c r="AP557" s="258" t="s">
        <v>2663</v>
      </c>
      <c r="AQ557" s="259"/>
      <c r="AR557" s="259" t="s">
        <v>875</v>
      </c>
      <c r="AS557" s="259" t="s">
        <v>2664</v>
      </c>
      <c r="AT557" s="262"/>
      <c r="AU557" s="262"/>
      <c r="AV557" s="262"/>
      <c r="AW557" s="262"/>
      <c r="AX557" s="262"/>
      <c r="AY557" s="262"/>
      <c r="AZ557" s="262"/>
      <c r="BA557" s="317">
        <v>238</v>
      </c>
      <c r="BB557" s="390">
        <v>2</v>
      </c>
    </row>
    <row r="558" spans="1:54" ht="24.95" customHeight="1">
      <c r="A558" s="322" t="s">
        <v>4807</v>
      </c>
      <c r="B558" s="19" t="s">
        <v>2206</v>
      </c>
      <c r="C558" s="26">
        <v>15</v>
      </c>
      <c r="D558" s="27" t="s">
        <v>3871</v>
      </c>
      <c r="E558" s="27"/>
      <c r="F558" s="26" t="s">
        <v>6132</v>
      </c>
      <c r="G558" s="26" t="s">
        <v>3881</v>
      </c>
      <c r="H558" s="26"/>
      <c r="I558" s="26"/>
      <c r="J558" s="26"/>
      <c r="K558" s="26"/>
      <c r="L558" s="26"/>
      <c r="M558" s="26">
        <v>253</v>
      </c>
      <c r="N558" s="26" t="s">
        <v>3882</v>
      </c>
      <c r="O558" s="26"/>
      <c r="P558" s="26"/>
      <c r="Q558" s="26" t="s">
        <v>3883</v>
      </c>
      <c r="R558" s="26"/>
      <c r="S558" s="26"/>
      <c r="T558" s="26"/>
      <c r="U558" s="26" t="s">
        <v>3884</v>
      </c>
      <c r="V558" s="26"/>
      <c r="W558" s="26"/>
      <c r="X558" s="26"/>
      <c r="Y558" s="26" t="s">
        <v>3885</v>
      </c>
      <c r="Z558" s="26" t="s">
        <v>3877</v>
      </c>
      <c r="AA558" s="28" t="s">
        <v>3886</v>
      </c>
      <c r="AB558" s="28" t="s">
        <v>3887</v>
      </c>
      <c r="AC558" s="28"/>
      <c r="AD558" s="28"/>
      <c r="AE558" s="28" t="s">
        <v>701</v>
      </c>
      <c r="AF558" s="28" t="s">
        <v>3888</v>
      </c>
      <c r="AG558" s="28"/>
      <c r="AH558" s="28" t="s">
        <v>3889</v>
      </c>
      <c r="AI558" s="29"/>
      <c r="AJ558" s="30" t="s">
        <v>2423</v>
      </c>
      <c r="AK558" s="31">
        <v>39248</v>
      </c>
      <c r="AL558" s="328"/>
      <c r="AM558" s="329"/>
      <c r="AN558" s="25" t="s">
        <v>2256</v>
      </c>
      <c r="AO558" s="24">
        <v>45060</v>
      </c>
      <c r="AP558" s="258" t="s">
        <v>3890</v>
      </c>
      <c r="AQ558" s="259"/>
      <c r="AR558" s="259" t="s">
        <v>2200</v>
      </c>
      <c r="AS558" s="259" t="s">
        <v>665</v>
      </c>
      <c r="AT558" s="262"/>
      <c r="AU558" s="262"/>
      <c r="AV558" s="262"/>
      <c r="AW558" s="262"/>
      <c r="AX558" s="262"/>
      <c r="AY558" s="262"/>
      <c r="AZ558" s="262"/>
      <c r="BA558" s="317">
        <v>409</v>
      </c>
      <c r="BB558" s="390">
        <v>2</v>
      </c>
    </row>
    <row r="559" spans="1:54" ht="24.95" customHeight="1">
      <c r="A559" s="322" t="s">
        <v>4807</v>
      </c>
      <c r="B559" s="19" t="s">
        <v>2206</v>
      </c>
      <c r="C559" s="26">
        <v>15</v>
      </c>
      <c r="D559" s="27" t="s">
        <v>3920</v>
      </c>
      <c r="E559" s="27"/>
      <c r="F559" s="26" t="s">
        <v>6141</v>
      </c>
      <c r="G559" s="26" t="s">
        <v>3942</v>
      </c>
      <c r="H559" s="26" t="s">
        <v>3</v>
      </c>
      <c r="I559" s="26"/>
      <c r="J559" s="26"/>
      <c r="K559" s="26"/>
      <c r="L559" s="26"/>
      <c r="M559" s="26" t="s">
        <v>3</v>
      </c>
      <c r="N559" s="26" t="s">
        <v>3</v>
      </c>
      <c r="O559" s="26"/>
      <c r="P559" s="26" t="s">
        <v>3</v>
      </c>
      <c r="Q559" s="26" t="s">
        <v>3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3943</v>
      </c>
      <c r="AB559" s="28" t="s">
        <v>3</v>
      </c>
      <c r="AC559" s="28"/>
      <c r="AD559" s="28"/>
      <c r="AE559" s="28" t="s">
        <v>3</v>
      </c>
      <c r="AF559" s="28" t="s">
        <v>3</v>
      </c>
      <c r="AG559" s="28"/>
      <c r="AH559" s="28" t="s">
        <v>3</v>
      </c>
      <c r="AI559" s="29"/>
      <c r="AJ559" s="30" t="s">
        <v>2285</v>
      </c>
      <c r="AK559" s="31">
        <v>39248</v>
      </c>
      <c r="AL559" s="328"/>
      <c r="AM559" s="329"/>
      <c r="AN559" s="25" t="s">
        <v>2256</v>
      </c>
      <c r="AO559" s="24">
        <v>45060</v>
      </c>
      <c r="AP559" s="258" t="s">
        <v>3944</v>
      </c>
      <c r="AQ559" s="259"/>
      <c r="AR559" s="259" t="s">
        <v>875</v>
      </c>
      <c r="AS559" s="259" t="s">
        <v>3945</v>
      </c>
      <c r="AT559" s="262"/>
      <c r="AU559" s="262"/>
      <c r="AV559" s="262"/>
      <c r="AW559" s="262"/>
      <c r="AX559" s="262"/>
      <c r="AY559" s="262"/>
      <c r="AZ559" s="262"/>
      <c r="BA559" s="317">
        <v>418</v>
      </c>
      <c r="BB559" s="390">
        <v>2</v>
      </c>
    </row>
    <row r="560" spans="1:54" ht="24.95" customHeight="1">
      <c r="A560" s="322" t="s">
        <v>4807</v>
      </c>
      <c r="B560" s="19" t="s">
        <v>2206</v>
      </c>
      <c r="C560" s="26">
        <v>15</v>
      </c>
      <c r="D560" s="27" t="s">
        <v>3920</v>
      </c>
      <c r="E560" s="27"/>
      <c r="F560" s="26" t="s">
        <v>6162</v>
      </c>
      <c r="G560" s="26" t="s">
        <v>3</v>
      </c>
      <c r="H560" s="26" t="s">
        <v>3</v>
      </c>
      <c r="I560" s="26"/>
      <c r="J560" s="26"/>
      <c r="K560" s="26"/>
      <c r="L560" s="26"/>
      <c r="M560" s="26" t="s">
        <v>3</v>
      </c>
      <c r="N560" s="26" t="s">
        <v>3</v>
      </c>
      <c r="O560" s="26"/>
      <c r="P560" s="26" t="s">
        <v>3</v>
      </c>
      <c r="Q560" s="26" t="s">
        <v>3</v>
      </c>
      <c r="R560" s="26" t="s">
        <v>3</v>
      </c>
      <c r="S560" s="26"/>
      <c r="T560" s="26" t="s">
        <v>3</v>
      </c>
      <c r="U560" s="26" t="s">
        <v>3</v>
      </c>
      <c r="V560" s="26"/>
      <c r="W560" s="26"/>
      <c r="X560" s="26"/>
      <c r="Y560" s="26"/>
      <c r="Z560" s="26" t="s">
        <v>3</v>
      </c>
      <c r="AA560" s="28" t="s">
        <v>4021</v>
      </c>
      <c r="AB560" s="28" t="s">
        <v>4022</v>
      </c>
      <c r="AC560" s="28"/>
      <c r="AD560" s="28"/>
      <c r="AE560" s="28" t="s">
        <v>3</v>
      </c>
      <c r="AF560" s="28" t="s">
        <v>3</v>
      </c>
      <c r="AG560" s="28"/>
      <c r="AH560" s="28" t="s">
        <v>3</v>
      </c>
      <c r="AI560" s="29"/>
      <c r="AJ560" s="30" t="s">
        <v>2285</v>
      </c>
      <c r="AK560" s="31">
        <v>39248</v>
      </c>
      <c r="AL560" s="328"/>
      <c r="AM560" s="329"/>
      <c r="AN560" s="25" t="s">
        <v>2256</v>
      </c>
      <c r="AO560" s="24">
        <v>45060</v>
      </c>
      <c r="AP560" s="258" t="s">
        <v>4023</v>
      </c>
      <c r="AQ560" s="259"/>
      <c r="AR560" s="259" t="s">
        <v>875</v>
      </c>
      <c r="AS560" s="259" t="s">
        <v>4024</v>
      </c>
      <c r="AT560" s="262"/>
      <c r="AU560" s="262"/>
      <c r="AV560" s="262"/>
      <c r="AW560" s="262"/>
      <c r="AX560" s="262"/>
      <c r="AY560" s="262"/>
      <c r="AZ560" s="262"/>
      <c r="BA560" s="317">
        <v>439</v>
      </c>
      <c r="BB560" s="390">
        <v>2</v>
      </c>
    </row>
    <row r="561" spans="1:54" ht="24.95" customHeight="1">
      <c r="A561" s="322" t="s">
        <v>4807</v>
      </c>
      <c r="B561" s="19" t="s">
        <v>2214</v>
      </c>
      <c r="C561" s="26">
        <v>87</v>
      </c>
      <c r="D561" s="27"/>
      <c r="E561" s="27"/>
      <c r="F561" s="26" t="s">
        <v>6289</v>
      </c>
      <c r="G561" s="26" t="s">
        <v>3</v>
      </c>
      <c r="H561" s="26" t="s">
        <v>3</v>
      </c>
      <c r="I561" s="26"/>
      <c r="J561" s="26"/>
      <c r="K561" s="26"/>
      <c r="L561" s="26"/>
      <c r="M561" s="26" t="s">
        <v>7</v>
      </c>
      <c r="N561" s="26" t="s">
        <v>965</v>
      </c>
      <c r="O561" s="26"/>
      <c r="P561" s="26" t="s">
        <v>3</v>
      </c>
      <c r="Q561" s="26" t="s">
        <v>4655</v>
      </c>
      <c r="R561" s="26" t="s">
        <v>3</v>
      </c>
      <c r="S561" s="26"/>
      <c r="T561" s="26" t="s">
        <v>3</v>
      </c>
      <c r="U561" s="26" t="s">
        <v>3</v>
      </c>
      <c r="V561" s="26"/>
      <c r="W561" s="26"/>
      <c r="X561" s="26"/>
      <c r="Y561" s="26"/>
      <c r="Z561" s="26" t="s">
        <v>3</v>
      </c>
      <c r="AA561" s="28" t="s">
        <v>4656</v>
      </c>
      <c r="AB561" s="28" t="s">
        <v>4657</v>
      </c>
      <c r="AC561" s="28"/>
      <c r="AD561" s="28"/>
      <c r="AE561" s="28" t="s">
        <v>4</v>
      </c>
      <c r="AF561" s="28" t="s">
        <v>5</v>
      </c>
      <c r="AG561" s="28"/>
      <c r="AH561" s="28" t="s">
        <v>4658</v>
      </c>
      <c r="AI561" s="29"/>
      <c r="AJ561" s="30" t="s">
        <v>2285</v>
      </c>
      <c r="AK561" s="31">
        <v>39248</v>
      </c>
      <c r="AL561" s="328"/>
      <c r="AM561" s="329"/>
      <c r="AN561" s="25" t="s">
        <v>2256</v>
      </c>
      <c r="AO561" s="24">
        <v>45060</v>
      </c>
      <c r="AP561" s="258" t="s">
        <v>4659</v>
      </c>
      <c r="AQ561" s="259"/>
      <c r="AR561" s="259" t="s">
        <v>875</v>
      </c>
      <c r="AS561" s="259" t="s">
        <v>4660</v>
      </c>
      <c r="AT561" s="262"/>
      <c r="AU561" s="262"/>
      <c r="AV561" s="262"/>
      <c r="AW561" s="262"/>
      <c r="AX561" s="262"/>
      <c r="AY561" s="262"/>
      <c r="AZ561" s="262"/>
      <c r="BA561" s="317">
        <v>608</v>
      </c>
      <c r="BB561" s="390">
        <v>2</v>
      </c>
    </row>
    <row r="562" spans="1:54" ht="24.95" customHeight="1">
      <c r="A562" s="322" t="s">
        <v>4807</v>
      </c>
      <c r="B562" s="19" t="s">
        <v>2215</v>
      </c>
      <c r="C562" s="26">
        <v>91</v>
      </c>
      <c r="D562" s="27" t="s">
        <v>827</v>
      </c>
      <c r="E562" s="27" t="s">
        <v>1280</v>
      </c>
      <c r="F562" s="26" t="s">
        <v>5826</v>
      </c>
      <c r="G562" s="26" t="s">
        <v>3</v>
      </c>
      <c r="H562" s="26" t="s">
        <v>1281</v>
      </c>
      <c r="I562" s="26"/>
      <c r="J562" s="26"/>
      <c r="K562" s="26"/>
      <c r="L562" s="26"/>
      <c r="M562" s="26" t="s">
        <v>1282</v>
      </c>
      <c r="N562" s="26" t="s">
        <v>1283</v>
      </c>
      <c r="O562" s="26"/>
      <c r="P562" s="26" t="s">
        <v>1284</v>
      </c>
      <c r="Q562" s="26" t="s">
        <v>1285</v>
      </c>
      <c r="R562" s="26"/>
      <c r="S562" s="26"/>
      <c r="T562" s="26" t="s">
        <v>1286</v>
      </c>
      <c r="U562" s="26" t="s">
        <v>1287</v>
      </c>
      <c r="V562" s="26"/>
      <c r="W562" s="26"/>
      <c r="X562" s="26"/>
      <c r="Y562" s="26" t="s">
        <v>1288</v>
      </c>
      <c r="Z562" s="26"/>
      <c r="AA562" s="28" t="s">
        <v>1289</v>
      </c>
      <c r="AB562" s="28" t="s">
        <v>823</v>
      </c>
      <c r="AC562" s="28"/>
      <c r="AD562" s="28"/>
      <c r="AE562" s="28" t="s">
        <v>4</v>
      </c>
      <c r="AF562" s="28" t="s">
        <v>893</v>
      </c>
      <c r="AG562" s="28"/>
      <c r="AH562" s="28" t="s">
        <v>1290</v>
      </c>
      <c r="AI562" s="29"/>
      <c r="AJ562" s="30" t="s">
        <v>1291</v>
      </c>
      <c r="AK562" s="31" t="s">
        <v>1292</v>
      </c>
      <c r="AL562" s="328"/>
      <c r="AM562" s="329"/>
      <c r="AN562" s="25"/>
      <c r="AO562" s="24"/>
      <c r="AP562" s="258" t="s">
        <v>1293</v>
      </c>
      <c r="AQ562" s="259"/>
      <c r="AR562" s="259" t="s">
        <v>834</v>
      </c>
      <c r="AS562" s="259" t="s">
        <v>665</v>
      </c>
      <c r="AT562" s="262"/>
      <c r="AU562" s="262"/>
      <c r="AV562" s="262" t="s">
        <v>1280</v>
      </c>
      <c r="AW562" s="262"/>
      <c r="AX562" s="262"/>
      <c r="AY562" s="262"/>
      <c r="AZ562" s="262"/>
      <c r="BA562" s="317">
        <v>70</v>
      </c>
      <c r="BB562" s="390">
        <v>1</v>
      </c>
    </row>
    <row r="563" spans="1:54" ht="24.95" customHeight="1">
      <c r="A563" s="322" t="s">
        <v>4807</v>
      </c>
      <c r="B563" s="19" t="s">
        <v>2215</v>
      </c>
      <c r="C563" s="26">
        <v>91</v>
      </c>
      <c r="D563" s="27" t="s">
        <v>827</v>
      </c>
      <c r="E563" s="27" t="s">
        <v>964</v>
      </c>
      <c r="F563" s="26" t="s">
        <v>5827</v>
      </c>
      <c r="G563" s="26" t="s">
        <v>3</v>
      </c>
      <c r="H563" s="26" t="s">
        <v>3</v>
      </c>
      <c r="I563" s="26"/>
      <c r="J563" s="26"/>
      <c r="K563" s="26"/>
      <c r="L563" s="26"/>
      <c r="M563" s="26" t="s">
        <v>7</v>
      </c>
      <c r="N563" s="26" t="s">
        <v>965</v>
      </c>
      <c r="O563" s="26"/>
      <c r="P563" s="26"/>
      <c r="Q563" s="26" t="s">
        <v>966</v>
      </c>
      <c r="R563" s="26"/>
      <c r="S563" s="26"/>
      <c r="T563" s="26"/>
      <c r="U563" s="26" t="s">
        <v>3</v>
      </c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 t="s">
        <v>3</v>
      </c>
      <c r="AK563" s="31" t="s">
        <v>3</v>
      </c>
      <c r="AL563" s="328"/>
      <c r="AM563" s="329"/>
      <c r="AN563" s="25"/>
      <c r="AO563" s="24"/>
      <c r="AP563" s="258" t="s">
        <v>967</v>
      </c>
      <c r="AQ563" s="259"/>
      <c r="AR563" s="259" t="s">
        <v>834</v>
      </c>
      <c r="AS563" s="259" t="s">
        <v>968</v>
      </c>
      <c r="AT563" s="262"/>
      <c r="AU563" s="262"/>
      <c r="AV563" s="262" t="s">
        <v>964</v>
      </c>
      <c r="AW563" s="262"/>
      <c r="AX563" s="262"/>
      <c r="AY563" s="262"/>
      <c r="AZ563" s="262"/>
      <c r="BA563" s="317">
        <v>36</v>
      </c>
      <c r="BB563" s="390">
        <v>1</v>
      </c>
    </row>
    <row r="564" spans="1:54" ht="24.95" customHeight="1">
      <c r="A564" s="322" t="s">
        <v>4807</v>
      </c>
      <c r="B564" s="19" t="s">
        <v>2215</v>
      </c>
      <c r="C564" s="26">
        <v>91</v>
      </c>
      <c r="D564" s="27" t="s">
        <v>1351</v>
      </c>
      <c r="E564" s="27" t="s">
        <v>1646</v>
      </c>
      <c r="F564" s="26" t="s">
        <v>5828</v>
      </c>
      <c r="G564" s="26" t="s">
        <v>3</v>
      </c>
      <c r="H564" s="26" t="s">
        <v>1647</v>
      </c>
      <c r="I564" s="26"/>
      <c r="J564" s="26"/>
      <c r="K564" s="26"/>
      <c r="L564" s="26"/>
      <c r="M564" s="26" t="s">
        <v>1648</v>
      </c>
      <c r="N564" s="26" t="s">
        <v>1649</v>
      </c>
      <c r="O564" s="26"/>
      <c r="P564" s="26"/>
      <c r="Q564" s="26" t="s">
        <v>1650</v>
      </c>
      <c r="R564" s="26"/>
      <c r="S564" s="26"/>
      <c r="T564" s="26"/>
      <c r="U564" s="26" t="s">
        <v>3</v>
      </c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 t="s">
        <v>3</v>
      </c>
      <c r="AK564" s="31" t="s">
        <v>3</v>
      </c>
      <c r="AL564" s="328"/>
      <c r="AM564" s="329"/>
      <c r="AN564" s="25"/>
      <c r="AO564" s="24"/>
      <c r="AP564" s="258" t="s">
        <v>1651</v>
      </c>
      <c r="AQ564" s="259"/>
      <c r="AR564" s="259" t="s">
        <v>834</v>
      </c>
      <c r="AS564" s="259" t="s">
        <v>1652</v>
      </c>
      <c r="AT564" s="262"/>
      <c r="AU564" s="262"/>
      <c r="AV564" s="262" t="s">
        <v>1646</v>
      </c>
      <c r="AW564" s="262"/>
      <c r="AX564" s="262"/>
      <c r="AY564" s="262"/>
      <c r="AZ564" s="262"/>
      <c r="BA564" s="317">
        <v>107</v>
      </c>
      <c r="BB564" s="390">
        <v>1</v>
      </c>
    </row>
    <row r="565" spans="1:54" ht="24.95" customHeight="1">
      <c r="A565" s="322" t="s">
        <v>4807</v>
      </c>
      <c r="B565" s="19" t="s">
        <v>2206</v>
      </c>
      <c r="C565" s="26">
        <v>15</v>
      </c>
      <c r="D565" s="27" t="s">
        <v>3920</v>
      </c>
      <c r="E565" s="27"/>
      <c r="F565" s="26" t="s">
        <v>6181</v>
      </c>
      <c r="G565" s="26" t="s">
        <v>3</v>
      </c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 t="s">
        <v>4087</v>
      </c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 t="s">
        <v>2430</v>
      </c>
      <c r="AK565" s="31">
        <v>39910</v>
      </c>
      <c r="AL565" s="328"/>
      <c r="AM565" s="329"/>
      <c r="AN565" s="25" t="s">
        <v>2256</v>
      </c>
      <c r="AO565" s="24">
        <v>45060</v>
      </c>
      <c r="AP565" s="258" t="s">
        <v>4088</v>
      </c>
      <c r="AQ565" s="259"/>
      <c r="AR565" s="259" t="s">
        <v>2431</v>
      </c>
      <c r="AS565" s="259" t="s">
        <v>4089</v>
      </c>
      <c r="AT565" s="262"/>
      <c r="AU565" s="262"/>
      <c r="AV565" s="262"/>
      <c r="AW565" s="262"/>
      <c r="AX565" s="262"/>
      <c r="AY565" s="262"/>
      <c r="AZ565" s="262"/>
      <c r="BA565" s="317">
        <v>458</v>
      </c>
      <c r="BB565" s="390">
        <v>2</v>
      </c>
    </row>
    <row r="566" spans="1:54" ht="24.95" customHeight="1">
      <c r="A566" s="322" t="s">
        <v>4807</v>
      </c>
      <c r="B566" s="19" t="s">
        <v>2214</v>
      </c>
      <c r="C566" s="26">
        <v>87</v>
      </c>
      <c r="D566" s="27"/>
      <c r="E566" s="27"/>
      <c r="F566" s="26" t="s">
        <v>6297</v>
      </c>
      <c r="G566" s="26" t="s">
        <v>3</v>
      </c>
      <c r="H566" s="26" t="s">
        <v>1647</v>
      </c>
      <c r="I566" s="26"/>
      <c r="J566" s="26"/>
      <c r="K566" s="26"/>
      <c r="L566" s="26"/>
      <c r="M566" s="26" t="s">
        <v>1648</v>
      </c>
      <c r="N566" s="26" t="s">
        <v>1649</v>
      </c>
      <c r="O566" s="26"/>
      <c r="P566" s="26" t="s">
        <v>3</v>
      </c>
      <c r="Q566" s="26" t="s">
        <v>4709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4710</v>
      </c>
      <c r="AB566" s="28" t="s">
        <v>4711</v>
      </c>
      <c r="AC566" s="28"/>
      <c r="AD566" s="28"/>
      <c r="AE566" s="28" t="s">
        <v>701</v>
      </c>
      <c r="AF566" s="28" t="s">
        <v>1149</v>
      </c>
      <c r="AG566" s="28"/>
      <c r="AH566" s="28" t="s">
        <v>4712</v>
      </c>
      <c r="AI566" s="29"/>
      <c r="AJ566" s="30" t="s">
        <v>2285</v>
      </c>
      <c r="AK566" s="31">
        <v>39248</v>
      </c>
      <c r="AL566" s="328"/>
      <c r="AM566" s="329"/>
      <c r="AN566" s="25" t="s">
        <v>2256</v>
      </c>
      <c r="AO566" s="24">
        <v>45060</v>
      </c>
      <c r="AP566" s="258" t="s">
        <v>4713</v>
      </c>
      <c r="AQ566" s="259"/>
      <c r="AR566" s="259" t="s">
        <v>875</v>
      </c>
      <c r="AS566" s="259" t="s">
        <v>4714</v>
      </c>
      <c r="AT566" s="262"/>
      <c r="AU566" s="262"/>
      <c r="AV566" s="262"/>
      <c r="AW566" s="262"/>
      <c r="AX566" s="262"/>
      <c r="AY566" s="262"/>
      <c r="AZ566" s="262"/>
      <c r="BA566" s="317">
        <v>616</v>
      </c>
      <c r="BB566" s="390">
        <v>2</v>
      </c>
    </row>
    <row r="567" spans="1:54" ht="24.95" customHeight="1">
      <c r="A567" s="322" t="s">
        <v>4807</v>
      </c>
      <c r="B567" s="19" t="s">
        <v>2227</v>
      </c>
      <c r="C567" s="26">
        <v>92</v>
      </c>
      <c r="D567" s="27" t="s">
        <v>1857</v>
      </c>
      <c r="E567" s="27" t="s">
        <v>1986</v>
      </c>
      <c r="F567" s="26" t="s">
        <v>5829</v>
      </c>
      <c r="G567" s="26" t="s">
        <v>1987</v>
      </c>
      <c r="H567" s="26"/>
      <c r="I567" s="26"/>
      <c r="J567" s="26"/>
      <c r="K567" s="26"/>
      <c r="L567" s="26"/>
      <c r="M567" s="26">
        <v>2270053</v>
      </c>
      <c r="N567" s="26" t="s">
        <v>1988</v>
      </c>
      <c r="O567" s="26"/>
      <c r="P567" s="26" t="s">
        <v>1989</v>
      </c>
      <c r="Q567" s="26" t="s">
        <v>1990</v>
      </c>
      <c r="R567" s="26"/>
      <c r="S567" s="26"/>
      <c r="T567" s="26"/>
      <c r="U567" s="26"/>
      <c r="V567" s="26"/>
      <c r="W567" s="26"/>
      <c r="X567" s="26"/>
      <c r="Y567" s="26" t="s">
        <v>1991</v>
      </c>
      <c r="Z567" s="26"/>
      <c r="AA567" s="28" t="s">
        <v>1992</v>
      </c>
      <c r="AB567" s="28" t="s">
        <v>1993</v>
      </c>
      <c r="AC567" s="28"/>
      <c r="AD567" s="28"/>
      <c r="AE567" s="28" t="s">
        <v>701</v>
      </c>
      <c r="AF567" s="28" t="s">
        <v>720</v>
      </c>
      <c r="AG567" s="28"/>
      <c r="AH567" s="28" t="s">
        <v>1994</v>
      </c>
      <c r="AI567" s="29"/>
      <c r="AJ567" s="30"/>
      <c r="AK567" s="31"/>
      <c r="AL567" s="328"/>
      <c r="AM567" s="329"/>
      <c r="AN567" s="25"/>
      <c r="AO567" s="24"/>
      <c r="AP567" s="258" t="s">
        <v>1995</v>
      </c>
      <c r="AQ567" s="259"/>
      <c r="AR567" s="259" t="s">
        <v>1311</v>
      </c>
      <c r="AS567" s="259" t="s">
        <v>665</v>
      </c>
      <c r="AT567" s="262"/>
      <c r="AU567" s="262"/>
      <c r="AV567" s="262"/>
      <c r="AW567" s="262" t="s">
        <v>1986</v>
      </c>
      <c r="AX567" s="262"/>
      <c r="AY567" s="262"/>
      <c r="AZ567" s="262"/>
      <c r="BA567" s="317">
        <v>156</v>
      </c>
      <c r="BB567" s="390">
        <v>1</v>
      </c>
    </row>
    <row r="568" spans="1:54" ht="24.95" customHeight="1">
      <c r="A568" s="322" t="s">
        <v>4807</v>
      </c>
      <c r="B568" s="19" t="s">
        <v>2336</v>
      </c>
      <c r="C568" s="26">
        <v>14</v>
      </c>
      <c r="D568" s="27" t="s">
        <v>2337</v>
      </c>
      <c r="E568" s="27"/>
      <c r="F568" s="26" t="s">
        <v>5934</v>
      </c>
      <c r="G568" s="26" t="s">
        <v>2392</v>
      </c>
      <c r="H568" s="26"/>
      <c r="I568" s="26"/>
      <c r="J568" s="26"/>
      <c r="K568" s="26"/>
      <c r="L568" s="26"/>
      <c r="M568" s="26" t="s">
        <v>2393</v>
      </c>
      <c r="N568" s="26" t="s">
        <v>2394</v>
      </c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 t="s">
        <v>2395</v>
      </c>
      <c r="Z568" s="26"/>
      <c r="AA568" s="28" t="s">
        <v>2396</v>
      </c>
      <c r="AB568" s="28" t="s">
        <v>2073</v>
      </c>
      <c r="AC568" s="28"/>
      <c r="AD568" s="28"/>
      <c r="AE568" s="28" t="s">
        <v>695</v>
      </c>
      <c r="AF568" s="28" t="s">
        <v>2369</v>
      </c>
      <c r="AG568" s="28" t="s">
        <v>2397</v>
      </c>
      <c r="AH568" s="28" t="s">
        <v>2398</v>
      </c>
      <c r="AI568" s="29"/>
      <c r="AJ568" s="30"/>
      <c r="AK568" s="31"/>
      <c r="AL568" s="328"/>
      <c r="AM568" s="329"/>
      <c r="AN568" s="25" t="s">
        <v>2256</v>
      </c>
      <c r="AO568" s="24">
        <v>45060</v>
      </c>
      <c r="AP568" s="258" t="s">
        <v>2399</v>
      </c>
      <c r="AQ568" s="259"/>
      <c r="AR568" s="259" t="s">
        <v>664</v>
      </c>
      <c r="AS568" s="259" t="s">
        <v>665</v>
      </c>
      <c r="AT568" s="262"/>
      <c r="AU568" s="262"/>
      <c r="AV568" s="262"/>
      <c r="AW568" s="262"/>
      <c r="AX568" s="262"/>
      <c r="AY568" s="262"/>
      <c r="AZ568" s="262"/>
      <c r="BA568" s="317">
        <v>204</v>
      </c>
      <c r="BB568" s="390">
        <v>2</v>
      </c>
    </row>
    <row r="569" spans="1:54" ht="24.95" customHeight="1">
      <c r="A569" s="322" t="s">
        <v>4807</v>
      </c>
      <c r="B569" s="19" t="s">
        <v>2215</v>
      </c>
      <c r="C569" s="26">
        <v>91</v>
      </c>
      <c r="D569" s="27" t="s">
        <v>827</v>
      </c>
      <c r="E569" s="27" t="s">
        <v>1234</v>
      </c>
      <c r="F569" s="26" t="s">
        <v>5831</v>
      </c>
      <c r="G569" s="26" t="s">
        <v>3</v>
      </c>
      <c r="H569" s="26" t="s">
        <v>1235</v>
      </c>
      <c r="I569" s="26"/>
      <c r="J569" s="26"/>
      <c r="K569" s="26"/>
      <c r="L569" s="26"/>
      <c r="M569" s="26" t="s">
        <v>1236</v>
      </c>
      <c r="N569" s="26" t="s">
        <v>1237</v>
      </c>
      <c r="O569" s="26"/>
      <c r="P569" s="26" t="s">
        <v>1238</v>
      </c>
      <c r="Q569" s="26" t="s">
        <v>1239</v>
      </c>
      <c r="R569" s="26"/>
      <c r="S569" s="26"/>
      <c r="T569" s="26"/>
      <c r="U569" s="26" t="s">
        <v>1240</v>
      </c>
      <c r="V569" s="26"/>
      <c r="W569" s="26"/>
      <c r="X569" s="26"/>
      <c r="Y569" s="26" t="s">
        <v>1241</v>
      </c>
      <c r="Z569" s="26"/>
      <c r="AA569" s="28" t="s">
        <v>1242</v>
      </c>
      <c r="AB569" s="28" t="s">
        <v>1243</v>
      </c>
      <c r="AC569" s="28"/>
      <c r="AD569" s="28"/>
      <c r="AE569" s="28" t="s">
        <v>4</v>
      </c>
      <c r="AF569" s="28" t="s">
        <v>1187</v>
      </c>
      <c r="AG569" s="28"/>
      <c r="AH569" s="28" t="s">
        <v>1244</v>
      </c>
      <c r="AI569" s="29"/>
      <c r="AJ569" s="30" t="s">
        <v>962</v>
      </c>
      <c r="AK569" s="31" t="s">
        <v>3</v>
      </c>
      <c r="AL569" s="328"/>
      <c r="AM569" s="329"/>
      <c r="AN569" s="25"/>
      <c r="AO569" s="24"/>
      <c r="AP569" s="258" t="s">
        <v>1245</v>
      </c>
      <c r="AQ569" s="259"/>
      <c r="AR569" s="259" t="s">
        <v>834</v>
      </c>
      <c r="AS569" s="259" t="s">
        <v>665</v>
      </c>
      <c r="AT569" s="262"/>
      <c r="AU569" s="262"/>
      <c r="AV569" s="262" t="s">
        <v>1234</v>
      </c>
      <c r="AW569" s="262"/>
      <c r="AX569" s="262"/>
      <c r="AY569" s="262"/>
      <c r="AZ569" s="262"/>
      <c r="BA569" s="317">
        <v>66</v>
      </c>
      <c r="BB569" s="390">
        <v>1</v>
      </c>
    </row>
    <row r="570" spans="1:54" ht="24.95" customHeight="1">
      <c r="A570" s="322" t="s">
        <v>4807</v>
      </c>
      <c r="B570" s="19" t="s">
        <v>2215</v>
      </c>
      <c r="C570" s="26">
        <v>91</v>
      </c>
      <c r="D570" s="27" t="s">
        <v>1351</v>
      </c>
      <c r="E570" s="27" t="s">
        <v>1488</v>
      </c>
      <c r="F570" s="26" t="s">
        <v>5832</v>
      </c>
      <c r="G570" s="26" t="s">
        <v>3</v>
      </c>
      <c r="H570" s="26" t="s">
        <v>3</v>
      </c>
      <c r="I570" s="26"/>
      <c r="J570" s="26"/>
      <c r="K570" s="26"/>
      <c r="L570" s="26"/>
      <c r="M570" s="26" t="s">
        <v>1489</v>
      </c>
      <c r="N570" s="26" t="s">
        <v>1490</v>
      </c>
      <c r="O570" s="26"/>
      <c r="P570" s="26"/>
      <c r="Q570" s="26" t="s">
        <v>1491</v>
      </c>
      <c r="R570" s="26"/>
      <c r="S570" s="26"/>
      <c r="T570" s="26"/>
      <c r="U570" s="26" t="s">
        <v>3</v>
      </c>
      <c r="V570" s="26"/>
      <c r="W570" s="26"/>
      <c r="X570" s="26"/>
      <c r="Y570" s="26" t="s">
        <v>1492</v>
      </c>
      <c r="Z570" s="26"/>
      <c r="AA570" s="28" t="s">
        <v>1493</v>
      </c>
      <c r="AB570" s="28" t="s">
        <v>1494</v>
      </c>
      <c r="AC570" s="28"/>
      <c r="AD570" s="28"/>
      <c r="AE570" s="28" t="s">
        <v>4</v>
      </c>
      <c r="AF570" s="28" t="s">
        <v>893</v>
      </c>
      <c r="AG570" s="28"/>
      <c r="AH570" s="28" t="s">
        <v>1495</v>
      </c>
      <c r="AI570" s="29"/>
      <c r="AJ570" s="30" t="s">
        <v>3</v>
      </c>
      <c r="AK570" s="31" t="s">
        <v>3</v>
      </c>
      <c r="AL570" s="328"/>
      <c r="AM570" s="329"/>
      <c r="AN570" s="25"/>
      <c r="AO570" s="24"/>
      <c r="AP570" s="258" t="s">
        <v>1496</v>
      </c>
      <c r="AQ570" s="259"/>
      <c r="AR570" s="259" t="s">
        <v>834</v>
      </c>
      <c r="AS570" s="259" t="s">
        <v>665</v>
      </c>
      <c r="AT570" s="262"/>
      <c r="AU570" s="262"/>
      <c r="AV570" s="262" t="s">
        <v>1488</v>
      </c>
      <c r="AW570" s="262"/>
      <c r="AX570" s="262"/>
      <c r="AY570" s="262"/>
      <c r="AZ570" s="262"/>
      <c r="BA570" s="317">
        <v>91</v>
      </c>
      <c r="BB570" s="390">
        <v>1</v>
      </c>
    </row>
    <row r="571" spans="1:54" ht="24.95" customHeight="1">
      <c r="A571" s="322" t="s">
        <v>4807</v>
      </c>
      <c r="B571" s="19" t="s">
        <v>2215</v>
      </c>
      <c r="C571" s="26">
        <v>91</v>
      </c>
      <c r="D571" s="27" t="s">
        <v>1351</v>
      </c>
      <c r="E571" s="27" t="s">
        <v>1653</v>
      </c>
      <c r="F571" s="26" t="s">
        <v>5833</v>
      </c>
      <c r="G571" s="26" t="s">
        <v>3</v>
      </c>
      <c r="H571" s="26" t="s">
        <v>1654</v>
      </c>
      <c r="I571" s="26"/>
      <c r="J571" s="26"/>
      <c r="K571" s="26"/>
      <c r="L571" s="26"/>
      <c r="M571" s="26" t="s">
        <v>1655</v>
      </c>
      <c r="N571" s="26" t="s">
        <v>1656</v>
      </c>
      <c r="O571" s="26"/>
      <c r="P571" s="26"/>
      <c r="Q571" s="26" t="s">
        <v>1657</v>
      </c>
      <c r="R571" s="26"/>
      <c r="S571" s="26"/>
      <c r="T571" s="26"/>
      <c r="U571" s="26" t="s">
        <v>1658</v>
      </c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 t="s">
        <v>3</v>
      </c>
      <c r="AK571" s="31" t="s">
        <v>3</v>
      </c>
      <c r="AL571" s="328"/>
      <c r="AM571" s="329"/>
      <c r="AN571" s="25"/>
      <c r="AO571" s="24"/>
      <c r="AP571" s="258" t="s">
        <v>1659</v>
      </c>
      <c r="AQ571" s="259"/>
      <c r="AR571" s="259" t="s">
        <v>834</v>
      </c>
      <c r="AS571" s="259" t="s">
        <v>1660</v>
      </c>
      <c r="AT571" s="262"/>
      <c r="AU571" s="262"/>
      <c r="AV571" s="262" t="s">
        <v>1653</v>
      </c>
      <c r="AW571" s="262"/>
      <c r="AX571" s="262"/>
      <c r="AY571" s="262"/>
      <c r="AZ571" s="262"/>
      <c r="BA571" s="317">
        <v>108</v>
      </c>
      <c r="BB571" s="390">
        <v>1</v>
      </c>
    </row>
    <row r="572" spans="1:54" ht="24.95" customHeight="1">
      <c r="A572" s="322" t="s">
        <v>4807</v>
      </c>
      <c r="B572" s="19" t="s">
        <v>2206</v>
      </c>
      <c r="C572" s="26">
        <v>15</v>
      </c>
      <c r="D572" s="27" t="s">
        <v>2202</v>
      </c>
      <c r="E572" s="27"/>
      <c r="F572" s="26" t="s">
        <v>5958</v>
      </c>
      <c r="G572" s="26" t="s">
        <v>2589</v>
      </c>
      <c r="H572" s="26" t="s">
        <v>3</v>
      </c>
      <c r="I572" s="26"/>
      <c r="J572" s="26"/>
      <c r="K572" s="26"/>
      <c r="L572" s="26"/>
      <c r="M572" s="26" t="s">
        <v>2590</v>
      </c>
      <c r="N572" s="26" t="s">
        <v>2591</v>
      </c>
      <c r="O572" s="26"/>
      <c r="P572" s="26" t="s">
        <v>3</v>
      </c>
      <c r="Q572" s="26" t="s">
        <v>2592</v>
      </c>
      <c r="R572" s="26" t="s">
        <v>3</v>
      </c>
      <c r="S572" s="26"/>
      <c r="T572" s="26" t="s">
        <v>3</v>
      </c>
      <c r="U572" s="26" t="s">
        <v>3</v>
      </c>
      <c r="V572" s="26"/>
      <c r="W572" s="26"/>
      <c r="X572" s="26"/>
      <c r="Y572" s="26"/>
      <c r="Z572" s="26" t="s">
        <v>3</v>
      </c>
      <c r="AA572" s="28" t="s">
        <v>2593</v>
      </c>
      <c r="AB572" s="28" t="s">
        <v>2594</v>
      </c>
      <c r="AC572" s="28"/>
      <c r="AD572" s="28"/>
      <c r="AE572" s="28" t="s">
        <v>3</v>
      </c>
      <c r="AF572" s="28" t="s">
        <v>3</v>
      </c>
      <c r="AG572" s="28"/>
      <c r="AH572" s="28" t="s">
        <v>2591</v>
      </c>
      <c r="AI572" s="29"/>
      <c r="AJ572" s="30" t="s">
        <v>2285</v>
      </c>
      <c r="AK572" s="31">
        <v>39248</v>
      </c>
      <c r="AL572" s="328"/>
      <c r="AM572" s="329"/>
      <c r="AN572" s="25" t="s">
        <v>2256</v>
      </c>
      <c r="AO572" s="24">
        <v>45060</v>
      </c>
      <c r="AP572" s="258" t="s">
        <v>2595</v>
      </c>
      <c r="AQ572" s="259"/>
      <c r="AR572" s="259" t="s">
        <v>875</v>
      </c>
      <c r="AS572" s="259" t="s">
        <v>2596</v>
      </c>
      <c r="AT572" s="262"/>
      <c r="AU572" s="262"/>
      <c r="AV572" s="262"/>
      <c r="AW572" s="262"/>
      <c r="AX572" s="262"/>
      <c r="AY572" s="262"/>
      <c r="AZ572" s="262"/>
      <c r="BA572" s="317">
        <v>229</v>
      </c>
      <c r="BB572" s="390">
        <v>2</v>
      </c>
    </row>
    <row r="573" spans="1:54" ht="24.95" customHeight="1">
      <c r="A573" s="322" t="s">
        <v>4807</v>
      </c>
      <c r="B573" s="19" t="s">
        <v>2206</v>
      </c>
      <c r="C573" s="26">
        <v>15</v>
      </c>
      <c r="D573" s="27" t="s">
        <v>2202</v>
      </c>
      <c r="E573" s="27"/>
      <c r="F573" s="26" t="s">
        <v>5980</v>
      </c>
      <c r="G573" s="26" t="s">
        <v>2758</v>
      </c>
      <c r="H573" s="26" t="s">
        <v>3</v>
      </c>
      <c r="I573" s="26"/>
      <c r="J573" s="26"/>
      <c r="K573" s="26"/>
      <c r="L573" s="26"/>
      <c r="M573" s="26" t="s">
        <v>3</v>
      </c>
      <c r="N573" s="26" t="s">
        <v>3</v>
      </c>
      <c r="O573" s="26"/>
      <c r="P573" s="26" t="s">
        <v>3</v>
      </c>
      <c r="Q573" s="26" t="s">
        <v>3</v>
      </c>
      <c r="R573" s="26" t="s">
        <v>3</v>
      </c>
      <c r="S573" s="26"/>
      <c r="T573" s="26" t="s">
        <v>3</v>
      </c>
      <c r="U573" s="26" t="s">
        <v>3</v>
      </c>
      <c r="V573" s="26"/>
      <c r="W573" s="26"/>
      <c r="X573" s="26"/>
      <c r="Y573" s="26"/>
      <c r="Z573" s="26" t="s">
        <v>3</v>
      </c>
      <c r="AA573" s="28" t="s">
        <v>2759</v>
      </c>
      <c r="AB573" s="28" t="s">
        <v>2760</v>
      </c>
      <c r="AC573" s="28"/>
      <c r="AD573" s="28"/>
      <c r="AE573" s="28" t="s">
        <v>3</v>
      </c>
      <c r="AF573" s="28" t="s">
        <v>3</v>
      </c>
      <c r="AG573" s="28"/>
      <c r="AH573" s="28" t="s">
        <v>3</v>
      </c>
      <c r="AI573" s="29"/>
      <c r="AJ573" s="30" t="s">
        <v>2285</v>
      </c>
      <c r="AK573" s="31">
        <v>39248</v>
      </c>
      <c r="AL573" s="328"/>
      <c r="AM573" s="329"/>
      <c r="AN573" s="25" t="s">
        <v>2256</v>
      </c>
      <c r="AO573" s="24">
        <v>45060</v>
      </c>
      <c r="AP573" s="258" t="s">
        <v>2761</v>
      </c>
      <c r="AQ573" s="259"/>
      <c r="AR573" s="259" t="s">
        <v>875</v>
      </c>
      <c r="AS573" s="259" t="s">
        <v>2762</v>
      </c>
      <c r="AT573" s="262"/>
      <c r="AU573" s="262"/>
      <c r="AV573" s="262"/>
      <c r="AW573" s="262"/>
      <c r="AX573" s="262"/>
      <c r="AY573" s="262"/>
      <c r="AZ573" s="262"/>
      <c r="BA573" s="317">
        <v>251</v>
      </c>
      <c r="BB573" s="390">
        <v>2</v>
      </c>
    </row>
    <row r="574" spans="1:54" ht="24.95" customHeight="1">
      <c r="A574" s="322" t="s">
        <v>4807</v>
      </c>
      <c r="B574" s="19" t="s">
        <v>4410</v>
      </c>
      <c r="C574" s="26">
        <v>40</v>
      </c>
      <c r="D574" s="27"/>
      <c r="E574" s="27"/>
      <c r="F574" s="26" t="s">
        <v>6258</v>
      </c>
      <c r="G574" s="26" t="s">
        <v>4414</v>
      </c>
      <c r="H574" s="26" t="s">
        <v>3</v>
      </c>
      <c r="I574" s="26"/>
      <c r="J574" s="26"/>
      <c r="K574" s="26"/>
      <c r="L574" s="26"/>
      <c r="M574" s="26" t="s">
        <v>3</v>
      </c>
      <c r="N574" s="26" t="s">
        <v>3</v>
      </c>
      <c r="O574" s="26"/>
      <c r="P574" s="26" t="s">
        <v>3</v>
      </c>
      <c r="Q574" s="26" t="s">
        <v>3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4415</v>
      </c>
      <c r="AB574" s="28" t="s">
        <v>4416</v>
      </c>
      <c r="AC574" s="28"/>
      <c r="AD574" s="28"/>
      <c r="AE574" s="28" t="s">
        <v>3</v>
      </c>
      <c r="AF574" s="28" t="s">
        <v>3</v>
      </c>
      <c r="AG574" s="28"/>
      <c r="AH574" s="28" t="s">
        <v>3</v>
      </c>
      <c r="AI574" s="29"/>
      <c r="AJ574" s="30" t="s">
        <v>2285</v>
      </c>
      <c r="AK574" s="31">
        <v>39248</v>
      </c>
      <c r="AL574" s="328"/>
      <c r="AM574" s="329"/>
      <c r="AN574" s="25" t="s">
        <v>2256</v>
      </c>
      <c r="AO574" s="24">
        <v>45060</v>
      </c>
      <c r="AP574" s="258" t="s">
        <v>4417</v>
      </c>
      <c r="AQ574" s="259"/>
      <c r="AR574" s="259" t="s">
        <v>875</v>
      </c>
      <c r="AS574" s="259" t="s">
        <v>4418</v>
      </c>
      <c r="AT574" s="262"/>
      <c r="AU574" s="262"/>
      <c r="AV574" s="262"/>
      <c r="AW574" s="262"/>
      <c r="AX574" s="262"/>
      <c r="AY574" s="262"/>
      <c r="AZ574" s="262"/>
      <c r="BA574" s="317">
        <v>542</v>
      </c>
      <c r="BB574" s="390">
        <v>2</v>
      </c>
    </row>
    <row r="575" spans="1:54" ht="24.95" customHeight="1">
      <c r="A575" s="322" t="s">
        <v>4807</v>
      </c>
      <c r="B575" s="19" t="s">
        <v>2205</v>
      </c>
      <c r="C575" s="26">
        <v>13</v>
      </c>
      <c r="D575" s="27">
        <v>2</v>
      </c>
      <c r="E575" s="27"/>
      <c r="F575" s="26" t="s">
        <v>5834</v>
      </c>
      <c r="G575" s="26" t="s">
        <v>5373</v>
      </c>
      <c r="H575" s="26"/>
      <c r="I575" s="26"/>
      <c r="J575" s="26"/>
      <c r="K575" s="26"/>
      <c r="L575" s="26"/>
      <c r="M575" s="26" t="s">
        <v>5374</v>
      </c>
      <c r="N575" s="26" t="s">
        <v>5375</v>
      </c>
      <c r="O575" s="26"/>
      <c r="P575" s="26"/>
      <c r="Q575" s="26" t="s">
        <v>5376</v>
      </c>
      <c r="R575" s="26"/>
      <c r="S575" s="26"/>
      <c r="T575" s="26"/>
      <c r="U575" s="26"/>
      <c r="V575" s="26"/>
      <c r="W575" s="26"/>
      <c r="X575" s="26"/>
      <c r="Y575" s="26" t="s">
        <v>5377</v>
      </c>
      <c r="Z575" s="26"/>
      <c r="AA575" s="28" t="s">
        <v>5378</v>
      </c>
      <c r="AB575" s="28" t="s">
        <v>5379</v>
      </c>
      <c r="AC575" s="28"/>
      <c r="AD575" s="28"/>
      <c r="AE575" s="28" t="s">
        <v>723</v>
      </c>
      <c r="AF575" s="28" t="s">
        <v>5380</v>
      </c>
      <c r="AG575" s="28" t="s">
        <v>724</v>
      </c>
      <c r="AH575" s="28" t="s">
        <v>5381</v>
      </c>
      <c r="AI575" s="29"/>
      <c r="AJ575" s="30"/>
      <c r="AK575" s="31"/>
      <c r="AL575" s="328"/>
      <c r="AM575" s="329"/>
      <c r="AN575" s="25"/>
      <c r="AO575" s="24"/>
      <c r="AP575" s="258" t="s">
        <v>5382</v>
      </c>
      <c r="AQ575" s="259"/>
      <c r="AR575" s="259" t="s">
        <v>664</v>
      </c>
      <c r="AS575" s="259" t="s">
        <v>665</v>
      </c>
      <c r="AT575" s="262"/>
      <c r="AU575" s="262"/>
      <c r="AV575" s="262"/>
      <c r="AW575" s="262"/>
      <c r="AX575" s="262"/>
      <c r="AY575" s="262"/>
      <c r="AZ575" s="262"/>
      <c r="BA575" s="317">
        <v>189</v>
      </c>
      <c r="BB575" s="390">
        <v>1</v>
      </c>
    </row>
    <row r="576" spans="1:54" ht="24.95" customHeight="1">
      <c r="A576" s="322" t="s">
        <v>4807</v>
      </c>
      <c r="B576" s="19" t="s">
        <v>2206</v>
      </c>
      <c r="C576" s="26">
        <v>15</v>
      </c>
      <c r="D576" s="27" t="s">
        <v>2202</v>
      </c>
      <c r="E576" s="27"/>
      <c r="F576" s="26" t="s">
        <v>5995</v>
      </c>
      <c r="G576" s="26" t="s">
        <v>3</v>
      </c>
      <c r="H576" s="26" t="s">
        <v>3</v>
      </c>
      <c r="I576" s="26"/>
      <c r="J576" s="26"/>
      <c r="K576" s="26"/>
      <c r="L576" s="26"/>
      <c r="M576" s="26" t="s">
        <v>3</v>
      </c>
      <c r="N576" s="26" t="s">
        <v>3</v>
      </c>
      <c r="O576" s="26"/>
      <c r="P576" s="26" t="s">
        <v>3</v>
      </c>
      <c r="Q576" s="26" t="s">
        <v>3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2833</v>
      </c>
      <c r="AB576" s="28" t="s">
        <v>2834</v>
      </c>
      <c r="AC576" s="28"/>
      <c r="AD576" s="28"/>
      <c r="AE576" s="28" t="s">
        <v>3</v>
      </c>
      <c r="AF576" s="28" t="s">
        <v>3</v>
      </c>
      <c r="AG576" s="28"/>
      <c r="AH576" s="28" t="s">
        <v>3</v>
      </c>
      <c r="AI576" s="29"/>
      <c r="AJ576" s="30" t="s">
        <v>2285</v>
      </c>
      <c r="AK576" s="31">
        <v>39248</v>
      </c>
      <c r="AL576" s="328"/>
      <c r="AM576" s="329"/>
      <c r="AN576" s="25" t="s">
        <v>2256</v>
      </c>
      <c r="AO576" s="24">
        <v>45060</v>
      </c>
      <c r="AP576" s="258" t="s">
        <v>2835</v>
      </c>
      <c r="AQ576" s="259"/>
      <c r="AR576" s="259" t="s">
        <v>875</v>
      </c>
      <c r="AS576" s="259" t="s">
        <v>2836</v>
      </c>
      <c r="AT576" s="262"/>
      <c r="AU576" s="262"/>
      <c r="AV576" s="262"/>
      <c r="AW576" s="262"/>
      <c r="AX576" s="262"/>
      <c r="AY576" s="262"/>
      <c r="AZ576" s="262"/>
      <c r="BA576" s="317">
        <v>266</v>
      </c>
      <c r="BB576" s="390">
        <v>2</v>
      </c>
    </row>
    <row r="577" spans="1:54" ht="24.95" customHeight="1">
      <c r="A577" s="322" t="s">
        <v>4807</v>
      </c>
      <c r="B577" s="19" t="s">
        <v>2206</v>
      </c>
      <c r="C577" s="26">
        <v>15</v>
      </c>
      <c r="D577" s="27" t="s">
        <v>2202</v>
      </c>
      <c r="E577" s="27"/>
      <c r="F577" s="26" t="s">
        <v>6061</v>
      </c>
      <c r="G577" s="26" t="s">
        <v>3</v>
      </c>
      <c r="H577" s="26" t="s">
        <v>3</v>
      </c>
      <c r="I577" s="26"/>
      <c r="J577" s="26"/>
      <c r="K577" s="26"/>
      <c r="L577" s="26"/>
      <c r="M577" s="26" t="s">
        <v>3</v>
      </c>
      <c r="N577" s="26" t="s">
        <v>3</v>
      </c>
      <c r="O577" s="26"/>
      <c r="P577" s="26" t="s">
        <v>3</v>
      </c>
      <c r="Q577" s="26" t="s">
        <v>3</v>
      </c>
      <c r="R577" s="26" t="s">
        <v>3</v>
      </c>
      <c r="S577" s="26"/>
      <c r="T577" s="26" t="s">
        <v>3</v>
      </c>
      <c r="U577" s="26" t="s">
        <v>3</v>
      </c>
      <c r="V577" s="26"/>
      <c r="W577" s="26"/>
      <c r="X577" s="26"/>
      <c r="Y577" s="26"/>
      <c r="Z577" s="26" t="s">
        <v>3</v>
      </c>
      <c r="AA577" s="28" t="s">
        <v>1258</v>
      </c>
      <c r="AB577" s="28" t="s">
        <v>3</v>
      </c>
      <c r="AC577" s="28"/>
      <c r="AD577" s="28"/>
      <c r="AE577" s="28" t="s">
        <v>3</v>
      </c>
      <c r="AF577" s="28" t="s">
        <v>3</v>
      </c>
      <c r="AG577" s="28"/>
      <c r="AH577" s="28" t="s">
        <v>3</v>
      </c>
      <c r="AI577" s="29"/>
      <c r="AJ577" s="30" t="s">
        <v>2285</v>
      </c>
      <c r="AK577" s="31">
        <v>39248</v>
      </c>
      <c r="AL577" s="328"/>
      <c r="AM577" s="329"/>
      <c r="AN577" s="25" t="s">
        <v>2256</v>
      </c>
      <c r="AO577" s="24">
        <v>45060</v>
      </c>
      <c r="AP577" s="258" t="s">
        <v>1258</v>
      </c>
      <c r="AQ577" s="259"/>
      <c r="AR577" s="259" t="s">
        <v>875</v>
      </c>
      <c r="AS577" s="259" t="s">
        <v>3271</v>
      </c>
      <c r="AT577" s="262"/>
      <c r="AU577" s="262"/>
      <c r="AV577" s="262"/>
      <c r="AW577" s="262"/>
      <c r="AX577" s="262"/>
      <c r="AY577" s="262"/>
      <c r="AZ577" s="262"/>
      <c r="BA577" s="317">
        <v>332</v>
      </c>
      <c r="BB577" s="390">
        <v>2</v>
      </c>
    </row>
    <row r="578" spans="1:54" ht="24.95" customHeight="1">
      <c r="A578" s="322" t="s">
        <v>4807</v>
      </c>
      <c r="B578" s="19" t="s">
        <v>2206</v>
      </c>
      <c r="C578" s="26">
        <v>15</v>
      </c>
      <c r="D578" s="27" t="s">
        <v>2202</v>
      </c>
      <c r="E578" s="27"/>
      <c r="F578" s="26" t="s">
        <v>6006</v>
      </c>
      <c r="G578" s="26" t="s">
        <v>2900</v>
      </c>
      <c r="H578" s="26" t="s">
        <v>3</v>
      </c>
      <c r="I578" s="26"/>
      <c r="J578" s="26"/>
      <c r="K578" s="26"/>
      <c r="L578" s="26"/>
      <c r="M578" s="26" t="s">
        <v>2901</v>
      </c>
      <c r="N578" s="26" t="s">
        <v>2902</v>
      </c>
      <c r="O578" s="26"/>
      <c r="P578" s="26" t="s">
        <v>3</v>
      </c>
      <c r="Q578" s="26" t="s">
        <v>2903</v>
      </c>
      <c r="R578" s="26" t="s">
        <v>3</v>
      </c>
      <c r="S578" s="26"/>
      <c r="T578" s="26" t="s">
        <v>3</v>
      </c>
      <c r="U578" s="26" t="s">
        <v>3</v>
      </c>
      <c r="V578" s="26"/>
      <c r="W578" s="26"/>
      <c r="X578" s="26"/>
      <c r="Y578" s="26"/>
      <c r="Z578" s="26" t="s">
        <v>3</v>
      </c>
      <c r="AA578" s="28" t="s">
        <v>1258</v>
      </c>
      <c r="AB578" s="28" t="s">
        <v>2904</v>
      </c>
      <c r="AC578" s="28"/>
      <c r="AD578" s="28"/>
      <c r="AE578" s="28" t="s">
        <v>701</v>
      </c>
      <c r="AF578" s="28" t="s">
        <v>720</v>
      </c>
      <c r="AG578" s="28"/>
      <c r="AH578" s="28" t="s">
        <v>2905</v>
      </c>
      <c r="AI578" s="29"/>
      <c r="AJ578" s="30" t="s">
        <v>2285</v>
      </c>
      <c r="AK578" s="31">
        <v>39248</v>
      </c>
      <c r="AL578" s="328"/>
      <c r="AM578" s="329"/>
      <c r="AN578" s="25" t="s">
        <v>2256</v>
      </c>
      <c r="AO578" s="24">
        <v>45060</v>
      </c>
      <c r="AP578" s="258" t="s">
        <v>2906</v>
      </c>
      <c r="AQ578" s="259"/>
      <c r="AR578" s="259" t="s">
        <v>875</v>
      </c>
      <c r="AS578" s="259" t="s">
        <v>2907</v>
      </c>
      <c r="AT578" s="262"/>
      <c r="AU578" s="262"/>
      <c r="AV578" s="262"/>
      <c r="AW578" s="262"/>
      <c r="AX578" s="262"/>
      <c r="AY578" s="262"/>
      <c r="AZ578" s="262"/>
      <c r="BA578" s="317">
        <v>277</v>
      </c>
      <c r="BB578" s="390">
        <v>2</v>
      </c>
    </row>
    <row r="579" spans="1:54" ht="24.95" customHeight="1">
      <c r="A579" s="322" t="s">
        <v>4807</v>
      </c>
      <c r="B579" s="19" t="s">
        <v>2215</v>
      </c>
      <c r="C579" s="26">
        <v>91</v>
      </c>
      <c r="D579" s="27" t="s">
        <v>1351</v>
      </c>
      <c r="E579" s="27" t="s">
        <v>1770</v>
      </c>
      <c r="F579" s="26" t="s">
        <v>5835</v>
      </c>
      <c r="G579" s="26" t="s">
        <v>3</v>
      </c>
      <c r="H579" s="26" t="s">
        <v>3</v>
      </c>
      <c r="I579" s="26"/>
      <c r="J579" s="26"/>
      <c r="K579" s="26"/>
      <c r="L579" s="26"/>
      <c r="M579" s="26" t="s">
        <v>3</v>
      </c>
      <c r="N579" s="26" t="s">
        <v>3</v>
      </c>
      <c r="O579" s="26"/>
      <c r="P579" s="26"/>
      <c r="Q579" s="26" t="s">
        <v>3</v>
      </c>
      <c r="R579" s="26"/>
      <c r="S579" s="26"/>
      <c r="T579" s="26"/>
      <c r="U579" s="26" t="s">
        <v>3</v>
      </c>
      <c r="V579" s="26"/>
      <c r="W579" s="26"/>
      <c r="X579" s="26"/>
      <c r="Y579" s="26" t="s">
        <v>1771</v>
      </c>
      <c r="Z579" s="26"/>
      <c r="AA579" s="28" t="s">
        <v>1772</v>
      </c>
      <c r="AB579" s="28" t="s">
        <v>1773</v>
      </c>
      <c r="AC579" s="28"/>
      <c r="AD579" s="28"/>
      <c r="AE579" s="28"/>
      <c r="AF579" s="28"/>
      <c r="AG579" s="28"/>
      <c r="AH579" s="28"/>
      <c r="AI579" s="29"/>
      <c r="AJ579" s="30" t="s">
        <v>832</v>
      </c>
      <c r="AK579" s="31" t="s">
        <v>3</v>
      </c>
      <c r="AL579" s="328"/>
      <c r="AM579" s="329"/>
      <c r="AN579" s="25"/>
      <c r="AO579" s="24"/>
      <c r="AP579" s="258" t="s">
        <v>1774</v>
      </c>
      <c r="AQ579" s="259"/>
      <c r="AR579" s="259" t="s">
        <v>834</v>
      </c>
      <c r="AS579" s="259" t="s">
        <v>665</v>
      </c>
      <c r="AT579" s="262"/>
      <c r="AU579" s="262"/>
      <c r="AV579" s="262" t="s">
        <v>1770</v>
      </c>
      <c r="AW579" s="262"/>
      <c r="AX579" s="262"/>
      <c r="AY579" s="262"/>
      <c r="AZ579" s="262"/>
      <c r="BA579" s="317">
        <v>121</v>
      </c>
      <c r="BB579" s="390">
        <v>1</v>
      </c>
    </row>
    <row r="580" spans="1:54" ht="24.95" customHeight="1">
      <c r="A580" s="322" t="s">
        <v>4807</v>
      </c>
      <c r="B580" s="19" t="s">
        <v>2206</v>
      </c>
      <c r="C580" s="26">
        <v>15</v>
      </c>
      <c r="D580" s="27" t="s">
        <v>2202</v>
      </c>
      <c r="E580" s="27"/>
      <c r="F580" s="26" t="s">
        <v>5964</v>
      </c>
      <c r="G580" s="26" t="s">
        <v>2633</v>
      </c>
      <c r="H580" s="26" t="s">
        <v>3</v>
      </c>
      <c r="I580" s="26"/>
      <c r="J580" s="26"/>
      <c r="K580" s="26"/>
      <c r="L580" s="26"/>
      <c r="M580" s="26" t="s">
        <v>2634</v>
      </c>
      <c r="N580" s="26" t="s">
        <v>2635</v>
      </c>
      <c r="O580" s="26"/>
      <c r="P580" s="26" t="s">
        <v>3</v>
      </c>
      <c r="Q580" s="26" t="s">
        <v>2636</v>
      </c>
      <c r="R580" s="26" t="s">
        <v>3</v>
      </c>
      <c r="S580" s="26"/>
      <c r="T580" s="26" t="s">
        <v>3</v>
      </c>
      <c r="U580" s="26" t="s">
        <v>3</v>
      </c>
      <c r="V580" s="26"/>
      <c r="W580" s="26"/>
      <c r="X580" s="26"/>
      <c r="Y580" s="26"/>
      <c r="Z580" s="26" t="s">
        <v>3</v>
      </c>
      <c r="AA580" s="28" t="s">
        <v>2637</v>
      </c>
      <c r="AB580" s="28" t="s">
        <v>2638</v>
      </c>
      <c r="AC580" s="28"/>
      <c r="AD580" s="28"/>
      <c r="AE580" s="28" t="s">
        <v>1070</v>
      </c>
      <c r="AF580" s="28" t="s">
        <v>2639</v>
      </c>
      <c r="AG580" s="28"/>
      <c r="AH580" s="28" t="s">
        <v>2640</v>
      </c>
      <c r="AI580" s="29"/>
      <c r="AJ580" s="30" t="s">
        <v>2285</v>
      </c>
      <c r="AK580" s="31">
        <v>39248</v>
      </c>
      <c r="AL580" s="328"/>
      <c r="AM580" s="329"/>
      <c r="AN580" s="25" t="s">
        <v>2256</v>
      </c>
      <c r="AO580" s="24">
        <v>45060</v>
      </c>
      <c r="AP580" s="258" t="s">
        <v>2641</v>
      </c>
      <c r="AQ580" s="259"/>
      <c r="AR580" s="259" t="s">
        <v>875</v>
      </c>
      <c r="AS580" s="259" t="s">
        <v>2642</v>
      </c>
      <c r="AT580" s="262"/>
      <c r="AU580" s="262"/>
      <c r="AV580" s="262"/>
      <c r="AW580" s="262"/>
      <c r="AX580" s="262"/>
      <c r="AY580" s="262"/>
      <c r="AZ580" s="262"/>
      <c r="BA580" s="317">
        <v>235</v>
      </c>
      <c r="BB580" s="390">
        <v>2</v>
      </c>
    </row>
    <row r="581" spans="1:54" ht="24.95" customHeight="1">
      <c r="A581" s="322" t="s">
        <v>6856</v>
      </c>
      <c r="B581" s="19"/>
      <c r="C581" s="26">
        <v>0</v>
      </c>
      <c r="D581" s="27"/>
      <c r="E581" s="27"/>
      <c r="F581" s="26" t="s">
        <v>6365</v>
      </c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 t="s">
        <v>6366</v>
      </c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 t="s">
        <v>4787</v>
      </c>
      <c r="AK581" s="31">
        <v>45075</v>
      </c>
      <c r="AL581" s="328"/>
      <c r="AM581" s="329"/>
      <c r="AN581" s="25"/>
      <c r="AO581" s="24"/>
      <c r="AP581" s="258" t="s">
        <v>6367</v>
      </c>
      <c r="AQ581" s="259">
        <v>32</v>
      </c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>
        <v>3</v>
      </c>
    </row>
    <row r="582" spans="1:54" ht="24.95" customHeight="1">
      <c r="A582" s="322" t="s">
        <v>4807</v>
      </c>
      <c r="B582" s="19" t="s">
        <v>4316</v>
      </c>
      <c r="C582" s="26">
        <v>18</v>
      </c>
      <c r="D582" s="27" t="s">
        <v>4317</v>
      </c>
      <c r="E582" s="27"/>
      <c r="F582" s="26" t="s">
        <v>6241</v>
      </c>
      <c r="G582" s="26" t="s">
        <v>3</v>
      </c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 t="s">
        <v>4324</v>
      </c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 t="s">
        <v>2256</v>
      </c>
      <c r="AO582" s="24">
        <v>45060</v>
      </c>
      <c r="AP582" s="258" t="s">
        <v>4325</v>
      </c>
      <c r="AQ582" s="259"/>
      <c r="AR582" s="259" t="s">
        <v>671</v>
      </c>
      <c r="AS582" s="259" t="s">
        <v>4326</v>
      </c>
      <c r="AT582" s="262"/>
      <c r="AU582" s="262"/>
      <c r="AV582" s="262"/>
      <c r="AW582" s="262"/>
      <c r="AX582" s="262"/>
      <c r="AY582" s="262"/>
      <c r="AZ582" s="262"/>
      <c r="BA582" s="317">
        <v>520</v>
      </c>
      <c r="BB582" s="390">
        <v>2</v>
      </c>
    </row>
    <row r="583" spans="1:54" ht="24.95" customHeight="1">
      <c r="A583" s="322" t="s">
        <v>4807</v>
      </c>
      <c r="B583" s="19" t="s">
        <v>2212</v>
      </c>
      <c r="C583" s="26">
        <v>82</v>
      </c>
      <c r="D583" s="27"/>
      <c r="E583" s="27"/>
      <c r="F583" s="26" t="s">
        <v>5836</v>
      </c>
      <c r="G583" s="26" t="s">
        <v>5383</v>
      </c>
      <c r="H583" s="26"/>
      <c r="I583" s="26"/>
      <c r="J583" s="26"/>
      <c r="K583" s="26"/>
      <c r="L583" s="26"/>
      <c r="M583" s="26" t="s">
        <v>5384</v>
      </c>
      <c r="N583" s="26" t="s">
        <v>5385</v>
      </c>
      <c r="O583" s="26"/>
      <c r="P583" s="26"/>
      <c r="Q583" s="26" t="s">
        <v>5386</v>
      </c>
      <c r="R583" s="26"/>
      <c r="S583" s="26"/>
      <c r="T583" s="26"/>
      <c r="U583" s="26"/>
      <c r="V583" s="26"/>
      <c r="W583" s="26"/>
      <c r="X583" s="26"/>
      <c r="Y583" s="26" t="s">
        <v>5387</v>
      </c>
      <c r="Z583" s="26" t="s">
        <v>5388</v>
      </c>
      <c r="AA583" s="28" t="s">
        <v>790</v>
      </c>
      <c r="AB583" s="28" t="s">
        <v>5389</v>
      </c>
      <c r="AC583" s="28"/>
      <c r="AD583" s="28"/>
      <c r="AE583" s="28" t="s">
        <v>791</v>
      </c>
      <c r="AF583" s="28" t="s">
        <v>792</v>
      </c>
      <c r="AG583" s="28" t="s">
        <v>793</v>
      </c>
      <c r="AH583" s="28" t="s">
        <v>5390</v>
      </c>
      <c r="AI583" s="29"/>
      <c r="AJ583" s="30"/>
      <c r="AK583" s="31"/>
      <c r="AL583" s="328"/>
      <c r="AM583" s="329"/>
      <c r="AN583" s="25"/>
      <c r="AO583" s="24"/>
      <c r="AP583" s="258" t="s">
        <v>5391</v>
      </c>
      <c r="AQ583" s="259"/>
      <c r="AR583" s="259" t="s">
        <v>664</v>
      </c>
      <c r="AS583" s="259" t="s">
        <v>665</v>
      </c>
      <c r="AT583" s="262"/>
      <c r="AU583" s="262"/>
      <c r="AV583" s="262"/>
      <c r="AW583" s="262"/>
      <c r="AX583" s="262"/>
      <c r="AY583" s="262"/>
      <c r="AZ583" s="262"/>
      <c r="BA583" s="317">
        <v>570</v>
      </c>
      <c r="BB583" s="390">
        <v>1</v>
      </c>
    </row>
    <row r="584" spans="1:54" ht="24.95" customHeight="1">
      <c r="A584" s="322" t="s">
        <v>4807</v>
      </c>
      <c r="B584" s="19" t="s">
        <v>2212</v>
      </c>
      <c r="C584" s="26">
        <v>82</v>
      </c>
      <c r="D584" s="27"/>
      <c r="E584" s="27"/>
      <c r="F584" s="26" t="s">
        <v>6263</v>
      </c>
      <c r="G584" s="26" t="s">
        <v>4443</v>
      </c>
      <c r="H584" s="26"/>
      <c r="I584" s="26"/>
      <c r="J584" s="26"/>
      <c r="K584" s="26"/>
      <c r="L584" s="26"/>
      <c r="M584" s="26" t="s">
        <v>4444</v>
      </c>
      <c r="N584" s="26" t="s">
        <v>4445</v>
      </c>
      <c r="O584" s="26"/>
      <c r="P584" s="26"/>
      <c r="Q584" s="26" t="s">
        <v>4446</v>
      </c>
      <c r="R584" s="26"/>
      <c r="S584" s="26"/>
      <c r="T584" s="26"/>
      <c r="U584" s="26"/>
      <c r="V584" s="26"/>
      <c r="W584" s="26"/>
      <c r="X584" s="26"/>
      <c r="Y584" s="26" t="s">
        <v>4447</v>
      </c>
      <c r="Z584" s="26" t="s">
        <v>4448</v>
      </c>
      <c r="AA584" s="28" t="s">
        <v>790</v>
      </c>
      <c r="AB584" s="28" t="s">
        <v>4449</v>
      </c>
      <c r="AC584" s="28"/>
      <c r="AD584" s="28"/>
      <c r="AE584" s="28" t="s">
        <v>725</v>
      </c>
      <c r="AF584" s="28" t="s">
        <v>4450</v>
      </c>
      <c r="AG584" s="28"/>
      <c r="AH584" s="28" t="s">
        <v>4451</v>
      </c>
      <c r="AI584" s="29"/>
      <c r="AJ584" s="30"/>
      <c r="AK584" s="31"/>
      <c r="AL584" s="328"/>
      <c r="AM584" s="329"/>
      <c r="AN584" s="25" t="s">
        <v>2256</v>
      </c>
      <c r="AO584" s="24">
        <v>45060</v>
      </c>
      <c r="AP584" s="258" t="s">
        <v>4452</v>
      </c>
      <c r="AQ584" s="259"/>
      <c r="AR584" s="259" t="s">
        <v>664</v>
      </c>
      <c r="AS584" s="259" t="s">
        <v>665</v>
      </c>
      <c r="AT584" s="262">
        <v>35513</v>
      </c>
      <c r="AU584" s="262"/>
      <c r="AV584" s="262"/>
      <c r="AW584" s="262"/>
      <c r="AX584" s="262"/>
      <c r="AY584" s="262"/>
      <c r="AZ584" s="262"/>
      <c r="BA584" s="317">
        <v>568</v>
      </c>
      <c r="BB584" s="390">
        <v>2</v>
      </c>
    </row>
    <row r="585" spans="1:54" ht="24.95" customHeight="1">
      <c r="A585" s="322" t="s">
        <v>4807</v>
      </c>
      <c r="B585" s="19" t="s">
        <v>2215</v>
      </c>
      <c r="C585" s="26">
        <v>91</v>
      </c>
      <c r="D585" s="27" t="s">
        <v>827</v>
      </c>
      <c r="E585" s="27" t="s">
        <v>1228</v>
      </c>
      <c r="F585" s="26" t="s">
        <v>5837</v>
      </c>
      <c r="G585" s="26" t="s">
        <v>3</v>
      </c>
      <c r="H585" s="26" t="s">
        <v>1229</v>
      </c>
      <c r="I585" s="26"/>
      <c r="J585" s="26"/>
      <c r="K585" s="26"/>
      <c r="L585" s="26"/>
      <c r="M585" s="26" t="s">
        <v>3</v>
      </c>
      <c r="N585" s="26" t="s">
        <v>3</v>
      </c>
      <c r="O585" s="26"/>
      <c r="P585" s="26"/>
      <c r="Q585" s="26" t="s">
        <v>3</v>
      </c>
      <c r="R585" s="26"/>
      <c r="S585" s="26"/>
      <c r="T585" s="26"/>
      <c r="U585" s="26" t="s">
        <v>3</v>
      </c>
      <c r="V585" s="26"/>
      <c r="W585" s="26"/>
      <c r="X585" s="26"/>
      <c r="Y585" s="26" t="s">
        <v>1230</v>
      </c>
      <c r="Z585" s="26"/>
      <c r="AA585" s="28" t="s">
        <v>1231</v>
      </c>
      <c r="AB585" s="28" t="s">
        <v>1232</v>
      </c>
      <c r="AC585" s="28"/>
      <c r="AD585" s="28"/>
      <c r="AE585" s="28"/>
      <c r="AF585" s="28"/>
      <c r="AG585" s="28"/>
      <c r="AH585" s="28"/>
      <c r="AI585" s="29"/>
      <c r="AJ585" s="30" t="s">
        <v>832</v>
      </c>
      <c r="AK585" s="31" t="s">
        <v>3</v>
      </c>
      <c r="AL585" s="328"/>
      <c r="AM585" s="329"/>
      <c r="AN585" s="25"/>
      <c r="AO585" s="24"/>
      <c r="AP585" s="258" t="s">
        <v>1233</v>
      </c>
      <c r="AQ585" s="259"/>
      <c r="AR585" s="259" t="s">
        <v>834</v>
      </c>
      <c r="AS585" s="259" t="s">
        <v>665</v>
      </c>
      <c r="AT585" s="262"/>
      <c r="AU585" s="262"/>
      <c r="AV585" s="262" t="s">
        <v>1228</v>
      </c>
      <c r="AW585" s="262"/>
      <c r="AX585" s="262"/>
      <c r="AY585" s="262"/>
      <c r="AZ585" s="262"/>
      <c r="BA585" s="317">
        <v>65</v>
      </c>
      <c r="BB585" s="390">
        <v>1</v>
      </c>
    </row>
    <row r="586" spans="1:54" ht="24.95" customHeight="1">
      <c r="A586" s="322" t="s">
        <v>6856</v>
      </c>
      <c r="B586" s="19"/>
      <c r="C586" s="26">
        <v>33</v>
      </c>
      <c r="D586" s="27"/>
      <c r="E586" s="27"/>
      <c r="F586" s="26" t="s">
        <v>6811</v>
      </c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 t="s">
        <v>6812</v>
      </c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 t="s">
        <v>4787</v>
      </c>
      <c r="AK586" s="31">
        <v>45075</v>
      </c>
      <c r="AL586" s="328"/>
      <c r="AM586" s="329"/>
      <c r="AN586" s="25"/>
      <c r="AO586" s="24"/>
      <c r="AP586" s="258" t="s">
        <v>6811</v>
      </c>
      <c r="AQ586" s="259">
        <v>262</v>
      </c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>
        <v>3</v>
      </c>
    </row>
    <row r="587" spans="1:54" ht="24.95" customHeight="1">
      <c r="A587" s="322" t="s">
        <v>6856</v>
      </c>
      <c r="B587" s="19"/>
      <c r="C587" s="26">
        <v>23</v>
      </c>
      <c r="D587" s="27"/>
      <c r="E587" s="27"/>
      <c r="F587" s="26" t="s">
        <v>6667</v>
      </c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 t="s">
        <v>6668</v>
      </c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 t="s">
        <v>4787</v>
      </c>
      <c r="AK587" s="31">
        <v>45075</v>
      </c>
      <c r="AL587" s="328"/>
      <c r="AM587" s="329"/>
      <c r="AN587" s="25"/>
      <c r="AO587" s="24"/>
      <c r="AP587" s="258" t="s">
        <v>6667</v>
      </c>
      <c r="AQ587" s="259">
        <v>180</v>
      </c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>
        <v>3</v>
      </c>
    </row>
    <row r="588" spans="1:54" ht="24.95" customHeight="1">
      <c r="A588" s="322" t="s">
        <v>6856</v>
      </c>
      <c r="B588" s="19"/>
      <c r="C588" s="26">
        <v>23</v>
      </c>
      <c r="D588" s="27"/>
      <c r="E588" s="27"/>
      <c r="F588" s="26" t="s">
        <v>6645</v>
      </c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 t="s">
        <v>6646</v>
      </c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 t="s">
        <v>4787</v>
      </c>
      <c r="AK588" s="31">
        <v>45075</v>
      </c>
      <c r="AL588" s="328"/>
      <c r="AM588" s="329"/>
      <c r="AN588" s="25"/>
      <c r="AO588" s="24"/>
      <c r="AP588" s="258" t="s">
        <v>6647</v>
      </c>
      <c r="AQ588" s="259">
        <v>169</v>
      </c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>
        <v>3</v>
      </c>
    </row>
    <row r="589" spans="1:54" ht="24.95" customHeight="1">
      <c r="A589" s="322" t="s">
        <v>6856</v>
      </c>
      <c r="B589" s="19"/>
      <c r="C589" s="26">
        <v>18</v>
      </c>
      <c r="D589" s="27"/>
      <c r="E589" s="27"/>
      <c r="F589" s="26" t="s">
        <v>6317</v>
      </c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 t="s">
        <v>6318</v>
      </c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 t="s">
        <v>4787</v>
      </c>
      <c r="AK589" s="31">
        <v>45075</v>
      </c>
      <c r="AL589" s="328"/>
      <c r="AM589" s="329"/>
      <c r="AN589" s="25"/>
      <c r="AO589" s="24"/>
      <c r="AP589" s="258" t="s">
        <v>6319</v>
      </c>
      <c r="AQ589" s="259">
        <v>10</v>
      </c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>
        <v>3</v>
      </c>
    </row>
    <row r="590" spans="1:54" ht="24.95" customHeight="1">
      <c r="A590" s="322" t="s">
        <v>6856</v>
      </c>
      <c r="B590" s="19"/>
      <c r="C590" s="26">
        <v>18</v>
      </c>
      <c r="D590" s="27"/>
      <c r="E590" s="27"/>
      <c r="F590" s="26" t="s">
        <v>6500</v>
      </c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 t="s">
        <v>6318</v>
      </c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 t="s">
        <v>4787</v>
      </c>
      <c r="AK590" s="31">
        <v>45075</v>
      </c>
      <c r="AL590" s="328"/>
      <c r="AM590" s="329"/>
      <c r="AN590" s="25"/>
      <c r="AO590" s="24"/>
      <c r="AP590" s="258" t="s">
        <v>6501</v>
      </c>
      <c r="AQ590" s="259">
        <v>98</v>
      </c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>
        <v>3</v>
      </c>
    </row>
    <row r="591" spans="1:54" ht="24.95" customHeight="1">
      <c r="A591" s="322" t="s">
        <v>6856</v>
      </c>
      <c r="B591" s="19"/>
      <c r="C591" s="26">
        <v>18</v>
      </c>
      <c r="D591" s="27"/>
      <c r="E591" s="27"/>
      <c r="F591" s="26" t="s">
        <v>6405</v>
      </c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 t="s">
        <v>6406</v>
      </c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 t="s">
        <v>4787</v>
      </c>
      <c r="AK591" s="31">
        <v>45075</v>
      </c>
      <c r="AL591" s="328"/>
      <c r="AM591" s="329"/>
      <c r="AN591" s="25"/>
      <c r="AO591" s="24"/>
      <c r="AP591" s="258" t="s">
        <v>6407</v>
      </c>
      <c r="AQ591" s="259">
        <v>51</v>
      </c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>
        <v>3</v>
      </c>
    </row>
    <row r="592" spans="1:54" ht="24.95" customHeight="1">
      <c r="A592" s="322" t="s">
        <v>6856</v>
      </c>
      <c r="B592" s="19"/>
      <c r="C592" s="26">
        <v>18</v>
      </c>
      <c r="D592" s="27"/>
      <c r="E592" s="27"/>
      <c r="F592" s="26" t="s">
        <v>6792</v>
      </c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 t="s">
        <v>6793</v>
      </c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 t="s">
        <v>4787</v>
      </c>
      <c r="AK592" s="31">
        <v>45075</v>
      </c>
      <c r="AL592" s="328"/>
      <c r="AM592" s="329"/>
      <c r="AN592" s="25"/>
      <c r="AO592" s="24"/>
      <c r="AP592" s="258" t="s">
        <v>6794</v>
      </c>
      <c r="AQ592" s="259">
        <v>253</v>
      </c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>
        <v>3</v>
      </c>
    </row>
    <row r="593" spans="1:54" ht="24.95" customHeight="1">
      <c r="A593" s="322" t="s">
        <v>6856</v>
      </c>
      <c r="B593" s="19"/>
      <c r="C593" s="26">
        <v>18</v>
      </c>
      <c r="D593" s="27"/>
      <c r="E593" s="27"/>
      <c r="F593" s="26" t="s">
        <v>6739</v>
      </c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 t="s">
        <v>6740</v>
      </c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 t="s">
        <v>4787</v>
      </c>
      <c r="AK593" s="31">
        <v>45075</v>
      </c>
      <c r="AL593" s="328"/>
      <c r="AM593" s="329"/>
      <c r="AN593" s="25"/>
      <c r="AO593" s="24"/>
      <c r="AP593" s="258" t="s">
        <v>6741</v>
      </c>
      <c r="AQ593" s="259">
        <v>223</v>
      </c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>
        <v>3</v>
      </c>
    </row>
    <row r="594" spans="1:54" ht="24.95" customHeight="1">
      <c r="A594" s="322" t="s">
        <v>6856</v>
      </c>
      <c r="B594" s="19"/>
      <c r="C594" s="26">
        <v>18</v>
      </c>
      <c r="D594" s="27"/>
      <c r="E594" s="27"/>
      <c r="F594" s="26" t="s">
        <v>6432</v>
      </c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 t="s">
        <v>6433</v>
      </c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 t="s">
        <v>4787</v>
      </c>
      <c r="AK594" s="31">
        <v>45075</v>
      </c>
      <c r="AL594" s="328"/>
      <c r="AM594" s="329"/>
      <c r="AN594" s="25"/>
      <c r="AO594" s="24"/>
      <c r="AP594" s="258" t="s">
        <v>6434</v>
      </c>
      <c r="AQ594" s="259">
        <v>64</v>
      </c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>
        <v>3</v>
      </c>
    </row>
    <row r="595" spans="1:54" ht="24.95" customHeight="1">
      <c r="A595" s="322" t="s">
        <v>6856</v>
      </c>
      <c r="B595" s="19"/>
      <c r="C595" s="26">
        <v>18</v>
      </c>
      <c r="D595" s="27"/>
      <c r="E595" s="27"/>
      <c r="F595" s="26" t="s">
        <v>6704</v>
      </c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 t="s">
        <v>6412</v>
      </c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 t="s">
        <v>4787</v>
      </c>
      <c r="AK595" s="31">
        <v>45075</v>
      </c>
      <c r="AL595" s="328"/>
      <c r="AM595" s="329"/>
      <c r="AN595" s="25"/>
      <c r="AO595" s="24"/>
      <c r="AP595" s="258" t="s">
        <v>6705</v>
      </c>
      <c r="AQ595" s="259">
        <v>200</v>
      </c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>
        <v>3</v>
      </c>
    </row>
    <row r="596" spans="1:54" ht="24.95" customHeight="1">
      <c r="A596" s="322" t="s">
        <v>6856</v>
      </c>
      <c r="B596" s="19"/>
      <c r="C596" s="26">
        <v>18</v>
      </c>
      <c r="D596" s="27"/>
      <c r="E596" s="27"/>
      <c r="F596" s="26" t="s">
        <v>6411</v>
      </c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 t="s">
        <v>6412</v>
      </c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 t="s">
        <v>4787</v>
      </c>
      <c r="AK596" s="31">
        <v>45075</v>
      </c>
      <c r="AL596" s="328"/>
      <c r="AM596" s="329"/>
      <c r="AN596" s="25"/>
      <c r="AO596" s="24"/>
      <c r="AP596" s="258" t="s">
        <v>6413</v>
      </c>
      <c r="AQ596" s="259">
        <v>53</v>
      </c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>
        <v>3</v>
      </c>
    </row>
    <row r="597" spans="1:54" ht="24.95" customHeight="1">
      <c r="A597" s="322" t="s">
        <v>6856</v>
      </c>
      <c r="B597" s="19"/>
      <c r="C597" s="26">
        <v>21</v>
      </c>
      <c r="D597" s="27"/>
      <c r="E597" s="27"/>
      <c r="F597" s="26" t="s">
        <v>6720</v>
      </c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 t="s">
        <v>6721</v>
      </c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 t="s">
        <v>4787</v>
      </c>
      <c r="AK597" s="31">
        <v>45075</v>
      </c>
      <c r="AL597" s="328"/>
      <c r="AM597" s="329"/>
      <c r="AN597" s="25"/>
      <c r="AO597" s="24"/>
      <c r="AP597" s="258" t="s">
        <v>6720</v>
      </c>
      <c r="AQ597" s="259">
        <v>210</v>
      </c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>
        <v>3</v>
      </c>
    </row>
    <row r="598" spans="1:54" ht="24.95" customHeight="1">
      <c r="A598" s="322" t="s">
        <v>6856</v>
      </c>
      <c r="B598" s="19"/>
      <c r="C598" s="26">
        <v>22</v>
      </c>
      <c r="D598" s="27"/>
      <c r="E598" s="27"/>
      <c r="F598" s="26" t="s">
        <v>6512</v>
      </c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 t="s">
        <v>6513</v>
      </c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 t="s">
        <v>4787</v>
      </c>
      <c r="AK598" s="31">
        <v>45075</v>
      </c>
      <c r="AL598" s="328"/>
      <c r="AM598" s="329"/>
      <c r="AN598" s="25"/>
      <c r="AO598" s="24"/>
      <c r="AP598" s="258" t="s">
        <v>6512</v>
      </c>
      <c r="AQ598" s="259">
        <v>106</v>
      </c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>
        <v>3</v>
      </c>
    </row>
    <row r="599" spans="1:54" ht="24.95" customHeight="1">
      <c r="A599" s="322" t="s">
        <v>6856</v>
      </c>
      <c r="B599" s="19"/>
      <c r="C599" s="26">
        <v>21</v>
      </c>
      <c r="D599" s="27"/>
      <c r="E599" s="27"/>
      <c r="F599" s="26" t="s">
        <v>4790</v>
      </c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 t="s">
        <v>4791</v>
      </c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 t="s">
        <v>4787</v>
      </c>
      <c r="AK599" s="31">
        <v>45075</v>
      </c>
      <c r="AL599" s="328"/>
      <c r="AM599" s="329"/>
      <c r="AN599" s="25"/>
      <c r="AO599" s="24"/>
      <c r="AP599" s="258" t="s">
        <v>4790</v>
      </c>
      <c r="AQ599" s="259">
        <v>7</v>
      </c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>
        <v>3</v>
      </c>
    </row>
    <row r="600" spans="1:54" ht="24.95" customHeight="1">
      <c r="A600" s="322" t="s">
        <v>6856</v>
      </c>
      <c r="B600" s="19"/>
      <c r="C600" s="26">
        <v>22</v>
      </c>
      <c r="D600" s="27"/>
      <c r="E600" s="27"/>
      <c r="F600" s="26" t="s">
        <v>6591</v>
      </c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 t="s">
        <v>6592</v>
      </c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 t="s">
        <v>4787</v>
      </c>
      <c r="AK600" s="31">
        <v>45075</v>
      </c>
      <c r="AL600" s="328"/>
      <c r="AM600" s="329"/>
      <c r="AN600" s="25"/>
      <c r="AO600" s="24"/>
      <c r="AP600" s="258" t="s">
        <v>6591</v>
      </c>
      <c r="AQ600" s="259">
        <v>144</v>
      </c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>
        <v>3</v>
      </c>
    </row>
    <row r="601" spans="1:54" ht="24.95" customHeight="1">
      <c r="A601" s="322" t="s">
        <v>6856</v>
      </c>
      <c r="B601" s="19"/>
      <c r="C601" s="26">
        <v>21</v>
      </c>
      <c r="D601" s="27"/>
      <c r="E601" s="27"/>
      <c r="F601" s="26" t="s">
        <v>6558</v>
      </c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 t="s">
        <v>6559</v>
      </c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 t="s">
        <v>4787</v>
      </c>
      <c r="AK601" s="31">
        <v>45075</v>
      </c>
      <c r="AL601" s="328"/>
      <c r="AM601" s="329"/>
      <c r="AN601" s="25"/>
      <c r="AO601" s="24"/>
      <c r="AP601" s="258" t="s">
        <v>6558</v>
      </c>
      <c r="AQ601" s="259">
        <v>129</v>
      </c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>
        <v>3</v>
      </c>
    </row>
    <row r="602" spans="1:54" ht="24.95" customHeight="1">
      <c r="A602" s="322" t="s">
        <v>6856</v>
      </c>
      <c r="B602" s="19"/>
      <c r="C602" s="26">
        <v>23</v>
      </c>
      <c r="D602" s="27"/>
      <c r="E602" s="27"/>
      <c r="F602" s="26" t="s">
        <v>6617</v>
      </c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 t="s">
        <v>6618</v>
      </c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 t="s">
        <v>4787</v>
      </c>
      <c r="AK602" s="31">
        <v>45075</v>
      </c>
      <c r="AL602" s="328"/>
      <c r="AM602" s="329"/>
      <c r="AN602" s="25"/>
      <c r="AO602" s="24"/>
      <c r="AP602" s="258" t="s">
        <v>6617</v>
      </c>
      <c r="AQ602" s="259">
        <v>156</v>
      </c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>
        <v>3</v>
      </c>
    </row>
    <row r="603" spans="1:54" ht="24.95" customHeight="1">
      <c r="A603" s="322" t="s">
        <v>6856</v>
      </c>
      <c r="B603" s="19"/>
      <c r="C603" s="26">
        <v>57</v>
      </c>
      <c r="D603" s="27"/>
      <c r="E603" s="27"/>
      <c r="F603" s="26" t="s">
        <v>6543</v>
      </c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 t="s">
        <v>6544</v>
      </c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 t="s">
        <v>4787</v>
      </c>
      <c r="AK603" s="31">
        <v>45075</v>
      </c>
      <c r="AL603" s="328"/>
      <c r="AM603" s="329"/>
      <c r="AN603" s="25"/>
      <c r="AO603" s="24"/>
      <c r="AP603" s="258" t="s">
        <v>6545</v>
      </c>
      <c r="AQ603" s="259">
        <v>123</v>
      </c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>
        <v>3</v>
      </c>
    </row>
    <row r="604" spans="1:54" ht="24.95" customHeight="1">
      <c r="A604" s="322" t="s">
        <v>4807</v>
      </c>
      <c r="B604" s="19" t="s">
        <v>2206</v>
      </c>
      <c r="C604" s="26">
        <v>15</v>
      </c>
      <c r="D604" s="27" t="s">
        <v>2202</v>
      </c>
      <c r="E604" s="27"/>
      <c r="F604" s="26" t="s">
        <v>6000</v>
      </c>
      <c r="G604" s="26" t="s">
        <v>3</v>
      </c>
      <c r="H604" s="26" t="s">
        <v>3</v>
      </c>
      <c r="I604" s="26"/>
      <c r="J604" s="26"/>
      <c r="K604" s="26"/>
      <c r="L604" s="26"/>
      <c r="M604" s="26" t="s">
        <v>3</v>
      </c>
      <c r="N604" s="26" t="s">
        <v>3</v>
      </c>
      <c r="O604" s="26"/>
      <c r="P604" s="26" t="s">
        <v>3</v>
      </c>
      <c r="Q604" s="26" t="s">
        <v>3</v>
      </c>
      <c r="R604" s="26" t="s">
        <v>3</v>
      </c>
      <c r="S604" s="26"/>
      <c r="T604" s="26" t="s">
        <v>3</v>
      </c>
      <c r="U604" s="26" t="s">
        <v>3</v>
      </c>
      <c r="V604" s="26"/>
      <c r="W604" s="26"/>
      <c r="X604" s="26"/>
      <c r="Y604" s="26"/>
      <c r="Z604" s="26" t="s">
        <v>3</v>
      </c>
      <c r="AA604" s="28" t="s">
        <v>2852</v>
      </c>
      <c r="AB604" s="28" t="s">
        <v>2853</v>
      </c>
      <c r="AC604" s="28"/>
      <c r="AD604" s="28"/>
      <c r="AE604" s="28" t="s">
        <v>3</v>
      </c>
      <c r="AF604" s="28" t="s">
        <v>3</v>
      </c>
      <c r="AG604" s="28"/>
      <c r="AH604" s="28" t="s">
        <v>3</v>
      </c>
      <c r="AI604" s="29"/>
      <c r="AJ604" s="30" t="s">
        <v>2285</v>
      </c>
      <c r="AK604" s="31">
        <v>39248</v>
      </c>
      <c r="AL604" s="328"/>
      <c r="AM604" s="329"/>
      <c r="AN604" s="25" t="s">
        <v>2256</v>
      </c>
      <c r="AO604" s="24">
        <v>45060</v>
      </c>
      <c r="AP604" s="258" t="s">
        <v>2854</v>
      </c>
      <c r="AQ604" s="259"/>
      <c r="AR604" s="259" t="s">
        <v>875</v>
      </c>
      <c r="AS604" s="259" t="s">
        <v>2855</v>
      </c>
      <c r="AT604" s="262"/>
      <c r="AU604" s="262"/>
      <c r="AV604" s="262"/>
      <c r="AW604" s="262"/>
      <c r="AX604" s="262"/>
      <c r="AY604" s="262"/>
      <c r="AZ604" s="262"/>
      <c r="BA604" s="317">
        <v>271</v>
      </c>
      <c r="BB604" s="390">
        <v>2</v>
      </c>
    </row>
    <row r="605" spans="1:54" ht="24.95" customHeight="1">
      <c r="A605" s="322" t="s">
        <v>4807</v>
      </c>
      <c r="B605" s="19" t="s">
        <v>2206</v>
      </c>
      <c r="C605" s="26">
        <v>15</v>
      </c>
      <c r="D605" s="27" t="s">
        <v>3871</v>
      </c>
      <c r="E605" s="27"/>
      <c r="F605" s="26" t="s">
        <v>6134</v>
      </c>
      <c r="G605" s="26" t="s">
        <v>3</v>
      </c>
      <c r="H605" s="26"/>
      <c r="I605" s="26"/>
      <c r="J605" s="26"/>
      <c r="K605" s="26"/>
      <c r="L605" s="26"/>
      <c r="M605" s="26"/>
      <c r="N605" s="26"/>
      <c r="O605" s="26"/>
      <c r="P605" s="26"/>
      <c r="Q605" s="26" t="s">
        <v>3902</v>
      </c>
      <c r="R605" s="26"/>
      <c r="S605" s="26"/>
      <c r="T605" s="26"/>
      <c r="U605" s="26" t="s">
        <v>3903</v>
      </c>
      <c r="V605" s="26"/>
      <c r="W605" s="26"/>
      <c r="X605" s="26"/>
      <c r="Y605" s="26" t="s">
        <v>3904</v>
      </c>
      <c r="Z605" s="26" t="s">
        <v>3897</v>
      </c>
      <c r="AA605" s="28" t="s">
        <v>3905</v>
      </c>
      <c r="AB605" s="28" t="s">
        <v>3906</v>
      </c>
      <c r="AC605" s="28"/>
      <c r="AD605" s="28"/>
      <c r="AE605" s="28"/>
      <c r="AF605" s="28"/>
      <c r="AG605" s="28"/>
      <c r="AH605" s="28"/>
      <c r="AI605" s="29"/>
      <c r="AJ605" s="30" t="s">
        <v>2423</v>
      </c>
      <c r="AK605" s="31">
        <v>39248</v>
      </c>
      <c r="AL605" s="328"/>
      <c r="AM605" s="329"/>
      <c r="AN605" s="25" t="s">
        <v>2256</v>
      </c>
      <c r="AO605" s="24">
        <v>45060</v>
      </c>
      <c r="AP605" s="258" t="s">
        <v>3907</v>
      </c>
      <c r="AQ605" s="259"/>
      <c r="AR605" s="259" t="s">
        <v>2200</v>
      </c>
      <c r="AS605" s="259" t="s">
        <v>665</v>
      </c>
      <c r="AT605" s="262"/>
      <c r="AU605" s="262"/>
      <c r="AV605" s="262"/>
      <c r="AW605" s="262"/>
      <c r="AX605" s="262"/>
      <c r="AY605" s="262"/>
      <c r="AZ605" s="262"/>
      <c r="BA605" s="317">
        <v>411</v>
      </c>
      <c r="BB605" s="390">
        <v>2</v>
      </c>
    </row>
    <row r="606" spans="1:54" ht="24.95" customHeight="1">
      <c r="A606" s="322" t="s">
        <v>4807</v>
      </c>
      <c r="B606" s="19" t="s">
        <v>2206</v>
      </c>
      <c r="C606" s="26">
        <v>15</v>
      </c>
      <c r="D606" s="27" t="s">
        <v>2202</v>
      </c>
      <c r="E606" s="27"/>
      <c r="F606" s="26" t="s">
        <v>6005</v>
      </c>
      <c r="G606" s="26" t="s">
        <v>2890</v>
      </c>
      <c r="H606" s="26" t="s">
        <v>3</v>
      </c>
      <c r="I606" s="26"/>
      <c r="J606" s="26"/>
      <c r="K606" s="26"/>
      <c r="L606" s="26"/>
      <c r="M606" s="26" t="s">
        <v>2891</v>
      </c>
      <c r="N606" s="26" t="s">
        <v>2892</v>
      </c>
      <c r="O606" s="26"/>
      <c r="P606" s="26" t="s">
        <v>3</v>
      </c>
      <c r="Q606" s="26" t="s">
        <v>2893</v>
      </c>
      <c r="R606" s="26" t="s">
        <v>3</v>
      </c>
      <c r="S606" s="26"/>
      <c r="T606" s="26" t="s">
        <v>3</v>
      </c>
      <c r="U606" s="26" t="s">
        <v>3</v>
      </c>
      <c r="V606" s="26"/>
      <c r="W606" s="26"/>
      <c r="X606" s="26"/>
      <c r="Y606" s="26"/>
      <c r="Z606" s="26" t="s">
        <v>3</v>
      </c>
      <c r="AA606" s="28" t="s">
        <v>2894</v>
      </c>
      <c r="AB606" s="28" t="s">
        <v>2895</v>
      </c>
      <c r="AC606" s="28"/>
      <c r="AD606" s="28"/>
      <c r="AE606" s="28" t="s">
        <v>4</v>
      </c>
      <c r="AF606" s="28" t="s">
        <v>2896</v>
      </c>
      <c r="AG606" s="28"/>
      <c r="AH606" s="28" t="s">
        <v>2897</v>
      </c>
      <c r="AI606" s="29"/>
      <c r="AJ606" s="30" t="s">
        <v>2285</v>
      </c>
      <c r="AK606" s="31">
        <v>39248</v>
      </c>
      <c r="AL606" s="328"/>
      <c r="AM606" s="329"/>
      <c r="AN606" s="25" t="s">
        <v>2256</v>
      </c>
      <c r="AO606" s="24">
        <v>45060</v>
      </c>
      <c r="AP606" s="258" t="s">
        <v>2898</v>
      </c>
      <c r="AQ606" s="259"/>
      <c r="AR606" s="259" t="s">
        <v>875</v>
      </c>
      <c r="AS606" s="259" t="s">
        <v>2899</v>
      </c>
      <c r="AT606" s="262"/>
      <c r="AU606" s="262"/>
      <c r="AV606" s="262"/>
      <c r="AW606" s="262"/>
      <c r="AX606" s="262"/>
      <c r="AY606" s="262"/>
      <c r="AZ606" s="262"/>
      <c r="BA606" s="317">
        <v>276</v>
      </c>
      <c r="BB606" s="390">
        <v>2</v>
      </c>
    </row>
    <row r="607" spans="1:54" ht="24.95" customHeight="1">
      <c r="A607" s="322" t="s">
        <v>4807</v>
      </c>
      <c r="B607" s="19" t="s">
        <v>2227</v>
      </c>
      <c r="C607" s="26">
        <v>92</v>
      </c>
      <c r="D607" s="27" t="s">
        <v>1857</v>
      </c>
      <c r="E607" s="27" t="s">
        <v>2138</v>
      </c>
      <c r="F607" s="26" t="s">
        <v>5838</v>
      </c>
      <c r="G607" s="26" t="s">
        <v>2139</v>
      </c>
      <c r="H607" s="26" t="s">
        <v>2140</v>
      </c>
      <c r="I607" s="26"/>
      <c r="J607" s="26"/>
      <c r="K607" s="26"/>
      <c r="L607" s="26"/>
      <c r="M607" s="26" t="s">
        <v>2234</v>
      </c>
      <c r="N607" s="26" t="s">
        <v>2141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2142</v>
      </c>
      <c r="Z607" s="26"/>
      <c r="AA607" s="28" t="s">
        <v>2143</v>
      </c>
      <c r="AB607" s="28" t="s">
        <v>2144</v>
      </c>
      <c r="AC607" s="28"/>
      <c r="AD607" s="28"/>
      <c r="AE607" s="28" t="s">
        <v>701</v>
      </c>
      <c r="AF607" s="28" t="s">
        <v>720</v>
      </c>
      <c r="AG607" s="28"/>
      <c r="AH607" s="28" t="s">
        <v>2145</v>
      </c>
      <c r="AI607" s="29"/>
      <c r="AJ607" s="30"/>
      <c r="AK607" s="31"/>
      <c r="AL607" s="328"/>
      <c r="AM607" s="329"/>
      <c r="AN607" s="25"/>
      <c r="AO607" s="24"/>
      <c r="AP607" s="258" t="s">
        <v>2146</v>
      </c>
      <c r="AQ607" s="259"/>
      <c r="AR607" s="259" t="s">
        <v>1311</v>
      </c>
      <c r="AS607" s="259" t="s">
        <v>665</v>
      </c>
      <c r="AT607" s="262"/>
      <c r="AU607" s="262"/>
      <c r="AV607" s="262"/>
      <c r="AW607" s="262" t="s">
        <v>2138</v>
      </c>
      <c r="AX607" s="262"/>
      <c r="AY607" s="262"/>
      <c r="AZ607" s="262"/>
      <c r="BA607" s="317">
        <v>174</v>
      </c>
      <c r="BB607" s="390">
        <v>1</v>
      </c>
    </row>
    <row r="608" spans="1:54" ht="24.95" customHeight="1">
      <c r="A608" s="322" t="s">
        <v>4807</v>
      </c>
      <c r="B608" s="19" t="s">
        <v>2215</v>
      </c>
      <c r="C608" s="26">
        <v>91</v>
      </c>
      <c r="D608" s="27" t="s">
        <v>827</v>
      </c>
      <c r="E608" s="27" t="s">
        <v>1114</v>
      </c>
      <c r="F608" s="26" t="s">
        <v>5839</v>
      </c>
      <c r="G608" s="26" t="s">
        <v>3</v>
      </c>
      <c r="H608" s="26" t="s">
        <v>1115</v>
      </c>
      <c r="I608" s="26"/>
      <c r="J608" s="26"/>
      <c r="K608" s="26"/>
      <c r="L608" s="26"/>
      <c r="M608" s="26" t="s">
        <v>1116</v>
      </c>
      <c r="N608" s="26" t="s">
        <v>1117</v>
      </c>
      <c r="O608" s="26"/>
      <c r="P608" s="26"/>
      <c r="Q608" s="26" t="s">
        <v>1118</v>
      </c>
      <c r="R608" s="26"/>
      <c r="S608" s="26"/>
      <c r="T608" s="26"/>
      <c r="U608" s="26" t="s">
        <v>3</v>
      </c>
      <c r="V608" s="26"/>
      <c r="W608" s="26"/>
      <c r="X608" s="26"/>
      <c r="Y608" s="26" t="s">
        <v>1119</v>
      </c>
      <c r="Z608" s="26"/>
      <c r="AA608" s="28" t="s">
        <v>1120</v>
      </c>
      <c r="AB608" s="28" t="s">
        <v>1121</v>
      </c>
      <c r="AC608" s="28"/>
      <c r="AD608" s="28"/>
      <c r="AE608" s="28"/>
      <c r="AF608" s="28"/>
      <c r="AG608" s="28"/>
      <c r="AH608" s="28"/>
      <c r="AI608" s="29"/>
      <c r="AJ608" s="30" t="s">
        <v>3</v>
      </c>
      <c r="AK608" s="31" t="s">
        <v>3</v>
      </c>
      <c r="AL608" s="328"/>
      <c r="AM608" s="329"/>
      <c r="AN608" s="25"/>
      <c r="AO608" s="24"/>
      <c r="AP608" s="258" t="s">
        <v>1122</v>
      </c>
      <c r="AQ608" s="259"/>
      <c r="AR608" s="259" t="s">
        <v>834</v>
      </c>
      <c r="AS608" s="259" t="s">
        <v>665</v>
      </c>
      <c r="AT608" s="262"/>
      <c r="AU608" s="262"/>
      <c r="AV608" s="262" t="s">
        <v>1114</v>
      </c>
      <c r="AW608" s="262"/>
      <c r="AX608" s="262"/>
      <c r="AY608" s="262"/>
      <c r="AZ608" s="262"/>
      <c r="BA608" s="317">
        <v>53</v>
      </c>
      <c r="BB608" s="390">
        <v>1</v>
      </c>
    </row>
    <row r="609" spans="1:54" ht="24.95" customHeight="1">
      <c r="A609" s="322" t="s">
        <v>4807</v>
      </c>
      <c r="B609" s="19" t="s">
        <v>2206</v>
      </c>
      <c r="C609" s="26">
        <v>15</v>
      </c>
      <c r="D609" s="27" t="s">
        <v>2202</v>
      </c>
      <c r="E609" s="27"/>
      <c r="F609" s="26" t="s">
        <v>5989</v>
      </c>
      <c r="G609" s="26" t="s">
        <v>3</v>
      </c>
      <c r="H609" s="26" t="s">
        <v>3</v>
      </c>
      <c r="I609" s="26"/>
      <c r="J609" s="26"/>
      <c r="K609" s="26"/>
      <c r="L609" s="26"/>
      <c r="M609" s="26" t="s">
        <v>3</v>
      </c>
      <c r="N609" s="26" t="s">
        <v>3</v>
      </c>
      <c r="O609" s="26"/>
      <c r="P609" s="26" t="s">
        <v>3</v>
      </c>
      <c r="Q609" s="26" t="s">
        <v>3</v>
      </c>
      <c r="R609" s="26" t="s">
        <v>3</v>
      </c>
      <c r="S609" s="26"/>
      <c r="T609" s="26" t="s">
        <v>3</v>
      </c>
      <c r="U609" s="26" t="s">
        <v>3</v>
      </c>
      <c r="V609" s="26"/>
      <c r="W609" s="26"/>
      <c r="X609" s="26"/>
      <c r="Y609" s="26"/>
      <c r="Z609" s="26" t="s">
        <v>3</v>
      </c>
      <c r="AA609" s="28" t="s">
        <v>2807</v>
      </c>
      <c r="AB609" s="28" t="s">
        <v>1856</v>
      </c>
      <c r="AC609" s="28"/>
      <c r="AD609" s="28"/>
      <c r="AE609" s="28" t="s">
        <v>3</v>
      </c>
      <c r="AF609" s="28" t="s">
        <v>3</v>
      </c>
      <c r="AG609" s="28"/>
      <c r="AH609" s="28" t="s">
        <v>3</v>
      </c>
      <c r="AI609" s="29"/>
      <c r="AJ609" s="30" t="s">
        <v>2285</v>
      </c>
      <c r="AK609" s="31">
        <v>39248</v>
      </c>
      <c r="AL609" s="328"/>
      <c r="AM609" s="329"/>
      <c r="AN609" s="25" t="s">
        <v>2256</v>
      </c>
      <c r="AO609" s="24">
        <v>45060</v>
      </c>
      <c r="AP609" s="258" t="s">
        <v>2808</v>
      </c>
      <c r="AQ609" s="259"/>
      <c r="AR609" s="259" t="s">
        <v>875</v>
      </c>
      <c r="AS609" s="259" t="s">
        <v>2809</v>
      </c>
      <c r="AT609" s="262"/>
      <c r="AU609" s="262"/>
      <c r="AV609" s="262"/>
      <c r="AW609" s="262"/>
      <c r="AX609" s="262"/>
      <c r="AY609" s="262"/>
      <c r="AZ609" s="262"/>
      <c r="BA609" s="317">
        <v>260</v>
      </c>
      <c r="BB609" s="390">
        <v>2</v>
      </c>
    </row>
    <row r="610" spans="1:54" ht="24.95" customHeight="1">
      <c r="A610" s="322" t="s">
        <v>4807</v>
      </c>
      <c r="B610" s="19" t="s">
        <v>2206</v>
      </c>
      <c r="C610" s="26">
        <v>15</v>
      </c>
      <c r="D610" s="27" t="s">
        <v>2207</v>
      </c>
      <c r="E610" s="27"/>
      <c r="F610" s="26" t="s">
        <v>6115</v>
      </c>
      <c r="G610" s="26" t="s">
        <v>3698</v>
      </c>
      <c r="H610" s="26"/>
      <c r="I610" s="26"/>
      <c r="J610" s="26"/>
      <c r="K610" s="26"/>
      <c r="L610" s="26"/>
      <c r="M610" s="26" t="s">
        <v>3699</v>
      </c>
      <c r="N610" s="26" t="s">
        <v>3700</v>
      </c>
      <c r="O610" s="26"/>
      <c r="P610" s="26" t="s">
        <v>3701</v>
      </c>
      <c r="Q610" s="26" t="s">
        <v>3702</v>
      </c>
      <c r="R610" s="26"/>
      <c r="S610" s="26" t="s">
        <v>3703</v>
      </c>
      <c r="T610" s="26"/>
      <c r="U610" s="26" t="s">
        <v>3704</v>
      </c>
      <c r="V610" s="26"/>
      <c r="W610" s="26"/>
      <c r="X610" s="26"/>
      <c r="Y610" s="26" t="s">
        <v>3705</v>
      </c>
      <c r="Z610" s="26" t="s">
        <v>714</v>
      </c>
      <c r="AA610" s="28" t="s">
        <v>3706</v>
      </c>
      <c r="AB610" s="28" t="s">
        <v>3451</v>
      </c>
      <c r="AC610" s="28"/>
      <c r="AD610" s="28"/>
      <c r="AE610" s="28" t="s">
        <v>695</v>
      </c>
      <c r="AF610" s="28" t="s">
        <v>2886</v>
      </c>
      <c r="AG610" s="28"/>
      <c r="AH610" s="28" t="s">
        <v>3707</v>
      </c>
      <c r="AI610" s="29"/>
      <c r="AJ610" s="30" t="s">
        <v>2423</v>
      </c>
      <c r="AK610" s="31">
        <v>39248</v>
      </c>
      <c r="AL610" s="328"/>
      <c r="AM610" s="329"/>
      <c r="AN610" s="25" t="s">
        <v>2256</v>
      </c>
      <c r="AO610" s="24">
        <v>45060</v>
      </c>
      <c r="AP610" s="258" t="s">
        <v>3708</v>
      </c>
      <c r="AQ610" s="259"/>
      <c r="AR610" s="259" t="s">
        <v>2200</v>
      </c>
      <c r="AS610" s="259" t="s">
        <v>665</v>
      </c>
      <c r="AT610" s="262"/>
      <c r="AU610" s="262"/>
      <c r="AV610" s="262"/>
      <c r="AW610" s="262"/>
      <c r="AX610" s="262"/>
      <c r="AY610" s="262"/>
      <c r="AZ610" s="262"/>
      <c r="BA610" s="317">
        <v>392</v>
      </c>
      <c r="BB610" s="390">
        <v>2</v>
      </c>
    </row>
    <row r="611" spans="1:54" ht="24.95" customHeight="1">
      <c r="A611" s="322" t="s">
        <v>4807</v>
      </c>
      <c r="B611" s="19" t="s">
        <v>2206</v>
      </c>
      <c r="C611" s="26">
        <v>15</v>
      </c>
      <c r="D611" s="27" t="s">
        <v>2202</v>
      </c>
      <c r="E611" s="27"/>
      <c r="F611" s="26" t="s">
        <v>6060</v>
      </c>
      <c r="G611" s="26" t="s">
        <v>3</v>
      </c>
      <c r="H611" s="26" t="s">
        <v>3</v>
      </c>
      <c r="I611" s="26"/>
      <c r="J611" s="26"/>
      <c r="K611" s="26"/>
      <c r="L611" s="26"/>
      <c r="M611" s="26" t="s">
        <v>3</v>
      </c>
      <c r="N611" s="26" t="s">
        <v>3</v>
      </c>
      <c r="O611" s="26"/>
      <c r="P611" s="26" t="s">
        <v>3</v>
      </c>
      <c r="Q611" s="26" t="s">
        <v>3</v>
      </c>
      <c r="R611" s="26" t="s">
        <v>3</v>
      </c>
      <c r="S611" s="26"/>
      <c r="T611" s="26" t="s">
        <v>3</v>
      </c>
      <c r="U611" s="26" t="s">
        <v>3</v>
      </c>
      <c r="V611" s="26"/>
      <c r="W611" s="26"/>
      <c r="X611" s="26"/>
      <c r="Y611" s="26"/>
      <c r="Z611" s="26" t="s">
        <v>3</v>
      </c>
      <c r="AA611" s="28" t="s">
        <v>3269</v>
      </c>
      <c r="AB611" s="28" t="s">
        <v>3</v>
      </c>
      <c r="AC611" s="28"/>
      <c r="AD611" s="28"/>
      <c r="AE611" s="28" t="s">
        <v>3</v>
      </c>
      <c r="AF611" s="28" t="s">
        <v>3</v>
      </c>
      <c r="AG611" s="28"/>
      <c r="AH611" s="28" t="s">
        <v>3</v>
      </c>
      <c r="AI611" s="29"/>
      <c r="AJ611" s="30" t="s">
        <v>2285</v>
      </c>
      <c r="AK611" s="31">
        <v>39248</v>
      </c>
      <c r="AL611" s="328"/>
      <c r="AM611" s="329"/>
      <c r="AN611" s="25" t="s">
        <v>2256</v>
      </c>
      <c r="AO611" s="24">
        <v>45060</v>
      </c>
      <c r="AP611" s="258" t="s">
        <v>3269</v>
      </c>
      <c r="AQ611" s="259"/>
      <c r="AR611" s="259" t="s">
        <v>875</v>
      </c>
      <c r="AS611" s="259" t="s">
        <v>3270</v>
      </c>
      <c r="AT611" s="262"/>
      <c r="AU611" s="262"/>
      <c r="AV611" s="262"/>
      <c r="AW611" s="262"/>
      <c r="AX611" s="262"/>
      <c r="AY611" s="262"/>
      <c r="AZ611" s="262"/>
      <c r="BA611" s="317">
        <v>331</v>
      </c>
      <c r="BB611" s="390">
        <v>2</v>
      </c>
    </row>
    <row r="612" spans="1:54" ht="24.95" customHeight="1">
      <c r="A612" s="322" t="s">
        <v>4807</v>
      </c>
      <c r="B612" s="19" t="s">
        <v>2206</v>
      </c>
      <c r="C612" s="26">
        <v>15</v>
      </c>
      <c r="D612" s="27" t="s">
        <v>2207</v>
      </c>
      <c r="E612" s="27"/>
      <c r="F612" s="26" t="s">
        <v>6107</v>
      </c>
      <c r="G612" s="26" t="s">
        <v>3613</v>
      </c>
      <c r="H612" s="26"/>
      <c r="I612" s="26"/>
      <c r="J612" s="26"/>
      <c r="K612" s="26"/>
      <c r="L612" s="26"/>
      <c r="M612" s="26" t="s">
        <v>2442</v>
      </c>
      <c r="N612" s="26" t="s">
        <v>3614</v>
      </c>
      <c r="O612" s="26"/>
      <c r="P612" s="26" t="s">
        <v>3615</v>
      </c>
      <c r="Q612" s="26" t="s">
        <v>3616</v>
      </c>
      <c r="R612" s="26"/>
      <c r="S612" s="26" t="s">
        <v>3617</v>
      </c>
      <c r="T612" s="26"/>
      <c r="U612" s="26" t="s">
        <v>3618</v>
      </c>
      <c r="V612" s="26"/>
      <c r="W612" s="26"/>
      <c r="X612" s="26"/>
      <c r="Y612" s="26" t="s">
        <v>3619</v>
      </c>
      <c r="Z612" s="26" t="s">
        <v>714</v>
      </c>
      <c r="AA612" s="28" t="s">
        <v>3620</v>
      </c>
      <c r="AB612" s="28" t="s">
        <v>3621</v>
      </c>
      <c r="AC612" s="28"/>
      <c r="AD612" s="28"/>
      <c r="AE612" s="28" t="s">
        <v>701</v>
      </c>
      <c r="AF612" s="28" t="s">
        <v>720</v>
      </c>
      <c r="AG612" s="28"/>
      <c r="AH612" s="28" t="s">
        <v>3622</v>
      </c>
      <c r="AI612" s="29"/>
      <c r="AJ612" s="30" t="s">
        <v>2423</v>
      </c>
      <c r="AK612" s="31">
        <v>39248</v>
      </c>
      <c r="AL612" s="328"/>
      <c r="AM612" s="329"/>
      <c r="AN612" s="25" t="s">
        <v>2256</v>
      </c>
      <c r="AO612" s="24">
        <v>45060</v>
      </c>
      <c r="AP612" s="258" t="s">
        <v>3623</v>
      </c>
      <c r="AQ612" s="259"/>
      <c r="AR612" s="259" t="s">
        <v>2200</v>
      </c>
      <c r="AS612" s="259" t="s">
        <v>665</v>
      </c>
      <c r="AT612" s="262"/>
      <c r="AU612" s="262"/>
      <c r="AV612" s="262"/>
      <c r="AW612" s="262"/>
      <c r="AX612" s="262"/>
      <c r="AY612" s="262"/>
      <c r="AZ612" s="262"/>
      <c r="BA612" s="317">
        <v>384</v>
      </c>
      <c r="BB612" s="390">
        <v>2</v>
      </c>
    </row>
    <row r="613" spans="1:54" ht="24.95" customHeight="1">
      <c r="A613" s="322" t="s">
        <v>4807</v>
      </c>
      <c r="B613" s="19" t="s">
        <v>2211</v>
      </c>
      <c r="C613" s="26">
        <v>81</v>
      </c>
      <c r="D613" s="27">
        <v>3</v>
      </c>
      <c r="E613" s="27">
        <v>1</v>
      </c>
      <c r="F613" s="26" t="s">
        <v>6259</v>
      </c>
      <c r="G613" s="26" t="s">
        <v>3</v>
      </c>
      <c r="H613" s="26"/>
      <c r="I613" s="26"/>
      <c r="J613" s="26"/>
      <c r="K613" s="26"/>
      <c r="L613" s="26"/>
      <c r="M613" s="26" t="s">
        <v>752</v>
      </c>
      <c r="N613" s="26" t="s">
        <v>756</v>
      </c>
      <c r="O613" s="26"/>
      <c r="P613" s="26"/>
      <c r="Q613" s="26" t="s">
        <v>757</v>
      </c>
      <c r="R613" s="26"/>
      <c r="S613" s="26"/>
      <c r="T613" s="26"/>
      <c r="U613" s="26"/>
      <c r="V613" s="26"/>
      <c r="W613" s="26"/>
      <c r="X613" s="26"/>
      <c r="Y613" s="26"/>
      <c r="Z613" s="26"/>
      <c r="AA613" s="28" t="s">
        <v>8</v>
      </c>
      <c r="AB613" s="28" t="s">
        <v>4419</v>
      </c>
      <c r="AC613" s="28"/>
      <c r="AD613" s="28"/>
      <c r="AE613" s="28" t="s">
        <v>723</v>
      </c>
      <c r="AF613" s="28" t="s">
        <v>748</v>
      </c>
      <c r="AG613" s="28" t="s">
        <v>753</v>
      </c>
      <c r="AH613" s="28" t="s">
        <v>758</v>
      </c>
      <c r="AI613" s="29"/>
      <c r="AJ613" s="30"/>
      <c r="AK613" s="31"/>
      <c r="AL613" s="328"/>
      <c r="AM613" s="329"/>
      <c r="AN613" s="25" t="s">
        <v>2256</v>
      </c>
      <c r="AO613" s="24">
        <v>45060</v>
      </c>
      <c r="AP613" s="258" t="s">
        <v>4420</v>
      </c>
      <c r="AQ613" s="259"/>
      <c r="AR613" s="259" t="s">
        <v>664</v>
      </c>
      <c r="AS613" s="259" t="s">
        <v>4421</v>
      </c>
      <c r="AT613" s="262"/>
      <c r="AU613" s="262"/>
      <c r="AV613" s="262"/>
      <c r="AW613" s="262"/>
      <c r="AX613" s="262"/>
      <c r="AY613" s="262"/>
      <c r="AZ613" s="262"/>
      <c r="BA613" s="317">
        <v>550</v>
      </c>
      <c r="BB613" s="390">
        <v>2</v>
      </c>
    </row>
    <row r="614" spans="1:54" ht="24.95" customHeight="1">
      <c r="A614" s="322" t="s">
        <v>4807</v>
      </c>
      <c r="B614" s="19" t="s">
        <v>2206</v>
      </c>
      <c r="C614" s="26">
        <v>15</v>
      </c>
      <c r="D614" s="27" t="s">
        <v>2202</v>
      </c>
      <c r="E614" s="27"/>
      <c r="F614" s="26" t="s">
        <v>5983</v>
      </c>
      <c r="G614" s="26" t="s">
        <v>2775</v>
      </c>
      <c r="H614" s="26" t="s">
        <v>3</v>
      </c>
      <c r="I614" s="26"/>
      <c r="J614" s="26"/>
      <c r="K614" s="26"/>
      <c r="L614" s="26"/>
      <c r="M614" s="26" t="s">
        <v>2776</v>
      </c>
      <c r="N614" s="26" t="s">
        <v>2777</v>
      </c>
      <c r="O614" s="26"/>
      <c r="P614" s="26" t="s">
        <v>3</v>
      </c>
      <c r="Q614" s="26" t="s">
        <v>3</v>
      </c>
      <c r="R614" s="26" t="s">
        <v>3</v>
      </c>
      <c r="S614" s="26"/>
      <c r="T614" s="26" t="s">
        <v>3</v>
      </c>
      <c r="U614" s="26" t="s">
        <v>3</v>
      </c>
      <c r="V614" s="26"/>
      <c r="W614" s="26"/>
      <c r="X614" s="26"/>
      <c r="Y614" s="26"/>
      <c r="Z614" s="26" t="s">
        <v>3</v>
      </c>
      <c r="AA614" s="28" t="s">
        <v>2778</v>
      </c>
      <c r="AB614" s="28" t="s">
        <v>2779</v>
      </c>
      <c r="AC614" s="28"/>
      <c r="AD614" s="28"/>
      <c r="AE614" s="28" t="s">
        <v>701</v>
      </c>
      <c r="AF614" s="28" t="s">
        <v>720</v>
      </c>
      <c r="AG614" s="28"/>
      <c r="AH614" s="28" t="s">
        <v>2780</v>
      </c>
      <c r="AI614" s="29"/>
      <c r="AJ614" s="30" t="s">
        <v>2285</v>
      </c>
      <c r="AK614" s="31">
        <v>39248</v>
      </c>
      <c r="AL614" s="328"/>
      <c r="AM614" s="329"/>
      <c r="AN614" s="25" t="s">
        <v>2256</v>
      </c>
      <c r="AO614" s="24">
        <v>45060</v>
      </c>
      <c r="AP614" s="258" t="s">
        <v>2781</v>
      </c>
      <c r="AQ614" s="259"/>
      <c r="AR614" s="259" t="s">
        <v>875</v>
      </c>
      <c r="AS614" s="259" t="s">
        <v>2782</v>
      </c>
      <c r="AT614" s="262"/>
      <c r="AU614" s="262"/>
      <c r="AV614" s="262"/>
      <c r="AW614" s="262"/>
      <c r="AX614" s="262"/>
      <c r="AY614" s="262"/>
      <c r="AZ614" s="262"/>
      <c r="BA614" s="317">
        <v>254</v>
      </c>
      <c r="BB614" s="390">
        <v>2</v>
      </c>
    </row>
    <row r="615" spans="1:54" ht="24.95" customHeight="1">
      <c r="A615" s="322" t="s">
        <v>4807</v>
      </c>
      <c r="B615" s="19" t="s">
        <v>2227</v>
      </c>
      <c r="C615" s="26">
        <v>92</v>
      </c>
      <c r="D615" s="27" t="s">
        <v>1857</v>
      </c>
      <c r="E615" s="27" t="s">
        <v>2010</v>
      </c>
      <c r="F615" s="26" t="s">
        <v>5841</v>
      </c>
      <c r="G615" s="26" t="s">
        <v>2011</v>
      </c>
      <c r="H615" s="26"/>
      <c r="I615" s="26"/>
      <c r="J615" s="26"/>
      <c r="K615" s="26"/>
      <c r="L615" s="26"/>
      <c r="M615" s="26">
        <v>2500011</v>
      </c>
      <c r="N615" s="26" t="s">
        <v>2012</v>
      </c>
      <c r="O615" s="26"/>
      <c r="P615" s="26" t="s">
        <v>2013</v>
      </c>
      <c r="Q615" s="26" t="s">
        <v>2014</v>
      </c>
      <c r="R615" s="26"/>
      <c r="S615" s="26"/>
      <c r="T615" s="26"/>
      <c r="U615" s="26"/>
      <c r="V615" s="26"/>
      <c r="W615" s="26"/>
      <c r="X615" s="26"/>
      <c r="Y615" s="26" t="s">
        <v>2015</v>
      </c>
      <c r="Z615" s="26"/>
      <c r="AA615" s="28" t="s">
        <v>2016</v>
      </c>
      <c r="AB615" s="28" t="s">
        <v>2017</v>
      </c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 t="s">
        <v>2018</v>
      </c>
      <c r="AQ615" s="259"/>
      <c r="AR615" s="259" t="s">
        <v>1311</v>
      </c>
      <c r="AS615" s="259" t="s">
        <v>665</v>
      </c>
      <c r="AT615" s="262"/>
      <c r="AU615" s="262"/>
      <c r="AV615" s="262"/>
      <c r="AW615" s="262" t="s">
        <v>2010</v>
      </c>
      <c r="AX615" s="262"/>
      <c r="AY615" s="262"/>
      <c r="AZ615" s="262"/>
      <c r="BA615" s="317">
        <v>159</v>
      </c>
      <c r="BB615" s="390">
        <v>1</v>
      </c>
    </row>
    <row r="616" spans="1:54" ht="24.95" customHeight="1">
      <c r="A616" s="322" t="s">
        <v>4807</v>
      </c>
      <c r="B616" s="19" t="s">
        <v>2215</v>
      </c>
      <c r="C616" s="26">
        <v>91</v>
      </c>
      <c r="D616" s="27" t="s">
        <v>1351</v>
      </c>
      <c r="E616" s="27" t="s">
        <v>1628</v>
      </c>
      <c r="F616" s="26" t="s">
        <v>5842</v>
      </c>
      <c r="G616" s="26" t="s">
        <v>1629</v>
      </c>
      <c r="H616" s="26" t="s">
        <v>1630</v>
      </c>
      <c r="I616" s="26"/>
      <c r="J616" s="26"/>
      <c r="K616" s="26"/>
      <c r="L616" s="26"/>
      <c r="M616" s="26" t="s">
        <v>1631</v>
      </c>
      <c r="N616" s="26" t="s">
        <v>1632</v>
      </c>
      <c r="O616" s="26"/>
      <c r="P616" s="26"/>
      <c r="Q616" s="26" t="s">
        <v>1633</v>
      </c>
      <c r="R616" s="26"/>
      <c r="S616" s="26"/>
      <c r="T616" s="26"/>
      <c r="U616" s="26"/>
      <c r="V616" s="26"/>
      <c r="W616" s="26"/>
      <c r="X616" s="26"/>
      <c r="Y616" s="26" t="s">
        <v>1634</v>
      </c>
      <c r="Z616" s="26"/>
      <c r="AA616" s="28" t="s">
        <v>1635</v>
      </c>
      <c r="AB616" s="28" t="s">
        <v>1636</v>
      </c>
      <c r="AC616" s="28"/>
      <c r="AD616" s="28"/>
      <c r="AE616" s="28" t="s">
        <v>4</v>
      </c>
      <c r="AF616" s="28" t="s">
        <v>690</v>
      </c>
      <c r="AG616" s="28"/>
      <c r="AH616" s="28" t="s">
        <v>1637</v>
      </c>
      <c r="AI616" s="29"/>
      <c r="AJ616" s="30"/>
      <c r="AK616" s="31"/>
      <c r="AL616" s="328"/>
      <c r="AM616" s="329"/>
      <c r="AN616" s="25"/>
      <c r="AO616" s="24"/>
      <c r="AP616" s="258" t="s">
        <v>1638</v>
      </c>
      <c r="AQ616" s="259"/>
      <c r="AR616" s="259" t="s">
        <v>1311</v>
      </c>
      <c r="AS616" s="259" t="s">
        <v>665</v>
      </c>
      <c r="AT616" s="262"/>
      <c r="AU616" s="262"/>
      <c r="AV616" s="262" t="s">
        <v>1628</v>
      </c>
      <c r="AW616" s="262" t="s">
        <v>2224</v>
      </c>
      <c r="AX616" s="262"/>
      <c r="AY616" s="262"/>
      <c r="AZ616" s="262"/>
      <c r="BA616" s="317">
        <v>105</v>
      </c>
      <c r="BB616" s="390">
        <v>1</v>
      </c>
    </row>
    <row r="617" spans="1:54" ht="24.95" customHeight="1">
      <c r="A617" s="322" t="s">
        <v>6856</v>
      </c>
      <c r="B617" s="19"/>
      <c r="C617" s="26">
        <v>18</v>
      </c>
      <c r="D617" s="27"/>
      <c r="E617" s="27"/>
      <c r="F617" s="26" t="s">
        <v>6326</v>
      </c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>
        <v>77781056</v>
      </c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4787</v>
      </c>
      <c r="AK617" s="31">
        <v>45075</v>
      </c>
      <c r="AL617" s="328"/>
      <c r="AM617" s="329"/>
      <c r="AN617" s="25"/>
      <c r="AO617" s="24"/>
      <c r="AP617" s="258" t="s">
        <v>6327</v>
      </c>
      <c r="AQ617" s="259">
        <v>13</v>
      </c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>
        <v>3</v>
      </c>
    </row>
    <row r="618" spans="1:54" ht="24.95" customHeight="1">
      <c r="A618" s="322" t="s">
        <v>6856</v>
      </c>
      <c r="B618" s="19"/>
      <c r="C618" s="26">
        <v>18</v>
      </c>
      <c r="D618" s="27"/>
      <c r="E618" s="27"/>
      <c r="F618" s="26" t="s">
        <v>6428</v>
      </c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 t="s">
        <v>6429</v>
      </c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 t="s">
        <v>4787</v>
      </c>
      <c r="AK618" s="31">
        <v>45075</v>
      </c>
      <c r="AL618" s="328"/>
      <c r="AM618" s="329"/>
      <c r="AN618" s="25"/>
      <c r="AO618" s="24"/>
      <c r="AP618" s="258" t="s">
        <v>6430</v>
      </c>
      <c r="AQ618" s="259">
        <v>62</v>
      </c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>
        <v>3</v>
      </c>
    </row>
    <row r="619" spans="1:54" ht="24.95" customHeight="1">
      <c r="A619" s="322" t="s">
        <v>6856</v>
      </c>
      <c r="B619" s="19"/>
      <c r="C619" s="26">
        <v>18</v>
      </c>
      <c r="D619" s="27"/>
      <c r="E619" s="27"/>
      <c r="F619" s="26" t="s">
        <v>6444</v>
      </c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 t="s">
        <v>6445</v>
      </c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 t="s">
        <v>4787</v>
      </c>
      <c r="AK619" s="31">
        <v>45075</v>
      </c>
      <c r="AL619" s="328"/>
      <c r="AM619" s="329"/>
      <c r="AN619" s="25"/>
      <c r="AO619" s="24"/>
      <c r="AP619" s="258" t="s">
        <v>6446</v>
      </c>
      <c r="AQ619" s="259">
        <v>73</v>
      </c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>
        <v>3</v>
      </c>
    </row>
    <row r="620" spans="1:54" ht="24.95" customHeight="1">
      <c r="A620" s="322" t="s">
        <v>6856</v>
      </c>
      <c r="B620" s="19"/>
      <c r="C620" s="26">
        <v>18</v>
      </c>
      <c r="D620" s="27"/>
      <c r="E620" s="27"/>
      <c r="F620" s="26" t="s">
        <v>6476</v>
      </c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 t="s">
        <v>597</v>
      </c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 t="s">
        <v>4787</v>
      </c>
      <c r="AK620" s="31">
        <v>45075</v>
      </c>
      <c r="AL620" s="328"/>
      <c r="AM620" s="329"/>
      <c r="AN620" s="25"/>
      <c r="AO620" s="24"/>
      <c r="AP620" s="258" t="s">
        <v>6477</v>
      </c>
      <c r="AQ620" s="259">
        <v>87</v>
      </c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>
        <v>3</v>
      </c>
    </row>
    <row r="621" spans="1:54" s="406" customFormat="1" ht="24.95" customHeight="1">
      <c r="A621" s="322" t="s">
        <v>6856</v>
      </c>
      <c r="B621" s="19"/>
      <c r="C621" s="26">
        <v>18</v>
      </c>
      <c r="D621" s="27"/>
      <c r="E621" s="27"/>
      <c r="F621" s="26" t="s">
        <v>6602</v>
      </c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 t="s">
        <v>6603</v>
      </c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 t="s">
        <v>4787</v>
      </c>
      <c r="AK621" s="31">
        <v>45075</v>
      </c>
      <c r="AL621" s="328"/>
      <c r="AM621" s="329"/>
      <c r="AN621" s="25"/>
      <c r="AO621" s="24"/>
      <c r="AP621" s="258" t="s">
        <v>6604</v>
      </c>
      <c r="AQ621" s="259">
        <v>149</v>
      </c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>
        <v>3</v>
      </c>
    </row>
    <row r="622" spans="1:54" ht="24.95" customHeight="1">
      <c r="A622" s="322" t="s">
        <v>6856</v>
      </c>
      <c r="B622" s="19"/>
      <c r="C622" s="26">
        <v>18</v>
      </c>
      <c r="D622" s="27"/>
      <c r="E622" s="27"/>
      <c r="F622" s="26" t="s">
        <v>6760</v>
      </c>
      <c r="G622" s="26"/>
      <c r="H622" s="26"/>
      <c r="I622" s="26"/>
      <c r="J622" s="26"/>
      <c r="K622" s="26"/>
      <c r="L622" s="26"/>
      <c r="M622" s="26"/>
      <c r="N622" s="26"/>
      <c r="O622" s="26"/>
      <c r="P622" s="26" t="s">
        <v>6761</v>
      </c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 t="s">
        <v>4787</v>
      </c>
      <c r="AK622" s="31">
        <v>45075</v>
      </c>
      <c r="AL622" s="328"/>
      <c r="AM622" s="329"/>
      <c r="AN622" s="25"/>
      <c r="AO622" s="24"/>
      <c r="AP622" s="258" t="s">
        <v>6762</v>
      </c>
      <c r="AQ622" s="259">
        <v>238</v>
      </c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>
        <v>3</v>
      </c>
    </row>
    <row r="623" spans="1:54" ht="24.95" customHeight="1">
      <c r="A623" s="322" t="s">
        <v>6856</v>
      </c>
      <c r="B623" s="19"/>
      <c r="C623" s="26">
        <v>18</v>
      </c>
      <c r="D623" s="27"/>
      <c r="E623" s="27"/>
      <c r="F623" s="26" t="s">
        <v>6530</v>
      </c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 t="s">
        <v>6531</v>
      </c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 t="s">
        <v>4787</v>
      </c>
      <c r="AK623" s="31">
        <v>45075</v>
      </c>
      <c r="AL623" s="328"/>
      <c r="AM623" s="329"/>
      <c r="AN623" s="25"/>
      <c r="AO623" s="24"/>
      <c r="AP623" s="258" t="s">
        <v>6532</v>
      </c>
      <c r="AQ623" s="259">
        <v>115</v>
      </c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>
        <v>3</v>
      </c>
    </row>
    <row r="624" spans="1:54" ht="24.95" customHeight="1">
      <c r="A624" s="322" t="s">
        <v>6856</v>
      </c>
      <c r="B624" s="19"/>
      <c r="C624" s="26">
        <v>18</v>
      </c>
      <c r="D624" s="27"/>
      <c r="E624" s="27"/>
      <c r="F624" s="26" t="s">
        <v>6710</v>
      </c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 t="s">
        <v>6711</v>
      </c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 t="s">
        <v>4787</v>
      </c>
      <c r="AK624" s="31">
        <v>45075</v>
      </c>
      <c r="AL624" s="328"/>
      <c r="AM624" s="329"/>
      <c r="AN624" s="25"/>
      <c r="AO624" s="24"/>
      <c r="AP624" s="258" t="s">
        <v>6712</v>
      </c>
      <c r="AQ624" s="259">
        <v>205</v>
      </c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>
        <v>3</v>
      </c>
    </row>
    <row r="625" spans="1:54" ht="24.95" customHeight="1">
      <c r="A625" s="322" t="s">
        <v>6856</v>
      </c>
      <c r="B625" s="19"/>
      <c r="C625" s="26">
        <v>18</v>
      </c>
      <c r="D625" s="27"/>
      <c r="E625" s="27"/>
      <c r="F625" s="26" t="s">
        <v>6569</v>
      </c>
      <c r="G625" s="26"/>
      <c r="H625" s="26"/>
      <c r="I625" s="26"/>
      <c r="J625" s="26"/>
      <c r="K625" s="26"/>
      <c r="L625" s="26"/>
      <c r="M625" s="26"/>
      <c r="N625" s="26"/>
      <c r="O625" s="26"/>
      <c r="P625" s="26" t="s">
        <v>6570</v>
      </c>
      <c r="Q625" s="26"/>
      <c r="R625" s="26"/>
      <c r="S625" s="26" t="s">
        <v>6571</v>
      </c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 t="s">
        <v>4787</v>
      </c>
      <c r="AK625" s="31">
        <v>45075</v>
      </c>
      <c r="AL625" s="328"/>
      <c r="AM625" s="329"/>
      <c r="AN625" s="25"/>
      <c r="AO625" s="24"/>
      <c r="AP625" s="258" t="s">
        <v>6572</v>
      </c>
      <c r="AQ625" s="259">
        <v>134</v>
      </c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>
        <v>3</v>
      </c>
    </row>
    <row r="626" spans="1:54" ht="24.95" customHeight="1">
      <c r="A626" s="322" t="s">
        <v>4807</v>
      </c>
      <c r="B626" s="19" t="s">
        <v>2206</v>
      </c>
      <c r="C626" s="26">
        <v>15</v>
      </c>
      <c r="D626" s="27" t="s">
        <v>2202</v>
      </c>
      <c r="E626" s="27"/>
      <c r="F626" s="26" t="s">
        <v>6093</v>
      </c>
      <c r="G626" s="26" t="s">
        <v>3466</v>
      </c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 t="s">
        <v>3467</v>
      </c>
      <c r="T626" s="26"/>
      <c r="U626" s="26" t="s">
        <v>3468</v>
      </c>
      <c r="V626" s="26"/>
      <c r="W626" s="26"/>
      <c r="X626" s="26"/>
      <c r="Y626" s="26" t="s">
        <v>3469</v>
      </c>
      <c r="Z626" s="26" t="s">
        <v>678</v>
      </c>
      <c r="AA626" s="28" t="s">
        <v>3470</v>
      </c>
      <c r="AB626" s="28" t="s">
        <v>1406</v>
      </c>
      <c r="AC626" s="28"/>
      <c r="AD626" s="28"/>
      <c r="AE626" s="28"/>
      <c r="AF626" s="28"/>
      <c r="AG626" s="28"/>
      <c r="AH626" s="28"/>
      <c r="AI626" s="29"/>
      <c r="AJ626" s="30" t="s">
        <v>2423</v>
      </c>
      <c r="AK626" s="31">
        <v>39248</v>
      </c>
      <c r="AL626" s="328"/>
      <c r="AM626" s="329"/>
      <c r="AN626" s="25" t="s">
        <v>2256</v>
      </c>
      <c r="AO626" s="24">
        <v>45060</v>
      </c>
      <c r="AP626" s="258" t="s">
        <v>3471</v>
      </c>
      <c r="AQ626" s="259"/>
      <c r="AR626" s="259" t="s">
        <v>2200</v>
      </c>
      <c r="AS626" s="259" t="s">
        <v>665</v>
      </c>
      <c r="AT626" s="262"/>
      <c r="AU626" s="262"/>
      <c r="AV626" s="262"/>
      <c r="AW626" s="262"/>
      <c r="AX626" s="262"/>
      <c r="AY626" s="262"/>
      <c r="AZ626" s="262"/>
      <c r="BA626" s="317">
        <v>365</v>
      </c>
      <c r="BB626" s="390">
        <v>2</v>
      </c>
    </row>
    <row r="627" spans="1:54" ht="24.95" customHeight="1">
      <c r="A627" s="322" t="s">
        <v>4807</v>
      </c>
      <c r="B627" s="19" t="s">
        <v>5176</v>
      </c>
      <c r="C627" s="26">
        <v>52</v>
      </c>
      <c r="D627" s="27"/>
      <c r="E627" s="27"/>
      <c r="F627" s="26" t="s">
        <v>5843</v>
      </c>
      <c r="G627" s="26" t="s">
        <v>5395</v>
      </c>
      <c r="H627" s="26" t="s">
        <v>3</v>
      </c>
      <c r="I627" s="26"/>
      <c r="J627" s="26"/>
      <c r="K627" s="26"/>
      <c r="L627" s="26"/>
      <c r="M627" s="26" t="s">
        <v>3</v>
      </c>
      <c r="N627" s="26" t="s">
        <v>3</v>
      </c>
      <c r="O627" s="26"/>
      <c r="P627" s="26" t="s">
        <v>3</v>
      </c>
      <c r="Q627" s="26" t="s">
        <v>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5396</v>
      </c>
      <c r="AB627" s="28" t="s">
        <v>3</v>
      </c>
      <c r="AC627" s="28"/>
      <c r="AD627" s="28"/>
      <c r="AE627" s="28" t="s">
        <v>3</v>
      </c>
      <c r="AF627" s="28" t="s">
        <v>3</v>
      </c>
      <c r="AG627" s="28"/>
      <c r="AH627" s="28" t="s">
        <v>3</v>
      </c>
      <c r="AI627" s="29"/>
      <c r="AJ627" s="30" t="s">
        <v>746</v>
      </c>
      <c r="AK627" s="31">
        <v>39248</v>
      </c>
      <c r="AL627" s="328"/>
      <c r="AM627" s="329"/>
      <c r="AN627" s="25"/>
      <c r="AO627" s="24"/>
      <c r="AP627" s="258" t="s">
        <v>5396</v>
      </c>
      <c r="AQ627" s="259"/>
      <c r="AR627" s="259" t="s">
        <v>875</v>
      </c>
      <c r="AS627" s="259" t="s">
        <v>5397</v>
      </c>
      <c r="AT627" s="262"/>
      <c r="AU627" s="262"/>
      <c r="AV627" s="262"/>
      <c r="AW627" s="262"/>
      <c r="AX627" s="262"/>
      <c r="AY627" s="262"/>
      <c r="AZ627" s="262"/>
      <c r="BA627" s="317">
        <v>545</v>
      </c>
      <c r="BB627" s="390">
        <v>1</v>
      </c>
    </row>
    <row r="628" spans="1:54" ht="24.95" customHeight="1">
      <c r="A628" s="322" t="s">
        <v>6856</v>
      </c>
      <c r="B628" s="19"/>
      <c r="C628" s="26">
        <v>24</v>
      </c>
      <c r="D628" s="27"/>
      <c r="E628" s="27"/>
      <c r="F628" s="26" t="s">
        <v>6463</v>
      </c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 t="s">
        <v>6464</v>
      </c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 t="s">
        <v>4787</v>
      </c>
      <c r="AK628" s="31">
        <v>45075</v>
      </c>
      <c r="AL628" s="328"/>
      <c r="AM628" s="329"/>
      <c r="AN628" s="25"/>
      <c r="AO628" s="24"/>
      <c r="AP628" s="258" t="s">
        <v>6463</v>
      </c>
      <c r="AQ628" s="259">
        <v>80</v>
      </c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>
        <v>3</v>
      </c>
    </row>
    <row r="629" spans="1:54" ht="24.95" customHeight="1">
      <c r="A629" s="322" t="s">
        <v>4807</v>
      </c>
      <c r="B629" s="19" t="s">
        <v>2206</v>
      </c>
      <c r="C629" s="26">
        <v>15</v>
      </c>
      <c r="D629" s="27" t="s">
        <v>2202</v>
      </c>
      <c r="E629" s="27"/>
      <c r="F629" s="26" t="s">
        <v>6059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1983</v>
      </c>
      <c r="AB629" s="28" t="s">
        <v>3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2285</v>
      </c>
      <c r="AK629" s="31">
        <v>39248</v>
      </c>
      <c r="AL629" s="328"/>
      <c r="AM629" s="329"/>
      <c r="AN629" s="25" t="s">
        <v>2256</v>
      </c>
      <c r="AO629" s="24">
        <v>45060</v>
      </c>
      <c r="AP629" s="258" t="s">
        <v>1983</v>
      </c>
      <c r="AQ629" s="259"/>
      <c r="AR629" s="259" t="s">
        <v>875</v>
      </c>
      <c r="AS629" s="259" t="s">
        <v>3268</v>
      </c>
      <c r="AT629" s="262"/>
      <c r="AU629" s="262"/>
      <c r="AV629" s="262"/>
      <c r="AW629" s="262"/>
      <c r="AX629" s="262"/>
      <c r="AY629" s="262"/>
      <c r="AZ629" s="262"/>
      <c r="BA629" s="317">
        <v>330</v>
      </c>
      <c r="BB629" s="390">
        <v>2</v>
      </c>
    </row>
    <row r="630" spans="1:54" ht="24.95" customHeight="1">
      <c r="A630" s="322" t="s">
        <v>4807</v>
      </c>
      <c r="B630" s="19" t="s">
        <v>2227</v>
      </c>
      <c r="C630" s="26">
        <v>92</v>
      </c>
      <c r="D630" s="27" t="s">
        <v>1857</v>
      </c>
      <c r="E630" s="27" t="s">
        <v>1977</v>
      </c>
      <c r="F630" s="26" t="s">
        <v>5844</v>
      </c>
      <c r="G630" s="26" t="s">
        <v>1978</v>
      </c>
      <c r="H630" s="26"/>
      <c r="I630" s="26"/>
      <c r="J630" s="26"/>
      <c r="K630" s="26"/>
      <c r="L630" s="26"/>
      <c r="M630" s="26" t="s">
        <v>1979</v>
      </c>
      <c r="N630" s="26" t="s">
        <v>1980</v>
      </c>
      <c r="O630" s="26"/>
      <c r="P630" s="26"/>
      <c r="Q630" s="26" t="s">
        <v>1981</v>
      </c>
      <c r="R630" s="26"/>
      <c r="S630" s="26"/>
      <c r="T630" s="26"/>
      <c r="U630" s="26"/>
      <c r="V630" s="26"/>
      <c r="W630" s="26"/>
      <c r="X630" s="26"/>
      <c r="Y630" s="26" t="s">
        <v>1982</v>
      </c>
      <c r="Z630" s="26"/>
      <c r="AA630" s="28" t="s">
        <v>1983</v>
      </c>
      <c r="AB630" s="28" t="s">
        <v>1494</v>
      </c>
      <c r="AC630" s="28"/>
      <c r="AD630" s="28"/>
      <c r="AE630" s="28" t="s">
        <v>4</v>
      </c>
      <c r="AF630" s="28" t="s">
        <v>5</v>
      </c>
      <c r="AG630" s="28"/>
      <c r="AH630" s="28" t="s">
        <v>1984</v>
      </c>
      <c r="AI630" s="29"/>
      <c r="AJ630" s="30"/>
      <c r="AK630" s="31"/>
      <c r="AL630" s="328"/>
      <c r="AM630" s="329"/>
      <c r="AN630" s="25"/>
      <c r="AO630" s="24"/>
      <c r="AP630" s="258" t="s">
        <v>1985</v>
      </c>
      <c r="AQ630" s="259"/>
      <c r="AR630" s="259" t="s">
        <v>1311</v>
      </c>
      <c r="AS630" s="259" t="s">
        <v>665</v>
      </c>
      <c r="AT630" s="262"/>
      <c r="AU630" s="262"/>
      <c r="AV630" s="262"/>
      <c r="AW630" s="262" t="s">
        <v>1977</v>
      </c>
      <c r="AX630" s="262"/>
      <c r="AY630" s="262"/>
      <c r="AZ630" s="262"/>
      <c r="BA630" s="317">
        <v>155</v>
      </c>
      <c r="BB630" s="390">
        <v>1</v>
      </c>
    </row>
    <row r="631" spans="1:54" ht="24.95" customHeight="1">
      <c r="A631" s="322" t="s">
        <v>4807</v>
      </c>
      <c r="B631" s="19" t="s">
        <v>2206</v>
      </c>
      <c r="C631" s="26">
        <v>15</v>
      </c>
      <c r="D631" s="27" t="s">
        <v>2202</v>
      </c>
      <c r="E631" s="27"/>
      <c r="F631" s="26" t="s">
        <v>6052</v>
      </c>
      <c r="G631" s="26" t="s">
        <v>3246</v>
      </c>
      <c r="H631" s="26" t="s">
        <v>3</v>
      </c>
      <c r="I631" s="26"/>
      <c r="J631" s="26"/>
      <c r="K631" s="26"/>
      <c r="L631" s="26"/>
      <c r="M631" s="26" t="s">
        <v>3247</v>
      </c>
      <c r="N631" s="26" t="s">
        <v>3248</v>
      </c>
      <c r="O631" s="26"/>
      <c r="P631" s="26" t="s">
        <v>3249</v>
      </c>
      <c r="Q631" s="26" t="s">
        <v>3250</v>
      </c>
      <c r="R631" s="26" t="s">
        <v>3</v>
      </c>
      <c r="S631" s="26"/>
      <c r="T631" s="26" t="s">
        <v>3</v>
      </c>
      <c r="U631" s="26" t="s">
        <v>3</v>
      </c>
      <c r="V631" s="26"/>
      <c r="W631" s="26"/>
      <c r="X631" s="26"/>
      <c r="Y631" s="26"/>
      <c r="Z631" s="26" t="s">
        <v>3</v>
      </c>
      <c r="AA631" s="28" t="s">
        <v>3251</v>
      </c>
      <c r="AB631" s="28" t="s">
        <v>3252</v>
      </c>
      <c r="AC631" s="28"/>
      <c r="AD631" s="28"/>
      <c r="AE631" s="28" t="s">
        <v>3</v>
      </c>
      <c r="AF631" s="28" t="s">
        <v>3</v>
      </c>
      <c r="AG631" s="28"/>
      <c r="AH631" s="28" t="s">
        <v>3248</v>
      </c>
      <c r="AI631" s="29"/>
      <c r="AJ631" s="30" t="s">
        <v>2285</v>
      </c>
      <c r="AK631" s="31">
        <v>39248</v>
      </c>
      <c r="AL631" s="328"/>
      <c r="AM631" s="329"/>
      <c r="AN631" s="25" t="s">
        <v>2256</v>
      </c>
      <c r="AO631" s="24">
        <v>45060</v>
      </c>
      <c r="AP631" s="258" t="s">
        <v>3253</v>
      </c>
      <c r="AQ631" s="259"/>
      <c r="AR631" s="259" t="s">
        <v>875</v>
      </c>
      <c r="AS631" s="259" t="s">
        <v>3254</v>
      </c>
      <c r="AT631" s="262"/>
      <c r="AU631" s="262"/>
      <c r="AV631" s="262"/>
      <c r="AW631" s="262"/>
      <c r="AX631" s="262"/>
      <c r="AY631" s="262"/>
      <c r="AZ631" s="262"/>
      <c r="BA631" s="317">
        <v>323</v>
      </c>
      <c r="BB631" s="390">
        <v>2</v>
      </c>
    </row>
    <row r="632" spans="1:54" ht="24.95" customHeight="1">
      <c r="A632" s="322" t="s">
        <v>4807</v>
      </c>
      <c r="B632" s="19" t="s">
        <v>2227</v>
      </c>
      <c r="C632" s="26">
        <v>92</v>
      </c>
      <c r="D632" s="27" t="s">
        <v>1857</v>
      </c>
      <c r="E632" s="27" t="s">
        <v>1996</v>
      </c>
      <c r="F632" s="26" t="s">
        <v>5845</v>
      </c>
      <c r="G632" s="26" t="s">
        <v>1997</v>
      </c>
      <c r="H632" s="26"/>
      <c r="I632" s="26"/>
      <c r="J632" s="26"/>
      <c r="K632" s="26"/>
      <c r="L632" s="26"/>
      <c r="M632" s="26" t="s">
        <v>1998</v>
      </c>
      <c r="N632" s="26" t="s">
        <v>1999</v>
      </c>
      <c r="O632" s="26"/>
      <c r="P632" s="26"/>
      <c r="Q632" s="26" t="s">
        <v>2000</v>
      </c>
      <c r="R632" s="26"/>
      <c r="S632" s="26"/>
      <c r="T632" s="26"/>
      <c r="U632" s="26"/>
      <c r="V632" s="26"/>
      <c r="W632" s="26"/>
      <c r="X632" s="26"/>
      <c r="Y632" s="26" t="s">
        <v>2001</v>
      </c>
      <c r="Z632" s="26"/>
      <c r="AA632" s="28" t="s">
        <v>2002</v>
      </c>
      <c r="AB632" s="28" t="s">
        <v>2003</v>
      </c>
      <c r="AC632" s="28"/>
      <c r="AD632" s="28"/>
      <c r="AE632" s="28" t="s">
        <v>701</v>
      </c>
      <c r="AF632" s="28" t="s">
        <v>904</v>
      </c>
      <c r="AG632" s="28"/>
      <c r="AH632" s="28" t="s">
        <v>2004</v>
      </c>
      <c r="AI632" s="29"/>
      <c r="AJ632" s="30"/>
      <c r="AK632" s="31"/>
      <c r="AL632" s="328"/>
      <c r="AM632" s="329"/>
      <c r="AN632" s="25"/>
      <c r="AO632" s="24"/>
      <c r="AP632" s="258" t="s">
        <v>2005</v>
      </c>
      <c r="AQ632" s="259"/>
      <c r="AR632" s="259" t="s">
        <v>1311</v>
      </c>
      <c r="AS632" s="259" t="s">
        <v>665</v>
      </c>
      <c r="AT632" s="262"/>
      <c r="AU632" s="262"/>
      <c r="AV632" s="262"/>
      <c r="AW632" s="262" t="s">
        <v>1996</v>
      </c>
      <c r="AX632" s="262"/>
      <c r="AY632" s="262"/>
      <c r="AZ632" s="262"/>
      <c r="BA632" s="317">
        <v>157</v>
      </c>
      <c r="BB632" s="390">
        <v>1</v>
      </c>
    </row>
    <row r="633" spans="1:54" ht="24.95" customHeight="1">
      <c r="A633" s="322" t="s">
        <v>4807</v>
      </c>
      <c r="B633" s="19" t="s">
        <v>2227</v>
      </c>
      <c r="C633" s="26">
        <v>92</v>
      </c>
      <c r="D633" s="27" t="s">
        <v>1857</v>
      </c>
      <c r="E633" s="27" t="s">
        <v>2006</v>
      </c>
      <c r="F633" s="26" t="s">
        <v>5846</v>
      </c>
      <c r="G633" s="26" t="s">
        <v>2007</v>
      </c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 t="s">
        <v>2008</v>
      </c>
      <c r="AQ633" s="259"/>
      <c r="AR633" s="259" t="s">
        <v>1311</v>
      </c>
      <c r="AS633" s="259" t="s">
        <v>2009</v>
      </c>
      <c r="AT633" s="262"/>
      <c r="AU633" s="262"/>
      <c r="AV633" s="262"/>
      <c r="AW633" s="262" t="s">
        <v>2006</v>
      </c>
      <c r="AX633" s="262"/>
      <c r="AY633" s="262"/>
      <c r="AZ633" s="262"/>
      <c r="BA633" s="317">
        <v>158</v>
      </c>
      <c r="BB633" s="390">
        <v>1</v>
      </c>
    </row>
    <row r="634" spans="1:54" ht="24.95" customHeight="1">
      <c r="A634" s="322" t="s">
        <v>4807</v>
      </c>
      <c r="B634" s="19" t="s">
        <v>2215</v>
      </c>
      <c r="C634" s="26">
        <v>91</v>
      </c>
      <c r="D634" s="27" t="s">
        <v>827</v>
      </c>
      <c r="E634" s="27" t="s">
        <v>1098</v>
      </c>
      <c r="F634" s="26" t="s">
        <v>5847</v>
      </c>
      <c r="G634" s="26" t="s">
        <v>3</v>
      </c>
      <c r="H634" s="26" t="s">
        <v>1099</v>
      </c>
      <c r="I634" s="26"/>
      <c r="J634" s="26"/>
      <c r="K634" s="26"/>
      <c r="L634" s="26"/>
      <c r="M634" s="26" t="s">
        <v>1100</v>
      </c>
      <c r="N634" s="26" t="s">
        <v>1101</v>
      </c>
      <c r="O634" s="26"/>
      <c r="P634" s="26" t="s">
        <v>1102</v>
      </c>
      <c r="Q634" s="26" t="s">
        <v>1103</v>
      </c>
      <c r="R634" s="26"/>
      <c r="S634" s="26"/>
      <c r="T634" s="26" t="s">
        <v>1104</v>
      </c>
      <c r="U634" s="26" t="s">
        <v>1105</v>
      </c>
      <c r="V634" s="26"/>
      <c r="W634" s="26"/>
      <c r="X634" s="26"/>
      <c r="Y634" s="26" t="s">
        <v>1106</v>
      </c>
      <c r="Z634" s="26"/>
      <c r="AA634" s="28" t="s">
        <v>1107</v>
      </c>
      <c r="AB634" s="28" t="s">
        <v>1108</v>
      </c>
      <c r="AC634" s="28"/>
      <c r="AD634" s="28"/>
      <c r="AE634" s="28" t="s">
        <v>4</v>
      </c>
      <c r="AF634" s="28" t="s">
        <v>1109</v>
      </c>
      <c r="AG634" s="28" t="s">
        <v>1110</v>
      </c>
      <c r="AH634" s="28" t="s">
        <v>1111</v>
      </c>
      <c r="AI634" s="29" t="s">
        <v>1112</v>
      </c>
      <c r="AJ634" s="30"/>
      <c r="AK634" s="31"/>
      <c r="AL634" s="328"/>
      <c r="AM634" s="329"/>
      <c r="AN634" s="25"/>
      <c r="AO634" s="24"/>
      <c r="AP634" s="258" t="s">
        <v>1113</v>
      </c>
      <c r="AQ634" s="259"/>
      <c r="AR634" s="259" t="s">
        <v>664</v>
      </c>
      <c r="AS634" s="259" t="s">
        <v>665</v>
      </c>
      <c r="AT634" s="262"/>
      <c r="AU634" s="262"/>
      <c r="AV634" s="262" t="s">
        <v>1098</v>
      </c>
      <c r="AW634" s="262"/>
      <c r="AX634" s="262"/>
      <c r="AY634" s="262"/>
      <c r="AZ634" s="262"/>
      <c r="BA634" s="317">
        <v>52</v>
      </c>
      <c r="BB634" s="390">
        <v>1</v>
      </c>
    </row>
    <row r="635" spans="1:54" ht="24.95" customHeight="1">
      <c r="A635" s="322" t="s">
        <v>6856</v>
      </c>
      <c r="B635" s="19"/>
      <c r="C635" s="26">
        <v>3</v>
      </c>
      <c r="D635" s="27"/>
      <c r="E635" s="27"/>
      <c r="F635" s="26" t="s">
        <v>5847</v>
      </c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 t="s">
        <v>1102</v>
      </c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 t="s">
        <v>4787</v>
      </c>
      <c r="AK635" s="31">
        <v>45075</v>
      </c>
      <c r="AL635" s="328"/>
      <c r="AM635" s="329"/>
      <c r="AN635" s="25"/>
      <c r="AO635" s="24"/>
      <c r="AP635" s="258" t="s">
        <v>6466</v>
      </c>
      <c r="AQ635" s="259">
        <v>82</v>
      </c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>
        <v>3</v>
      </c>
    </row>
    <row r="636" spans="1:54" ht="24.95" customHeight="1">
      <c r="A636" s="322" t="s">
        <v>4807</v>
      </c>
      <c r="B636" s="19" t="s">
        <v>2336</v>
      </c>
      <c r="C636" s="26">
        <v>14</v>
      </c>
      <c r="D636" s="27" t="s">
        <v>2337</v>
      </c>
      <c r="E636" s="27"/>
      <c r="F636" s="26" t="s">
        <v>5932</v>
      </c>
      <c r="G636" s="26" t="s">
        <v>2373</v>
      </c>
      <c r="H636" s="26"/>
      <c r="I636" s="26"/>
      <c r="J636" s="26"/>
      <c r="K636" s="26"/>
      <c r="L636" s="26"/>
      <c r="M636" s="26" t="s">
        <v>2374</v>
      </c>
      <c r="N636" s="26" t="s">
        <v>2375</v>
      </c>
      <c r="O636" s="26"/>
      <c r="P636" s="26"/>
      <c r="Q636" s="26" t="s">
        <v>2376</v>
      </c>
      <c r="R636" s="26"/>
      <c r="S636" s="26"/>
      <c r="T636" s="26"/>
      <c r="U636" s="26"/>
      <c r="V636" s="26"/>
      <c r="W636" s="26"/>
      <c r="X636" s="26"/>
      <c r="Y636" s="26" t="s">
        <v>2377</v>
      </c>
      <c r="Z636" s="26"/>
      <c r="AA636" s="28" t="s">
        <v>1107</v>
      </c>
      <c r="AB636" s="28" t="s">
        <v>1572</v>
      </c>
      <c r="AC636" s="28"/>
      <c r="AD636" s="28"/>
      <c r="AE636" s="28" t="s">
        <v>701</v>
      </c>
      <c r="AF636" s="28" t="s">
        <v>2198</v>
      </c>
      <c r="AG636" s="28" t="s">
        <v>2378</v>
      </c>
      <c r="AH636" s="28" t="s">
        <v>2379</v>
      </c>
      <c r="AI636" s="29"/>
      <c r="AJ636" s="30"/>
      <c r="AK636" s="31"/>
      <c r="AL636" s="328"/>
      <c r="AM636" s="329"/>
      <c r="AN636" s="25" t="s">
        <v>2256</v>
      </c>
      <c r="AO636" s="24">
        <v>45060</v>
      </c>
      <c r="AP636" s="258" t="s">
        <v>2380</v>
      </c>
      <c r="AQ636" s="259"/>
      <c r="AR636" s="259" t="s">
        <v>664</v>
      </c>
      <c r="AS636" s="259" t="s">
        <v>665</v>
      </c>
      <c r="AT636" s="262"/>
      <c r="AU636" s="262"/>
      <c r="AV636" s="262"/>
      <c r="AW636" s="262"/>
      <c r="AX636" s="262"/>
      <c r="AY636" s="262"/>
      <c r="AZ636" s="262"/>
      <c r="BA636" s="317">
        <v>202</v>
      </c>
      <c r="BB636" s="390">
        <v>2</v>
      </c>
    </row>
    <row r="637" spans="1:54" ht="24.95" customHeight="1">
      <c r="A637" s="322" t="s">
        <v>4807</v>
      </c>
      <c r="B637" s="19" t="s">
        <v>2206</v>
      </c>
      <c r="C637" s="26">
        <v>15</v>
      </c>
      <c r="D637" s="27" t="s">
        <v>2202</v>
      </c>
      <c r="E637" s="27"/>
      <c r="F637" s="26" t="s">
        <v>5969</v>
      </c>
      <c r="G637" s="26" t="s">
        <v>3</v>
      </c>
      <c r="H637" s="26" t="s">
        <v>2672</v>
      </c>
      <c r="I637" s="26"/>
      <c r="J637" s="26"/>
      <c r="K637" s="26"/>
      <c r="L637" s="26"/>
      <c r="M637" s="26" t="s">
        <v>2673</v>
      </c>
      <c r="N637" s="26" t="s">
        <v>2674</v>
      </c>
      <c r="O637" s="26"/>
      <c r="P637" s="26" t="s">
        <v>3</v>
      </c>
      <c r="Q637" s="26" t="s">
        <v>2675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2676</v>
      </c>
      <c r="AB637" s="28" t="s">
        <v>2677</v>
      </c>
      <c r="AC637" s="28"/>
      <c r="AD637" s="28"/>
      <c r="AE637" s="28" t="s">
        <v>701</v>
      </c>
      <c r="AF637" s="28" t="s">
        <v>904</v>
      </c>
      <c r="AG637" s="28"/>
      <c r="AH637" s="28" t="s">
        <v>2678</v>
      </c>
      <c r="AI637" s="29"/>
      <c r="AJ637" s="30" t="s">
        <v>2285</v>
      </c>
      <c r="AK637" s="31">
        <v>39248</v>
      </c>
      <c r="AL637" s="328"/>
      <c r="AM637" s="329"/>
      <c r="AN637" s="25" t="s">
        <v>2256</v>
      </c>
      <c r="AO637" s="24">
        <v>45060</v>
      </c>
      <c r="AP637" s="258" t="s">
        <v>2679</v>
      </c>
      <c r="AQ637" s="259"/>
      <c r="AR637" s="259" t="s">
        <v>875</v>
      </c>
      <c r="AS637" s="259" t="s">
        <v>2680</v>
      </c>
      <c r="AT637" s="262"/>
      <c r="AU637" s="262"/>
      <c r="AV637" s="262"/>
      <c r="AW637" s="262"/>
      <c r="AX637" s="262"/>
      <c r="AY637" s="262"/>
      <c r="AZ637" s="262"/>
      <c r="BA637" s="317">
        <v>240</v>
      </c>
      <c r="BB637" s="390">
        <v>2</v>
      </c>
    </row>
    <row r="638" spans="1:54" ht="24.95" customHeight="1">
      <c r="A638" s="322" t="s">
        <v>4807</v>
      </c>
      <c r="B638" s="19" t="s">
        <v>2214</v>
      </c>
      <c r="C638" s="26">
        <v>87</v>
      </c>
      <c r="D638" s="27"/>
      <c r="E638" s="27"/>
      <c r="F638" s="26" t="s">
        <v>6281</v>
      </c>
      <c r="G638" s="26" t="s">
        <v>3</v>
      </c>
      <c r="H638" s="26"/>
      <c r="I638" s="26"/>
      <c r="J638" s="26"/>
      <c r="K638" s="26"/>
      <c r="L638" s="26"/>
      <c r="M638" s="26" t="s">
        <v>673</v>
      </c>
      <c r="N638" s="26" t="s">
        <v>4603</v>
      </c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 t="s">
        <v>2676</v>
      </c>
      <c r="AB638" s="28" t="s">
        <v>4604</v>
      </c>
      <c r="AC638" s="28"/>
      <c r="AD638" s="28"/>
      <c r="AE638" s="28" t="s">
        <v>4</v>
      </c>
      <c r="AF638" s="28" t="s">
        <v>675</v>
      </c>
      <c r="AG638" s="28" t="s">
        <v>676</v>
      </c>
      <c r="AH638" s="28" t="s">
        <v>4605</v>
      </c>
      <c r="AI638" s="29"/>
      <c r="AJ638" s="30"/>
      <c r="AK638" s="31"/>
      <c r="AL638" s="328"/>
      <c r="AM638" s="329"/>
      <c r="AN638" s="25" t="s">
        <v>2256</v>
      </c>
      <c r="AO638" s="24">
        <v>45060</v>
      </c>
      <c r="AP638" s="258" t="s">
        <v>4606</v>
      </c>
      <c r="AQ638" s="259"/>
      <c r="AR638" s="259" t="s">
        <v>664</v>
      </c>
      <c r="AS638" s="259" t="s">
        <v>4607</v>
      </c>
      <c r="AT638" s="262"/>
      <c r="AU638" s="262"/>
      <c r="AV638" s="262"/>
      <c r="AW638" s="262"/>
      <c r="AX638" s="262"/>
      <c r="AY638" s="262"/>
      <c r="AZ638" s="262"/>
      <c r="BA638" s="317">
        <v>599</v>
      </c>
      <c r="BB638" s="390">
        <v>2</v>
      </c>
    </row>
    <row r="639" spans="1:54" ht="24.95" customHeight="1">
      <c r="A639" s="322" t="s">
        <v>4807</v>
      </c>
      <c r="B639" s="19" t="s">
        <v>2205</v>
      </c>
      <c r="C639" s="26">
        <v>13</v>
      </c>
      <c r="D639" s="27">
        <v>20</v>
      </c>
      <c r="E639" s="27"/>
      <c r="F639" s="26" t="s">
        <v>5848</v>
      </c>
      <c r="G639" s="26" t="s">
        <v>5398</v>
      </c>
      <c r="H639" s="26"/>
      <c r="I639" s="26"/>
      <c r="J639" s="26"/>
      <c r="K639" s="26"/>
      <c r="L639" s="26"/>
      <c r="M639" s="26" t="s">
        <v>728</v>
      </c>
      <c r="N639" s="26" t="s">
        <v>5399</v>
      </c>
      <c r="O639" s="26"/>
      <c r="P639" s="26"/>
      <c r="Q639" s="26" t="s">
        <v>5400</v>
      </c>
      <c r="R639" s="26"/>
      <c r="S639" s="26"/>
      <c r="T639" s="26"/>
      <c r="U639" s="26"/>
      <c r="V639" s="26"/>
      <c r="W639" s="26"/>
      <c r="X639" s="26"/>
      <c r="Y639" s="26" t="s">
        <v>5401</v>
      </c>
      <c r="Z639" s="26"/>
      <c r="AA639" s="28" t="s">
        <v>5402</v>
      </c>
      <c r="AB639" s="28" t="s">
        <v>729</v>
      </c>
      <c r="AC639" s="28"/>
      <c r="AD639" s="28"/>
      <c r="AE639" s="28" t="s">
        <v>4</v>
      </c>
      <c r="AF639" s="28" t="s">
        <v>730</v>
      </c>
      <c r="AG639" s="28" t="s">
        <v>5403</v>
      </c>
      <c r="AH639" s="28" t="s">
        <v>5404</v>
      </c>
      <c r="AI639" s="29" t="s">
        <v>5405</v>
      </c>
      <c r="AJ639" s="30"/>
      <c r="AK639" s="31"/>
      <c r="AL639" s="328"/>
      <c r="AM639" s="329"/>
      <c r="AN639" s="25"/>
      <c r="AO639" s="24"/>
      <c r="AP639" s="258" t="s">
        <v>5406</v>
      </c>
      <c r="AQ639" s="259"/>
      <c r="AR639" s="259" t="s">
        <v>664</v>
      </c>
      <c r="AS639" s="259" t="s">
        <v>665</v>
      </c>
      <c r="AT639" s="262"/>
      <c r="AU639" s="262"/>
      <c r="AV639" s="262"/>
      <c r="AW639" s="262"/>
      <c r="AX639" s="262"/>
      <c r="AY639" s="262"/>
      <c r="AZ639" s="262"/>
      <c r="BA639" s="317">
        <v>195</v>
      </c>
      <c r="BB639" s="390">
        <v>1</v>
      </c>
    </row>
    <row r="640" spans="1:54" ht="24.95" customHeight="1">
      <c r="A640" s="322" t="s">
        <v>4807</v>
      </c>
      <c r="B640" s="19" t="s">
        <v>2206</v>
      </c>
      <c r="C640" s="26">
        <v>15</v>
      </c>
      <c r="D640" s="27" t="s">
        <v>2202</v>
      </c>
      <c r="E640" s="27"/>
      <c r="F640" s="26" t="s">
        <v>5987</v>
      </c>
      <c r="G640" s="26" t="s">
        <v>2796</v>
      </c>
      <c r="H640" s="26" t="s">
        <v>3</v>
      </c>
      <c r="I640" s="26"/>
      <c r="J640" s="26"/>
      <c r="K640" s="26"/>
      <c r="L640" s="26"/>
      <c r="M640" s="26" t="s">
        <v>673</v>
      </c>
      <c r="N640" s="26" t="s">
        <v>2797</v>
      </c>
      <c r="O640" s="26"/>
      <c r="P640" s="26" t="s">
        <v>3</v>
      </c>
      <c r="Q640" s="26" t="s">
        <v>2798</v>
      </c>
      <c r="R640" s="26" t="s">
        <v>3</v>
      </c>
      <c r="S640" s="26"/>
      <c r="T640" s="26" t="s">
        <v>3</v>
      </c>
      <c r="U640" s="26" t="s">
        <v>2799</v>
      </c>
      <c r="V640" s="26"/>
      <c r="W640" s="26"/>
      <c r="X640" s="26"/>
      <c r="Y640" s="26"/>
      <c r="Z640" s="26" t="s">
        <v>3</v>
      </c>
      <c r="AA640" s="28" t="s">
        <v>2800</v>
      </c>
      <c r="AB640" s="28" t="s">
        <v>2082</v>
      </c>
      <c r="AC640" s="28"/>
      <c r="AD640" s="28"/>
      <c r="AE640" s="28" t="s">
        <v>4</v>
      </c>
      <c r="AF640" s="28" t="s">
        <v>675</v>
      </c>
      <c r="AG640" s="28"/>
      <c r="AH640" s="28" t="s">
        <v>2801</v>
      </c>
      <c r="AI640" s="29"/>
      <c r="AJ640" s="30" t="s">
        <v>2285</v>
      </c>
      <c r="AK640" s="31">
        <v>39248</v>
      </c>
      <c r="AL640" s="328"/>
      <c r="AM640" s="329"/>
      <c r="AN640" s="25" t="s">
        <v>2256</v>
      </c>
      <c r="AO640" s="24">
        <v>45060</v>
      </c>
      <c r="AP640" s="258" t="s">
        <v>2802</v>
      </c>
      <c r="AQ640" s="259"/>
      <c r="AR640" s="259" t="s">
        <v>875</v>
      </c>
      <c r="AS640" s="259" t="s">
        <v>2803</v>
      </c>
      <c r="AT640" s="262"/>
      <c r="AU640" s="262"/>
      <c r="AV640" s="262"/>
      <c r="AW640" s="262"/>
      <c r="AX640" s="262"/>
      <c r="AY640" s="262"/>
      <c r="AZ640" s="262"/>
      <c r="BA640" s="317">
        <v>258</v>
      </c>
      <c r="BB640" s="390">
        <v>2</v>
      </c>
    </row>
    <row r="641" spans="1:54" ht="24.95" customHeight="1">
      <c r="A641" s="322" t="s">
        <v>4807</v>
      </c>
      <c r="B641" s="19" t="s">
        <v>2206</v>
      </c>
      <c r="C641" s="26">
        <v>15</v>
      </c>
      <c r="D641" s="27" t="s">
        <v>3920</v>
      </c>
      <c r="E641" s="27"/>
      <c r="F641" s="26" t="s">
        <v>6139</v>
      </c>
      <c r="G641" s="26" t="s">
        <v>3933</v>
      </c>
      <c r="H641" s="26" t="s">
        <v>3</v>
      </c>
      <c r="I641" s="26"/>
      <c r="J641" s="26"/>
      <c r="K641" s="26"/>
      <c r="L641" s="26"/>
      <c r="M641" s="26" t="s">
        <v>3</v>
      </c>
      <c r="N641" s="26" t="s">
        <v>3</v>
      </c>
      <c r="O641" s="26"/>
      <c r="P641" s="26" t="s">
        <v>3</v>
      </c>
      <c r="Q641" s="26" t="s">
        <v>3</v>
      </c>
      <c r="R641" s="26" t="s">
        <v>3</v>
      </c>
      <c r="S641" s="26"/>
      <c r="T641" s="26" t="s">
        <v>3</v>
      </c>
      <c r="U641" s="26" t="s">
        <v>3</v>
      </c>
      <c r="V641" s="26"/>
      <c r="W641" s="26"/>
      <c r="X641" s="26"/>
      <c r="Y641" s="26"/>
      <c r="Z641" s="26" t="s">
        <v>3</v>
      </c>
      <c r="AA641" s="28" t="s">
        <v>3934</v>
      </c>
      <c r="AB641" s="28" t="s">
        <v>3</v>
      </c>
      <c r="AC641" s="28"/>
      <c r="AD641" s="28"/>
      <c r="AE641" s="28" t="s">
        <v>3</v>
      </c>
      <c r="AF641" s="28" t="s">
        <v>3</v>
      </c>
      <c r="AG641" s="28"/>
      <c r="AH641" s="28" t="s">
        <v>3</v>
      </c>
      <c r="AI641" s="29"/>
      <c r="AJ641" s="30" t="s">
        <v>2285</v>
      </c>
      <c r="AK641" s="31">
        <v>39248</v>
      </c>
      <c r="AL641" s="328"/>
      <c r="AM641" s="329"/>
      <c r="AN641" s="25" t="s">
        <v>2256</v>
      </c>
      <c r="AO641" s="24">
        <v>45060</v>
      </c>
      <c r="AP641" s="258" t="s">
        <v>3935</v>
      </c>
      <c r="AQ641" s="259"/>
      <c r="AR641" s="259" t="s">
        <v>875</v>
      </c>
      <c r="AS641" s="259" t="s">
        <v>3936</v>
      </c>
      <c r="AT641" s="262"/>
      <c r="AU641" s="262"/>
      <c r="AV641" s="262"/>
      <c r="AW641" s="262"/>
      <c r="AX641" s="262"/>
      <c r="AY641" s="262"/>
      <c r="AZ641" s="262"/>
      <c r="BA641" s="317">
        <v>416</v>
      </c>
      <c r="BB641" s="390">
        <v>2</v>
      </c>
    </row>
    <row r="642" spans="1:54" ht="24.95" customHeight="1">
      <c r="A642" s="322" t="s">
        <v>4807</v>
      </c>
      <c r="B642" s="19" t="s">
        <v>2215</v>
      </c>
      <c r="C642" s="26">
        <v>91</v>
      </c>
      <c r="D642" s="27" t="s">
        <v>1351</v>
      </c>
      <c r="E642" s="27" t="s">
        <v>1497</v>
      </c>
      <c r="F642" s="26" t="s">
        <v>5849</v>
      </c>
      <c r="G642" s="26" t="s">
        <v>3</v>
      </c>
      <c r="H642" s="26" t="s">
        <v>3</v>
      </c>
      <c r="I642" s="26"/>
      <c r="J642" s="26"/>
      <c r="K642" s="26"/>
      <c r="L642" s="26"/>
      <c r="M642" s="26" t="s">
        <v>1498</v>
      </c>
      <c r="N642" s="26" t="s">
        <v>1499</v>
      </c>
      <c r="O642" s="26"/>
      <c r="P642" s="26"/>
      <c r="Q642" s="26" t="s">
        <v>1500</v>
      </c>
      <c r="R642" s="26"/>
      <c r="S642" s="26"/>
      <c r="T642" s="26"/>
      <c r="U642" s="26" t="s">
        <v>3</v>
      </c>
      <c r="V642" s="26"/>
      <c r="W642" s="26"/>
      <c r="X642" s="26"/>
      <c r="Y642" s="26" t="s">
        <v>1501</v>
      </c>
      <c r="Z642" s="26"/>
      <c r="AA642" s="28" t="s">
        <v>1502</v>
      </c>
      <c r="AB642" s="28" t="s">
        <v>1503</v>
      </c>
      <c r="AC642" s="28"/>
      <c r="AD642" s="28"/>
      <c r="AE642" s="28" t="s">
        <v>1504</v>
      </c>
      <c r="AF642" s="28" t="s">
        <v>1505</v>
      </c>
      <c r="AG642" s="28"/>
      <c r="AH642" s="28" t="s">
        <v>1506</v>
      </c>
      <c r="AI642" s="29"/>
      <c r="AJ642" s="30" t="s">
        <v>3</v>
      </c>
      <c r="AK642" s="31" t="s">
        <v>3</v>
      </c>
      <c r="AL642" s="328"/>
      <c r="AM642" s="329"/>
      <c r="AN642" s="25"/>
      <c r="AO642" s="24"/>
      <c r="AP642" s="258" t="s">
        <v>1507</v>
      </c>
      <c r="AQ642" s="259"/>
      <c r="AR642" s="259" t="s">
        <v>834</v>
      </c>
      <c r="AS642" s="259" t="s">
        <v>665</v>
      </c>
      <c r="AT642" s="262"/>
      <c r="AU642" s="262"/>
      <c r="AV642" s="262" t="s">
        <v>1497</v>
      </c>
      <c r="AW642" s="262"/>
      <c r="AX642" s="262"/>
      <c r="AY642" s="262"/>
      <c r="AZ642" s="262"/>
      <c r="BA642" s="317">
        <v>92</v>
      </c>
      <c r="BB642" s="390">
        <v>1</v>
      </c>
    </row>
    <row r="643" spans="1:54" ht="24.95" customHeight="1">
      <c r="A643" s="322" t="s">
        <v>4807</v>
      </c>
      <c r="B643" s="19" t="s">
        <v>2215</v>
      </c>
      <c r="C643" s="26">
        <v>91</v>
      </c>
      <c r="D643" s="27" t="s">
        <v>827</v>
      </c>
      <c r="E643" s="27" t="s">
        <v>1294</v>
      </c>
      <c r="F643" s="26" t="s">
        <v>5850</v>
      </c>
      <c r="G643" s="26" t="s">
        <v>3</v>
      </c>
      <c r="H643" s="26" t="s">
        <v>1295</v>
      </c>
      <c r="I643" s="26"/>
      <c r="J643" s="26"/>
      <c r="K643" s="26"/>
      <c r="L643" s="26"/>
      <c r="M643" s="26" t="s">
        <v>1296</v>
      </c>
      <c r="N643" s="26" t="s">
        <v>1297</v>
      </c>
      <c r="O643" s="26"/>
      <c r="P643" s="26"/>
      <c r="Q643" s="26" t="s">
        <v>1298</v>
      </c>
      <c r="R643" s="26"/>
      <c r="S643" s="26"/>
      <c r="T643" s="26"/>
      <c r="U643" s="26" t="s">
        <v>3</v>
      </c>
      <c r="V643" s="26"/>
      <c r="W643" s="26"/>
      <c r="X643" s="26"/>
      <c r="Y643" s="26" t="s">
        <v>1299</v>
      </c>
      <c r="Z643" s="26"/>
      <c r="AA643" s="28" t="s">
        <v>1300</v>
      </c>
      <c r="AB643" s="28" t="s">
        <v>1108</v>
      </c>
      <c r="AC643" s="28"/>
      <c r="AD643" s="28"/>
      <c r="AE643" s="28" t="s">
        <v>4</v>
      </c>
      <c r="AF643" s="28" t="s">
        <v>1301</v>
      </c>
      <c r="AG643" s="28"/>
      <c r="AH643" s="28" t="s">
        <v>1302</v>
      </c>
      <c r="AI643" s="29"/>
      <c r="AJ643" s="30" t="s">
        <v>3</v>
      </c>
      <c r="AK643" s="31" t="s">
        <v>3</v>
      </c>
      <c r="AL643" s="328"/>
      <c r="AM643" s="329"/>
      <c r="AN643" s="25"/>
      <c r="AO643" s="24"/>
      <c r="AP643" s="258" t="s">
        <v>1303</v>
      </c>
      <c r="AQ643" s="259"/>
      <c r="AR643" s="259" t="s">
        <v>834</v>
      </c>
      <c r="AS643" s="259" t="s">
        <v>665</v>
      </c>
      <c r="AT643" s="262"/>
      <c r="AU643" s="262"/>
      <c r="AV643" s="262" t="s">
        <v>1294</v>
      </c>
      <c r="AW643" s="262"/>
      <c r="AX643" s="262"/>
      <c r="AY643" s="262"/>
      <c r="AZ643" s="262"/>
      <c r="BA643" s="317">
        <v>71</v>
      </c>
      <c r="BB643" s="390">
        <v>1</v>
      </c>
    </row>
    <row r="644" spans="1:54" ht="24.95" customHeight="1">
      <c r="A644" s="322" t="s">
        <v>4807</v>
      </c>
      <c r="B644" s="19" t="s">
        <v>2215</v>
      </c>
      <c r="C644" s="26">
        <v>91</v>
      </c>
      <c r="D644" s="27" t="s">
        <v>1351</v>
      </c>
      <c r="E644" s="27" t="s">
        <v>1759</v>
      </c>
      <c r="F644" s="26" t="s">
        <v>5852</v>
      </c>
      <c r="G644" s="26" t="s">
        <v>3</v>
      </c>
      <c r="H644" s="26" t="s">
        <v>1760</v>
      </c>
      <c r="I644" s="26"/>
      <c r="J644" s="26"/>
      <c r="K644" s="26"/>
      <c r="L644" s="26"/>
      <c r="M644" s="26" t="s">
        <v>1761</v>
      </c>
      <c r="N644" s="26" t="s">
        <v>1762</v>
      </c>
      <c r="O644" s="26"/>
      <c r="P644" s="26"/>
      <c r="Q644" s="26" t="s">
        <v>1763</v>
      </c>
      <c r="R644" s="26"/>
      <c r="S644" s="26"/>
      <c r="T644" s="26"/>
      <c r="U644" s="26" t="s">
        <v>3</v>
      </c>
      <c r="V644" s="26"/>
      <c r="W644" s="26"/>
      <c r="X644" s="26"/>
      <c r="Y644" s="26" t="s">
        <v>1764</v>
      </c>
      <c r="Z644" s="26"/>
      <c r="AA644" s="28" t="s">
        <v>1765</v>
      </c>
      <c r="AB644" s="28" t="s">
        <v>1766</v>
      </c>
      <c r="AC644" s="28"/>
      <c r="AD644" s="28"/>
      <c r="AE644" s="28" t="s">
        <v>1680</v>
      </c>
      <c r="AF644" s="28" t="s">
        <v>1767</v>
      </c>
      <c r="AG644" s="28"/>
      <c r="AH644" s="28" t="s">
        <v>1768</v>
      </c>
      <c r="AI644" s="29"/>
      <c r="AJ644" s="30" t="s">
        <v>3</v>
      </c>
      <c r="AK644" s="31" t="s">
        <v>3</v>
      </c>
      <c r="AL644" s="328"/>
      <c r="AM644" s="329"/>
      <c r="AN644" s="25"/>
      <c r="AO644" s="24"/>
      <c r="AP644" s="258" t="s">
        <v>1769</v>
      </c>
      <c r="AQ644" s="259"/>
      <c r="AR644" s="259" t="s">
        <v>834</v>
      </c>
      <c r="AS644" s="259" t="s">
        <v>665</v>
      </c>
      <c r="AT644" s="262"/>
      <c r="AU644" s="262"/>
      <c r="AV644" s="262" t="s">
        <v>1759</v>
      </c>
      <c r="AW644" s="262"/>
      <c r="AX644" s="262"/>
      <c r="AY644" s="262"/>
      <c r="AZ644" s="262"/>
      <c r="BA644" s="317">
        <v>120</v>
      </c>
      <c r="BB644" s="390">
        <v>1</v>
      </c>
    </row>
    <row r="645" spans="1:54" ht="24.95" customHeight="1">
      <c r="A645" s="322" t="s">
        <v>4807</v>
      </c>
      <c r="B645" s="19" t="s">
        <v>2206</v>
      </c>
      <c r="C645" s="26">
        <v>15</v>
      </c>
      <c r="D645" s="27" t="s">
        <v>3920</v>
      </c>
      <c r="E645" s="27"/>
      <c r="F645" s="26" t="s">
        <v>6163</v>
      </c>
      <c r="G645" s="26" t="s">
        <v>3</v>
      </c>
      <c r="H645" s="26" t="s">
        <v>3</v>
      </c>
      <c r="I645" s="26"/>
      <c r="J645" s="26"/>
      <c r="K645" s="26"/>
      <c r="L645" s="26"/>
      <c r="M645" s="26" t="s">
        <v>3</v>
      </c>
      <c r="N645" s="26" t="s">
        <v>3</v>
      </c>
      <c r="O645" s="26"/>
      <c r="P645" s="26" t="s">
        <v>3</v>
      </c>
      <c r="Q645" s="26" t="s">
        <v>3</v>
      </c>
      <c r="R645" s="26" t="s">
        <v>3</v>
      </c>
      <c r="S645" s="26"/>
      <c r="T645" s="26" t="s">
        <v>3</v>
      </c>
      <c r="U645" s="26" t="s">
        <v>3</v>
      </c>
      <c r="V645" s="26"/>
      <c r="W645" s="26"/>
      <c r="X645" s="26"/>
      <c r="Y645" s="26"/>
      <c r="Z645" s="26" t="s">
        <v>3</v>
      </c>
      <c r="AA645" s="28" t="s">
        <v>4025</v>
      </c>
      <c r="AB645" s="28" t="s">
        <v>4026</v>
      </c>
      <c r="AC645" s="28"/>
      <c r="AD645" s="28"/>
      <c r="AE645" s="28" t="s">
        <v>3</v>
      </c>
      <c r="AF645" s="28" t="s">
        <v>3</v>
      </c>
      <c r="AG645" s="28"/>
      <c r="AH645" s="28" t="s">
        <v>3</v>
      </c>
      <c r="AI645" s="29"/>
      <c r="AJ645" s="30" t="s">
        <v>2285</v>
      </c>
      <c r="AK645" s="31">
        <v>39248</v>
      </c>
      <c r="AL645" s="328"/>
      <c r="AM645" s="329"/>
      <c r="AN645" s="25" t="s">
        <v>2256</v>
      </c>
      <c r="AO645" s="24">
        <v>45060</v>
      </c>
      <c r="AP645" s="258" t="s">
        <v>4027</v>
      </c>
      <c r="AQ645" s="259"/>
      <c r="AR645" s="259" t="s">
        <v>875</v>
      </c>
      <c r="AS645" s="259" t="s">
        <v>4028</v>
      </c>
      <c r="AT645" s="262"/>
      <c r="AU645" s="262"/>
      <c r="AV645" s="262"/>
      <c r="AW645" s="262"/>
      <c r="AX645" s="262"/>
      <c r="AY645" s="262"/>
      <c r="AZ645" s="262"/>
      <c r="BA645" s="317">
        <v>440</v>
      </c>
      <c r="BB645" s="390">
        <v>2</v>
      </c>
    </row>
    <row r="646" spans="1:54" ht="24.95" customHeight="1">
      <c r="A646" s="322" t="s">
        <v>4807</v>
      </c>
      <c r="B646" s="19" t="s">
        <v>2206</v>
      </c>
      <c r="C646" s="26">
        <v>15</v>
      </c>
      <c r="D646" s="27" t="s">
        <v>3920</v>
      </c>
      <c r="E646" s="27"/>
      <c r="F646" s="26" t="s">
        <v>6144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3953</v>
      </c>
      <c r="AB646" s="28" t="s">
        <v>3954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2285</v>
      </c>
      <c r="AK646" s="31">
        <v>39248</v>
      </c>
      <c r="AL646" s="328"/>
      <c r="AM646" s="329"/>
      <c r="AN646" s="25" t="s">
        <v>2256</v>
      </c>
      <c r="AO646" s="24">
        <v>45060</v>
      </c>
      <c r="AP646" s="258" t="s">
        <v>3955</v>
      </c>
      <c r="AQ646" s="259"/>
      <c r="AR646" s="259" t="s">
        <v>875</v>
      </c>
      <c r="AS646" s="259" t="s">
        <v>3956</v>
      </c>
      <c r="AT646" s="262"/>
      <c r="AU646" s="262"/>
      <c r="AV646" s="262"/>
      <c r="AW646" s="262"/>
      <c r="AX646" s="262"/>
      <c r="AY646" s="262"/>
      <c r="AZ646" s="262"/>
      <c r="BA646" s="317">
        <v>421</v>
      </c>
      <c r="BB646" s="390">
        <v>2</v>
      </c>
    </row>
    <row r="647" spans="1:54" ht="24.95" customHeight="1">
      <c r="A647" s="322" t="s">
        <v>4807</v>
      </c>
      <c r="B647" s="19" t="s">
        <v>2215</v>
      </c>
      <c r="C647" s="26">
        <v>91</v>
      </c>
      <c r="D647" s="27" t="s">
        <v>1351</v>
      </c>
      <c r="E647" s="27" t="s">
        <v>1741</v>
      </c>
      <c r="F647" s="26" t="s">
        <v>5853</v>
      </c>
      <c r="G647" s="26" t="s">
        <v>3</v>
      </c>
      <c r="H647" s="26" t="s">
        <v>959</v>
      </c>
      <c r="I647" s="26"/>
      <c r="J647" s="26"/>
      <c r="K647" s="26"/>
      <c r="L647" s="26"/>
      <c r="M647" s="26" t="s">
        <v>1742</v>
      </c>
      <c r="N647" s="26" t="s">
        <v>1743</v>
      </c>
      <c r="O647" s="26"/>
      <c r="P647" s="26"/>
      <c r="Q647" s="26" t="s">
        <v>1744</v>
      </c>
      <c r="R647" s="26"/>
      <c r="S647" s="26"/>
      <c r="T647" s="26"/>
      <c r="U647" s="26" t="s">
        <v>3</v>
      </c>
      <c r="V647" s="26"/>
      <c r="W647" s="26"/>
      <c r="X647" s="26"/>
      <c r="Y647" s="26" t="s">
        <v>1745</v>
      </c>
      <c r="Z647" s="26"/>
      <c r="AA647" s="28" t="s">
        <v>1746</v>
      </c>
      <c r="AB647" s="28" t="s">
        <v>1747</v>
      </c>
      <c r="AC647" s="28"/>
      <c r="AD647" s="28"/>
      <c r="AE647" s="28" t="s">
        <v>4</v>
      </c>
      <c r="AF647" s="28" t="s">
        <v>893</v>
      </c>
      <c r="AG647" s="28"/>
      <c r="AH647" s="28" t="s">
        <v>1748</v>
      </c>
      <c r="AI647" s="29"/>
      <c r="AJ647" s="30" t="s">
        <v>1749</v>
      </c>
      <c r="AK647" s="31" t="s">
        <v>3</v>
      </c>
      <c r="AL647" s="328"/>
      <c r="AM647" s="329"/>
      <c r="AN647" s="25"/>
      <c r="AO647" s="24"/>
      <c r="AP647" s="258" t="s">
        <v>1750</v>
      </c>
      <c r="AQ647" s="259"/>
      <c r="AR647" s="259" t="s">
        <v>834</v>
      </c>
      <c r="AS647" s="259" t="s">
        <v>665</v>
      </c>
      <c r="AT647" s="262"/>
      <c r="AU647" s="262"/>
      <c r="AV647" s="262" t="s">
        <v>1741</v>
      </c>
      <c r="AW647" s="262"/>
      <c r="AX647" s="262"/>
      <c r="AY647" s="262"/>
      <c r="AZ647" s="262"/>
      <c r="BA647" s="317">
        <v>118</v>
      </c>
      <c r="BB647" s="390">
        <v>1</v>
      </c>
    </row>
    <row r="648" spans="1:54" ht="24.95" customHeight="1">
      <c r="A648" s="322" t="s">
        <v>6856</v>
      </c>
      <c r="B648" s="19"/>
      <c r="C648" s="26">
        <v>21</v>
      </c>
      <c r="D648" s="27"/>
      <c r="E648" s="27"/>
      <c r="F648" s="26" t="s">
        <v>6670</v>
      </c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 t="s">
        <v>6671</v>
      </c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 t="s">
        <v>4787</v>
      </c>
      <c r="AK648" s="31">
        <v>45075</v>
      </c>
      <c r="AL648" s="328"/>
      <c r="AM648" s="329"/>
      <c r="AN648" s="25"/>
      <c r="AO648" s="24"/>
      <c r="AP648" s="258" t="s">
        <v>6672</v>
      </c>
      <c r="AQ648" s="259">
        <v>182</v>
      </c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>
        <v>3</v>
      </c>
    </row>
    <row r="649" spans="1:54" ht="24.95" customHeight="1">
      <c r="A649" s="322" t="s">
        <v>6856</v>
      </c>
      <c r="B649" s="19"/>
      <c r="C649" s="26">
        <v>21</v>
      </c>
      <c r="D649" s="27"/>
      <c r="E649" s="27"/>
      <c r="F649" s="26" t="s">
        <v>6776</v>
      </c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 t="s">
        <v>6777</v>
      </c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 t="s">
        <v>4787</v>
      </c>
      <c r="AK649" s="31">
        <v>45075</v>
      </c>
      <c r="AL649" s="328"/>
      <c r="AM649" s="329"/>
      <c r="AN649" s="25"/>
      <c r="AO649" s="24"/>
      <c r="AP649" s="258" t="s">
        <v>6778</v>
      </c>
      <c r="AQ649" s="259">
        <v>245</v>
      </c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>
        <v>3</v>
      </c>
    </row>
    <row r="650" spans="1:54" ht="24.95" customHeight="1">
      <c r="A650" s="322" t="s">
        <v>6856</v>
      </c>
      <c r="B650" s="19"/>
      <c r="C650" s="26">
        <v>21</v>
      </c>
      <c r="D650" s="27"/>
      <c r="E650" s="27"/>
      <c r="F650" s="26" t="s">
        <v>6788</v>
      </c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 t="s">
        <v>6789</v>
      </c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4787</v>
      </c>
      <c r="AK650" s="31">
        <v>45075</v>
      </c>
      <c r="AL650" s="328"/>
      <c r="AM650" s="329"/>
      <c r="AN650" s="25"/>
      <c r="AO650" s="24"/>
      <c r="AP650" s="258" t="s">
        <v>6790</v>
      </c>
      <c r="AQ650" s="259">
        <v>251</v>
      </c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>
        <v>3</v>
      </c>
    </row>
    <row r="651" spans="1:54" ht="24.95" customHeight="1">
      <c r="A651" s="322" t="s">
        <v>6856</v>
      </c>
      <c r="B651" s="19"/>
      <c r="C651" s="26">
        <v>33</v>
      </c>
      <c r="D651" s="27"/>
      <c r="E651" s="27"/>
      <c r="F651" s="26" t="s">
        <v>6331</v>
      </c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 t="s">
        <v>6332</v>
      </c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 t="s">
        <v>4787</v>
      </c>
      <c r="AK651" s="31">
        <v>45075</v>
      </c>
      <c r="AL651" s="328"/>
      <c r="AM651" s="329"/>
      <c r="AN651" s="25"/>
      <c r="AO651" s="24"/>
      <c r="AP651" s="258" t="s">
        <v>6331</v>
      </c>
      <c r="AQ651" s="259">
        <v>15</v>
      </c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>
        <v>3</v>
      </c>
    </row>
    <row r="652" spans="1:54" ht="24.95" customHeight="1">
      <c r="A652" s="322" t="s">
        <v>6856</v>
      </c>
      <c r="B652" s="19"/>
      <c r="C652" s="26">
        <v>33</v>
      </c>
      <c r="D652" s="27"/>
      <c r="E652" s="27"/>
      <c r="F652" s="26" t="s">
        <v>6486</v>
      </c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 t="s">
        <v>6487</v>
      </c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 t="s">
        <v>4787</v>
      </c>
      <c r="AK652" s="31">
        <v>45075</v>
      </c>
      <c r="AL652" s="328"/>
      <c r="AM652" s="329"/>
      <c r="AN652" s="25"/>
      <c r="AO652" s="24"/>
      <c r="AP652" s="258" t="s">
        <v>6486</v>
      </c>
      <c r="AQ652" s="259">
        <v>91</v>
      </c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>
        <v>3</v>
      </c>
    </row>
    <row r="653" spans="1:54" ht="24.95" customHeight="1">
      <c r="A653" s="322" t="s">
        <v>6856</v>
      </c>
      <c r="B653" s="19"/>
      <c r="C653" s="26">
        <v>57</v>
      </c>
      <c r="D653" s="27"/>
      <c r="E653" s="27"/>
      <c r="F653" s="26" t="s">
        <v>6563</v>
      </c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 t="s">
        <v>6564</v>
      </c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 t="s">
        <v>4787</v>
      </c>
      <c r="AK653" s="31">
        <v>45075</v>
      </c>
      <c r="AL653" s="328"/>
      <c r="AM653" s="329"/>
      <c r="AN653" s="25"/>
      <c r="AO653" s="24"/>
      <c r="AP653" s="258" t="s">
        <v>6563</v>
      </c>
      <c r="AQ653" s="259">
        <v>131</v>
      </c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>
        <v>3</v>
      </c>
    </row>
    <row r="654" spans="1:54" ht="24.95" customHeight="1">
      <c r="A654" s="322" t="s">
        <v>4807</v>
      </c>
      <c r="B654" s="19" t="s">
        <v>2206</v>
      </c>
      <c r="C654" s="26">
        <v>15</v>
      </c>
      <c r="D654" s="27" t="s">
        <v>3920</v>
      </c>
      <c r="E654" s="27"/>
      <c r="F654" s="26" t="s">
        <v>6136</v>
      </c>
      <c r="G654" s="26" t="s">
        <v>3921</v>
      </c>
      <c r="H654" s="26" t="s">
        <v>3</v>
      </c>
      <c r="I654" s="26"/>
      <c r="J654" s="26"/>
      <c r="K654" s="26"/>
      <c r="L654" s="26"/>
      <c r="M654" s="26" t="s">
        <v>3</v>
      </c>
      <c r="N654" s="26" t="s">
        <v>3</v>
      </c>
      <c r="O654" s="26"/>
      <c r="P654" s="26" t="s">
        <v>3</v>
      </c>
      <c r="Q654" s="26" t="s">
        <v>3</v>
      </c>
      <c r="R654" s="26" t="s">
        <v>3</v>
      </c>
      <c r="S654" s="26"/>
      <c r="T654" s="26" t="s">
        <v>3</v>
      </c>
      <c r="U654" s="26" t="s">
        <v>3</v>
      </c>
      <c r="V654" s="26"/>
      <c r="W654" s="26"/>
      <c r="X654" s="26"/>
      <c r="Y654" s="26"/>
      <c r="Z654" s="26" t="s">
        <v>3</v>
      </c>
      <c r="AA654" s="28" t="s">
        <v>3922</v>
      </c>
      <c r="AB654" s="28" t="s">
        <v>3</v>
      </c>
      <c r="AC654" s="28"/>
      <c r="AD654" s="28"/>
      <c r="AE654" s="28" t="s">
        <v>3</v>
      </c>
      <c r="AF654" s="28" t="s">
        <v>3</v>
      </c>
      <c r="AG654" s="28"/>
      <c r="AH654" s="28" t="s">
        <v>3</v>
      </c>
      <c r="AI654" s="29"/>
      <c r="AJ654" s="30" t="s">
        <v>2285</v>
      </c>
      <c r="AK654" s="31">
        <v>39248</v>
      </c>
      <c r="AL654" s="328"/>
      <c r="AM654" s="329"/>
      <c r="AN654" s="25" t="s">
        <v>2256</v>
      </c>
      <c r="AO654" s="24">
        <v>45060</v>
      </c>
      <c r="AP654" s="258" t="s">
        <v>3923</v>
      </c>
      <c r="AQ654" s="259"/>
      <c r="AR654" s="259" t="s">
        <v>875</v>
      </c>
      <c r="AS654" s="259" t="s">
        <v>3924</v>
      </c>
      <c r="AT654" s="262"/>
      <c r="AU654" s="262"/>
      <c r="AV654" s="262"/>
      <c r="AW654" s="262"/>
      <c r="AX654" s="262"/>
      <c r="AY654" s="262"/>
      <c r="AZ654" s="262"/>
      <c r="BA654" s="317">
        <v>413</v>
      </c>
      <c r="BB654" s="390">
        <v>2</v>
      </c>
    </row>
    <row r="655" spans="1:54" ht="24.95" customHeight="1">
      <c r="A655" s="322" t="s">
        <v>4807</v>
      </c>
      <c r="B655" s="19" t="s">
        <v>2206</v>
      </c>
      <c r="C655" s="26">
        <v>15</v>
      </c>
      <c r="D655" s="27" t="s">
        <v>3920</v>
      </c>
      <c r="E655" s="27"/>
      <c r="F655" s="26" t="s">
        <v>6137</v>
      </c>
      <c r="G655" s="26" t="s">
        <v>3925</v>
      </c>
      <c r="H655" s="26" t="s">
        <v>3</v>
      </c>
      <c r="I655" s="26"/>
      <c r="J655" s="26"/>
      <c r="K655" s="26"/>
      <c r="L655" s="26"/>
      <c r="M655" s="26" t="s">
        <v>3</v>
      </c>
      <c r="N655" s="26" t="s">
        <v>3</v>
      </c>
      <c r="O655" s="26"/>
      <c r="P655" s="26" t="s">
        <v>3</v>
      </c>
      <c r="Q655" s="26" t="s">
        <v>3</v>
      </c>
      <c r="R655" s="26" t="s">
        <v>3</v>
      </c>
      <c r="S655" s="26"/>
      <c r="T655" s="26" t="s">
        <v>3</v>
      </c>
      <c r="U655" s="26" t="s">
        <v>3</v>
      </c>
      <c r="V655" s="26"/>
      <c r="W655" s="26"/>
      <c r="X655" s="26"/>
      <c r="Y655" s="26"/>
      <c r="Z655" s="26" t="s">
        <v>3</v>
      </c>
      <c r="AA655" s="28" t="s">
        <v>3926</v>
      </c>
      <c r="AB655" s="28" t="s">
        <v>3</v>
      </c>
      <c r="AC655" s="28"/>
      <c r="AD655" s="28"/>
      <c r="AE655" s="28" t="s">
        <v>3</v>
      </c>
      <c r="AF655" s="28" t="s">
        <v>3</v>
      </c>
      <c r="AG655" s="28"/>
      <c r="AH655" s="28" t="s">
        <v>3</v>
      </c>
      <c r="AI655" s="29"/>
      <c r="AJ655" s="30" t="s">
        <v>2285</v>
      </c>
      <c r="AK655" s="31">
        <v>39248</v>
      </c>
      <c r="AL655" s="328"/>
      <c r="AM655" s="329"/>
      <c r="AN655" s="25" t="s">
        <v>2256</v>
      </c>
      <c r="AO655" s="24">
        <v>45060</v>
      </c>
      <c r="AP655" s="258" t="s">
        <v>3927</v>
      </c>
      <c r="AQ655" s="259"/>
      <c r="AR655" s="259" t="s">
        <v>875</v>
      </c>
      <c r="AS655" s="259" t="s">
        <v>3928</v>
      </c>
      <c r="AT655" s="262"/>
      <c r="AU655" s="262"/>
      <c r="AV655" s="262"/>
      <c r="AW655" s="262"/>
      <c r="AX655" s="262"/>
      <c r="AY655" s="262"/>
      <c r="AZ655" s="262"/>
      <c r="BA655" s="317">
        <v>414</v>
      </c>
      <c r="BB655" s="390">
        <v>2</v>
      </c>
    </row>
    <row r="656" spans="1:54" ht="24.95" customHeight="1">
      <c r="A656" s="322" t="s">
        <v>4807</v>
      </c>
      <c r="B656" s="19" t="s">
        <v>4316</v>
      </c>
      <c r="C656" s="26">
        <v>18</v>
      </c>
      <c r="D656" s="27" t="s">
        <v>4317</v>
      </c>
      <c r="E656" s="27"/>
      <c r="F656" s="26" t="s">
        <v>6242</v>
      </c>
      <c r="G656" s="26" t="s">
        <v>3</v>
      </c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 t="s">
        <v>4327</v>
      </c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 t="s">
        <v>2256</v>
      </c>
      <c r="AO656" s="24">
        <v>45060</v>
      </c>
      <c r="AP656" s="258" t="s">
        <v>4328</v>
      </c>
      <c r="AQ656" s="259"/>
      <c r="AR656" s="259" t="s">
        <v>671</v>
      </c>
      <c r="AS656" s="259" t="s">
        <v>4329</v>
      </c>
      <c r="AT656" s="262"/>
      <c r="AU656" s="262"/>
      <c r="AV656" s="262"/>
      <c r="AW656" s="262"/>
      <c r="AX656" s="262"/>
      <c r="AY656" s="262"/>
      <c r="AZ656" s="262"/>
      <c r="BA656" s="317">
        <v>521</v>
      </c>
      <c r="BB656" s="390">
        <v>2</v>
      </c>
    </row>
    <row r="657" spans="1:54" ht="24.95" customHeight="1">
      <c r="A657" s="322" t="s">
        <v>4807</v>
      </c>
      <c r="B657" s="19" t="s">
        <v>2206</v>
      </c>
      <c r="C657" s="26">
        <v>15</v>
      </c>
      <c r="D657" s="27" t="s">
        <v>2202</v>
      </c>
      <c r="E657" s="27"/>
      <c r="F657" s="26" t="s">
        <v>6004</v>
      </c>
      <c r="G657" s="26" t="s">
        <v>2880</v>
      </c>
      <c r="H657" s="26" t="s">
        <v>3</v>
      </c>
      <c r="I657" s="26"/>
      <c r="J657" s="26"/>
      <c r="K657" s="26"/>
      <c r="L657" s="26"/>
      <c r="M657" s="26" t="s">
        <v>2881</v>
      </c>
      <c r="N657" s="26" t="s">
        <v>2882</v>
      </c>
      <c r="O657" s="26"/>
      <c r="P657" s="26" t="s">
        <v>3</v>
      </c>
      <c r="Q657" s="26" t="s">
        <v>2883</v>
      </c>
      <c r="R657" s="26" t="s">
        <v>3</v>
      </c>
      <c r="S657" s="26"/>
      <c r="T657" s="26" t="s">
        <v>3</v>
      </c>
      <c r="U657" s="26" t="s">
        <v>3</v>
      </c>
      <c r="V657" s="26"/>
      <c r="W657" s="26"/>
      <c r="X657" s="26"/>
      <c r="Y657" s="26"/>
      <c r="Z657" s="26" t="s">
        <v>3</v>
      </c>
      <c r="AA657" s="28" t="s">
        <v>2884</v>
      </c>
      <c r="AB657" s="28" t="s">
        <v>2885</v>
      </c>
      <c r="AC657" s="28"/>
      <c r="AD657" s="28"/>
      <c r="AE657" s="28" t="s">
        <v>695</v>
      </c>
      <c r="AF657" s="28" t="s">
        <v>2886</v>
      </c>
      <c r="AG657" s="28"/>
      <c r="AH657" s="28" t="s">
        <v>2887</v>
      </c>
      <c r="AI657" s="29"/>
      <c r="AJ657" s="30" t="s">
        <v>2285</v>
      </c>
      <c r="AK657" s="31">
        <v>39248</v>
      </c>
      <c r="AL657" s="328"/>
      <c r="AM657" s="329"/>
      <c r="AN657" s="25" t="s">
        <v>2256</v>
      </c>
      <c r="AO657" s="24">
        <v>45060</v>
      </c>
      <c r="AP657" s="258" t="s">
        <v>2888</v>
      </c>
      <c r="AQ657" s="259"/>
      <c r="AR657" s="259" t="s">
        <v>875</v>
      </c>
      <c r="AS657" s="259" t="s">
        <v>2889</v>
      </c>
      <c r="AT657" s="262"/>
      <c r="AU657" s="262"/>
      <c r="AV657" s="262"/>
      <c r="AW657" s="262"/>
      <c r="AX657" s="262"/>
      <c r="AY657" s="262"/>
      <c r="AZ657" s="262"/>
      <c r="BA657" s="317">
        <v>275</v>
      </c>
      <c r="BB657" s="390">
        <v>2</v>
      </c>
    </row>
    <row r="658" spans="1:54" ht="24.95" customHeight="1">
      <c r="A658" s="322" t="s">
        <v>4807</v>
      </c>
      <c r="B658" s="19" t="s">
        <v>2206</v>
      </c>
      <c r="C658" s="26">
        <v>15</v>
      </c>
      <c r="D658" s="27" t="s">
        <v>2207</v>
      </c>
      <c r="E658" s="27"/>
      <c r="F658" s="26" t="s">
        <v>6110</v>
      </c>
      <c r="G658" s="26" t="s">
        <v>3645</v>
      </c>
      <c r="H658" s="26"/>
      <c r="I658" s="26"/>
      <c r="J658" s="26"/>
      <c r="K658" s="26"/>
      <c r="L658" s="26"/>
      <c r="M658" s="26" t="s">
        <v>3646</v>
      </c>
      <c r="N658" s="26" t="s">
        <v>3647</v>
      </c>
      <c r="O658" s="26"/>
      <c r="P658" s="26" t="s">
        <v>3648</v>
      </c>
      <c r="Q658" s="26">
        <v>353942177</v>
      </c>
      <c r="R658" s="26"/>
      <c r="S658" s="26" t="s">
        <v>3649</v>
      </c>
      <c r="T658" s="26"/>
      <c r="U658" s="26" t="s">
        <v>3650</v>
      </c>
      <c r="V658" s="26"/>
      <c r="W658" s="26"/>
      <c r="X658" s="26"/>
      <c r="Y658" s="26" t="s">
        <v>3651</v>
      </c>
      <c r="Z658" s="26" t="s">
        <v>714</v>
      </c>
      <c r="AA658" s="28" t="s">
        <v>2884</v>
      </c>
      <c r="AB658" s="28" t="s">
        <v>3652</v>
      </c>
      <c r="AC658" s="28"/>
      <c r="AD658" s="28"/>
      <c r="AE658" s="28" t="s">
        <v>701</v>
      </c>
      <c r="AF658" s="28" t="s">
        <v>738</v>
      </c>
      <c r="AG658" s="28"/>
      <c r="AH658" s="28" t="s">
        <v>3653</v>
      </c>
      <c r="AI658" s="29"/>
      <c r="AJ658" s="30" t="s">
        <v>2423</v>
      </c>
      <c r="AK658" s="31">
        <v>39248</v>
      </c>
      <c r="AL658" s="328"/>
      <c r="AM658" s="329"/>
      <c r="AN658" s="25" t="s">
        <v>2256</v>
      </c>
      <c r="AO658" s="24">
        <v>45060</v>
      </c>
      <c r="AP658" s="258" t="s">
        <v>3654</v>
      </c>
      <c r="AQ658" s="259"/>
      <c r="AR658" s="259" t="s">
        <v>2200</v>
      </c>
      <c r="AS658" s="259" t="s">
        <v>665</v>
      </c>
      <c r="AT658" s="262"/>
      <c r="AU658" s="262"/>
      <c r="AV658" s="262"/>
      <c r="AW658" s="262"/>
      <c r="AX658" s="262"/>
      <c r="AY658" s="262"/>
      <c r="AZ658" s="262"/>
      <c r="BA658" s="317">
        <v>387</v>
      </c>
      <c r="BB658" s="390">
        <v>2</v>
      </c>
    </row>
    <row r="659" spans="1:54" ht="24.95" customHeight="1">
      <c r="A659" s="322" t="s">
        <v>4807</v>
      </c>
      <c r="B659" s="19" t="s">
        <v>2206</v>
      </c>
      <c r="C659" s="26">
        <v>15</v>
      </c>
      <c r="D659" s="27" t="s">
        <v>2202</v>
      </c>
      <c r="E659" s="27"/>
      <c r="F659" s="26" t="s">
        <v>5994</v>
      </c>
      <c r="G659" s="26" t="s">
        <v>3</v>
      </c>
      <c r="H659" s="26" t="s">
        <v>3</v>
      </c>
      <c r="I659" s="26"/>
      <c r="J659" s="26"/>
      <c r="K659" s="26"/>
      <c r="L659" s="26"/>
      <c r="M659" s="26" t="s">
        <v>3</v>
      </c>
      <c r="N659" s="26" t="s">
        <v>3</v>
      </c>
      <c r="O659" s="26"/>
      <c r="P659" s="26" t="s">
        <v>3</v>
      </c>
      <c r="Q659" s="26" t="s">
        <v>3</v>
      </c>
      <c r="R659" s="26" t="s">
        <v>3</v>
      </c>
      <c r="S659" s="26"/>
      <c r="T659" s="26" t="s">
        <v>3</v>
      </c>
      <c r="U659" s="26" t="s">
        <v>3</v>
      </c>
      <c r="V659" s="26"/>
      <c r="W659" s="26"/>
      <c r="X659" s="26"/>
      <c r="Y659" s="26"/>
      <c r="Z659" s="26" t="s">
        <v>3</v>
      </c>
      <c r="AA659" s="28" t="s">
        <v>2829</v>
      </c>
      <c r="AB659" s="28" t="s">
        <v>2830</v>
      </c>
      <c r="AC659" s="28"/>
      <c r="AD659" s="28"/>
      <c r="AE659" s="28" t="s">
        <v>3</v>
      </c>
      <c r="AF659" s="28" t="s">
        <v>3</v>
      </c>
      <c r="AG659" s="28"/>
      <c r="AH659" s="28" t="s">
        <v>3</v>
      </c>
      <c r="AI659" s="29"/>
      <c r="AJ659" s="30" t="s">
        <v>2285</v>
      </c>
      <c r="AK659" s="31">
        <v>39248</v>
      </c>
      <c r="AL659" s="328"/>
      <c r="AM659" s="329"/>
      <c r="AN659" s="25" t="s">
        <v>2256</v>
      </c>
      <c r="AO659" s="24">
        <v>45060</v>
      </c>
      <c r="AP659" s="258" t="s">
        <v>2831</v>
      </c>
      <c r="AQ659" s="259"/>
      <c r="AR659" s="259" t="s">
        <v>875</v>
      </c>
      <c r="AS659" s="259" t="s">
        <v>2832</v>
      </c>
      <c r="AT659" s="262"/>
      <c r="AU659" s="262"/>
      <c r="AV659" s="262"/>
      <c r="AW659" s="262"/>
      <c r="AX659" s="262"/>
      <c r="AY659" s="262"/>
      <c r="AZ659" s="262"/>
      <c r="BA659" s="317">
        <v>265</v>
      </c>
      <c r="BB659" s="390">
        <v>2</v>
      </c>
    </row>
    <row r="660" spans="1:54" ht="24.95" customHeight="1">
      <c r="A660" s="322" t="s">
        <v>4807</v>
      </c>
      <c r="B660" s="19" t="s">
        <v>2206</v>
      </c>
      <c r="C660" s="26">
        <v>15</v>
      </c>
      <c r="D660" s="27" t="s">
        <v>2202</v>
      </c>
      <c r="E660" s="27"/>
      <c r="F660" s="26" t="s">
        <v>6077</v>
      </c>
      <c r="G660" s="26" t="s">
        <v>3297</v>
      </c>
      <c r="H660" s="26"/>
      <c r="I660" s="26"/>
      <c r="J660" s="26"/>
      <c r="K660" s="26"/>
      <c r="L660" s="26"/>
      <c r="M660" s="26" t="s">
        <v>3298</v>
      </c>
      <c r="N660" s="26" t="s">
        <v>3299</v>
      </c>
      <c r="O660" s="26"/>
      <c r="P660" s="26" t="s">
        <v>3300</v>
      </c>
      <c r="Q660" s="26" t="s">
        <v>3301</v>
      </c>
      <c r="R660" s="26"/>
      <c r="S660" s="26" t="s">
        <v>3302</v>
      </c>
      <c r="T660" s="26"/>
      <c r="U660" s="26" t="s">
        <v>3303</v>
      </c>
      <c r="V660" s="26"/>
      <c r="W660" s="26"/>
      <c r="X660" s="26"/>
      <c r="Y660" s="26" t="s">
        <v>3304</v>
      </c>
      <c r="Z660" s="26" t="s">
        <v>678</v>
      </c>
      <c r="AA660" s="28" t="s">
        <v>2829</v>
      </c>
      <c r="AB660" s="28" t="s">
        <v>3305</v>
      </c>
      <c r="AC660" s="28"/>
      <c r="AD660" s="28"/>
      <c r="AE660" s="28"/>
      <c r="AF660" s="28" t="s">
        <v>3306</v>
      </c>
      <c r="AG660" s="28"/>
      <c r="AH660" s="28" t="s">
        <v>3307</v>
      </c>
      <c r="AI660" s="29"/>
      <c r="AJ660" s="30" t="s">
        <v>2423</v>
      </c>
      <c r="AK660" s="31">
        <v>39248</v>
      </c>
      <c r="AL660" s="328"/>
      <c r="AM660" s="329"/>
      <c r="AN660" s="25" t="s">
        <v>2256</v>
      </c>
      <c r="AO660" s="24">
        <v>45060</v>
      </c>
      <c r="AP660" s="258" t="s">
        <v>3308</v>
      </c>
      <c r="AQ660" s="259"/>
      <c r="AR660" s="259" t="s">
        <v>2200</v>
      </c>
      <c r="AS660" s="259" t="s">
        <v>665</v>
      </c>
      <c r="AT660" s="262"/>
      <c r="AU660" s="262"/>
      <c r="AV660" s="262"/>
      <c r="AW660" s="262"/>
      <c r="AX660" s="262"/>
      <c r="AY660" s="262"/>
      <c r="AZ660" s="262"/>
      <c r="BA660" s="317">
        <v>348</v>
      </c>
      <c r="BB660" s="390">
        <v>2</v>
      </c>
    </row>
    <row r="661" spans="1:54" ht="24.95" customHeight="1">
      <c r="A661" s="322" t="s">
        <v>4807</v>
      </c>
      <c r="B661" s="19" t="s">
        <v>2206</v>
      </c>
      <c r="C661" s="26">
        <v>15</v>
      </c>
      <c r="D661" s="27" t="s">
        <v>2202</v>
      </c>
      <c r="E661" s="27"/>
      <c r="F661" s="26" t="s">
        <v>5982</v>
      </c>
      <c r="G661" s="26" t="s">
        <v>3</v>
      </c>
      <c r="H661" s="26" t="s">
        <v>3</v>
      </c>
      <c r="I661" s="26"/>
      <c r="J661" s="26"/>
      <c r="K661" s="26"/>
      <c r="L661" s="26"/>
      <c r="M661" s="26" t="s">
        <v>3</v>
      </c>
      <c r="N661" s="26" t="s">
        <v>3</v>
      </c>
      <c r="O661" s="26"/>
      <c r="P661" s="26" t="s">
        <v>3</v>
      </c>
      <c r="Q661" s="26" t="s">
        <v>3</v>
      </c>
      <c r="R661" s="26" t="s">
        <v>3</v>
      </c>
      <c r="S661" s="26"/>
      <c r="T661" s="26" t="s">
        <v>3</v>
      </c>
      <c r="U661" s="26" t="s">
        <v>3</v>
      </c>
      <c r="V661" s="26"/>
      <c r="W661" s="26"/>
      <c r="X661" s="26"/>
      <c r="Y661" s="26"/>
      <c r="Z661" s="26" t="s">
        <v>3</v>
      </c>
      <c r="AA661" s="28" t="s">
        <v>2771</v>
      </c>
      <c r="AB661" s="28" t="s">
        <v>2772</v>
      </c>
      <c r="AC661" s="28"/>
      <c r="AD661" s="28"/>
      <c r="AE661" s="28" t="s">
        <v>3</v>
      </c>
      <c r="AF661" s="28" t="s">
        <v>3</v>
      </c>
      <c r="AG661" s="28"/>
      <c r="AH661" s="28" t="s">
        <v>3</v>
      </c>
      <c r="AI661" s="29"/>
      <c r="AJ661" s="30" t="s">
        <v>2285</v>
      </c>
      <c r="AK661" s="31">
        <v>39248</v>
      </c>
      <c r="AL661" s="328"/>
      <c r="AM661" s="329"/>
      <c r="AN661" s="25" t="s">
        <v>2256</v>
      </c>
      <c r="AO661" s="24">
        <v>45060</v>
      </c>
      <c r="AP661" s="258" t="s">
        <v>2773</v>
      </c>
      <c r="AQ661" s="259"/>
      <c r="AR661" s="259" t="s">
        <v>875</v>
      </c>
      <c r="AS661" s="259" t="s">
        <v>2774</v>
      </c>
      <c r="AT661" s="262"/>
      <c r="AU661" s="262"/>
      <c r="AV661" s="262"/>
      <c r="AW661" s="262"/>
      <c r="AX661" s="262"/>
      <c r="AY661" s="262"/>
      <c r="AZ661" s="262"/>
      <c r="BA661" s="317">
        <v>253</v>
      </c>
      <c r="BB661" s="390">
        <v>2</v>
      </c>
    </row>
    <row r="662" spans="1:54" ht="24.95" customHeight="1">
      <c r="A662" s="322" t="s">
        <v>4807</v>
      </c>
      <c r="B662" s="19" t="s">
        <v>2214</v>
      </c>
      <c r="C662" s="26">
        <v>87</v>
      </c>
      <c r="D662" s="27"/>
      <c r="E662" s="27"/>
      <c r="F662" s="26" t="s">
        <v>5854</v>
      </c>
      <c r="G662" s="26" t="s">
        <v>3</v>
      </c>
      <c r="H662" s="26"/>
      <c r="I662" s="26"/>
      <c r="J662" s="26"/>
      <c r="K662" s="26"/>
      <c r="L662" s="26"/>
      <c r="M662" s="26" t="s">
        <v>824</v>
      </c>
      <c r="N662" s="26" t="s">
        <v>5407</v>
      </c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 t="s">
        <v>5408</v>
      </c>
      <c r="Z662" s="26"/>
      <c r="AA662" s="28" t="s">
        <v>5409</v>
      </c>
      <c r="AB662" s="28" t="s">
        <v>825</v>
      </c>
      <c r="AC662" s="28"/>
      <c r="AD662" s="28"/>
      <c r="AE662" s="28" t="s">
        <v>4</v>
      </c>
      <c r="AF662" s="28" t="s">
        <v>5</v>
      </c>
      <c r="AG662" s="28" t="s">
        <v>826</v>
      </c>
      <c r="AH662" s="28" t="s">
        <v>5410</v>
      </c>
      <c r="AI662" s="29"/>
      <c r="AJ662" s="30"/>
      <c r="AK662" s="31">
        <v>42742</v>
      </c>
      <c r="AL662" s="328"/>
      <c r="AM662" s="329"/>
      <c r="AN662" s="25"/>
      <c r="AO662" s="24"/>
      <c r="AP662" s="258" t="s">
        <v>5411</v>
      </c>
      <c r="AQ662" s="259"/>
      <c r="AR662" s="259" t="s">
        <v>664</v>
      </c>
      <c r="AS662" s="259" t="s">
        <v>665</v>
      </c>
      <c r="AT662" s="262"/>
      <c r="AU662" s="262"/>
      <c r="AV662" s="262"/>
      <c r="AW662" s="262"/>
      <c r="AX662" s="262"/>
      <c r="AY662" s="262"/>
      <c r="AZ662" s="262"/>
      <c r="BA662" s="317">
        <v>646</v>
      </c>
      <c r="BB662" s="390">
        <v>1</v>
      </c>
    </row>
    <row r="663" spans="1:54" ht="24.95" customHeight="1">
      <c r="A663" s="322" t="s">
        <v>4807</v>
      </c>
      <c r="B663" s="19" t="s">
        <v>2206</v>
      </c>
      <c r="C663" s="26">
        <v>15</v>
      </c>
      <c r="D663" s="27" t="s">
        <v>2202</v>
      </c>
      <c r="E663" s="27"/>
      <c r="F663" s="26" t="s">
        <v>6003</v>
      </c>
      <c r="G663" s="26" t="s">
        <v>2872</v>
      </c>
      <c r="H663" s="26" t="s">
        <v>3</v>
      </c>
      <c r="I663" s="26"/>
      <c r="J663" s="26"/>
      <c r="K663" s="26"/>
      <c r="L663" s="26"/>
      <c r="M663" s="26" t="s">
        <v>2873</v>
      </c>
      <c r="N663" s="26" t="s">
        <v>2874</v>
      </c>
      <c r="O663" s="26"/>
      <c r="P663" s="26" t="s">
        <v>3</v>
      </c>
      <c r="Q663" s="26" t="s">
        <v>2875</v>
      </c>
      <c r="R663" s="26" t="s">
        <v>3</v>
      </c>
      <c r="S663" s="26"/>
      <c r="T663" s="26" t="s">
        <v>3</v>
      </c>
      <c r="U663" s="26" t="s">
        <v>3</v>
      </c>
      <c r="V663" s="26"/>
      <c r="W663" s="26"/>
      <c r="X663" s="26"/>
      <c r="Y663" s="26"/>
      <c r="Z663" s="26" t="s">
        <v>3</v>
      </c>
      <c r="AA663" s="28" t="s">
        <v>2876</v>
      </c>
      <c r="AB663" s="28" t="s">
        <v>814</v>
      </c>
      <c r="AC663" s="28"/>
      <c r="AD663" s="28"/>
      <c r="AE663" s="28" t="s">
        <v>701</v>
      </c>
      <c r="AF663" s="28" t="s">
        <v>738</v>
      </c>
      <c r="AG663" s="28"/>
      <c r="AH663" s="28" t="s">
        <v>2877</v>
      </c>
      <c r="AI663" s="29"/>
      <c r="AJ663" s="30" t="s">
        <v>2285</v>
      </c>
      <c r="AK663" s="31">
        <v>39248</v>
      </c>
      <c r="AL663" s="328"/>
      <c r="AM663" s="329"/>
      <c r="AN663" s="25" t="s">
        <v>2256</v>
      </c>
      <c r="AO663" s="24">
        <v>45060</v>
      </c>
      <c r="AP663" s="258" t="s">
        <v>2878</v>
      </c>
      <c r="AQ663" s="259"/>
      <c r="AR663" s="259" t="s">
        <v>875</v>
      </c>
      <c r="AS663" s="259" t="s">
        <v>2879</v>
      </c>
      <c r="AT663" s="262"/>
      <c r="AU663" s="262"/>
      <c r="AV663" s="262"/>
      <c r="AW663" s="262"/>
      <c r="AX663" s="262"/>
      <c r="AY663" s="262"/>
      <c r="AZ663" s="262"/>
      <c r="BA663" s="317">
        <v>274</v>
      </c>
      <c r="BB663" s="390">
        <v>2</v>
      </c>
    </row>
    <row r="664" spans="1:54" ht="24.95" customHeight="1">
      <c r="A664" s="322" t="s">
        <v>4807</v>
      </c>
      <c r="B664" s="19" t="s">
        <v>2201</v>
      </c>
      <c r="C664" s="26">
        <v>1</v>
      </c>
      <c r="D664" s="27">
        <v>1</v>
      </c>
      <c r="E664" s="27">
        <v>9</v>
      </c>
      <c r="F664" s="26" t="s">
        <v>5857</v>
      </c>
      <c r="G664" s="26" t="s">
        <v>3</v>
      </c>
      <c r="H664" s="26"/>
      <c r="I664" s="26"/>
      <c r="J664" s="26"/>
      <c r="K664" s="26"/>
      <c r="L664" s="26"/>
      <c r="M664" s="26" t="s">
        <v>5442</v>
      </c>
      <c r="N664" s="26" t="s">
        <v>5443</v>
      </c>
      <c r="O664" s="26"/>
      <c r="P664" s="26"/>
      <c r="Q664" s="26" t="s">
        <v>16</v>
      </c>
      <c r="R664" s="26"/>
      <c r="S664" s="26"/>
      <c r="T664" s="26"/>
      <c r="U664" s="26"/>
      <c r="V664" s="26"/>
      <c r="W664" s="26"/>
      <c r="X664" s="26"/>
      <c r="Y664" s="26"/>
      <c r="Z664" s="26"/>
      <c r="AA664" s="28" t="s">
        <v>6</v>
      </c>
      <c r="AB664" s="28" t="s">
        <v>5444</v>
      </c>
      <c r="AC664" s="28"/>
      <c r="AD664" s="28"/>
      <c r="AE664" s="28" t="s">
        <v>666</v>
      </c>
      <c r="AF664" s="28" t="s">
        <v>5445</v>
      </c>
      <c r="AG664" s="28" t="s">
        <v>5446</v>
      </c>
      <c r="AH664" s="28" t="s">
        <v>5447</v>
      </c>
      <c r="AI664" s="29" t="s">
        <v>5448</v>
      </c>
      <c r="AJ664" s="30"/>
      <c r="AK664" s="31"/>
      <c r="AL664" s="328"/>
      <c r="AM664" s="329"/>
      <c r="AN664" s="25"/>
      <c r="AO664" s="24"/>
      <c r="AP664" s="258" t="s">
        <v>5449</v>
      </c>
      <c r="AQ664" s="259"/>
      <c r="AR664" s="259" t="s">
        <v>664</v>
      </c>
      <c r="AS664" s="259" t="s">
        <v>5450</v>
      </c>
      <c r="AT664" s="262"/>
      <c r="AU664" s="262"/>
      <c r="AV664" s="262"/>
      <c r="AW664" s="262"/>
      <c r="AX664" s="262"/>
      <c r="AY664" s="262"/>
      <c r="AZ664" s="262"/>
      <c r="BA664" s="317">
        <v>5</v>
      </c>
      <c r="BB664" s="390">
        <v>1</v>
      </c>
    </row>
    <row r="665" spans="1:54" ht="24.95" customHeight="1">
      <c r="A665" s="322" t="s">
        <v>6856</v>
      </c>
      <c r="B665" s="19"/>
      <c r="C665" s="26">
        <v>1</v>
      </c>
      <c r="D665" s="27"/>
      <c r="E665" s="27"/>
      <c r="F665" s="26" t="s">
        <v>6593</v>
      </c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 t="s">
        <v>6594</v>
      </c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 t="s">
        <v>4787</v>
      </c>
      <c r="AK665" s="31">
        <v>45075</v>
      </c>
      <c r="AL665" s="328"/>
      <c r="AM665" s="329"/>
      <c r="AN665" s="25"/>
      <c r="AO665" s="24"/>
      <c r="AP665" s="258" t="s">
        <v>6595</v>
      </c>
      <c r="AQ665" s="259">
        <v>145</v>
      </c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>
        <v>3</v>
      </c>
    </row>
    <row r="666" spans="1:54" ht="24.95" customHeight="1">
      <c r="A666" s="322" t="s">
        <v>4807</v>
      </c>
      <c r="B666" s="19" t="s">
        <v>2201</v>
      </c>
      <c r="C666" s="26">
        <v>1</v>
      </c>
      <c r="D666" s="27">
        <v>1</v>
      </c>
      <c r="E666" s="27">
        <v>3</v>
      </c>
      <c r="F666" s="26" t="s">
        <v>5916</v>
      </c>
      <c r="G666" s="26" t="s">
        <v>2249</v>
      </c>
      <c r="H666" s="26"/>
      <c r="I666" s="26"/>
      <c r="J666" s="26"/>
      <c r="K666" s="26"/>
      <c r="L666" s="26"/>
      <c r="M666" s="26" t="s">
        <v>7</v>
      </c>
      <c r="N666" s="26" t="s">
        <v>2250</v>
      </c>
      <c r="O666" s="26"/>
      <c r="P666" s="26"/>
      <c r="Q666" s="26" t="s">
        <v>2251</v>
      </c>
      <c r="R666" s="26"/>
      <c r="S666" s="26"/>
      <c r="T666" s="26"/>
      <c r="U666" s="26"/>
      <c r="V666" s="26"/>
      <c r="W666" s="26"/>
      <c r="X666" s="26"/>
      <c r="Y666" s="26" t="s">
        <v>2252</v>
      </c>
      <c r="Z666" s="26" t="s">
        <v>2253</v>
      </c>
      <c r="AA666" s="28" t="s">
        <v>6</v>
      </c>
      <c r="AB666" s="28" t="s">
        <v>2254</v>
      </c>
      <c r="AC666" s="28"/>
      <c r="AD666" s="28"/>
      <c r="AE666" s="28" t="s">
        <v>4</v>
      </c>
      <c r="AF666" s="28" t="s">
        <v>5</v>
      </c>
      <c r="AG666" s="28" t="s">
        <v>19</v>
      </c>
      <c r="AH666" s="28" t="s">
        <v>2255</v>
      </c>
      <c r="AI666" s="29"/>
      <c r="AJ666" s="30"/>
      <c r="AK666" s="31"/>
      <c r="AL666" s="328"/>
      <c r="AM666" s="329"/>
      <c r="AN666" s="25" t="s">
        <v>2256</v>
      </c>
      <c r="AO666" s="24">
        <v>45060</v>
      </c>
      <c r="AP666" s="258" t="s">
        <v>2257</v>
      </c>
      <c r="AQ666" s="259"/>
      <c r="AR666" s="259" t="s">
        <v>664</v>
      </c>
      <c r="AS666" s="259" t="s">
        <v>665</v>
      </c>
      <c r="AT666" s="262" t="s">
        <v>2258</v>
      </c>
      <c r="AU666" s="262"/>
      <c r="AV666" s="262"/>
      <c r="AW666" s="262"/>
      <c r="AX666" s="262"/>
      <c r="AY666" s="262"/>
      <c r="AZ666" s="262"/>
      <c r="BA666" s="317">
        <v>3</v>
      </c>
      <c r="BB666" s="390">
        <v>2</v>
      </c>
    </row>
    <row r="667" spans="1:54" ht="24.95" customHeight="1">
      <c r="A667" s="322" t="s">
        <v>6856</v>
      </c>
      <c r="B667" s="19"/>
      <c r="C667" s="26">
        <v>1</v>
      </c>
      <c r="D667" s="27"/>
      <c r="E667" s="27"/>
      <c r="F667" s="26" t="s">
        <v>6822</v>
      </c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 t="s">
        <v>6823</v>
      </c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 t="s">
        <v>4787</v>
      </c>
      <c r="AK667" s="31">
        <v>45075</v>
      </c>
      <c r="AL667" s="328"/>
      <c r="AM667" s="329"/>
      <c r="AN667" s="25"/>
      <c r="AO667" s="24"/>
      <c r="AP667" s="258" t="s">
        <v>6824</v>
      </c>
      <c r="AQ667" s="259">
        <v>269</v>
      </c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>
        <v>3</v>
      </c>
    </row>
    <row r="668" spans="1:54" ht="24.95" customHeight="1">
      <c r="A668" s="322" t="s">
        <v>4807</v>
      </c>
      <c r="B668" s="19" t="s">
        <v>2201</v>
      </c>
      <c r="C668" s="26">
        <v>1</v>
      </c>
      <c r="D668" s="27">
        <v>3</v>
      </c>
      <c r="E668" s="27">
        <v>2</v>
      </c>
      <c r="F668" s="26" t="s">
        <v>5863</v>
      </c>
      <c r="G668" s="26" t="s">
        <v>5482</v>
      </c>
      <c r="H668" s="26" t="s">
        <v>6</v>
      </c>
      <c r="I668" s="26"/>
      <c r="J668" s="26"/>
      <c r="K668" s="26"/>
      <c r="L668" s="26"/>
      <c r="M668" s="26" t="s">
        <v>5172</v>
      </c>
      <c r="N668" s="26" t="s">
        <v>5173</v>
      </c>
      <c r="O668" s="26"/>
      <c r="P668" s="26" t="s">
        <v>672</v>
      </c>
      <c r="Q668" s="26"/>
      <c r="R668" s="26"/>
      <c r="S668" s="26"/>
      <c r="T668" s="26" t="s">
        <v>5483</v>
      </c>
      <c r="U668" s="26" t="s">
        <v>5484</v>
      </c>
      <c r="V668" s="26"/>
      <c r="W668" s="26"/>
      <c r="X668" s="26"/>
      <c r="Y668" s="26" t="s">
        <v>5485</v>
      </c>
      <c r="Z668" s="26" t="s">
        <v>5455</v>
      </c>
      <c r="AA668" s="28" t="s">
        <v>6</v>
      </c>
      <c r="AB668" s="28" t="s">
        <v>5171</v>
      </c>
      <c r="AC668" s="28"/>
      <c r="AD668" s="28"/>
      <c r="AE668" s="28" t="s">
        <v>4</v>
      </c>
      <c r="AF668" s="28" t="s">
        <v>5</v>
      </c>
      <c r="AG668" s="28" t="s">
        <v>19</v>
      </c>
      <c r="AH668" s="28" t="s">
        <v>5486</v>
      </c>
      <c r="AI668" s="29"/>
      <c r="AJ668" s="30"/>
      <c r="AK668" s="31"/>
      <c r="AL668" s="328"/>
      <c r="AM668" s="329"/>
      <c r="AN668" s="25"/>
      <c r="AO668" s="24"/>
      <c r="AP668" s="258" t="s">
        <v>5487</v>
      </c>
      <c r="AQ668" s="259"/>
      <c r="AR668" s="259" t="s">
        <v>664</v>
      </c>
      <c r="AS668" s="259" t="s">
        <v>665</v>
      </c>
      <c r="AT668" s="262"/>
      <c r="AU668" s="262"/>
      <c r="AV668" s="262"/>
      <c r="AW668" s="262"/>
      <c r="AX668" s="262"/>
      <c r="AY668" s="262"/>
      <c r="AZ668" s="262"/>
      <c r="BA668" s="317">
        <v>9</v>
      </c>
      <c r="BB668" s="390">
        <v>1</v>
      </c>
    </row>
    <row r="669" spans="1:54" ht="24.95" customHeight="1">
      <c r="A669" s="322" t="s">
        <v>4807</v>
      </c>
      <c r="B669" s="19" t="s">
        <v>2201</v>
      </c>
      <c r="C669" s="26">
        <v>1</v>
      </c>
      <c r="D669" s="27">
        <v>2</v>
      </c>
      <c r="E669" s="27">
        <v>3</v>
      </c>
      <c r="F669" s="26" t="s">
        <v>5864</v>
      </c>
      <c r="G669" s="26" t="s">
        <v>5488</v>
      </c>
      <c r="H669" s="26"/>
      <c r="I669" s="26"/>
      <c r="J669" s="26"/>
      <c r="K669" s="26"/>
      <c r="L669" s="26"/>
      <c r="M669" s="26" t="s">
        <v>7</v>
      </c>
      <c r="N669" s="26" t="s">
        <v>5452</v>
      </c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 t="s">
        <v>5865</v>
      </c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>
        <v>648</v>
      </c>
      <c r="BB669" s="390">
        <v>1</v>
      </c>
    </row>
    <row r="670" spans="1:54" ht="24.95" customHeight="1">
      <c r="A670" s="322" t="s">
        <v>4807</v>
      </c>
      <c r="B670" s="19" t="s">
        <v>2211</v>
      </c>
      <c r="C670" s="26">
        <v>81</v>
      </c>
      <c r="D670" s="27">
        <v>2</v>
      </c>
      <c r="E670" s="27">
        <v>1</v>
      </c>
      <c r="F670" s="26" t="s">
        <v>5866</v>
      </c>
      <c r="G670" s="26" t="s">
        <v>5489</v>
      </c>
      <c r="H670" s="26"/>
      <c r="I670" s="26"/>
      <c r="J670" s="26"/>
      <c r="K670" s="26"/>
      <c r="L670" s="26"/>
      <c r="M670" s="26" t="s">
        <v>752</v>
      </c>
      <c r="N670" s="26" t="s">
        <v>5490</v>
      </c>
      <c r="O670" s="26"/>
      <c r="P670" s="26"/>
      <c r="Q670" s="26" t="s">
        <v>5491</v>
      </c>
      <c r="R670" s="26"/>
      <c r="S670" s="26"/>
      <c r="T670" s="26"/>
      <c r="U670" s="26"/>
      <c r="V670" s="26"/>
      <c r="W670" s="26"/>
      <c r="X670" s="26"/>
      <c r="Y670" s="26" t="s">
        <v>5492</v>
      </c>
      <c r="Z670" s="26"/>
      <c r="AA670" s="28" t="s">
        <v>6</v>
      </c>
      <c r="AB670" s="28" t="s">
        <v>5493</v>
      </c>
      <c r="AC670" s="28"/>
      <c r="AD670" s="28"/>
      <c r="AE670" s="28" t="s">
        <v>723</v>
      </c>
      <c r="AF670" s="28" t="s">
        <v>748</v>
      </c>
      <c r="AG670" s="28" t="s">
        <v>753</v>
      </c>
      <c r="AH670" s="28" t="s">
        <v>5494</v>
      </c>
      <c r="AI670" s="29"/>
      <c r="AJ670" s="30"/>
      <c r="AK670" s="31"/>
      <c r="AL670" s="328"/>
      <c r="AM670" s="329"/>
      <c r="AN670" s="25"/>
      <c r="AO670" s="24"/>
      <c r="AP670" s="258" t="s">
        <v>5495</v>
      </c>
      <c r="AQ670" s="259"/>
      <c r="AR670" s="259" t="s">
        <v>664</v>
      </c>
      <c r="AS670" s="259" t="s">
        <v>665</v>
      </c>
      <c r="AT670" s="262"/>
      <c r="AU670" s="262"/>
      <c r="AV670" s="262"/>
      <c r="AW670" s="262"/>
      <c r="AX670" s="262"/>
      <c r="AY670" s="262"/>
      <c r="AZ670" s="262"/>
      <c r="BA670" s="317">
        <v>548</v>
      </c>
      <c r="BB670" s="390">
        <v>1</v>
      </c>
    </row>
    <row r="671" spans="1:54" ht="24.95" customHeight="1">
      <c r="A671" s="322" t="s">
        <v>4807</v>
      </c>
      <c r="B671" s="19" t="s">
        <v>2201</v>
      </c>
      <c r="C671" s="26">
        <v>1</v>
      </c>
      <c r="D671" s="27">
        <v>1</v>
      </c>
      <c r="E671" s="27">
        <v>2</v>
      </c>
      <c r="F671" s="26" t="s">
        <v>5867</v>
      </c>
      <c r="G671" s="26" t="s">
        <v>5496</v>
      </c>
      <c r="H671" s="26" t="s">
        <v>5497</v>
      </c>
      <c r="I671" s="26" t="s">
        <v>5868</v>
      </c>
      <c r="J671" s="26"/>
      <c r="K671" s="26"/>
      <c r="L671" s="26"/>
      <c r="M671" s="26" t="s">
        <v>7</v>
      </c>
      <c r="N671" s="26" t="s">
        <v>5498</v>
      </c>
      <c r="O671" s="26"/>
      <c r="P671" s="26"/>
      <c r="Q671" s="26" t="s">
        <v>17</v>
      </c>
      <c r="R671" s="26"/>
      <c r="S671" s="26"/>
      <c r="T671" s="26" t="s">
        <v>5499</v>
      </c>
      <c r="U671" s="26" t="s">
        <v>5500</v>
      </c>
      <c r="V671" s="26" t="s">
        <v>5501</v>
      </c>
      <c r="W671" s="26"/>
      <c r="X671" s="26"/>
      <c r="Y671" s="26" t="s">
        <v>5502</v>
      </c>
      <c r="Z671" s="26"/>
      <c r="AA671" s="28" t="s">
        <v>6</v>
      </c>
      <c r="AB671" s="28" t="s">
        <v>5503</v>
      </c>
      <c r="AC671" s="28"/>
      <c r="AD671" s="28"/>
      <c r="AE671" s="28" t="s">
        <v>4</v>
      </c>
      <c r="AF671" s="28" t="s">
        <v>5</v>
      </c>
      <c r="AG671" s="28" t="s">
        <v>19</v>
      </c>
      <c r="AH671" s="28" t="s">
        <v>5486</v>
      </c>
      <c r="AI671" s="29"/>
      <c r="AJ671" s="30"/>
      <c r="AK671" s="31"/>
      <c r="AL671" s="328"/>
      <c r="AM671" s="329"/>
      <c r="AN671" s="25"/>
      <c r="AO671" s="24"/>
      <c r="AP671" s="258" t="s">
        <v>5504</v>
      </c>
      <c r="AQ671" s="259"/>
      <c r="AR671" s="259" t="s">
        <v>664</v>
      </c>
      <c r="AS671" s="259" t="s">
        <v>5505</v>
      </c>
      <c r="AT671" s="262"/>
      <c r="AU671" s="262"/>
      <c r="AV671" s="262"/>
      <c r="AW671" s="262"/>
      <c r="AX671" s="262"/>
      <c r="AY671" s="262"/>
      <c r="AZ671" s="262"/>
      <c r="BA671" s="317">
        <v>2</v>
      </c>
      <c r="BB671" s="390">
        <v>1</v>
      </c>
    </row>
    <row r="672" spans="1:54" ht="24.95" customHeight="1">
      <c r="A672" s="322" t="s">
        <v>6856</v>
      </c>
      <c r="B672" s="19"/>
      <c r="C672" s="26">
        <v>30</v>
      </c>
      <c r="D672" s="27"/>
      <c r="E672" s="27"/>
      <c r="F672" s="26" t="s">
        <v>6502</v>
      </c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 t="s">
        <v>4787</v>
      </c>
      <c r="AK672" s="31">
        <v>45075</v>
      </c>
      <c r="AL672" s="328"/>
      <c r="AM672" s="329"/>
      <c r="AN672" s="25"/>
      <c r="AO672" s="24"/>
      <c r="AP672" s="258" t="s">
        <v>6502</v>
      </c>
      <c r="AQ672" s="259">
        <v>99</v>
      </c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>
        <v>3</v>
      </c>
    </row>
    <row r="673" spans="1:54" ht="24.95" customHeight="1">
      <c r="A673" s="322" t="s">
        <v>4807</v>
      </c>
      <c r="B673" s="19" t="s">
        <v>2210</v>
      </c>
      <c r="C673" s="26">
        <v>30</v>
      </c>
      <c r="D673" s="27"/>
      <c r="E673" s="27"/>
      <c r="F673" s="26" t="s">
        <v>6254</v>
      </c>
      <c r="G673" s="26" t="s">
        <v>3</v>
      </c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 t="s">
        <v>4397</v>
      </c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 t="s">
        <v>2256</v>
      </c>
      <c r="AO673" s="24">
        <v>45060</v>
      </c>
      <c r="AP673" s="258" t="s">
        <v>4398</v>
      </c>
      <c r="AQ673" s="259"/>
      <c r="AR673" s="259" t="s">
        <v>671</v>
      </c>
      <c r="AS673" s="259" t="s">
        <v>4399</v>
      </c>
      <c r="AT673" s="262"/>
      <c r="AU673" s="262"/>
      <c r="AV673" s="262"/>
      <c r="AW673" s="262"/>
      <c r="AX673" s="262"/>
      <c r="AY673" s="262"/>
      <c r="AZ673" s="262"/>
      <c r="BA673" s="317">
        <v>535</v>
      </c>
      <c r="BB673" s="390">
        <v>2</v>
      </c>
    </row>
    <row r="674" spans="1:54" ht="24.95" customHeight="1">
      <c r="A674" s="322" t="s">
        <v>6856</v>
      </c>
      <c r="B674" s="19"/>
      <c r="C674" s="26">
        <v>16</v>
      </c>
      <c r="D674" s="27"/>
      <c r="E674" s="27"/>
      <c r="F674" s="26" t="s">
        <v>6837</v>
      </c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 t="s">
        <v>6838</v>
      </c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 t="s">
        <v>4787</v>
      </c>
      <c r="AK674" s="31">
        <v>45075</v>
      </c>
      <c r="AL674" s="328"/>
      <c r="AM674" s="329"/>
      <c r="AN674" s="25"/>
      <c r="AO674" s="24"/>
      <c r="AP674" s="258" t="s">
        <v>6839</v>
      </c>
      <c r="AQ674" s="259">
        <v>277</v>
      </c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>
        <v>3</v>
      </c>
    </row>
    <row r="675" spans="1:54" ht="24.95" customHeight="1">
      <c r="A675" s="322" t="s">
        <v>4807</v>
      </c>
      <c r="B675" s="19" t="s">
        <v>2215</v>
      </c>
      <c r="C675" s="26">
        <v>91</v>
      </c>
      <c r="D675" s="27" t="s">
        <v>827</v>
      </c>
      <c r="E675" s="27" t="s">
        <v>969</v>
      </c>
      <c r="F675" s="26" t="s">
        <v>5871</v>
      </c>
      <c r="G675" s="26" t="s">
        <v>3</v>
      </c>
      <c r="H675" s="26" t="s">
        <v>3</v>
      </c>
      <c r="I675" s="26"/>
      <c r="J675" s="26"/>
      <c r="K675" s="26"/>
      <c r="L675" s="26"/>
      <c r="M675" s="26" t="s">
        <v>970</v>
      </c>
      <c r="N675" s="26" t="s">
        <v>971</v>
      </c>
      <c r="O675" s="26"/>
      <c r="P675" s="26"/>
      <c r="Q675" s="26" t="s">
        <v>972</v>
      </c>
      <c r="R675" s="26"/>
      <c r="S675" s="26"/>
      <c r="T675" s="26"/>
      <c r="U675" s="26" t="s">
        <v>3</v>
      </c>
      <c r="V675" s="26"/>
      <c r="W675" s="26"/>
      <c r="X675" s="26"/>
      <c r="Y675" s="26" t="s">
        <v>973</v>
      </c>
      <c r="Z675" s="26"/>
      <c r="AA675" s="28" t="s">
        <v>974</v>
      </c>
      <c r="AB675" s="28" t="s">
        <v>975</v>
      </c>
      <c r="AC675" s="28"/>
      <c r="AD675" s="28"/>
      <c r="AE675" s="28" t="s">
        <v>701</v>
      </c>
      <c r="AF675" s="28" t="s">
        <v>720</v>
      </c>
      <c r="AG675" s="28"/>
      <c r="AH675" s="28" t="s">
        <v>976</v>
      </c>
      <c r="AI675" s="29"/>
      <c r="AJ675" s="30" t="s">
        <v>3</v>
      </c>
      <c r="AK675" s="31" t="s">
        <v>3</v>
      </c>
      <c r="AL675" s="328"/>
      <c r="AM675" s="329"/>
      <c r="AN675" s="25"/>
      <c r="AO675" s="24"/>
      <c r="AP675" s="258" t="s">
        <v>977</v>
      </c>
      <c r="AQ675" s="259"/>
      <c r="AR675" s="259" t="s">
        <v>834</v>
      </c>
      <c r="AS675" s="259" t="s">
        <v>665</v>
      </c>
      <c r="AT675" s="262"/>
      <c r="AU675" s="262"/>
      <c r="AV675" s="262" t="s">
        <v>969</v>
      </c>
      <c r="AW675" s="262"/>
      <c r="AX675" s="262"/>
      <c r="AY675" s="262"/>
      <c r="AZ675" s="262"/>
      <c r="BA675" s="317">
        <v>37</v>
      </c>
      <c r="BB675" s="390">
        <v>1</v>
      </c>
    </row>
    <row r="676" spans="1:54" ht="24.95" customHeight="1">
      <c r="A676" s="322" t="s">
        <v>4807</v>
      </c>
      <c r="B676" s="19" t="s">
        <v>2214</v>
      </c>
      <c r="C676" s="26">
        <v>87</v>
      </c>
      <c r="D676" s="27"/>
      <c r="E676" s="27"/>
      <c r="F676" s="26" t="s">
        <v>5872</v>
      </c>
      <c r="G676" s="26" t="s">
        <v>3</v>
      </c>
      <c r="H676" s="26"/>
      <c r="I676" s="26"/>
      <c r="J676" s="26"/>
      <c r="K676" s="26"/>
      <c r="L676" s="26"/>
      <c r="M676" s="26" t="s">
        <v>821</v>
      </c>
      <c r="N676" s="26" t="s">
        <v>5529</v>
      </c>
      <c r="O676" s="26"/>
      <c r="P676" s="26"/>
      <c r="Q676" s="26" t="s">
        <v>5530</v>
      </c>
      <c r="R676" s="26"/>
      <c r="S676" s="26"/>
      <c r="T676" s="26"/>
      <c r="U676" s="26"/>
      <c r="V676" s="26"/>
      <c r="W676" s="26"/>
      <c r="X676" s="26"/>
      <c r="Y676" s="26" t="s">
        <v>5531</v>
      </c>
      <c r="Z676" s="26"/>
      <c r="AA676" s="28" t="s">
        <v>5532</v>
      </c>
      <c r="AB676" s="28" t="s">
        <v>5533</v>
      </c>
      <c r="AC676" s="28"/>
      <c r="AD676" s="28"/>
      <c r="AE676" s="28" t="s">
        <v>4</v>
      </c>
      <c r="AF676" s="28" t="s">
        <v>5</v>
      </c>
      <c r="AG676" s="28" t="s">
        <v>822</v>
      </c>
      <c r="AH676" s="28" t="s">
        <v>5534</v>
      </c>
      <c r="AI676" s="29"/>
      <c r="AJ676" s="30"/>
      <c r="AK676" s="31"/>
      <c r="AL676" s="328"/>
      <c r="AM676" s="329"/>
      <c r="AN676" s="25"/>
      <c r="AO676" s="24"/>
      <c r="AP676" s="258" t="s">
        <v>5535</v>
      </c>
      <c r="AQ676" s="259"/>
      <c r="AR676" s="259" t="s">
        <v>664</v>
      </c>
      <c r="AS676" s="259" t="s">
        <v>665</v>
      </c>
      <c r="AT676" s="262"/>
      <c r="AU676" s="262"/>
      <c r="AV676" s="262"/>
      <c r="AW676" s="262"/>
      <c r="AX676" s="262"/>
      <c r="AY676" s="262"/>
      <c r="AZ676" s="262"/>
      <c r="BA676" s="317">
        <v>644</v>
      </c>
      <c r="BB676" s="390">
        <v>1</v>
      </c>
    </row>
    <row r="677" spans="1:54" ht="24.95" customHeight="1">
      <c r="A677" s="322" t="s">
        <v>4807</v>
      </c>
      <c r="B677" s="19" t="s">
        <v>2206</v>
      </c>
      <c r="C677" s="26">
        <v>15</v>
      </c>
      <c r="D677" s="27" t="s">
        <v>2202</v>
      </c>
      <c r="E677" s="27"/>
      <c r="F677" s="26" t="s">
        <v>5950</v>
      </c>
      <c r="G677" s="26" t="s">
        <v>2529</v>
      </c>
      <c r="H677" s="26" t="s">
        <v>3</v>
      </c>
      <c r="I677" s="26"/>
      <c r="J677" s="26"/>
      <c r="K677" s="26"/>
      <c r="L677" s="26"/>
      <c r="M677" s="26" t="s">
        <v>2530</v>
      </c>
      <c r="N677" s="26" t="s">
        <v>2531</v>
      </c>
      <c r="O677" s="26"/>
      <c r="P677" s="26" t="s">
        <v>2532</v>
      </c>
      <c r="Q677" s="26" t="s">
        <v>2533</v>
      </c>
      <c r="R677" s="26" t="s">
        <v>3</v>
      </c>
      <c r="S677" s="26"/>
      <c r="T677" s="26" t="s">
        <v>3</v>
      </c>
      <c r="U677" s="26" t="s">
        <v>3</v>
      </c>
      <c r="V677" s="26"/>
      <c r="W677" s="26"/>
      <c r="X677" s="26"/>
      <c r="Y677" s="26"/>
      <c r="Z677" s="26" t="s">
        <v>3</v>
      </c>
      <c r="AA677" s="28" t="s">
        <v>2534</v>
      </c>
      <c r="AB677" s="28" t="s">
        <v>2535</v>
      </c>
      <c r="AC677" s="28"/>
      <c r="AD677" s="28"/>
      <c r="AE677" s="28" t="s">
        <v>701</v>
      </c>
      <c r="AF677" s="28" t="s">
        <v>738</v>
      </c>
      <c r="AG677" s="28"/>
      <c r="AH677" s="28" t="s">
        <v>2536</v>
      </c>
      <c r="AI677" s="29"/>
      <c r="AJ677" s="30" t="s">
        <v>2285</v>
      </c>
      <c r="AK677" s="31">
        <v>39248</v>
      </c>
      <c r="AL677" s="328"/>
      <c r="AM677" s="329"/>
      <c r="AN677" s="25" t="s">
        <v>2256</v>
      </c>
      <c r="AO677" s="24">
        <v>45060</v>
      </c>
      <c r="AP677" s="258" t="s">
        <v>2537</v>
      </c>
      <c r="AQ677" s="259"/>
      <c r="AR677" s="259" t="s">
        <v>875</v>
      </c>
      <c r="AS677" s="259" t="s">
        <v>2538</v>
      </c>
      <c r="AT677" s="262"/>
      <c r="AU677" s="262"/>
      <c r="AV677" s="262"/>
      <c r="AW677" s="262"/>
      <c r="AX677" s="262"/>
      <c r="AY677" s="262"/>
      <c r="AZ677" s="262"/>
      <c r="BA677" s="317">
        <v>221</v>
      </c>
      <c r="BB677" s="390">
        <v>2</v>
      </c>
    </row>
    <row r="678" spans="1:54" ht="24.95" customHeight="1">
      <c r="A678" s="322" t="s">
        <v>4807</v>
      </c>
      <c r="B678" s="19" t="s">
        <v>2336</v>
      </c>
      <c r="C678" s="26">
        <v>14</v>
      </c>
      <c r="D678" s="27" t="s">
        <v>2432</v>
      </c>
      <c r="E678" s="27"/>
      <c r="F678" s="26" t="s">
        <v>5942</v>
      </c>
      <c r="G678" s="26" t="s">
        <v>2459</v>
      </c>
      <c r="H678" s="26" t="s">
        <v>3</v>
      </c>
      <c r="I678" s="26"/>
      <c r="J678" s="26"/>
      <c r="K678" s="26"/>
      <c r="L678" s="26"/>
      <c r="M678" s="26" t="s">
        <v>2460</v>
      </c>
      <c r="N678" s="26" t="s">
        <v>2461</v>
      </c>
      <c r="O678" s="26"/>
      <c r="P678" s="26" t="s">
        <v>3</v>
      </c>
      <c r="Q678" s="26" t="s">
        <v>2462</v>
      </c>
      <c r="R678" s="26" t="s">
        <v>3</v>
      </c>
      <c r="S678" s="26"/>
      <c r="T678" s="26" t="s">
        <v>3</v>
      </c>
      <c r="U678" s="26" t="s">
        <v>3</v>
      </c>
      <c r="V678" s="26"/>
      <c r="W678" s="26"/>
      <c r="X678" s="26"/>
      <c r="Y678" s="26"/>
      <c r="Z678" s="26" t="s">
        <v>3</v>
      </c>
      <c r="AA678" s="28" t="s">
        <v>2463</v>
      </c>
      <c r="AB678" s="28" t="s">
        <v>2464</v>
      </c>
      <c r="AC678" s="28"/>
      <c r="AD678" s="28"/>
      <c r="AE678" s="28" t="s">
        <v>4</v>
      </c>
      <c r="AF678" s="28" t="s">
        <v>683</v>
      </c>
      <c r="AG678" s="28"/>
      <c r="AH678" s="28" t="s">
        <v>2465</v>
      </c>
      <c r="AI678" s="29"/>
      <c r="AJ678" s="30" t="s">
        <v>2285</v>
      </c>
      <c r="AK678" s="31">
        <v>39248</v>
      </c>
      <c r="AL678" s="328"/>
      <c r="AM678" s="329"/>
      <c r="AN678" s="25" t="s">
        <v>2256</v>
      </c>
      <c r="AO678" s="24">
        <v>45060</v>
      </c>
      <c r="AP678" s="258" t="s">
        <v>2466</v>
      </c>
      <c r="AQ678" s="259"/>
      <c r="AR678" s="259" t="s">
        <v>875</v>
      </c>
      <c r="AS678" s="259" t="s">
        <v>2467</v>
      </c>
      <c r="AT678" s="262"/>
      <c r="AU678" s="262"/>
      <c r="AV678" s="262"/>
      <c r="AW678" s="262"/>
      <c r="AX678" s="262"/>
      <c r="AY678" s="262"/>
      <c r="AZ678" s="262"/>
      <c r="BA678" s="317">
        <v>213</v>
      </c>
      <c r="BB678" s="390">
        <v>2</v>
      </c>
    </row>
    <row r="679" spans="1:54" ht="24.95" customHeight="1">
      <c r="A679" s="322" t="s">
        <v>6856</v>
      </c>
      <c r="B679" s="19"/>
      <c r="C679" s="26">
        <v>21</v>
      </c>
      <c r="D679" s="27"/>
      <c r="E679" s="27"/>
      <c r="F679" s="26" t="s">
        <v>6483</v>
      </c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 t="s">
        <v>6484</v>
      </c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 t="s">
        <v>4787</v>
      </c>
      <c r="AK679" s="31">
        <v>45075</v>
      </c>
      <c r="AL679" s="328"/>
      <c r="AM679" s="329"/>
      <c r="AN679" s="25"/>
      <c r="AO679" s="24"/>
      <c r="AP679" s="258" t="s">
        <v>6485</v>
      </c>
      <c r="AQ679" s="259">
        <v>90</v>
      </c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>
        <v>3</v>
      </c>
    </row>
    <row r="680" spans="1:54" ht="24.95" customHeight="1">
      <c r="A680" s="322" t="s">
        <v>4807</v>
      </c>
      <c r="B680" s="19" t="s">
        <v>2214</v>
      </c>
      <c r="C680" s="26">
        <v>87</v>
      </c>
      <c r="D680" s="27"/>
      <c r="E680" s="27"/>
      <c r="F680" s="26" t="s">
        <v>5873</v>
      </c>
      <c r="G680" s="26" t="s">
        <v>3</v>
      </c>
      <c r="H680" s="26"/>
      <c r="I680" s="26"/>
      <c r="J680" s="26"/>
      <c r="K680" s="26"/>
      <c r="L680" s="26"/>
      <c r="M680" s="26" t="s">
        <v>673</v>
      </c>
      <c r="N680" s="26" t="s">
        <v>5536</v>
      </c>
      <c r="O680" s="26"/>
      <c r="P680" s="26"/>
      <c r="Q680" s="26" t="s">
        <v>5537</v>
      </c>
      <c r="R680" s="26"/>
      <c r="S680" s="26"/>
      <c r="T680" s="26"/>
      <c r="U680" s="26"/>
      <c r="V680" s="26"/>
      <c r="W680" s="26"/>
      <c r="X680" s="26"/>
      <c r="Y680" s="26" t="s">
        <v>5538</v>
      </c>
      <c r="Z680" s="26"/>
      <c r="AA680" s="28" t="s">
        <v>5539</v>
      </c>
      <c r="AB680" s="28" t="s">
        <v>819</v>
      </c>
      <c r="AC680" s="28"/>
      <c r="AD680" s="28"/>
      <c r="AE680" s="28" t="s">
        <v>4</v>
      </c>
      <c r="AF680" s="28" t="s">
        <v>675</v>
      </c>
      <c r="AG680" s="28" t="s">
        <v>676</v>
      </c>
      <c r="AH680" s="28" t="s">
        <v>5540</v>
      </c>
      <c r="AI680" s="29"/>
      <c r="AJ680" s="30"/>
      <c r="AK680" s="31"/>
      <c r="AL680" s="328"/>
      <c r="AM680" s="329"/>
      <c r="AN680" s="25"/>
      <c r="AO680" s="24"/>
      <c r="AP680" s="258" t="s">
        <v>5541</v>
      </c>
      <c r="AQ680" s="259"/>
      <c r="AR680" s="259" t="s">
        <v>664</v>
      </c>
      <c r="AS680" s="259" t="s">
        <v>665</v>
      </c>
      <c r="AT680" s="262"/>
      <c r="AU680" s="262"/>
      <c r="AV680" s="262"/>
      <c r="AW680" s="262"/>
      <c r="AX680" s="262"/>
      <c r="AY680" s="262"/>
      <c r="AZ680" s="262"/>
      <c r="BA680" s="317">
        <v>640</v>
      </c>
      <c r="BB680" s="390">
        <v>1</v>
      </c>
    </row>
    <row r="681" spans="1:54" ht="24.95" customHeight="1">
      <c r="A681" s="322" t="s">
        <v>4807</v>
      </c>
      <c r="B681" s="19" t="s">
        <v>2215</v>
      </c>
      <c r="C681" s="26">
        <v>91</v>
      </c>
      <c r="D681" s="27" t="s">
        <v>827</v>
      </c>
      <c r="E681" s="27" t="s">
        <v>886</v>
      </c>
      <c r="F681" s="26" t="s">
        <v>5874</v>
      </c>
      <c r="G681" s="26" t="s">
        <v>3</v>
      </c>
      <c r="H681" s="26" t="s">
        <v>3</v>
      </c>
      <c r="I681" s="26"/>
      <c r="J681" s="26"/>
      <c r="K681" s="26"/>
      <c r="L681" s="26"/>
      <c r="M681" s="26" t="s">
        <v>887</v>
      </c>
      <c r="N681" s="26" t="s">
        <v>888</v>
      </c>
      <c r="O681" s="26"/>
      <c r="P681" s="26"/>
      <c r="Q681" s="26" t="s">
        <v>889</v>
      </c>
      <c r="R681" s="26"/>
      <c r="S681" s="26"/>
      <c r="T681" s="26"/>
      <c r="U681" s="26" t="s">
        <v>3</v>
      </c>
      <c r="V681" s="26"/>
      <c r="W681" s="26"/>
      <c r="X681" s="26"/>
      <c r="Y681" s="26" t="s">
        <v>890</v>
      </c>
      <c r="Z681" s="26"/>
      <c r="AA681" s="28" t="s">
        <v>891</v>
      </c>
      <c r="AB681" s="28" t="s">
        <v>892</v>
      </c>
      <c r="AC681" s="28"/>
      <c r="AD681" s="28"/>
      <c r="AE681" s="28" t="s">
        <v>4</v>
      </c>
      <c r="AF681" s="28" t="s">
        <v>893</v>
      </c>
      <c r="AG681" s="28"/>
      <c r="AH681" s="28" t="s">
        <v>894</v>
      </c>
      <c r="AI681" s="29"/>
      <c r="AJ681" s="30" t="s">
        <v>895</v>
      </c>
      <c r="AK681" s="31" t="s">
        <v>3</v>
      </c>
      <c r="AL681" s="328"/>
      <c r="AM681" s="329"/>
      <c r="AN681" s="25"/>
      <c r="AO681" s="24"/>
      <c r="AP681" s="258" t="s">
        <v>896</v>
      </c>
      <c r="AQ681" s="259"/>
      <c r="AR681" s="259" t="s">
        <v>834</v>
      </c>
      <c r="AS681" s="259" t="s">
        <v>665</v>
      </c>
      <c r="AT681" s="262"/>
      <c r="AU681" s="262"/>
      <c r="AV681" s="262" t="s">
        <v>886</v>
      </c>
      <c r="AW681" s="262"/>
      <c r="AX681" s="262"/>
      <c r="AY681" s="262"/>
      <c r="AZ681" s="262"/>
      <c r="BA681" s="317">
        <v>28</v>
      </c>
      <c r="BB681" s="390">
        <v>1</v>
      </c>
    </row>
    <row r="682" spans="1:54" ht="24.95" customHeight="1">
      <c r="A682" s="322" t="s">
        <v>4807</v>
      </c>
      <c r="B682" s="19" t="s">
        <v>2214</v>
      </c>
      <c r="C682" s="26">
        <v>87</v>
      </c>
      <c r="D682" s="27"/>
      <c r="E682" s="27"/>
      <c r="F682" s="26" t="s">
        <v>6308</v>
      </c>
      <c r="G682" s="26" t="s">
        <v>4779</v>
      </c>
      <c r="H682" s="26"/>
      <c r="I682" s="26"/>
      <c r="J682" s="26"/>
      <c r="K682" s="26"/>
      <c r="L682" s="26"/>
      <c r="M682" s="26" t="s">
        <v>673</v>
      </c>
      <c r="N682" s="26" t="s">
        <v>4780</v>
      </c>
      <c r="O682" s="26"/>
      <c r="P682" s="26"/>
      <c r="Q682" s="26" t="s">
        <v>4781</v>
      </c>
      <c r="R682" s="26"/>
      <c r="S682" s="26"/>
      <c r="T682" s="26"/>
      <c r="U682" s="26"/>
      <c r="V682" s="26"/>
      <c r="W682" s="26"/>
      <c r="X682" s="26"/>
      <c r="Y682" s="26" t="s">
        <v>4782</v>
      </c>
      <c r="Z682" s="26"/>
      <c r="AA682" s="28" t="s">
        <v>4783</v>
      </c>
      <c r="AB682" s="28" t="s">
        <v>4784</v>
      </c>
      <c r="AC682" s="28"/>
      <c r="AD682" s="28"/>
      <c r="AE682" s="28" t="s">
        <v>4</v>
      </c>
      <c r="AF682" s="28" t="s">
        <v>675</v>
      </c>
      <c r="AG682" s="28" t="s">
        <v>676</v>
      </c>
      <c r="AH682" s="28" t="s">
        <v>4785</v>
      </c>
      <c r="AI682" s="29"/>
      <c r="AJ682" s="30"/>
      <c r="AK682" s="31"/>
      <c r="AL682" s="328"/>
      <c r="AM682" s="329"/>
      <c r="AN682" s="25" t="s">
        <v>2256</v>
      </c>
      <c r="AO682" s="24">
        <v>45060</v>
      </c>
      <c r="AP682" s="258" t="s">
        <v>4786</v>
      </c>
      <c r="AQ682" s="259"/>
      <c r="AR682" s="259" t="s">
        <v>664</v>
      </c>
      <c r="AS682" s="259" t="s">
        <v>665</v>
      </c>
      <c r="AT682" s="262"/>
      <c r="AU682" s="262"/>
      <c r="AV682" s="262"/>
      <c r="AW682" s="262"/>
      <c r="AX682" s="262"/>
      <c r="AY682" s="262"/>
      <c r="AZ682" s="262"/>
      <c r="BA682" s="317">
        <v>641</v>
      </c>
      <c r="BB682" s="390">
        <v>2</v>
      </c>
    </row>
    <row r="683" spans="1:54" ht="24.95" customHeight="1">
      <c r="A683" s="322" t="s">
        <v>4807</v>
      </c>
      <c r="B683" s="19" t="s">
        <v>2214</v>
      </c>
      <c r="C683" s="26">
        <v>87</v>
      </c>
      <c r="D683" s="27"/>
      <c r="E683" s="27"/>
      <c r="F683" s="26" t="s">
        <v>6303</v>
      </c>
      <c r="G683" s="26" t="s">
        <v>3</v>
      </c>
      <c r="H683" s="26" t="s">
        <v>3</v>
      </c>
      <c r="I683" s="26"/>
      <c r="J683" s="26"/>
      <c r="K683" s="26"/>
      <c r="L683" s="26"/>
      <c r="M683" s="26" t="s">
        <v>4750</v>
      </c>
      <c r="N683" s="26" t="s">
        <v>4751</v>
      </c>
      <c r="O683" s="26"/>
      <c r="P683" s="26" t="s">
        <v>3</v>
      </c>
      <c r="Q683" s="26" t="s">
        <v>3</v>
      </c>
      <c r="R683" s="26" t="s">
        <v>3</v>
      </c>
      <c r="S683" s="26"/>
      <c r="T683" s="26" t="s">
        <v>3</v>
      </c>
      <c r="U683" s="26" t="s">
        <v>3</v>
      </c>
      <c r="V683" s="26"/>
      <c r="W683" s="26"/>
      <c r="X683" s="26"/>
      <c r="Y683" s="26"/>
      <c r="Z683" s="26" t="s">
        <v>3</v>
      </c>
      <c r="AA683" s="28" t="s">
        <v>4752</v>
      </c>
      <c r="AB683" s="28" t="s">
        <v>3183</v>
      </c>
      <c r="AC683" s="28"/>
      <c r="AD683" s="28"/>
      <c r="AE683" s="28" t="s">
        <v>695</v>
      </c>
      <c r="AF683" s="28" t="s">
        <v>1573</v>
      </c>
      <c r="AG683" s="28"/>
      <c r="AH683" s="28" t="s">
        <v>4753</v>
      </c>
      <c r="AI683" s="29"/>
      <c r="AJ683" s="30" t="s">
        <v>2285</v>
      </c>
      <c r="AK683" s="31">
        <v>39248</v>
      </c>
      <c r="AL683" s="328"/>
      <c r="AM683" s="329"/>
      <c r="AN683" s="25" t="s">
        <v>2256</v>
      </c>
      <c r="AO683" s="24">
        <v>45060</v>
      </c>
      <c r="AP683" s="258" t="s">
        <v>4754</v>
      </c>
      <c r="AQ683" s="259"/>
      <c r="AR683" s="259" t="s">
        <v>875</v>
      </c>
      <c r="AS683" s="259" t="s">
        <v>4755</v>
      </c>
      <c r="AT683" s="262"/>
      <c r="AU683" s="262"/>
      <c r="AV683" s="262"/>
      <c r="AW683" s="262"/>
      <c r="AX683" s="262"/>
      <c r="AY683" s="262"/>
      <c r="AZ683" s="262"/>
      <c r="BA683" s="317">
        <v>622</v>
      </c>
      <c r="BB683" s="390">
        <v>2</v>
      </c>
    </row>
    <row r="684" spans="1:54" ht="24.95" customHeight="1">
      <c r="A684" s="322" t="s">
        <v>4807</v>
      </c>
      <c r="B684" s="19" t="s">
        <v>2206</v>
      </c>
      <c r="C684" s="26">
        <v>15</v>
      </c>
      <c r="D684" s="27" t="s">
        <v>2202</v>
      </c>
      <c r="E684" s="27"/>
      <c r="F684" s="26" t="s">
        <v>5961</v>
      </c>
      <c r="G684" s="26" t="s">
        <v>2613</v>
      </c>
      <c r="H684" s="26" t="s">
        <v>3</v>
      </c>
      <c r="I684" s="26"/>
      <c r="J684" s="26"/>
      <c r="K684" s="26"/>
      <c r="L684" s="26"/>
      <c r="M684" s="26" t="s">
        <v>2614</v>
      </c>
      <c r="N684" s="26" t="s">
        <v>2615</v>
      </c>
      <c r="O684" s="26"/>
      <c r="P684" s="26" t="s">
        <v>3</v>
      </c>
      <c r="Q684" s="26" t="s">
        <v>2616</v>
      </c>
      <c r="R684" s="26" t="s">
        <v>3</v>
      </c>
      <c r="S684" s="26"/>
      <c r="T684" s="26" t="s">
        <v>3</v>
      </c>
      <c r="U684" s="26" t="s">
        <v>3</v>
      </c>
      <c r="V684" s="26"/>
      <c r="W684" s="26"/>
      <c r="X684" s="26"/>
      <c r="Y684" s="26"/>
      <c r="Z684" s="26" t="s">
        <v>3</v>
      </c>
      <c r="AA684" s="28" t="s">
        <v>2617</v>
      </c>
      <c r="AB684" s="28" t="s">
        <v>2618</v>
      </c>
      <c r="AC684" s="28"/>
      <c r="AD684" s="28"/>
      <c r="AE684" s="28" t="s">
        <v>4</v>
      </c>
      <c r="AF684" s="28" t="s">
        <v>675</v>
      </c>
      <c r="AG684" s="28"/>
      <c r="AH684" s="28" t="s">
        <v>2619</v>
      </c>
      <c r="AI684" s="29"/>
      <c r="AJ684" s="30" t="s">
        <v>2285</v>
      </c>
      <c r="AK684" s="31">
        <v>39248</v>
      </c>
      <c r="AL684" s="328"/>
      <c r="AM684" s="329"/>
      <c r="AN684" s="25" t="s">
        <v>2256</v>
      </c>
      <c r="AO684" s="24">
        <v>45060</v>
      </c>
      <c r="AP684" s="258" t="s">
        <v>2620</v>
      </c>
      <c r="AQ684" s="259"/>
      <c r="AR684" s="259" t="s">
        <v>875</v>
      </c>
      <c r="AS684" s="259" t="s">
        <v>2621</v>
      </c>
      <c r="AT684" s="262"/>
      <c r="AU684" s="262"/>
      <c r="AV684" s="262"/>
      <c r="AW684" s="262"/>
      <c r="AX684" s="262"/>
      <c r="AY684" s="262"/>
      <c r="AZ684" s="262"/>
      <c r="BA684" s="317">
        <v>232</v>
      </c>
      <c r="BB684" s="390">
        <v>2</v>
      </c>
    </row>
    <row r="685" spans="1:54" ht="24.95" customHeight="1">
      <c r="A685" s="322" t="s">
        <v>4807</v>
      </c>
      <c r="B685" s="19" t="s">
        <v>2336</v>
      </c>
      <c r="C685" s="26">
        <v>14</v>
      </c>
      <c r="D685" s="27" t="s">
        <v>2337</v>
      </c>
      <c r="E685" s="27"/>
      <c r="F685" s="26" t="s">
        <v>5930</v>
      </c>
      <c r="G685" s="26" t="s">
        <v>2355</v>
      </c>
      <c r="H685" s="26" t="s">
        <v>3</v>
      </c>
      <c r="I685" s="26"/>
      <c r="J685" s="26"/>
      <c r="K685" s="26"/>
      <c r="L685" s="26"/>
      <c r="M685" s="26" t="s">
        <v>2339</v>
      </c>
      <c r="N685" s="26" t="s">
        <v>2356</v>
      </c>
      <c r="O685" s="26"/>
      <c r="P685" s="26" t="s">
        <v>3</v>
      </c>
      <c r="Q685" s="26" t="s">
        <v>2357</v>
      </c>
      <c r="R685" s="26" t="s">
        <v>3</v>
      </c>
      <c r="S685" s="26"/>
      <c r="T685" s="26" t="s">
        <v>3</v>
      </c>
      <c r="U685" s="26" t="s">
        <v>3</v>
      </c>
      <c r="V685" s="26"/>
      <c r="W685" s="26"/>
      <c r="X685" s="26"/>
      <c r="Y685" s="26"/>
      <c r="Z685" s="26" t="s">
        <v>3</v>
      </c>
      <c r="AA685" s="28" t="s">
        <v>2358</v>
      </c>
      <c r="AB685" s="28" t="s">
        <v>2359</v>
      </c>
      <c r="AC685" s="28"/>
      <c r="AD685" s="28"/>
      <c r="AE685" s="28" t="s">
        <v>695</v>
      </c>
      <c r="AF685" s="28" t="s">
        <v>2344</v>
      </c>
      <c r="AG685" s="28"/>
      <c r="AH685" s="28" t="s">
        <v>2360</v>
      </c>
      <c r="AI685" s="29"/>
      <c r="AJ685" s="30" t="s">
        <v>2285</v>
      </c>
      <c r="AK685" s="31">
        <v>39248</v>
      </c>
      <c r="AL685" s="328"/>
      <c r="AM685" s="329"/>
      <c r="AN685" s="25" t="s">
        <v>2256</v>
      </c>
      <c r="AO685" s="24">
        <v>45060</v>
      </c>
      <c r="AP685" s="258" t="s">
        <v>2361</v>
      </c>
      <c r="AQ685" s="259"/>
      <c r="AR685" s="259" t="s">
        <v>875</v>
      </c>
      <c r="AS685" s="259" t="s">
        <v>2362</v>
      </c>
      <c r="AT685" s="262"/>
      <c r="AU685" s="262"/>
      <c r="AV685" s="262"/>
      <c r="AW685" s="262"/>
      <c r="AX685" s="262"/>
      <c r="AY685" s="262"/>
      <c r="AZ685" s="262"/>
      <c r="BA685" s="317">
        <v>200</v>
      </c>
      <c r="BB685" s="390">
        <v>2</v>
      </c>
    </row>
    <row r="686" spans="1:54" ht="24.95" customHeight="1">
      <c r="A686" s="322" t="s">
        <v>4807</v>
      </c>
      <c r="B686" s="19" t="s">
        <v>2227</v>
      </c>
      <c r="C686" s="26">
        <v>92</v>
      </c>
      <c r="D686" s="27" t="s">
        <v>1857</v>
      </c>
      <c r="E686" s="27" t="s">
        <v>2084</v>
      </c>
      <c r="F686" s="26" t="s">
        <v>5875</v>
      </c>
      <c r="G686" s="26" t="s">
        <v>2085</v>
      </c>
      <c r="H686" s="26" t="s">
        <v>1252</v>
      </c>
      <c r="I686" s="26"/>
      <c r="J686" s="26"/>
      <c r="K686" s="26"/>
      <c r="L686" s="26"/>
      <c r="M686" s="26" t="s">
        <v>2231</v>
      </c>
      <c r="N686" s="26" t="s">
        <v>2086</v>
      </c>
      <c r="O686" s="26"/>
      <c r="P686" s="26"/>
      <c r="Q686" s="26" t="s">
        <v>2087</v>
      </c>
      <c r="R686" s="26"/>
      <c r="S686" s="26"/>
      <c r="T686" s="26"/>
      <c r="U686" s="26"/>
      <c r="V686" s="26"/>
      <c r="W686" s="26"/>
      <c r="X686" s="26"/>
      <c r="Y686" s="26" t="s">
        <v>2088</v>
      </c>
      <c r="Z686" s="26"/>
      <c r="AA686" s="28" t="s">
        <v>2089</v>
      </c>
      <c r="AB686" s="28" t="s">
        <v>2090</v>
      </c>
      <c r="AC686" s="28"/>
      <c r="AD686" s="28"/>
      <c r="AE686" s="28" t="s">
        <v>4</v>
      </c>
      <c r="AF686" s="28" t="s">
        <v>893</v>
      </c>
      <c r="AG686" s="28"/>
      <c r="AH686" s="28" t="s">
        <v>2091</v>
      </c>
      <c r="AI686" s="29"/>
      <c r="AJ686" s="30"/>
      <c r="AK686" s="31"/>
      <c r="AL686" s="328"/>
      <c r="AM686" s="329"/>
      <c r="AN686" s="25"/>
      <c r="AO686" s="24"/>
      <c r="AP686" s="258" t="s">
        <v>2092</v>
      </c>
      <c r="AQ686" s="259"/>
      <c r="AR686" s="259" t="s">
        <v>1311</v>
      </c>
      <c r="AS686" s="259" t="s">
        <v>665</v>
      </c>
      <c r="AT686" s="262"/>
      <c r="AU686" s="262"/>
      <c r="AV686" s="262"/>
      <c r="AW686" s="262" t="s">
        <v>2084</v>
      </c>
      <c r="AX686" s="262"/>
      <c r="AY686" s="262"/>
      <c r="AZ686" s="262"/>
      <c r="BA686" s="317">
        <v>167</v>
      </c>
      <c r="BB686" s="390">
        <v>1</v>
      </c>
    </row>
    <row r="687" spans="1:54" ht="24.95" customHeight="1">
      <c r="A687" s="322" t="s">
        <v>4807</v>
      </c>
      <c r="B687" s="19" t="s">
        <v>2206</v>
      </c>
      <c r="C687" s="26">
        <v>15</v>
      </c>
      <c r="D687" s="27" t="s">
        <v>2202</v>
      </c>
      <c r="E687" s="27"/>
      <c r="F687" s="26" t="s">
        <v>6002</v>
      </c>
      <c r="G687" s="26" t="s">
        <v>2863</v>
      </c>
      <c r="H687" s="26" t="s">
        <v>3</v>
      </c>
      <c r="I687" s="26"/>
      <c r="J687" s="26"/>
      <c r="K687" s="26"/>
      <c r="L687" s="26"/>
      <c r="M687" s="26" t="s">
        <v>2864</v>
      </c>
      <c r="N687" s="26" t="s">
        <v>2865</v>
      </c>
      <c r="O687" s="26"/>
      <c r="P687" s="26" t="s">
        <v>3</v>
      </c>
      <c r="Q687" s="26" t="s">
        <v>2866</v>
      </c>
      <c r="R687" s="26" t="s">
        <v>3</v>
      </c>
      <c r="S687" s="26"/>
      <c r="T687" s="26" t="s">
        <v>3</v>
      </c>
      <c r="U687" s="26" t="s">
        <v>3</v>
      </c>
      <c r="V687" s="26"/>
      <c r="W687" s="26"/>
      <c r="X687" s="26"/>
      <c r="Y687" s="26"/>
      <c r="Z687" s="26" t="s">
        <v>3</v>
      </c>
      <c r="AA687" s="28" t="s">
        <v>2867</v>
      </c>
      <c r="AB687" s="28" t="s">
        <v>2868</v>
      </c>
      <c r="AC687" s="28"/>
      <c r="AD687" s="28"/>
      <c r="AE687" s="28" t="s">
        <v>701</v>
      </c>
      <c r="AF687" s="28" t="s">
        <v>2198</v>
      </c>
      <c r="AG687" s="28"/>
      <c r="AH687" s="28" t="s">
        <v>2869</v>
      </c>
      <c r="AI687" s="29"/>
      <c r="AJ687" s="30" t="s">
        <v>2285</v>
      </c>
      <c r="AK687" s="31">
        <v>39248</v>
      </c>
      <c r="AL687" s="328"/>
      <c r="AM687" s="329"/>
      <c r="AN687" s="25" t="s">
        <v>2256</v>
      </c>
      <c r="AO687" s="24">
        <v>45060</v>
      </c>
      <c r="AP687" s="258" t="s">
        <v>2870</v>
      </c>
      <c r="AQ687" s="259"/>
      <c r="AR687" s="259" t="s">
        <v>875</v>
      </c>
      <c r="AS687" s="259" t="s">
        <v>2871</v>
      </c>
      <c r="AT687" s="262"/>
      <c r="AU687" s="262"/>
      <c r="AV687" s="262"/>
      <c r="AW687" s="262"/>
      <c r="AX687" s="262"/>
      <c r="AY687" s="262"/>
      <c r="AZ687" s="262"/>
      <c r="BA687" s="317">
        <v>273</v>
      </c>
      <c r="BB687" s="390">
        <v>2</v>
      </c>
    </row>
    <row r="688" spans="1:54" ht="24.95" customHeight="1">
      <c r="A688" s="322" t="s">
        <v>4807</v>
      </c>
      <c r="B688" s="19" t="s">
        <v>2206</v>
      </c>
      <c r="C688" s="26">
        <v>15</v>
      </c>
      <c r="D688" s="27" t="s">
        <v>2207</v>
      </c>
      <c r="E688" s="27"/>
      <c r="F688" s="26" t="s">
        <v>6127</v>
      </c>
      <c r="G688" s="26" t="s">
        <v>3829</v>
      </c>
      <c r="H688" s="26"/>
      <c r="I688" s="26"/>
      <c r="J688" s="26"/>
      <c r="K688" s="26"/>
      <c r="L688" s="26"/>
      <c r="M688" s="26"/>
      <c r="N688" s="26"/>
      <c r="O688" s="26"/>
      <c r="P688" s="26" t="s">
        <v>3830</v>
      </c>
      <c r="Q688" s="26"/>
      <c r="R688" s="26"/>
      <c r="S688" s="26" t="s">
        <v>3831</v>
      </c>
      <c r="T688" s="26"/>
      <c r="U688" s="26" t="s">
        <v>3832</v>
      </c>
      <c r="V688" s="26"/>
      <c r="W688" s="26"/>
      <c r="X688" s="26"/>
      <c r="Y688" s="26" t="s">
        <v>3833</v>
      </c>
      <c r="Z688" s="26" t="s">
        <v>3834</v>
      </c>
      <c r="AA688" s="28" t="s">
        <v>3835</v>
      </c>
      <c r="AB688" s="28" t="s">
        <v>3836</v>
      </c>
      <c r="AC688" s="28"/>
      <c r="AD688" s="28"/>
      <c r="AE688" s="28"/>
      <c r="AF688" s="28"/>
      <c r="AG688" s="28"/>
      <c r="AH688" s="28"/>
      <c r="AI688" s="29"/>
      <c r="AJ688" s="30" t="s">
        <v>2423</v>
      </c>
      <c r="AK688" s="31">
        <v>39248</v>
      </c>
      <c r="AL688" s="328"/>
      <c r="AM688" s="329"/>
      <c r="AN688" s="25" t="s">
        <v>2256</v>
      </c>
      <c r="AO688" s="24">
        <v>45060</v>
      </c>
      <c r="AP688" s="258" t="s">
        <v>3837</v>
      </c>
      <c r="AQ688" s="259"/>
      <c r="AR688" s="259" t="s">
        <v>2200</v>
      </c>
      <c r="AS688" s="259" t="s">
        <v>665</v>
      </c>
      <c r="AT688" s="262"/>
      <c r="AU688" s="262"/>
      <c r="AV688" s="262"/>
      <c r="AW688" s="262"/>
      <c r="AX688" s="262"/>
      <c r="AY688" s="262"/>
      <c r="AZ688" s="262"/>
      <c r="BA688" s="317">
        <v>404</v>
      </c>
      <c r="BB688" s="390">
        <v>2</v>
      </c>
    </row>
    <row r="689" spans="1:54" ht="24.95" customHeight="1">
      <c r="A689" s="322" t="s">
        <v>4807</v>
      </c>
      <c r="B689" s="19" t="s">
        <v>2215</v>
      </c>
      <c r="C689" s="26">
        <v>91</v>
      </c>
      <c r="D689" s="27" t="s">
        <v>827</v>
      </c>
      <c r="E689" s="27" t="s">
        <v>1334</v>
      </c>
      <c r="F689" s="26" t="s">
        <v>5877</v>
      </c>
      <c r="G689" s="26" t="s">
        <v>3</v>
      </c>
      <c r="H689" s="26" t="s">
        <v>1335</v>
      </c>
      <c r="I689" s="26"/>
      <c r="J689" s="26"/>
      <c r="K689" s="26"/>
      <c r="L689" s="26"/>
      <c r="M689" s="26" t="s">
        <v>1336</v>
      </c>
      <c r="N689" s="26" t="s">
        <v>1337</v>
      </c>
      <c r="O689" s="26"/>
      <c r="P689" s="26"/>
      <c r="Q689" s="26" t="s">
        <v>1338</v>
      </c>
      <c r="R689" s="26"/>
      <c r="S689" s="26"/>
      <c r="T689" s="26"/>
      <c r="U689" s="26" t="s">
        <v>3</v>
      </c>
      <c r="V689" s="26"/>
      <c r="W689" s="26"/>
      <c r="X689" s="26"/>
      <c r="Y689" s="26" t="s">
        <v>1339</v>
      </c>
      <c r="Z689" s="26"/>
      <c r="AA689" s="28" t="s">
        <v>1340</v>
      </c>
      <c r="AB689" s="28" t="s">
        <v>820</v>
      </c>
      <c r="AC689" s="28"/>
      <c r="AD689" s="28"/>
      <c r="AE689" s="28" t="s">
        <v>4</v>
      </c>
      <c r="AF689" s="28" t="s">
        <v>1341</v>
      </c>
      <c r="AG689" s="28"/>
      <c r="AH689" s="28" t="s">
        <v>1342</v>
      </c>
      <c r="AI689" s="29"/>
      <c r="AJ689" s="30" t="s">
        <v>3</v>
      </c>
      <c r="AK689" s="31" t="s">
        <v>3</v>
      </c>
      <c r="AL689" s="328"/>
      <c r="AM689" s="329"/>
      <c r="AN689" s="25"/>
      <c r="AO689" s="24"/>
      <c r="AP689" s="258" t="s">
        <v>1343</v>
      </c>
      <c r="AQ689" s="259"/>
      <c r="AR689" s="259" t="s">
        <v>834</v>
      </c>
      <c r="AS689" s="259" t="s">
        <v>665</v>
      </c>
      <c r="AT689" s="262"/>
      <c r="AU689" s="262"/>
      <c r="AV689" s="262" t="s">
        <v>1334</v>
      </c>
      <c r="AW689" s="262"/>
      <c r="AX689" s="262"/>
      <c r="AY689" s="262"/>
      <c r="AZ689" s="262"/>
      <c r="BA689" s="317">
        <v>75</v>
      </c>
      <c r="BB689" s="390">
        <v>1</v>
      </c>
    </row>
    <row r="690" spans="1:54" ht="24.95" customHeight="1">
      <c r="A690" s="322" t="s">
        <v>4807</v>
      </c>
      <c r="B690" s="19" t="s">
        <v>2206</v>
      </c>
      <c r="C690" s="26">
        <v>15</v>
      </c>
      <c r="D690" s="27" t="s">
        <v>2202</v>
      </c>
      <c r="E690" s="27"/>
      <c r="F690" s="26" t="s">
        <v>5975</v>
      </c>
      <c r="G690" s="26" t="s">
        <v>2721</v>
      </c>
      <c r="H690" s="26" t="s">
        <v>3</v>
      </c>
      <c r="I690" s="26"/>
      <c r="J690" s="26"/>
      <c r="K690" s="26"/>
      <c r="L690" s="26"/>
      <c r="M690" s="26" t="s">
        <v>2722</v>
      </c>
      <c r="N690" s="26" t="s">
        <v>2723</v>
      </c>
      <c r="O690" s="26"/>
      <c r="P690" s="26" t="s">
        <v>3</v>
      </c>
      <c r="Q690" s="26" t="s">
        <v>2724</v>
      </c>
      <c r="R690" s="26" t="s">
        <v>3</v>
      </c>
      <c r="S690" s="26"/>
      <c r="T690" s="26" t="s">
        <v>3</v>
      </c>
      <c r="U690" s="26" t="s">
        <v>3</v>
      </c>
      <c r="V690" s="26"/>
      <c r="W690" s="26"/>
      <c r="X690" s="26"/>
      <c r="Y690" s="26"/>
      <c r="Z690" s="26" t="s">
        <v>3</v>
      </c>
      <c r="AA690" s="28" t="s">
        <v>2725</v>
      </c>
      <c r="AB690" s="28" t="s">
        <v>2726</v>
      </c>
      <c r="AC690" s="28"/>
      <c r="AD690" s="28"/>
      <c r="AE690" s="28" t="s">
        <v>695</v>
      </c>
      <c r="AF690" s="28" t="s">
        <v>696</v>
      </c>
      <c r="AG690" s="28"/>
      <c r="AH690" s="28" t="s">
        <v>2727</v>
      </c>
      <c r="AI690" s="29"/>
      <c r="AJ690" s="30" t="s">
        <v>2285</v>
      </c>
      <c r="AK690" s="31">
        <v>39248</v>
      </c>
      <c r="AL690" s="328"/>
      <c r="AM690" s="329"/>
      <c r="AN690" s="25" t="s">
        <v>2256</v>
      </c>
      <c r="AO690" s="24">
        <v>45060</v>
      </c>
      <c r="AP690" s="258" t="s">
        <v>2728</v>
      </c>
      <c r="AQ690" s="259"/>
      <c r="AR690" s="259" t="s">
        <v>875</v>
      </c>
      <c r="AS690" s="259" t="s">
        <v>2729</v>
      </c>
      <c r="AT690" s="262"/>
      <c r="AU690" s="262"/>
      <c r="AV690" s="262"/>
      <c r="AW690" s="262"/>
      <c r="AX690" s="262"/>
      <c r="AY690" s="262"/>
      <c r="AZ690" s="262"/>
      <c r="BA690" s="317">
        <v>246</v>
      </c>
      <c r="BB690" s="390">
        <v>2</v>
      </c>
    </row>
    <row r="691" spans="1:54" ht="24.95" customHeight="1">
      <c r="A691" s="322" t="s">
        <v>4807</v>
      </c>
      <c r="B691" s="19" t="s">
        <v>5176</v>
      </c>
      <c r="C691" s="26">
        <v>52</v>
      </c>
      <c r="D691" s="27"/>
      <c r="E691" s="27"/>
      <c r="F691" s="26" t="s">
        <v>5878</v>
      </c>
      <c r="G691" s="26" t="s">
        <v>5542</v>
      </c>
      <c r="H691" s="26" t="s">
        <v>3</v>
      </c>
      <c r="I691" s="26"/>
      <c r="J691" s="26"/>
      <c r="K691" s="26"/>
      <c r="L691" s="26"/>
      <c r="M691" s="26" t="s">
        <v>3</v>
      </c>
      <c r="N691" s="26" t="s">
        <v>3</v>
      </c>
      <c r="O691" s="26"/>
      <c r="P691" s="26" t="s">
        <v>3</v>
      </c>
      <c r="Q691" s="26" t="s">
        <v>3</v>
      </c>
      <c r="R691" s="26" t="s">
        <v>3</v>
      </c>
      <c r="S691" s="26"/>
      <c r="T691" s="26" t="s">
        <v>3</v>
      </c>
      <c r="U691" s="26" t="s">
        <v>3</v>
      </c>
      <c r="V691" s="26"/>
      <c r="W691" s="26"/>
      <c r="X691" s="26"/>
      <c r="Y691" s="26"/>
      <c r="Z691" s="26" t="s">
        <v>3</v>
      </c>
      <c r="AA691" s="28" t="s">
        <v>5543</v>
      </c>
      <c r="AB691" s="28" t="s">
        <v>3</v>
      </c>
      <c r="AC691" s="28"/>
      <c r="AD691" s="28"/>
      <c r="AE691" s="28" t="s">
        <v>3</v>
      </c>
      <c r="AF691" s="28" t="s">
        <v>3</v>
      </c>
      <c r="AG691" s="28"/>
      <c r="AH691" s="28" t="s">
        <v>3</v>
      </c>
      <c r="AI691" s="29"/>
      <c r="AJ691" s="30" t="s">
        <v>746</v>
      </c>
      <c r="AK691" s="31">
        <v>39248</v>
      </c>
      <c r="AL691" s="328"/>
      <c r="AM691" s="329"/>
      <c r="AN691" s="25"/>
      <c r="AO691" s="24"/>
      <c r="AP691" s="258" t="s">
        <v>5543</v>
      </c>
      <c r="AQ691" s="259"/>
      <c r="AR691" s="259" t="s">
        <v>875</v>
      </c>
      <c r="AS691" s="259" t="s">
        <v>5544</v>
      </c>
      <c r="AT691" s="262"/>
      <c r="AU691" s="262"/>
      <c r="AV691" s="262"/>
      <c r="AW691" s="262"/>
      <c r="AX691" s="262"/>
      <c r="AY691" s="262"/>
      <c r="AZ691" s="262"/>
      <c r="BA691" s="317">
        <v>544</v>
      </c>
      <c r="BB691" s="390">
        <v>1</v>
      </c>
    </row>
    <row r="692" spans="1:54" ht="24.95" customHeight="1">
      <c r="A692" s="322" t="s">
        <v>6856</v>
      </c>
      <c r="B692" s="19"/>
      <c r="C692" s="26">
        <v>32</v>
      </c>
      <c r="D692" s="27"/>
      <c r="E692" s="27"/>
      <c r="F692" s="26" t="s">
        <v>6391</v>
      </c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 t="s">
        <v>6392</v>
      </c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 t="s">
        <v>4787</v>
      </c>
      <c r="AK692" s="31">
        <v>45075</v>
      </c>
      <c r="AL692" s="328"/>
      <c r="AM692" s="329"/>
      <c r="AN692" s="25"/>
      <c r="AO692" s="24"/>
      <c r="AP692" s="258" t="s">
        <v>6391</v>
      </c>
      <c r="AQ692" s="259">
        <v>45</v>
      </c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>
        <v>3</v>
      </c>
    </row>
    <row r="693" spans="1:54" ht="24.95" customHeight="1">
      <c r="A693" s="322" t="s">
        <v>4807</v>
      </c>
      <c r="B693" s="19" t="s">
        <v>2227</v>
      </c>
      <c r="C693" s="26">
        <v>92</v>
      </c>
      <c r="D693" s="27" t="s">
        <v>1857</v>
      </c>
      <c r="E693" s="27" t="s">
        <v>2048</v>
      </c>
      <c r="F693" s="26" t="s">
        <v>5879</v>
      </c>
      <c r="G693" s="26" t="s">
        <v>2049</v>
      </c>
      <c r="H693" s="26" t="s">
        <v>3</v>
      </c>
      <c r="I693" s="26"/>
      <c r="J693" s="26"/>
      <c r="K693" s="26"/>
      <c r="L693" s="26"/>
      <c r="M693" s="26" t="s">
        <v>877</v>
      </c>
      <c r="N693" s="26" t="s">
        <v>2050</v>
      </c>
      <c r="O693" s="26"/>
      <c r="P693" s="26" t="s">
        <v>3</v>
      </c>
      <c r="Q693" s="26" t="s">
        <v>2051</v>
      </c>
      <c r="R693" s="26" t="s">
        <v>3</v>
      </c>
      <c r="S693" s="26"/>
      <c r="T693" s="26" t="s">
        <v>3</v>
      </c>
      <c r="U693" s="26" t="s">
        <v>3</v>
      </c>
      <c r="V693" s="26"/>
      <c r="W693" s="26"/>
      <c r="X693" s="26"/>
      <c r="Y693" s="26" t="s">
        <v>2052</v>
      </c>
      <c r="Z693" s="26" t="s">
        <v>3</v>
      </c>
      <c r="AA693" s="28" t="s">
        <v>2053</v>
      </c>
      <c r="AB693" s="28" t="s">
        <v>2054</v>
      </c>
      <c r="AC693" s="28"/>
      <c r="AD693" s="28"/>
      <c r="AE693" s="28" t="s">
        <v>4</v>
      </c>
      <c r="AF693" s="28" t="s">
        <v>5</v>
      </c>
      <c r="AG693" s="28"/>
      <c r="AH693" s="28" t="s">
        <v>2055</v>
      </c>
      <c r="AI693" s="29"/>
      <c r="AJ693" s="30" t="s">
        <v>746</v>
      </c>
      <c r="AK693" s="31">
        <v>39248</v>
      </c>
      <c r="AL693" s="328"/>
      <c r="AM693" s="329"/>
      <c r="AN693" s="25"/>
      <c r="AO693" s="24"/>
      <c r="AP693" s="258" t="s">
        <v>2056</v>
      </c>
      <c r="AQ693" s="259"/>
      <c r="AR693" s="259" t="s">
        <v>875</v>
      </c>
      <c r="AS693" s="259" t="s">
        <v>665</v>
      </c>
      <c r="AT693" s="262"/>
      <c r="AU693" s="262"/>
      <c r="AV693" s="262"/>
      <c r="AW693" s="262" t="s">
        <v>2048</v>
      </c>
      <c r="AX693" s="262"/>
      <c r="AY693" s="262"/>
      <c r="AZ693" s="262"/>
      <c r="BA693" s="317">
        <v>163</v>
      </c>
      <c r="BB693" s="390">
        <v>1</v>
      </c>
    </row>
    <row r="694" spans="1:54" ht="24.95" customHeight="1">
      <c r="A694" s="322" t="s">
        <v>4807</v>
      </c>
      <c r="B694" s="19" t="s">
        <v>742</v>
      </c>
      <c r="C694" s="26">
        <v>17</v>
      </c>
      <c r="D694" s="27" t="s">
        <v>742</v>
      </c>
      <c r="E694" s="27"/>
      <c r="F694" s="26" t="s">
        <v>6235</v>
      </c>
      <c r="G694" s="26" t="s">
        <v>3</v>
      </c>
      <c r="H694" s="26"/>
      <c r="I694" s="26"/>
      <c r="J694" s="26"/>
      <c r="K694" s="26"/>
      <c r="L694" s="26"/>
      <c r="M694" s="26" t="s">
        <v>4297</v>
      </c>
      <c r="N694" s="26" t="s">
        <v>4298</v>
      </c>
      <c r="O694" s="26"/>
      <c r="P694" s="26"/>
      <c r="Q694" s="26" t="s">
        <v>4299</v>
      </c>
      <c r="R694" s="26"/>
      <c r="S694" s="26"/>
      <c r="T694" s="26"/>
      <c r="U694" s="26"/>
      <c r="V694" s="26"/>
      <c r="W694" s="26"/>
      <c r="X694" s="26"/>
      <c r="Y694" s="26"/>
      <c r="Z694" s="26"/>
      <c r="AA694" s="28" t="s">
        <v>4300</v>
      </c>
      <c r="AB694" s="28" t="s">
        <v>4301</v>
      </c>
      <c r="AC694" s="28"/>
      <c r="AD694" s="28"/>
      <c r="AE694" s="28" t="s">
        <v>4</v>
      </c>
      <c r="AF694" s="28" t="s">
        <v>4302</v>
      </c>
      <c r="AG694" s="28" t="s">
        <v>4303</v>
      </c>
      <c r="AH694" s="28" t="s">
        <v>4304</v>
      </c>
      <c r="AI694" s="29"/>
      <c r="AJ694" s="30"/>
      <c r="AK694" s="31"/>
      <c r="AL694" s="328"/>
      <c r="AM694" s="329"/>
      <c r="AN694" s="25" t="s">
        <v>2256</v>
      </c>
      <c r="AO694" s="24">
        <v>45060</v>
      </c>
      <c r="AP694" s="258" t="s">
        <v>4305</v>
      </c>
      <c r="AQ694" s="259"/>
      <c r="AR694" s="259" t="s">
        <v>664</v>
      </c>
      <c r="AS694" s="259" t="s">
        <v>4306</v>
      </c>
      <c r="AT694" s="262"/>
      <c r="AU694" s="262"/>
      <c r="AV694" s="262"/>
      <c r="AW694" s="262"/>
      <c r="AX694" s="262"/>
      <c r="AY694" s="262"/>
      <c r="AZ694" s="262"/>
      <c r="BA694" s="317">
        <v>513</v>
      </c>
      <c r="BB694" s="390">
        <v>2</v>
      </c>
    </row>
    <row r="695" spans="1:54" ht="24.95" customHeight="1">
      <c r="A695" s="322" t="s">
        <v>4807</v>
      </c>
      <c r="B695" s="19" t="s">
        <v>2210</v>
      </c>
      <c r="C695" s="26">
        <v>30</v>
      </c>
      <c r="D695" s="27"/>
      <c r="E695" s="27"/>
      <c r="F695" s="26" t="s">
        <v>5880</v>
      </c>
      <c r="G695" s="26" t="s">
        <v>3</v>
      </c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 t="s">
        <v>5545</v>
      </c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 t="s">
        <v>5546</v>
      </c>
      <c r="AQ695" s="259"/>
      <c r="AR695" s="259" t="s">
        <v>671</v>
      </c>
      <c r="AS695" s="259" t="s">
        <v>5547</v>
      </c>
      <c r="AT695" s="262"/>
      <c r="AU695" s="262"/>
      <c r="AV695" s="262"/>
      <c r="AW695" s="262"/>
      <c r="AX695" s="262"/>
      <c r="AY695" s="262"/>
      <c r="AZ695" s="262"/>
      <c r="BA695" s="317">
        <v>536</v>
      </c>
      <c r="BB695" s="390">
        <v>1</v>
      </c>
    </row>
    <row r="696" spans="1:54" ht="24.95" customHeight="1">
      <c r="A696" s="322" t="s">
        <v>6856</v>
      </c>
      <c r="B696" s="19"/>
      <c r="C696" s="26">
        <v>33</v>
      </c>
      <c r="D696" s="27"/>
      <c r="E696" s="27"/>
      <c r="F696" s="26" t="s">
        <v>4798</v>
      </c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 t="s">
        <v>4799</v>
      </c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 t="s">
        <v>4787</v>
      </c>
      <c r="AK696" s="31">
        <v>45075</v>
      </c>
      <c r="AL696" s="328"/>
      <c r="AM696" s="329"/>
      <c r="AN696" s="25"/>
      <c r="AO696" s="24"/>
      <c r="AP696" s="258" t="s">
        <v>4798</v>
      </c>
      <c r="AQ696" s="259">
        <v>288</v>
      </c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>
        <v>3</v>
      </c>
    </row>
    <row r="697" spans="1:54" ht="24.95" customHeight="1">
      <c r="A697" s="322" t="s">
        <v>6856</v>
      </c>
      <c r="B697" s="19"/>
      <c r="C697" s="26">
        <v>1</v>
      </c>
      <c r="D697" s="27"/>
      <c r="E697" s="27"/>
      <c r="F697" s="26" t="s">
        <v>6414</v>
      </c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 t="s">
        <v>6415</v>
      </c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 t="s">
        <v>4787</v>
      </c>
      <c r="AK697" s="31">
        <v>45075</v>
      </c>
      <c r="AL697" s="328"/>
      <c r="AM697" s="329"/>
      <c r="AN697" s="25"/>
      <c r="AO697" s="24"/>
      <c r="AP697" s="258" t="s">
        <v>6414</v>
      </c>
      <c r="AQ697" s="259">
        <v>54</v>
      </c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>
        <v>3</v>
      </c>
    </row>
    <row r="698" spans="1:54" ht="24.95" customHeight="1">
      <c r="A698" s="322" t="s">
        <v>4807</v>
      </c>
      <c r="B698" s="19" t="s">
        <v>2206</v>
      </c>
      <c r="C698" s="26">
        <v>15</v>
      </c>
      <c r="D698" s="27" t="s">
        <v>2202</v>
      </c>
      <c r="E698" s="27"/>
      <c r="F698" s="26" t="s">
        <v>6049</v>
      </c>
      <c r="G698" s="26" t="s">
        <v>3</v>
      </c>
      <c r="H698" s="26" t="s">
        <v>3</v>
      </c>
      <c r="I698" s="26"/>
      <c r="J698" s="26"/>
      <c r="K698" s="26"/>
      <c r="L698" s="26"/>
      <c r="M698" s="26" t="s">
        <v>3219</v>
      </c>
      <c r="N698" s="26" t="s">
        <v>3220</v>
      </c>
      <c r="O698" s="26"/>
      <c r="P698" s="26" t="s">
        <v>3</v>
      </c>
      <c r="Q698" s="26" t="s">
        <v>3221</v>
      </c>
      <c r="R698" s="26" t="s">
        <v>3</v>
      </c>
      <c r="S698" s="26"/>
      <c r="T698" s="26" t="s">
        <v>3</v>
      </c>
      <c r="U698" s="26" t="s">
        <v>3</v>
      </c>
      <c r="V698" s="26"/>
      <c r="W698" s="26"/>
      <c r="X698" s="26"/>
      <c r="Y698" s="26"/>
      <c r="Z698" s="26" t="s">
        <v>3</v>
      </c>
      <c r="AA698" s="28" t="s">
        <v>3222</v>
      </c>
      <c r="AB698" s="28" t="s">
        <v>3223</v>
      </c>
      <c r="AC698" s="28"/>
      <c r="AD698" s="28"/>
      <c r="AE698" s="28" t="s">
        <v>695</v>
      </c>
      <c r="AF698" s="28" t="s">
        <v>3224</v>
      </c>
      <c r="AG698" s="28"/>
      <c r="AH698" s="28" t="s">
        <v>3225</v>
      </c>
      <c r="AI698" s="29"/>
      <c r="AJ698" s="30" t="s">
        <v>2285</v>
      </c>
      <c r="AK698" s="31">
        <v>39248</v>
      </c>
      <c r="AL698" s="328"/>
      <c r="AM698" s="329"/>
      <c r="AN698" s="25" t="s">
        <v>2256</v>
      </c>
      <c r="AO698" s="24">
        <v>45060</v>
      </c>
      <c r="AP698" s="258" t="s">
        <v>3226</v>
      </c>
      <c r="AQ698" s="259"/>
      <c r="AR698" s="259" t="s">
        <v>875</v>
      </c>
      <c r="AS698" s="259" t="s">
        <v>3227</v>
      </c>
      <c r="AT698" s="262"/>
      <c r="AU698" s="262"/>
      <c r="AV698" s="262"/>
      <c r="AW698" s="262"/>
      <c r="AX698" s="262"/>
      <c r="AY698" s="262"/>
      <c r="AZ698" s="262"/>
      <c r="BA698" s="317">
        <v>320</v>
      </c>
      <c r="BB698" s="390">
        <v>2</v>
      </c>
    </row>
    <row r="699" spans="1:54" ht="24.95" customHeight="1">
      <c r="A699" s="322" t="s">
        <v>6856</v>
      </c>
      <c r="B699" s="19"/>
      <c r="C699" s="26">
        <v>23</v>
      </c>
      <c r="D699" s="27"/>
      <c r="E699" s="27"/>
      <c r="F699" s="26" t="s">
        <v>6657</v>
      </c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 t="s">
        <v>6658</v>
      </c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 t="s">
        <v>4787</v>
      </c>
      <c r="AK699" s="31">
        <v>45075</v>
      </c>
      <c r="AL699" s="328"/>
      <c r="AM699" s="329"/>
      <c r="AN699" s="25"/>
      <c r="AO699" s="24"/>
      <c r="AP699" s="258" t="s">
        <v>6657</v>
      </c>
      <c r="AQ699" s="259">
        <v>175</v>
      </c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>
        <v>3</v>
      </c>
    </row>
    <row r="700" spans="1:54" ht="24.95" customHeight="1">
      <c r="A700" s="322" t="s">
        <v>6856</v>
      </c>
      <c r="B700" s="19"/>
      <c r="C700" s="26">
        <v>23</v>
      </c>
      <c r="D700" s="27"/>
      <c r="E700" s="27"/>
      <c r="F700" s="26" t="s">
        <v>6522</v>
      </c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 t="s">
        <v>6523</v>
      </c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 t="s">
        <v>4787</v>
      </c>
      <c r="AK700" s="31">
        <v>45075</v>
      </c>
      <c r="AL700" s="328"/>
      <c r="AM700" s="329"/>
      <c r="AN700" s="25"/>
      <c r="AO700" s="24"/>
      <c r="AP700" s="258" t="s">
        <v>6522</v>
      </c>
      <c r="AQ700" s="259">
        <v>110</v>
      </c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>
        <v>3</v>
      </c>
    </row>
    <row r="701" spans="1:54" ht="24.95" customHeight="1">
      <c r="A701" s="322" t="s">
        <v>4807</v>
      </c>
      <c r="B701" s="19" t="s">
        <v>2227</v>
      </c>
      <c r="C701" s="26">
        <v>92</v>
      </c>
      <c r="D701" s="27" t="s">
        <v>1857</v>
      </c>
      <c r="E701" s="27" t="s">
        <v>2029</v>
      </c>
      <c r="F701" s="26" t="s">
        <v>5881</v>
      </c>
      <c r="G701" s="26" t="s">
        <v>2030</v>
      </c>
      <c r="H701" s="26"/>
      <c r="I701" s="26"/>
      <c r="J701" s="26"/>
      <c r="K701" s="26"/>
      <c r="L701" s="26"/>
      <c r="M701" s="26" t="s">
        <v>2031</v>
      </c>
      <c r="N701" s="26" t="s">
        <v>2032</v>
      </c>
      <c r="O701" s="26"/>
      <c r="P701" s="26"/>
      <c r="Q701" s="26" t="s">
        <v>2033</v>
      </c>
      <c r="R701" s="26"/>
      <c r="S701" s="26"/>
      <c r="T701" s="26"/>
      <c r="U701" s="26"/>
      <c r="V701" s="26"/>
      <c r="W701" s="26"/>
      <c r="X701" s="26"/>
      <c r="Y701" s="26" t="s">
        <v>2034</v>
      </c>
      <c r="Z701" s="26"/>
      <c r="AA701" s="28" t="s">
        <v>2035</v>
      </c>
      <c r="AB701" s="28" t="s">
        <v>2036</v>
      </c>
      <c r="AC701" s="28"/>
      <c r="AD701" s="28"/>
      <c r="AE701" s="28" t="s">
        <v>4</v>
      </c>
      <c r="AF701" s="28" t="s">
        <v>2037</v>
      </c>
      <c r="AG701" s="28"/>
      <c r="AH701" s="28" t="s">
        <v>2038</v>
      </c>
      <c r="AI701" s="29"/>
      <c r="AJ701" s="30"/>
      <c r="AK701" s="31"/>
      <c r="AL701" s="328"/>
      <c r="AM701" s="329"/>
      <c r="AN701" s="25"/>
      <c r="AO701" s="24"/>
      <c r="AP701" s="258" t="s">
        <v>2039</v>
      </c>
      <c r="AQ701" s="259"/>
      <c r="AR701" s="259" t="s">
        <v>1311</v>
      </c>
      <c r="AS701" s="259" t="s">
        <v>665</v>
      </c>
      <c r="AT701" s="262"/>
      <c r="AU701" s="262"/>
      <c r="AV701" s="262"/>
      <c r="AW701" s="262" t="s">
        <v>2029</v>
      </c>
      <c r="AX701" s="262"/>
      <c r="AY701" s="262"/>
      <c r="AZ701" s="262"/>
      <c r="BA701" s="317">
        <v>161</v>
      </c>
      <c r="BB701" s="390">
        <v>1</v>
      </c>
    </row>
    <row r="702" spans="1:54" ht="24.95" customHeight="1">
      <c r="A702" s="322" t="s">
        <v>4807</v>
      </c>
      <c r="B702" s="19" t="s">
        <v>2206</v>
      </c>
      <c r="C702" s="26">
        <v>15</v>
      </c>
      <c r="D702" s="27" t="s">
        <v>3871</v>
      </c>
      <c r="E702" s="27"/>
      <c r="F702" s="26" t="s">
        <v>6131</v>
      </c>
      <c r="G702" s="26" t="s">
        <v>3872</v>
      </c>
      <c r="H702" s="26"/>
      <c r="I702" s="26"/>
      <c r="J702" s="26"/>
      <c r="K702" s="26"/>
      <c r="L702" s="26"/>
      <c r="M702" s="26">
        <v>227</v>
      </c>
      <c r="N702" s="26" t="s">
        <v>3873</v>
      </c>
      <c r="O702" s="26"/>
      <c r="P702" s="26"/>
      <c r="Q702" s="26" t="s">
        <v>3874</v>
      </c>
      <c r="R702" s="26"/>
      <c r="S702" s="26"/>
      <c r="T702" s="26"/>
      <c r="U702" s="26" t="s">
        <v>3875</v>
      </c>
      <c r="V702" s="26"/>
      <c r="W702" s="26"/>
      <c r="X702" s="26"/>
      <c r="Y702" s="26" t="s">
        <v>3876</v>
      </c>
      <c r="Z702" s="26" t="s">
        <v>3877</v>
      </c>
      <c r="AA702" s="28" t="s">
        <v>700</v>
      </c>
      <c r="AB702" s="28" t="s">
        <v>3878</v>
      </c>
      <c r="AC702" s="28"/>
      <c r="AD702" s="28"/>
      <c r="AE702" s="28" t="s">
        <v>701</v>
      </c>
      <c r="AF702" s="28" t="s">
        <v>720</v>
      </c>
      <c r="AG702" s="28"/>
      <c r="AH702" s="28" t="s">
        <v>3879</v>
      </c>
      <c r="AI702" s="29"/>
      <c r="AJ702" s="30"/>
      <c r="AK702" s="31"/>
      <c r="AL702" s="328"/>
      <c r="AM702" s="329"/>
      <c r="AN702" s="25" t="s">
        <v>2256</v>
      </c>
      <c r="AO702" s="24">
        <v>45060</v>
      </c>
      <c r="AP702" s="258" t="s">
        <v>3880</v>
      </c>
      <c r="AQ702" s="259"/>
      <c r="AR702" s="259" t="s">
        <v>671</v>
      </c>
      <c r="AS702" s="259" t="s">
        <v>665</v>
      </c>
      <c r="AT702" s="262"/>
      <c r="AU702" s="262"/>
      <c r="AV702" s="262"/>
      <c r="AW702" s="262"/>
      <c r="AX702" s="262"/>
      <c r="AY702" s="262"/>
      <c r="AZ702" s="262"/>
      <c r="BA702" s="317">
        <v>408</v>
      </c>
      <c r="BB702" s="390">
        <v>2</v>
      </c>
    </row>
    <row r="703" spans="1:54" ht="24.95" customHeight="1">
      <c r="A703" s="322" t="s">
        <v>4807</v>
      </c>
      <c r="B703" s="19" t="s">
        <v>2206</v>
      </c>
      <c r="C703" s="26">
        <v>15</v>
      </c>
      <c r="D703" s="27" t="s">
        <v>2202</v>
      </c>
      <c r="E703" s="27"/>
      <c r="F703" s="26" t="s">
        <v>6050</v>
      </c>
      <c r="G703" s="26" t="s">
        <v>3</v>
      </c>
      <c r="H703" s="26" t="s">
        <v>3</v>
      </c>
      <c r="I703" s="26"/>
      <c r="J703" s="26"/>
      <c r="K703" s="26"/>
      <c r="L703" s="26"/>
      <c r="M703" s="26" t="s">
        <v>3228</v>
      </c>
      <c r="N703" s="26" t="s">
        <v>3229</v>
      </c>
      <c r="O703" s="26"/>
      <c r="P703" s="26" t="s">
        <v>3</v>
      </c>
      <c r="Q703" s="26" t="s">
        <v>3230</v>
      </c>
      <c r="R703" s="26" t="s">
        <v>3</v>
      </c>
      <c r="S703" s="26"/>
      <c r="T703" s="26" t="s">
        <v>3</v>
      </c>
      <c r="U703" s="26" t="s">
        <v>3</v>
      </c>
      <c r="V703" s="26"/>
      <c r="W703" s="26"/>
      <c r="X703" s="26"/>
      <c r="Y703" s="26"/>
      <c r="Z703" s="26" t="s">
        <v>3</v>
      </c>
      <c r="AA703" s="28" t="s">
        <v>3231</v>
      </c>
      <c r="AB703" s="28" t="s">
        <v>3232</v>
      </c>
      <c r="AC703" s="28"/>
      <c r="AD703" s="28"/>
      <c r="AE703" s="28" t="s">
        <v>4</v>
      </c>
      <c r="AF703" s="28" t="s">
        <v>3233</v>
      </c>
      <c r="AG703" s="28"/>
      <c r="AH703" s="28" t="s">
        <v>3234</v>
      </c>
      <c r="AI703" s="29"/>
      <c r="AJ703" s="30" t="s">
        <v>2285</v>
      </c>
      <c r="AK703" s="31">
        <v>39248</v>
      </c>
      <c r="AL703" s="328"/>
      <c r="AM703" s="329"/>
      <c r="AN703" s="25" t="s">
        <v>2256</v>
      </c>
      <c r="AO703" s="24">
        <v>45060</v>
      </c>
      <c r="AP703" s="258" t="s">
        <v>3235</v>
      </c>
      <c r="AQ703" s="259"/>
      <c r="AR703" s="259" t="s">
        <v>875</v>
      </c>
      <c r="AS703" s="259" t="s">
        <v>3236</v>
      </c>
      <c r="AT703" s="262"/>
      <c r="AU703" s="262"/>
      <c r="AV703" s="262"/>
      <c r="AW703" s="262"/>
      <c r="AX703" s="262"/>
      <c r="AY703" s="262"/>
      <c r="AZ703" s="262"/>
      <c r="BA703" s="317">
        <v>321</v>
      </c>
      <c r="BB703" s="390">
        <v>2</v>
      </c>
    </row>
    <row r="704" spans="1:54" ht="24.95" customHeight="1">
      <c r="A704" s="322" t="s">
        <v>6856</v>
      </c>
      <c r="B704" s="19"/>
      <c r="C704" s="26">
        <v>33</v>
      </c>
      <c r="D704" s="27"/>
      <c r="E704" s="27"/>
      <c r="F704" s="26" t="s">
        <v>6507</v>
      </c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 t="s">
        <v>6508</v>
      </c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 t="s">
        <v>4787</v>
      </c>
      <c r="AK704" s="31">
        <v>45075</v>
      </c>
      <c r="AL704" s="328"/>
      <c r="AM704" s="329"/>
      <c r="AN704" s="25"/>
      <c r="AO704" s="24"/>
      <c r="AP704" s="258" t="s">
        <v>6507</v>
      </c>
      <c r="AQ704" s="259">
        <v>102</v>
      </c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>
        <v>3</v>
      </c>
    </row>
    <row r="705" spans="1:54" ht="24.95" customHeight="1">
      <c r="A705" s="322" t="s">
        <v>4807</v>
      </c>
      <c r="B705" s="19" t="s">
        <v>5548</v>
      </c>
      <c r="C705" s="26">
        <v>34</v>
      </c>
      <c r="D705" s="27"/>
      <c r="E705" s="27"/>
      <c r="F705" s="26" t="s">
        <v>5882</v>
      </c>
      <c r="G705" s="26" t="s">
        <v>5549</v>
      </c>
      <c r="H705" s="26" t="s">
        <v>3</v>
      </c>
      <c r="I705" s="26"/>
      <c r="J705" s="26"/>
      <c r="K705" s="26"/>
      <c r="L705" s="26"/>
      <c r="M705" s="26" t="s">
        <v>3</v>
      </c>
      <c r="N705" s="26" t="s">
        <v>3</v>
      </c>
      <c r="O705" s="26"/>
      <c r="P705" s="26" t="s">
        <v>3</v>
      </c>
      <c r="Q705" s="26" t="s">
        <v>3</v>
      </c>
      <c r="R705" s="26" t="s">
        <v>3</v>
      </c>
      <c r="S705" s="26"/>
      <c r="T705" s="26" t="s">
        <v>3</v>
      </c>
      <c r="U705" s="26" t="s">
        <v>3</v>
      </c>
      <c r="V705" s="26"/>
      <c r="W705" s="26"/>
      <c r="X705" s="26"/>
      <c r="Y705" s="26"/>
      <c r="Z705" s="26" t="s">
        <v>3</v>
      </c>
      <c r="AA705" s="28" t="s">
        <v>5550</v>
      </c>
      <c r="AB705" s="28" t="s">
        <v>745</v>
      </c>
      <c r="AC705" s="28"/>
      <c r="AD705" s="28"/>
      <c r="AE705" s="28" t="s">
        <v>3</v>
      </c>
      <c r="AF705" s="28" t="s">
        <v>3</v>
      </c>
      <c r="AG705" s="28"/>
      <c r="AH705" s="28" t="s">
        <v>3</v>
      </c>
      <c r="AI705" s="29"/>
      <c r="AJ705" s="30" t="s">
        <v>746</v>
      </c>
      <c r="AK705" s="31">
        <v>39248</v>
      </c>
      <c r="AL705" s="328"/>
      <c r="AM705" s="329"/>
      <c r="AN705" s="25"/>
      <c r="AO705" s="24"/>
      <c r="AP705" s="258" t="s">
        <v>5551</v>
      </c>
      <c r="AQ705" s="259"/>
      <c r="AR705" s="259" t="s">
        <v>875</v>
      </c>
      <c r="AS705" s="259" t="s">
        <v>5552</v>
      </c>
      <c r="AT705" s="262"/>
      <c r="AU705" s="262"/>
      <c r="AV705" s="262"/>
      <c r="AW705" s="262"/>
      <c r="AX705" s="262"/>
      <c r="AY705" s="262"/>
      <c r="AZ705" s="262"/>
      <c r="BA705" s="317">
        <v>540</v>
      </c>
      <c r="BB705" s="390">
        <v>1</v>
      </c>
    </row>
    <row r="706" spans="1:54" ht="24.95" customHeight="1">
      <c r="A706" s="322" t="s">
        <v>6856</v>
      </c>
      <c r="B706" s="19"/>
      <c r="C706" s="26">
        <v>31</v>
      </c>
      <c r="D706" s="27"/>
      <c r="E706" s="27"/>
      <c r="F706" s="26" t="s">
        <v>6489</v>
      </c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 t="s">
        <v>6490</v>
      </c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 t="s">
        <v>4787</v>
      </c>
      <c r="AK706" s="31">
        <v>45075</v>
      </c>
      <c r="AL706" s="328"/>
      <c r="AM706" s="329"/>
      <c r="AN706" s="25"/>
      <c r="AO706" s="24"/>
      <c r="AP706" s="258" t="s">
        <v>6489</v>
      </c>
      <c r="AQ706" s="259">
        <v>93</v>
      </c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>
        <v>3</v>
      </c>
    </row>
    <row r="707" spans="1:54" ht="24.95" customHeight="1">
      <c r="A707" s="322" t="s">
        <v>6856</v>
      </c>
      <c r="B707" s="19"/>
      <c r="C707" s="26">
        <v>33</v>
      </c>
      <c r="D707" s="27"/>
      <c r="E707" s="27"/>
      <c r="F707" s="26" t="s">
        <v>6673</v>
      </c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 t="s">
        <v>6674</v>
      </c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 t="s">
        <v>4787</v>
      </c>
      <c r="AK707" s="31">
        <v>45075</v>
      </c>
      <c r="AL707" s="328"/>
      <c r="AM707" s="329"/>
      <c r="AN707" s="25"/>
      <c r="AO707" s="24"/>
      <c r="AP707" s="258" t="s">
        <v>6673</v>
      </c>
      <c r="AQ707" s="259">
        <v>183</v>
      </c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>
        <v>3</v>
      </c>
    </row>
    <row r="708" spans="1:54" ht="24.95" customHeight="1">
      <c r="A708" s="322" t="s">
        <v>6856</v>
      </c>
      <c r="B708" s="19"/>
      <c r="C708" s="26">
        <v>17</v>
      </c>
      <c r="D708" s="27"/>
      <c r="E708" s="27"/>
      <c r="F708" s="26" t="s">
        <v>6388</v>
      </c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 t="s">
        <v>6389</v>
      </c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 t="s">
        <v>4787</v>
      </c>
      <c r="AK708" s="31">
        <v>45075</v>
      </c>
      <c r="AL708" s="328"/>
      <c r="AM708" s="329"/>
      <c r="AN708" s="25"/>
      <c r="AO708" s="24"/>
      <c r="AP708" s="258" t="s">
        <v>6390</v>
      </c>
      <c r="AQ708" s="259">
        <v>43</v>
      </c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>
        <v>3</v>
      </c>
    </row>
    <row r="709" spans="1:54" ht="24.95" customHeight="1">
      <c r="A709" s="322" t="s">
        <v>6856</v>
      </c>
      <c r="B709" s="19"/>
      <c r="C709" s="26">
        <v>17</v>
      </c>
      <c r="D709" s="27"/>
      <c r="E709" s="27"/>
      <c r="F709" s="26" t="s">
        <v>6362</v>
      </c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 t="s">
        <v>6363</v>
      </c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 t="s">
        <v>4787</v>
      </c>
      <c r="AK709" s="31">
        <v>45075</v>
      </c>
      <c r="AL709" s="328"/>
      <c r="AM709" s="329"/>
      <c r="AN709" s="25"/>
      <c r="AO709" s="24"/>
      <c r="AP709" s="258" t="s">
        <v>6364</v>
      </c>
      <c r="AQ709" s="259">
        <v>31</v>
      </c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>
        <v>3</v>
      </c>
    </row>
    <row r="710" spans="1:54" ht="24.95" customHeight="1">
      <c r="A710" s="322" t="s">
        <v>6856</v>
      </c>
      <c r="B710" s="19"/>
      <c r="C710" s="26">
        <v>17</v>
      </c>
      <c r="D710" s="27"/>
      <c r="E710" s="27"/>
      <c r="F710" s="26" t="s">
        <v>6631</v>
      </c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 t="s">
        <v>6632</v>
      </c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 t="s">
        <v>4787</v>
      </c>
      <c r="AK710" s="31">
        <v>45075</v>
      </c>
      <c r="AL710" s="328"/>
      <c r="AM710" s="329"/>
      <c r="AN710" s="25"/>
      <c r="AO710" s="24"/>
      <c r="AP710" s="258" t="s">
        <v>6633</v>
      </c>
      <c r="AQ710" s="259">
        <v>162</v>
      </c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>
        <v>3</v>
      </c>
    </row>
    <row r="711" spans="1:54" ht="24.95" customHeight="1">
      <c r="A711" s="322" t="s">
        <v>4807</v>
      </c>
      <c r="B711" s="19" t="s">
        <v>2336</v>
      </c>
      <c r="C711" s="26">
        <v>14</v>
      </c>
      <c r="D711" s="27" t="s">
        <v>2337</v>
      </c>
      <c r="E711" s="27"/>
      <c r="F711" s="26" t="s">
        <v>5931</v>
      </c>
      <c r="G711" s="26" t="s">
        <v>2363</v>
      </c>
      <c r="H711" s="26" t="s">
        <v>3</v>
      </c>
      <c r="I711" s="26"/>
      <c r="J711" s="26"/>
      <c r="K711" s="26"/>
      <c r="L711" s="26"/>
      <c r="M711" s="26" t="s">
        <v>2364</v>
      </c>
      <c r="N711" s="26" t="s">
        <v>2365</v>
      </c>
      <c r="O711" s="26"/>
      <c r="P711" s="26" t="s">
        <v>3</v>
      </c>
      <c r="Q711" s="26" t="s">
        <v>2366</v>
      </c>
      <c r="R711" s="26" t="s">
        <v>3</v>
      </c>
      <c r="S711" s="26"/>
      <c r="T711" s="26" t="s">
        <v>3</v>
      </c>
      <c r="U711" s="26" t="s">
        <v>3</v>
      </c>
      <c r="V711" s="26"/>
      <c r="W711" s="26"/>
      <c r="X711" s="26"/>
      <c r="Y711" s="26"/>
      <c r="Z711" s="26" t="s">
        <v>3</v>
      </c>
      <c r="AA711" s="28" t="s">
        <v>2367</v>
      </c>
      <c r="AB711" s="28" t="s">
        <v>2368</v>
      </c>
      <c r="AC711" s="28"/>
      <c r="AD711" s="28"/>
      <c r="AE711" s="28" t="s">
        <v>695</v>
      </c>
      <c r="AF711" s="28" t="s">
        <v>2369</v>
      </c>
      <c r="AG711" s="28"/>
      <c r="AH711" s="28" t="s">
        <v>2370</v>
      </c>
      <c r="AI711" s="29"/>
      <c r="AJ711" s="30" t="s">
        <v>2285</v>
      </c>
      <c r="AK711" s="31">
        <v>39248</v>
      </c>
      <c r="AL711" s="328"/>
      <c r="AM711" s="329"/>
      <c r="AN711" s="25" t="s">
        <v>2256</v>
      </c>
      <c r="AO711" s="24">
        <v>45060</v>
      </c>
      <c r="AP711" s="258" t="s">
        <v>2371</v>
      </c>
      <c r="AQ711" s="259"/>
      <c r="AR711" s="259" t="s">
        <v>875</v>
      </c>
      <c r="AS711" s="259" t="s">
        <v>2372</v>
      </c>
      <c r="AT711" s="262"/>
      <c r="AU711" s="262"/>
      <c r="AV711" s="262"/>
      <c r="AW711" s="262"/>
      <c r="AX711" s="262"/>
      <c r="AY711" s="262"/>
      <c r="AZ711" s="262"/>
      <c r="BA711" s="317">
        <v>201</v>
      </c>
      <c r="BB711" s="390">
        <v>2</v>
      </c>
    </row>
    <row r="712" spans="1:54" ht="24.95" customHeight="1">
      <c r="A712" s="322" t="s">
        <v>4807</v>
      </c>
      <c r="B712" s="19" t="s">
        <v>2209</v>
      </c>
      <c r="C712" s="26">
        <v>19</v>
      </c>
      <c r="D712" s="27" t="s">
        <v>4346</v>
      </c>
      <c r="E712" s="27"/>
      <c r="F712" s="26" t="s">
        <v>6245</v>
      </c>
      <c r="G712" s="26" t="s">
        <v>4347</v>
      </c>
      <c r="H712" s="26"/>
      <c r="I712" s="26"/>
      <c r="J712" s="26"/>
      <c r="K712" s="26"/>
      <c r="L712" s="26"/>
      <c r="M712" s="26"/>
      <c r="N712" s="26"/>
      <c r="O712" s="26"/>
      <c r="P712" s="26" t="s">
        <v>4348</v>
      </c>
      <c r="Q712" s="26"/>
      <c r="R712" s="26"/>
      <c r="S712" s="26"/>
      <c r="T712" s="26"/>
      <c r="U712" s="26" t="s">
        <v>4349</v>
      </c>
      <c r="V712" s="26"/>
      <c r="W712" s="26"/>
      <c r="X712" s="26"/>
      <c r="Y712" s="26" t="s">
        <v>4350</v>
      </c>
      <c r="Z712" s="26" t="s">
        <v>4346</v>
      </c>
      <c r="AA712" s="28" t="s">
        <v>1306</v>
      </c>
      <c r="AB712" s="28" t="s">
        <v>4351</v>
      </c>
      <c r="AC712" s="28"/>
      <c r="AD712" s="28"/>
      <c r="AE712" s="28"/>
      <c r="AF712" s="28"/>
      <c r="AG712" s="28"/>
      <c r="AH712" s="28"/>
      <c r="AI712" s="29"/>
      <c r="AJ712" s="30" t="s">
        <v>2423</v>
      </c>
      <c r="AK712" s="31">
        <v>39248</v>
      </c>
      <c r="AL712" s="328"/>
      <c r="AM712" s="329"/>
      <c r="AN712" s="25" t="s">
        <v>2256</v>
      </c>
      <c r="AO712" s="24">
        <v>45060</v>
      </c>
      <c r="AP712" s="258" t="s">
        <v>4352</v>
      </c>
      <c r="AQ712" s="259"/>
      <c r="AR712" s="259" t="s">
        <v>2200</v>
      </c>
      <c r="AS712" s="259" t="s">
        <v>665</v>
      </c>
      <c r="AT712" s="262"/>
      <c r="AU712" s="262"/>
      <c r="AV712" s="262"/>
      <c r="AW712" s="262"/>
      <c r="AX712" s="262"/>
      <c r="AY712" s="262"/>
      <c r="AZ712" s="262"/>
      <c r="BA712" s="317">
        <v>525</v>
      </c>
      <c r="BB712" s="390">
        <v>2</v>
      </c>
    </row>
    <row r="713" spans="1:54" ht="24.95" customHeight="1">
      <c r="A713" s="322" t="s">
        <v>6856</v>
      </c>
      <c r="B713" s="19"/>
      <c r="C713" s="26">
        <v>21</v>
      </c>
      <c r="D713" s="27"/>
      <c r="E713" s="27"/>
      <c r="F713" s="26" t="s">
        <v>6524</v>
      </c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 t="s">
        <v>6525</v>
      </c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 t="s">
        <v>4787</v>
      </c>
      <c r="AK713" s="31">
        <v>45075</v>
      </c>
      <c r="AL713" s="328"/>
      <c r="AM713" s="329"/>
      <c r="AN713" s="25"/>
      <c r="AO713" s="24"/>
      <c r="AP713" s="258" t="s">
        <v>6526</v>
      </c>
      <c r="AQ713" s="259">
        <v>112</v>
      </c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>
        <v>3</v>
      </c>
    </row>
    <row r="714" spans="1:54" ht="24.95" customHeight="1">
      <c r="A714" s="322" t="s">
        <v>4807</v>
      </c>
      <c r="B714" s="19" t="s">
        <v>2215</v>
      </c>
      <c r="C714" s="26">
        <v>91</v>
      </c>
      <c r="D714" s="27" t="s">
        <v>827</v>
      </c>
      <c r="E714" s="27" t="s">
        <v>1190</v>
      </c>
      <c r="F714" s="26" t="s">
        <v>5883</v>
      </c>
      <c r="G714" s="26" t="s">
        <v>3</v>
      </c>
      <c r="H714" s="26" t="s">
        <v>1191</v>
      </c>
      <c r="I714" s="26"/>
      <c r="J714" s="26"/>
      <c r="K714" s="26"/>
      <c r="L714" s="26"/>
      <c r="M714" s="26" t="s">
        <v>1192</v>
      </c>
      <c r="N714" s="26" t="s">
        <v>1193</v>
      </c>
      <c r="O714" s="26"/>
      <c r="P714" s="26"/>
      <c r="Q714" s="26" t="s">
        <v>1194</v>
      </c>
      <c r="R714" s="26"/>
      <c r="S714" s="26"/>
      <c r="T714" s="26"/>
      <c r="U714" s="26" t="s">
        <v>3</v>
      </c>
      <c r="V714" s="26"/>
      <c r="W714" s="26"/>
      <c r="X714" s="26"/>
      <c r="Y714" s="26" t="s">
        <v>1195</v>
      </c>
      <c r="Z714" s="26"/>
      <c r="AA714" s="28" t="s">
        <v>1196</v>
      </c>
      <c r="AB714" s="28" t="s">
        <v>1197</v>
      </c>
      <c r="AC714" s="28"/>
      <c r="AD714" s="28"/>
      <c r="AE714" s="28" t="s">
        <v>4</v>
      </c>
      <c r="AF714" s="28" t="s">
        <v>5</v>
      </c>
      <c r="AG714" s="28"/>
      <c r="AH714" s="28" t="s">
        <v>1198</v>
      </c>
      <c r="AI714" s="29"/>
      <c r="AJ714" s="30" t="s">
        <v>1011</v>
      </c>
      <c r="AK714" s="31" t="s">
        <v>3</v>
      </c>
      <c r="AL714" s="328"/>
      <c r="AM714" s="329"/>
      <c r="AN714" s="25"/>
      <c r="AO714" s="24"/>
      <c r="AP714" s="258" t="s">
        <v>1199</v>
      </c>
      <c r="AQ714" s="259"/>
      <c r="AR714" s="259" t="s">
        <v>834</v>
      </c>
      <c r="AS714" s="259" t="s">
        <v>665</v>
      </c>
      <c r="AT714" s="262"/>
      <c r="AU714" s="262"/>
      <c r="AV714" s="262" t="s">
        <v>1190</v>
      </c>
      <c r="AW714" s="262"/>
      <c r="AX714" s="262"/>
      <c r="AY714" s="262"/>
      <c r="AZ714" s="262"/>
      <c r="BA714" s="317">
        <v>61</v>
      </c>
      <c r="BB714" s="390">
        <v>1</v>
      </c>
    </row>
    <row r="715" spans="1:54" ht="24.95" customHeight="1">
      <c r="A715" s="322" t="s">
        <v>4807</v>
      </c>
      <c r="B715" s="19" t="s">
        <v>2336</v>
      </c>
      <c r="C715" s="26">
        <v>14</v>
      </c>
      <c r="D715" s="27" t="s">
        <v>2516</v>
      </c>
      <c r="E715" s="27"/>
      <c r="F715" s="26" t="s">
        <v>5948</v>
      </c>
      <c r="G715" s="26" t="s">
        <v>3</v>
      </c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 t="s">
        <v>2517</v>
      </c>
      <c r="T715" s="26"/>
      <c r="U715" s="26" t="s">
        <v>2518</v>
      </c>
      <c r="V715" s="26"/>
      <c r="W715" s="26"/>
      <c r="X715" s="26"/>
      <c r="Y715" s="26"/>
      <c r="Z715" s="26" t="s">
        <v>2272</v>
      </c>
      <c r="AA715" s="28"/>
      <c r="AB715" s="28"/>
      <c r="AC715" s="28"/>
      <c r="AD715" s="28"/>
      <c r="AE715" s="28"/>
      <c r="AF715" s="28"/>
      <c r="AG715" s="28"/>
      <c r="AH715" s="28"/>
      <c r="AI715" s="29"/>
      <c r="AJ715" s="30" t="s">
        <v>2423</v>
      </c>
      <c r="AK715" s="31">
        <v>39248</v>
      </c>
      <c r="AL715" s="328"/>
      <c r="AM715" s="329"/>
      <c r="AN715" s="25" t="s">
        <v>2256</v>
      </c>
      <c r="AO715" s="24">
        <v>45060</v>
      </c>
      <c r="AP715" s="258" t="s">
        <v>2519</v>
      </c>
      <c r="AQ715" s="259"/>
      <c r="AR715" s="259" t="s">
        <v>2200</v>
      </c>
      <c r="AS715" s="259" t="s">
        <v>2520</v>
      </c>
      <c r="AT715" s="262"/>
      <c r="AU715" s="262"/>
      <c r="AV715" s="262"/>
      <c r="AW715" s="262"/>
      <c r="AX715" s="262"/>
      <c r="AY715" s="262"/>
      <c r="AZ715" s="262"/>
      <c r="BA715" s="317">
        <v>219</v>
      </c>
      <c r="BB715" s="390">
        <v>2</v>
      </c>
    </row>
    <row r="716" spans="1:54" ht="24.95" customHeight="1">
      <c r="A716" s="322" t="s">
        <v>4807</v>
      </c>
      <c r="B716" s="19" t="s">
        <v>2206</v>
      </c>
      <c r="C716" s="26">
        <v>15</v>
      </c>
      <c r="D716" s="27" t="s">
        <v>2207</v>
      </c>
      <c r="E716" s="27"/>
      <c r="F716" s="26" t="s">
        <v>6116</v>
      </c>
      <c r="G716" s="26" t="s">
        <v>3709</v>
      </c>
      <c r="H716" s="26"/>
      <c r="I716" s="26"/>
      <c r="J716" s="26"/>
      <c r="K716" s="26"/>
      <c r="L716" s="26"/>
      <c r="M716" s="26" t="s">
        <v>3710</v>
      </c>
      <c r="N716" s="26" t="s">
        <v>3711</v>
      </c>
      <c r="O716" s="26"/>
      <c r="P716" s="26" t="s">
        <v>3712</v>
      </c>
      <c r="Q716" s="26" t="s">
        <v>3713</v>
      </c>
      <c r="R716" s="26"/>
      <c r="S716" s="26" t="s">
        <v>3714</v>
      </c>
      <c r="T716" s="26"/>
      <c r="U716" s="26" t="s">
        <v>3715</v>
      </c>
      <c r="V716" s="26"/>
      <c r="W716" s="26"/>
      <c r="X716" s="26"/>
      <c r="Y716" s="26" t="s">
        <v>3716</v>
      </c>
      <c r="Z716" s="26" t="s">
        <v>714</v>
      </c>
      <c r="AA716" s="28" t="s">
        <v>3717</v>
      </c>
      <c r="AB716" s="28" t="s">
        <v>3718</v>
      </c>
      <c r="AC716" s="28"/>
      <c r="AD716" s="28"/>
      <c r="AE716" s="28" t="s">
        <v>695</v>
      </c>
      <c r="AF716" s="28" t="s">
        <v>2886</v>
      </c>
      <c r="AG716" s="28"/>
      <c r="AH716" s="28" t="s">
        <v>3719</v>
      </c>
      <c r="AI716" s="29"/>
      <c r="AJ716" s="30" t="s">
        <v>2423</v>
      </c>
      <c r="AK716" s="31">
        <v>39248</v>
      </c>
      <c r="AL716" s="328"/>
      <c r="AM716" s="329"/>
      <c r="AN716" s="25" t="s">
        <v>2256</v>
      </c>
      <c r="AO716" s="24">
        <v>45060</v>
      </c>
      <c r="AP716" s="258" t="s">
        <v>3720</v>
      </c>
      <c r="AQ716" s="259"/>
      <c r="AR716" s="259" t="s">
        <v>2200</v>
      </c>
      <c r="AS716" s="259" t="s">
        <v>665</v>
      </c>
      <c r="AT716" s="262"/>
      <c r="AU716" s="262"/>
      <c r="AV716" s="262"/>
      <c r="AW716" s="262"/>
      <c r="AX716" s="262"/>
      <c r="AY716" s="262"/>
      <c r="AZ716" s="262"/>
      <c r="BA716" s="317">
        <v>393</v>
      </c>
      <c r="BB716" s="390">
        <v>2</v>
      </c>
    </row>
    <row r="717" spans="1:54" ht="24.95" customHeight="1">
      <c r="A717" s="322" t="s">
        <v>4807</v>
      </c>
      <c r="B717" s="19" t="s">
        <v>2206</v>
      </c>
      <c r="C717" s="26">
        <v>15</v>
      </c>
      <c r="D717" s="27" t="s">
        <v>2202</v>
      </c>
      <c r="E717" s="27"/>
      <c r="F717" s="26" t="s">
        <v>6054</v>
      </c>
      <c r="G717" s="26" t="s">
        <v>3</v>
      </c>
      <c r="H717" s="26" t="s">
        <v>3</v>
      </c>
      <c r="I717" s="26"/>
      <c r="J717" s="26"/>
      <c r="K717" s="26"/>
      <c r="L717" s="26"/>
      <c r="M717" s="26" t="s">
        <v>3</v>
      </c>
      <c r="N717" s="26" t="s">
        <v>3</v>
      </c>
      <c r="O717" s="26"/>
      <c r="P717" s="26" t="s">
        <v>3</v>
      </c>
      <c r="Q717" s="26" t="s">
        <v>3</v>
      </c>
      <c r="R717" s="26" t="s">
        <v>3</v>
      </c>
      <c r="S717" s="26"/>
      <c r="T717" s="26" t="s">
        <v>3</v>
      </c>
      <c r="U717" s="26" t="s">
        <v>3</v>
      </c>
      <c r="V717" s="26"/>
      <c r="W717" s="26"/>
      <c r="X717" s="26"/>
      <c r="Y717" s="26"/>
      <c r="Z717" s="26" t="s">
        <v>3</v>
      </c>
      <c r="AA717" s="28" t="s">
        <v>1206</v>
      </c>
      <c r="AB717" s="28" t="s">
        <v>3</v>
      </c>
      <c r="AC717" s="28"/>
      <c r="AD717" s="28"/>
      <c r="AE717" s="28" t="s">
        <v>3</v>
      </c>
      <c r="AF717" s="28" t="s">
        <v>3</v>
      </c>
      <c r="AG717" s="28"/>
      <c r="AH717" s="28" t="s">
        <v>3</v>
      </c>
      <c r="AI717" s="29"/>
      <c r="AJ717" s="30" t="s">
        <v>2285</v>
      </c>
      <c r="AK717" s="31">
        <v>39248</v>
      </c>
      <c r="AL717" s="328"/>
      <c r="AM717" s="329"/>
      <c r="AN717" s="25" t="s">
        <v>2256</v>
      </c>
      <c r="AO717" s="24">
        <v>45060</v>
      </c>
      <c r="AP717" s="258" t="s">
        <v>1206</v>
      </c>
      <c r="AQ717" s="259"/>
      <c r="AR717" s="259" t="s">
        <v>875</v>
      </c>
      <c r="AS717" s="259" t="s">
        <v>3258</v>
      </c>
      <c r="AT717" s="262"/>
      <c r="AU717" s="262"/>
      <c r="AV717" s="262"/>
      <c r="AW717" s="262"/>
      <c r="AX717" s="262"/>
      <c r="AY717" s="262"/>
      <c r="AZ717" s="262"/>
      <c r="BA717" s="317">
        <v>325</v>
      </c>
      <c r="BB717" s="390">
        <v>2</v>
      </c>
    </row>
    <row r="718" spans="1:54" ht="24.95" customHeight="1">
      <c r="A718" s="322" t="s">
        <v>4807</v>
      </c>
      <c r="B718" s="19" t="s">
        <v>2215</v>
      </c>
      <c r="C718" s="26">
        <v>91</v>
      </c>
      <c r="D718" s="27" t="s">
        <v>827</v>
      </c>
      <c r="E718" s="27" t="s">
        <v>1200</v>
      </c>
      <c r="F718" s="26" t="s">
        <v>5884</v>
      </c>
      <c r="G718" s="26" t="s">
        <v>3</v>
      </c>
      <c r="H718" s="26" t="s">
        <v>1201</v>
      </c>
      <c r="I718" s="26"/>
      <c r="J718" s="26"/>
      <c r="K718" s="26"/>
      <c r="L718" s="26"/>
      <c r="M718" s="26" t="s">
        <v>1202</v>
      </c>
      <c r="N718" s="26" t="s">
        <v>1203</v>
      </c>
      <c r="O718" s="26"/>
      <c r="P718" s="26"/>
      <c r="Q718" s="26" t="s">
        <v>1204</v>
      </c>
      <c r="R718" s="26"/>
      <c r="S718" s="26"/>
      <c r="T718" s="26"/>
      <c r="U718" s="26" t="s">
        <v>3</v>
      </c>
      <c r="V718" s="26"/>
      <c r="W718" s="26"/>
      <c r="X718" s="26"/>
      <c r="Y718" s="26" t="s">
        <v>1205</v>
      </c>
      <c r="Z718" s="26"/>
      <c r="AA718" s="28" t="s">
        <v>1206</v>
      </c>
      <c r="AB718" s="28" t="s">
        <v>1207</v>
      </c>
      <c r="AC718" s="28"/>
      <c r="AD718" s="28"/>
      <c r="AE718" s="28" t="s">
        <v>4</v>
      </c>
      <c r="AF718" s="28" t="s">
        <v>706</v>
      </c>
      <c r="AG718" s="28"/>
      <c r="AH718" s="28" t="s">
        <v>1208</v>
      </c>
      <c r="AI718" s="29"/>
      <c r="AJ718" s="30" t="s">
        <v>1011</v>
      </c>
      <c r="AK718" s="31" t="s">
        <v>3</v>
      </c>
      <c r="AL718" s="328"/>
      <c r="AM718" s="329"/>
      <c r="AN718" s="25"/>
      <c r="AO718" s="24"/>
      <c r="AP718" s="258" t="s">
        <v>1209</v>
      </c>
      <c r="AQ718" s="259"/>
      <c r="AR718" s="259" t="s">
        <v>834</v>
      </c>
      <c r="AS718" s="259" t="s">
        <v>665</v>
      </c>
      <c r="AT718" s="262"/>
      <c r="AU718" s="262"/>
      <c r="AV718" s="262" t="s">
        <v>1200</v>
      </c>
      <c r="AW718" s="262"/>
      <c r="AX718" s="262"/>
      <c r="AY718" s="262"/>
      <c r="AZ718" s="262"/>
      <c r="BA718" s="317">
        <v>62</v>
      </c>
      <c r="BB718" s="390">
        <v>1</v>
      </c>
    </row>
    <row r="719" spans="1:54" ht="24.95" customHeight="1">
      <c r="A719" s="322" t="s">
        <v>4807</v>
      </c>
      <c r="B719" s="19" t="s">
        <v>2206</v>
      </c>
      <c r="C719" s="26">
        <v>15</v>
      </c>
      <c r="D719" s="27" t="s">
        <v>2202</v>
      </c>
      <c r="E719" s="27"/>
      <c r="F719" s="26" t="s">
        <v>6028</v>
      </c>
      <c r="G719" s="26" t="s">
        <v>3087</v>
      </c>
      <c r="H719" s="26" t="s">
        <v>3</v>
      </c>
      <c r="I719" s="26"/>
      <c r="J719" s="26"/>
      <c r="K719" s="26"/>
      <c r="L719" s="26"/>
      <c r="M719" s="26" t="s">
        <v>2582</v>
      </c>
      <c r="N719" s="26" t="s">
        <v>3088</v>
      </c>
      <c r="O719" s="26"/>
      <c r="P719" s="26" t="s">
        <v>3</v>
      </c>
      <c r="Q719" s="26" t="s">
        <v>3089</v>
      </c>
      <c r="R719" s="26" t="s">
        <v>3</v>
      </c>
      <c r="S719" s="26"/>
      <c r="T719" s="26" t="s">
        <v>3</v>
      </c>
      <c r="U719" s="26" t="s">
        <v>3</v>
      </c>
      <c r="V719" s="26"/>
      <c r="W719" s="26"/>
      <c r="X719" s="26"/>
      <c r="Y719" s="26"/>
      <c r="Z719" s="26" t="s">
        <v>3</v>
      </c>
      <c r="AA719" s="28" t="s">
        <v>1206</v>
      </c>
      <c r="AB719" s="28" t="s">
        <v>3090</v>
      </c>
      <c r="AC719" s="28"/>
      <c r="AD719" s="28"/>
      <c r="AE719" s="28" t="s">
        <v>701</v>
      </c>
      <c r="AF719" s="28" t="s">
        <v>720</v>
      </c>
      <c r="AG719" s="28"/>
      <c r="AH719" s="28" t="s">
        <v>3091</v>
      </c>
      <c r="AI719" s="29"/>
      <c r="AJ719" s="30" t="s">
        <v>2285</v>
      </c>
      <c r="AK719" s="31">
        <v>39248</v>
      </c>
      <c r="AL719" s="328"/>
      <c r="AM719" s="329"/>
      <c r="AN719" s="25" t="s">
        <v>2256</v>
      </c>
      <c r="AO719" s="24">
        <v>45060</v>
      </c>
      <c r="AP719" s="258" t="s">
        <v>3092</v>
      </c>
      <c r="AQ719" s="259"/>
      <c r="AR719" s="259" t="s">
        <v>875</v>
      </c>
      <c r="AS719" s="259" t="s">
        <v>3093</v>
      </c>
      <c r="AT719" s="262"/>
      <c r="AU719" s="262"/>
      <c r="AV719" s="262"/>
      <c r="AW719" s="262"/>
      <c r="AX719" s="262"/>
      <c r="AY719" s="262"/>
      <c r="AZ719" s="262"/>
      <c r="BA719" s="317">
        <v>299</v>
      </c>
      <c r="BB719" s="390">
        <v>2</v>
      </c>
    </row>
    <row r="720" spans="1:54" ht="24.95" customHeight="1">
      <c r="A720" s="322" t="s">
        <v>4807</v>
      </c>
      <c r="B720" s="19" t="s">
        <v>2206</v>
      </c>
      <c r="C720" s="26">
        <v>15</v>
      </c>
      <c r="D720" s="27" t="s">
        <v>2202</v>
      </c>
      <c r="E720" s="27"/>
      <c r="F720" s="26" t="s">
        <v>5985</v>
      </c>
      <c r="G720" s="26" t="s">
        <v>3</v>
      </c>
      <c r="H720" s="26" t="s">
        <v>3</v>
      </c>
      <c r="I720" s="26"/>
      <c r="J720" s="26"/>
      <c r="K720" s="26"/>
      <c r="L720" s="26"/>
      <c r="M720" s="26" t="s">
        <v>3</v>
      </c>
      <c r="N720" s="26" t="s">
        <v>3</v>
      </c>
      <c r="O720" s="26"/>
      <c r="P720" s="26" t="s">
        <v>3</v>
      </c>
      <c r="Q720" s="26" t="s">
        <v>3</v>
      </c>
      <c r="R720" s="26" t="s">
        <v>3</v>
      </c>
      <c r="S720" s="26"/>
      <c r="T720" s="26" t="s">
        <v>3</v>
      </c>
      <c r="U720" s="26" t="s">
        <v>3</v>
      </c>
      <c r="V720" s="26"/>
      <c r="W720" s="26"/>
      <c r="X720" s="26"/>
      <c r="Y720" s="26"/>
      <c r="Z720" s="26" t="s">
        <v>3</v>
      </c>
      <c r="AA720" s="28" t="s">
        <v>2788</v>
      </c>
      <c r="AB720" s="28" t="s">
        <v>2789</v>
      </c>
      <c r="AC720" s="28"/>
      <c r="AD720" s="28"/>
      <c r="AE720" s="28" t="s">
        <v>3</v>
      </c>
      <c r="AF720" s="28" t="s">
        <v>3</v>
      </c>
      <c r="AG720" s="28"/>
      <c r="AH720" s="28" t="s">
        <v>3</v>
      </c>
      <c r="AI720" s="29"/>
      <c r="AJ720" s="30" t="s">
        <v>2285</v>
      </c>
      <c r="AK720" s="31">
        <v>39248</v>
      </c>
      <c r="AL720" s="328"/>
      <c r="AM720" s="329"/>
      <c r="AN720" s="25" t="s">
        <v>2256</v>
      </c>
      <c r="AO720" s="24">
        <v>45060</v>
      </c>
      <c r="AP720" s="258" t="s">
        <v>2790</v>
      </c>
      <c r="AQ720" s="259"/>
      <c r="AR720" s="259" t="s">
        <v>875</v>
      </c>
      <c r="AS720" s="259" t="s">
        <v>2791</v>
      </c>
      <c r="AT720" s="262"/>
      <c r="AU720" s="262"/>
      <c r="AV720" s="262"/>
      <c r="AW720" s="262"/>
      <c r="AX720" s="262"/>
      <c r="AY720" s="262"/>
      <c r="AZ720" s="262"/>
      <c r="BA720" s="317">
        <v>256</v>
      </c>
      <c r="BB720" s="390">
        <v>2</v>
      </c>
    </row>
    <row r="721" spans="1:54" ht="24.95" customHeight="1">
      <c r="A721" s="322" t="s">
        <v>4807</v>
      </c>
      <c r="B721" s="19" t="s">
        <v>2206</v>
      </c>
      <c r="C721" s="26">
        <v>15</v>
      </c>
      <c r="D721" s="27" t="s">
        <v>2202</v>
      </c>
      <c r="E721" s="27"/>
      <c r="F721" s="26" t="s">
        <v>6086</v>
      </c>
      <c r="G721" s="26" t="s">
        <v>3401</v>
      </c>
      <c r="H721" s="26"/>
      <c r="I721" s="26"/>
      <c r="J721" s="26"/>
      <c r="K721" s="26"/>
      <c r="L721" s="26"/>
      <c r="M721" s="26" t="s">
        <v>728</v>
      </c>
      <c r="N721" s="26" t="s">
        <v>3402</v>
      </c>
      <c r="O721" s="26"/>
      <c r="P721" s="26" t="s">
        <v>3403</v>
      </c>
      <c r="Q721" s="26" t="s">
        <v>3404</v>
      </c>
      <c r="R721" s="26"/>
      <c r="S721" s="26" t="s">
        <v>3405</v>
      </c>
      <c r="T721" s="26"/>
      <c r="U721" s="26" t="s">
        <v>3406</v>
      </c>
      <c r="V721" s="26"/>
      <c r="W721" s="26"/>
      <c r="X721" s="26"/>
      <c r="Y721" s="26" t="s">
        <v>3407</v>
      </c>
      <c r="Z721" s="26" t="s">
        <v>678</v>
      </c>
      <c r="AA721" s="28" t="s">
        <v>3408</v>
      </c>
      <c r="AB721" s="28" t="s">
        <v>3409</v>
      </c>
      <c r="AC721" s="28"/>
      <c r="AD721" s="28"/>
      <c r="AE721" s="28" t="s">
        <v>4</v>
      </c>
      <c r="AF721" s="28" t="s">
        <v>730</v>
      </c>
      <c r="AG721" s="28"/>
      <c r="AH721" s="28" t="s">
        <v>3410</v>
      </c>
      <c r="AI721" s="29"/>
      <c r="AJ721" s="30" t="s">
        <v>2423</v>
      </c>
      <c r="AK721" s="31">
        <v>39248</v>
      </c>
      <c r="AL721" s="328"/>
      <c r="AM721" s="329"/>
      <c r="AN721" s="25" t="s">
        <v>2256</v>
      </c>
      <c r="AO721" s="24">
        <v>45060</v>
      </c>
      <c r="AP721" s="258" t="s">
        <v>3411</v>
      </c>
      <c r="AQ721" s="259"/>
      <c r="AR721" s="259" t="s">
        <v>2200</v>
      </c>
      <c r="AS721" s="259" t="s">
        <v>665</v>
      </c>
      <c r="AT721" s="262"/>
      <c r="AU721" s="262"/>
      <c r="AV721" s="262"/>
      <c r="AW721" s="262"/>
      <c r="AX721" s="262"/>
      <c r="AY721" s="262"/>
      <c r="AZ721" s="262"/>
      <c r="BA721" s="317">
        <v>357</v>
      </c>
      <c r="BB721" s="390">
        <v>2</v>
      </c>
    </row>
    <row r="722" spans="1:54" ht="24.95" customHeight="1">
      <c r="A722" s="322" t="s">
        <v>4807</v>
      </c>
      <c r="B722" s="19" t="s">
        <v>2206</v>
      </c>
      <c r="C722" s="26">
        <v>15</v>
      </c>
      <c r="D722" s="27" t="s">
        <v>2202</v>
      </c>
      <c r="E722" s="27"/>
      <c r="F722" s="26" t="s">
        <v>5986</v>
      </c>
      <c r="G722" s="26" t="s">
        <v>3</v>
      </c>
      <c r="H722" s="26" t="s">
        <v>3</v>
      </c>
      <c r="I722" s="26"/>
      <c r="J722" s="26"/>
      <c r="K722" s="26"/>
      <c r="L722" s="26"/>
      <c r="M722" s="26" t="s">
        <v>3</v>
      </c>
      <c r="N722" s="26" t="s">
        <v>3</v>
      </c>
      <c r="O722" s="26"/>
      <c r="P722" s="26" t="s">
        <v>3</v>
      </c>
      <c r="Q722" s="26" t="s">
        <v>3</v>
      </c>
      <c r="R722" s="26" t="s">
        <v>3</v>
      </c>
      <c r="S722" s="26"/>
      <c r="T722" s="26" t="s">
        <v>3</v>
      </c>
      <c r="U722" s="26" t="s">
        <v>3</v>
      </c>
      <c r="V722" s="26"/>
      <c r="W722" s="26"/>
      <c r="X722" s="26"/>
      <c r="Y722" s="26"/>
      <c r="Z722" s="26" t="s">
        <v>3</v>
      </c>
      <c r="AA722" s="28" t="s">
        <v>2792</v>
      </c>
      <c r="AB722" s="28" t="s">
        <v>2793</v>
      </c>
      <c r="AC722" s="28"/>
      <c r="AD722" s="28"/>
      <c r="AE722" s="28" t="s">
        <v>3</v>
      </c>
      <c r="AF722" s="28" t="s">
        <v>3</v>
      </c>
      <c r="AG722" s="28"/>
      <c r="AH722" s="28" t="s">
        <v>3</v>
      </c>
      <c r="AI722" s="29"/>
      <c r="AJ722" s="30" t="s">
        <v>2285</v>
      </c>
      <c r="AK722" s="31">
        <v>39248</v>
      </c>
      <c r="AL722" s="328"/>
      <c r="AM722" s="329"/>
      <c r="AN722" s="25" t="s">
        <v>2256</v>
      </c>
      <c r="AO722" s="24">
        <v>45060</v>
      </c>
      <c r="AP722" s="258" t="s">
        <v>2794</v>
      </c>
      <c r="AQ722" s="259"/>
      <c r="AR722" s="259" t="s">
        <v>875</v>
      </c>
      <c r="AS722" s="259" t="s">
        <v>2795</v>
      </c>
      <c r="AT722" s="262"/>
      <c r="AU722" s="262"/>
      <c r="AV722" s="262"/>
      <c r="AW722" s="262"/>
      <c r="AX722" s="262"/>
      <c r="AY722" s="262"/>
      <c r="AZ722" s="262"/>
      <c r="BA722" s="317">
        <v>257</v>
      </c>
      <c r="BB722" s="390">
        <v>2</v>
      </c>
    </row>
    <row r="723" spans="1:54" ht="24.95" customHeight="1">
      <c r="A723" s="322" t="s">
        <v>4807</v>
      </c>
      <c r="B723" s="19" t="s">
        <v>2227</v>
      </c>
      <c r="C723" s="26">
        <v>92</v>
      </c>
      <c r="D723" s="27" t="s">
        <v>1857</v>
      </c>
      <c r="E723" s="27" t="s">
        <v>2162</v>
      </c>
      <c r="F723" s="26" t="s">
        <v>5885</v>
      </c>
      <c r="G723" s="26" t="s">
        <v>2163</v>
      </c>
      <c r="H723" s="26"/>
      <c r="I723" s="26"/>
      <c r="J723" s="26"/>
      <c r="K723" s="26"/>
      <c r="L723" s="26"/>
      <c r="M723" s="26" t="s">
        <v>2237</v>
      </c>
      <c r="N723" s="26" t="s">
        <v>2164</v>
      </c>
      <c r="O723" s="26"/>
      <c r="P723" s="26"/>
      <c r="Q723" s="26" t="s">
        <v>2165</v>
      </c>
      <c r="R723" s="26"/>
      <c r="S723" s="26"/>
      <c r="T723" s="26"/>
      <c r="U723" s="26"/>
      <c r="V723" s="26"/>
      <c r="W723" s="26"/>
      <c r="X723" s="26"/>
      <c r="Y723" s="26" t="s">
        <v>2166</v>
      </c>
      <c r="Z723" s="26"/>
      <c r="AA723" s="28" t="s">
        <v>2167</v>
      </c>
      <c r="AB723" s="28" t="s">
        <v>2168</v>
      </c>
      <c r="AC723" s="28"/>
      <c r="AD723" s="28"/>
      <c r="AE723" s="28" t="s">
        <v>701</v>
      </c>
      <c r="AF723" s="28" t="s">
        <v>904</v>
      </c>
      <c r="AG723" s="28"/>
      <c r="AH723" s="28" t="s">
        <v>2169</v>
      </c>
      <c r="AI723" s="29"/>
      <c r="AJ723" s="30"/>
      <c r="AK723" s="31"/>
      <c r="AL723" s="328"/>
      <c r="AM723" s="329"/>
      <c r="AN723" s="25"/>
      <c r="AO723" s="24"/>
      <c r="AP723" s="258" t="s">
        <v>2170</v>
      </c>
      <c r="AQ723" s="259"/>
      <c r="AR723" s="259" t="s">
        <v>1311</v>
      </c>
      <c r="AS723" s="259" t="s">
        <v>665</v>
      </c>
      <c r="AT723" s="262"/>
      <c r="AU723" s="262"/>
      <c r="AV723" s="262"/>
      <c r="AW723" s="262" t="s">
        <v>2162</v>
      </c>
      <c r="AX723" s="262"/>
      <c r="AY723" s="262"/>
      <c r="AZ723" s="262"/>
      <c r="BA723" s="317">
        <v>177</v>
      </c>
      <c r="BB723" s="390">
        <v>1</v>
      </c>
    </row>
    <row r="724" spans="1:54" ht="24.95" customHeight="1">
      <c r="A724" s="322" t="s">
        <v>4807</v>
      </c>
      <c r="B724" s="19" t="s">
        <v>2206</v>
      </c>
      <c r="C724" s="26">
        <v>15</v>
      </c>
      <c r="D724" s="27" t="s">
        <v>2202</v>
      </c>
      <c r="E724" s="27"/>
      <c r="F724" s="26" t="s">
        <v>6026</v>
      </c>
      <c r="G724" s="26" t="s">
        <v>3071</v>
      </c>
      <c r="H724" s="26" t="s">
        <v>3</v>
      </c>
      <c r="I724" s="26"/>
      <c r="J724" s="26"/>
      <c r="K724" s="26"/>
      <c r="L724" s="26"/>
      <c r="M724" s="26" t="s">
        <v>3072</v>
      </c>
      <c r="N724" s="26" t="s">
        <v>3073</v>
      </c>
      <c r="O724" s="26"/>
      <c r="P724" s="26" t="s">
        <v>3</v>
      </c>
      <c r="Q724" s="26" t="s">
        <v>3</v>
      </c>
      <c r="R724" s="26" t="s">
        <v>3</v>
      </c>
      <c r="S724" s="26"/>
      <c r="T724" s="26" t="s">
        <v>3</v>
      </c>
      <c r="U724" s="26" t="s">
        <v>3</v>
      </c>
      <c r="V724" s="26"/>
      <c r="W724" s="26"/>
      <c r="X724" s="26"/>
      <c r="Y724" s="26"/>
      <c r="Z724" s="26" t="s">
        <v>3</v>
      </c>
      <c r="AA724" s="28" t="s">
        <v>3074</v>
      </c>
      <c r="AB724" s="28" t="s">
        <v>3075</v>
      </c>
      <c r="AC724" s="28"/>
      <c r="AD724" s="28"/>
      <c r="AE724" s="28" t="s">
        <v>701</v>
      </c>
      <c r="AF724" s="28" t="s">
        <v>738</v>
      </c>
      <c r="AG724" s="28"/>
      <c r="AH724" s="28" t="s">
        <v>3076</v>
      </c>
      <c r="AI724" s="29"/>
      <c r="AJ724" s="30" t="s">
        <v>2285</v>
      </c>
      <c r="AK724" s="31">
        <v>39248</v>
      </c>
      <c r="AL724" s="328"/>
      <c r="AM724" s="329"/>
      <c r="AN724" s="25" t="s">
        <v>2256</v>
      </c>
      <c r="AO724" s="24">
        <v>45060</v>
      </c>
      <c r="AP724" s="258" t="s">
        <v>3077</v>
      </c>
      <c r="AQ724" s="259"/>
      <c r="AR724" s="259" t="s">
        <v>875</v>
      </c>
      <c r="AS724" s="259" t="s">
        <v>3078</v>
      </c>
      <c r="AT724" s="262"/>
      <c r="AU724" s="262"/>
      <c r="AV724" s="262"/>
      <c r="AW724" s="262"/>
      <c r="AX724" s="262"/>
      <c r="AY724" s="262"/>
      <c r="AZ724" s="262"/>
      <c r="BA724" s="317">
        <v>297</v>
      </c>
      <c r="BB724" s="390">
        <v>2</v>
      </c>
    </row>
    <row r="725" spans="1:54" ht="24.95" customHeight="1">
      <c r="A725" s="322" t="s">
        <v>4807</v>
      </c>
      <c r="B725" s="19" t="s">
        <v>2227</v>
      </c>
      <c r="C725" s="26">
        <v>92</v>
      </c>
      <c r="D725" s="27" t="s">
        <v>1857</v>
      </c>
      <c r="E725" s="27" t="s">
        <v>1901</v>
      </c>
      <c r="F725" s="26" t="s">
        <v>5886</v>
      </c>
      <c r="G725" s="26" t="s">
        <v>1902</v>
      </c>
      <c r="H725" s="26" t="s">
        <v>1428</v>
      </c>
      <c r="I725" s="26"/>
      <c r="J725" s="26"/>
      <c r="K725" s="26"/>
      <c r="L725" s="26"/>
      <c r="M725" s="26" t="s">
        <v>1903</v>
      </c>
      <c r="N725" s="26" t="s">
        <v>1904</v>
      </c>
      <c r="O725" s="26"/>
      <c r="P725" s="26"/>
      <c r="Q725" s="26" t="s">
        <v>1905</v>
      </c>
      <c r="R725" s="26"/>
      <c r="S725" s="26"/>
      <c r="T725" s="26"/>
      <c r="U725" s="26"/>
      <c r="V725" s="26"/>
      <c r="W725" s="26"/>
      <c r="X725" s="26"/>
      <c r="Y725" s="26" t="s">
        <v>1906</v>
      </c>
      <c r="Z725" s="26"/>
      <c r="AA725" s="28" t="s">
        <v>1907</v>
      </c>
      <c r="AB725" s="28" t="s">
        <v>1908</v>
      </c>
      <c r="AC725" s="28"/>
      <c r="AD725" s="28"/>
      <c r="AE725" s="28" t="s">
        <v>701</v>
      </c>
      <c r="AF725" s="28" t="s">
        <v>1909</v>
      </c>
      <c r="AG725" s="28"/>
      <c r="AH725" s="28" t="s">
        <v>1910</v>
      </c>
      <c r="AI725" s="29"/>
      <c r="AJ725" s="30"/>
      <c r="AK725" s="31"/>
      <c r="AL725" s="328"/>
      <c r="AM725" s="329"/>
      <c r="AN725" s="25"/>
      <c r="AO725" s="24"/>
      <c r="AP725" s="258" t="s">
        <v>1911</v>
      </c>
      <c r="AQ725" s="259"/>
      <c r="AR725" s="259" t="s">
        <v>1311</v>
      </c>
      <c r="AS725" s="259" t="s">
        <v>665</v>
      </c>
      <c r="AT725" s="262"/>
      <c r="AU725" s="262"/>
      <c r="AV725" s="262"/>
      <c r="AW725" s="262" t="s">
        <v>1901</v>
      </c>
      <c r="AX725" s="262"/>
      <c r="AY725" s="262"/>
      <c r="AZ725" s="262"/>
      <c r="BA725" s="317">
        <v>146</v>
      </c>
      <c r="BB725" s="390">
        <v>1</v>
      </c>
    </row>
    <row r="726" spans="1:54" ht="24.95" customHeight="1">
      <c r="A726" s="322" t="s">
        <v>6856</v>
      </c>
      <c r="B726" s="19"/>
      <c r="C726" s="26">
        <v>23</v>
      </c>
      <c r="D726" s="27"/>
      <c r="E726" s="27"/>
      <c r="F726" s="26" t="s">
        <v>6696</v>
      </c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 t="s">
        <v>6697</v>
      </c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 t="s">
        <v>4787</v>
      </c>
      <c r="AK726" s="31">
        <v>45075</v>
      </c>
      <c r="AL726" s="328"/>
      <c r="AM726" s="329"/>
      <c r="AN726" s="25"/>
      <c r="AO726" s="24"/>
      <c r="AP726" s="258" t="s">
        <v>6696</v>
      </c>
      <c r="AQ726" s="259">
        <v>195</v>
      </c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>
        <v>3</v>
      </c>
    </row>
    <row r="727" spans="1:54" ht="24.95" customHeight="1">
      <c r="A727" s="322" t="s">
        <v>4807</v>
      </c>
      <c r="B727" s="19" t="s">
        <v>2215</v>
      </c>
      <c r="C727" s="26">
        <v>91</v>
      </c>
      <c r="D727" s="27" t="s">
        <v>4938</v>
      </c>
      <c r="E727" s="27" t="s">
        <v>5553</v>
      </c>
      <c r="F727" s="26" t="s">
        <v>5887</v>
      </c>
      <c r="G727" s="26" t="s">
        <v>3</v>
      </c>
      <c r="H727" s="26" t="s">
        <v>3</v>
      </c>
      <c r="I727" s="26"/>
      <c r="J727" s="26"/>
      <c r="K727" s="26"/>
      <c r="L727" s="26"/>
      <c r="M727" s="26" t="s">
        <v>5554</v>
      </c>
      <c r="N727" s="26" t="s">
        <v>5555</v>
      </c>
      <c r="O727" s="26"/>
      <c r="P727" s="26"/>
      <c r="Q727" s="26" t="s">
        <v>5556</v>
      </c>
      <c r="R727" s="26"/>
      <c r="S727" s="26"/>
      <c r="T727" s="26"/>
      <c r="U727" s="26" t="s">
        <v>3</v>
      </c>
      <c r="V727" s="26"/>
      <c r="W727" s="26"/>
      <c r="X727" s="26"/>
      <c r="Y727" s="26" t="s">
        <v>5557</v>
      </c>
      <c r="Z727" s="26"/>
      <c r="AA727" s="28" t="s">
        <v>5558</v>
      </c>
      <c r="AB727" s="28" t="s">
        <v>5559</v>
      </c>
      <c r="AC727" s="28"/>
      <c r="AD727" s="28"/>
      <c r="AE727" s="28" t="s">
        <v>701</v>
      </c>
      <c r="AF727" s="28" t="s">
        <v>804</v>
      </c>
      <c r="AG727" s="28"/>
      <c r="AH727" s="28" t="s">
        <v>5560</v>
      </c>
      <c r="AI727" s="29"/>
      <c r="AJ727" s="30" t="s">
        <v>5561</v>
      </c>
      <c r="AK727" s="31" t="s">
        <v>3</v>
      </c>
      <c r="AL727" s="328"/>
      <c r="AM727" s="329"/>
      <c r="AN727" s="25"/>
      <c r="AO727" s="24"/>
      <c r="AP727" s="258" t="s">
        <v>5562</v>
      </c>
      <c r="AQ727" s="259"/>
      <c r="AR727" s="259" t="s">
        <v>834</v>
      </c>
      <c r="AS727" s="259" t="s">
        <v>665</v>
      </c>
      <c r="AT727" s="262"/>
      <c r="AU727" s="262"/>
      <c r="AV727" s="262" t="s">
        <v>5563</v>
      </c>
      <c r="AW727" s="262"/>
      <c r="AX727" s="262"/>
      <c r="AY727" s="262"/>
      <c r="AZ727" s="262"/>
      <c r="BA727" s="317">
        <v>130</v>
      </c>
      <c r="BB727" s="390">
        <v>1</v>
      </c>
    </row>
    <row r="728" spans="1:54" ht="24.95" customHeight="1">
      <c r="A728" s="322" t="s">
        <v>6856</v>
      </c>
      <c r="B728" s="19"/>
      <c r="C728" s="26">
        <v>33</v>
      </c>
      <c r="D728" s="27"/>
      <c r="E728" s="27"/>
      <c r="F728" s="26" t="s">
        <v>6798</v>
      </c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 t="s">
        <v>6799</v>
      </c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 t="s">
        <v>4787</v>
      </c>
      <c r="AK728" s="31">
        <v>45075</v>
      </c>
      <c r="AL728" s="328"/>
      <c r="AM728" s="329"/>
      <c r="AN728" s="25"/>
      <c r="AO728" s="24"/>
      <c r="AP728" s="258" t="s">
        <v>6798</v>
      </c>
      <c r="AQ728" s="259">
        <v>256</v>
      </c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>
        <v>3</v>
      </c>
    </row>
    <row r="729" spans="1:54" ht="24.95" customHeight="1">
      <c r="A729" s="322" t="s">
        <v>4807</v>
      </c>
      <c r="B729" s="19" t="s">
        <v>2214</v>
      </c>
      <c r="C729" s="26">
        <v>87</v>
      </c>
      <c r="D729" s="27"/>
      <c r="E729" s="27"/>
      <c r="F729" s="26" t="s">
        <v>6295</v>
      </c>
      <c r="G729" s="26" t="s">
        <v>4695</v>
      </c>
      <c r="H729" s="26" t="s">
        <v>3</v>
      </c>
      <c r="I729" s="26"/>
      <c r="J729" s="26"/>
      <c r="K729" s="26"/>
      <c r="L729" s="26"/>
      <c r="M729" s="26" t="s">
        <v>2530</v>
      </c>
      <c r="N729" s="26" t="s">
        <v>4696</v>
      </c>
      <c r="O729" s="26"/>
      <c r="P729" s="26" t="s">
        <v>3</v>
      </c>
      <c r="Q729" s="26" t="s">
        <v>3</v>
      </c>
      <c r="R729" s="26" t="s">
        <v>3</v>
      </c>
      <c r="S729" s="26"/>
      <c r="T729" s="26" t="s">
        <v>3</v>
      </c>
      <c r="U729" s="26" t="s">
        <v>3</v>
      </c>
      <c r="V729" s="26"/>
      <c r="W729" s="26"/>
      <c r="X729" s="26"/>
      <c r="Y729" s="26"/>
      <c r="Z729" s="26" t="s">
        <v>4697</v>
      </c>
      <c r="AA729" s="28" t="s">
        <v>764</v>
      </c>
      <c r="AB729" s="28" t="s">
        <v>4698</v>
      </c>
      <c r="AC729" s="28"/>
      <c r="AD729" s="28"/>
      <c r="AE729" s="28" t="s">
        <v>701</v>
      </c>
      <c r="AF729" s="28" t="s">
        <v>738</v>
      </c>
      <c r="AG729" s="28"/>
      <c r="AH729" s="28" t="s">
        <v>4699</v>
      </c>
      <c r="AI729" s="29"/>
      <c r="AJ729" s="30" t="s">
        <v>2285</v>
      </c>
      <c r="AK729" s="31">
        <v>39248</v>
      </c>
      <c r="AL729" s="328"/>
      <c r="AM729" s="329"/>
      <c r="AN729" s="25" t="s">
        <v>2256</v>
      </c>
      <c r="AO729" s="24">
        <v>45060</v>
      </c>
      <c r="AP729" s="258" t="s">
        <v>4700</v>
      </c>
      <c r="AQ729" s="259"/>
      <c r="AR729" s="259" t="s">
        <v>875</v>
      </c>
      <c r="AS729" s="259" t="s">
        <v>4701</v>
      </c>
      <c r="AT729" s="262"/>
      <c r="AU729" s="262"/>
      <c r="AV729" s="262"/>
      <c r="AW729" s="262"/>
      <c r="AX729" s="262"/>
      <c r="AY729" s="262"/>
      <c r="AZ729" s="262"/>
      <c r="BA729" s="317">
        <v>614</v>
      </c>
      <c r="BB729" s="390">
        <v>2</v>
      </c>
    </row>
    <row r="730" spans="1:54" ht="24.95" customHeight="1">
      <c r="A730" s="322" t="s">
        <v>4807</v>
      </c>
      <c r="B730" s="19" t="s">
        <v>2206</v>
      </c>
      <c r="C730" s="26">
        <v>15</v>
      </c>
      <c r="D730" s="27" t="s">
        <v>2202</v>
      </c>
      <c r="E730" s="27"/>
      <c r="F730" s="26" t="s">
        <v>6057</v>
      </c>
      <c r="G730" s="26" t="s">
        <v>3</v>
      </c>
      <c r="H730" s="26" t="s">
        <v>3</v>
      </c>
      <c r="I730" s="26"/>
      <c r="J730" s="26"/>
      <c r="K730" s="26"/>
      <c r="L730" s="26"/>
      <c r="M730" s="26" t="s">
        <v>3</v>
      </c>
      <c r="N730" s="26" t="s">
        <v>3</v>
      </c>
      <c r="O730" s="26"/>
      <c r="P730" s="26" t="s">
        <v>3</v>
      </c>
      <c r="Q730" s="26" t="s">
        <v>3</v>
      </c>
      <c r="R730" s="26" t="s">
        <v>3</v>
      </c>
      <c r="S730" s="26"/>
      <c r="T730" s="26" t="s">
        <v>3</v>
      </c>
      <c r="U730" s="26" t="s">
        <v>3</v>
      </c>
      <c r="V730" s="26"/>
      <c r="W730" s="26"/>
      <c r="X730" s="26"/>
      <c r="Y730" s="26"/>
      <c r="Z730" s="26" t="s">
        <v>3</v>
      </c>
      <c r="AA730" s="28" t="s">
        <v>3262</v>
      </c>
      <c r="AB730" s="28" t="s">
        <v>3</v>
      </c>
      <c r="AC730" s="28"/>
      <c r="AD730" s="28"/>
      <c r="AE730" s="28" t="s">
        <v>3</v>
      </c>
      <c r="AF730" s="28" t="s">
        <v>3</v>
      </c>
      <c r="AG730" s="28"/>
      <c r="AH730" s="28" t="s">
        <v>3</v>
      </c>
      <c r="AI730" s="29"/>
      <c r="AJ730" s="30" t="s">
        <v>2285</v>
      </c>
      <c r="AK730" s="31">
        <v>39248</v>
      </c>
      <c r="AL730" s="328"/>
      <c r="AM730" s="329"/>
      <c r="AN730" s="25" t="s">
        <v>2256</v>
      </c>
      <c r="AO730" s="24">
        <v>45060</v>
      </c>
      <c r="AP730" s="258" t="s">
        <v>3262</v>
      </c>
      <c r="AQ730" s="259"/>
      <c r="AR730" s="259" t="s">
        <v>875</v>
      </c>
      <c r="AS730" s="259" t="s">
        <v>3263</v>
      </c>
      <c r="AT730" s="262"/>
      <c r="AU730" s="262"/>
      <c r="AV730" s="262"/>
      <c r="AW730" s="262"/>
      <c r="AX730" s="262"/>
      <c r="AY730" s="262"/>
      <c r="AZ730" s="262"/>
      <c r="BA730" s="317">
        <v>328</v>
      </c>
      <c r="BB730" s="390">
        <v>2</v>
      </c>
    </row>
    <row r="731" spans="1:54" ht="24.95" customHeight="1">
      <c r="A731" s="322" t="s">
        <v>6856</v>
      </c>
      <c r="B731" s="19"/>
      <c r="C731" s="26">
        <v>34</v>
      </c>
      <c r="D731" s="27"/>
      <c r="E731" s="27"/>
      <c r="F731" s="26" t="s">
        <v>6653</v>
      </c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 t="s">
        <v>6654</v>
      </c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 t="s">
        <v>4787</v>
      </c>
      <c r="AK731" s="31">
        <v>45075</v>
      </c>
      <c r="AL731" s="328"/>
      <c r="AM731" s="329"/>
      <c r="AN731" s="25"/>
      <c r="AO731" s="24"/>
      <c r="AP731" s="258" t="s">
        <v>6653</v>
      </c>
      <c r="AQ731" s="259">
        <v>173</v>
      </c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>
        <v>3</v>
      </c>
    </row>
    <row r="732" spans="1:54" ht="24.95" customHeight="1">
      <c r="A732" s="322" t="s">
        <v>4807</v>
      </c>
      <c r="B732" s="19" t="s">
        <v>2336</v>
      </c>
      <c r="C732" s="26">
        <v>14</v>
      </c>
      <c r="D732" s="27" t="s">
        <v>2432</v>
      </c>
      <c r="E732" s="27"/>
      <c r="F732" s="26" t="s">
        <v>5939</v>
      </c>
      <c r="G732" s="26" t="s">
        <v>2433</v>
      </c>
      <c r="H732" s="26" t="s">
        <v>3</v>
      </c>
      <c r="I732" s="26"/>
      <c r="J732" s="26"/>
      <c r="K732" s="26"/>
      <c r="L732" s="26"/>
      <c r="M732" s="26" t="s">
        <v>2434</v>
      </c>
      <c r="N732" s="26" t="s">
        <v>2435</v>
      </c>
      <c r="O732" s="26"/>
      <c r="P732" s="26" t="s">
        <v>3</v>
      </c>
      <c r="Q732" s="26" t="s">
        <v>3</v>
      </c>
      <c r="R732" s="26" t="s">
        <v>3</v>
      </c>
      <c r="S732" s="26"/>
      <c r="T732" s="26" t="s">
        <v>3</v>
      </c>
      <c r="U732" s="26" t="s">
        <v>3</v>
      </c>
      <c r="V732" s="26"/>
      <c r="W732" s="26"/>
      <c r="X732" s="26"/>
      <c r="Y732" s="26"/>
      <c r="Z732" s="26" t="s">
        <v>3</v>
      </c>
      <c r="AA732" s="28" t="s">
        <v>2436</v>
      </c>
      <c r="AB732" s="28" t="s">
        <v>2437</v>
      </c>
      <c r="AC732" s="28"/>
      <c r="AD732" s="28"/>
      <c r="AE732" s="28" t="s">
        <v>4</v>
      </c>
      <c r="AF732" s="28" t="s">
        <v>716</v>
      </c>
      <c r="AG732" s="28"/>
      <c r="AH732" s="28" t="s">
        <v>2438</v>
      </c>
      <c r="AI732" s="29"/>
      <c r="AJ732" s="30" t="s">
        <v>2285</v>
      </c>
      <c r="AK732" s="31">
        <v>39248</v>
      </c>
      <c r="AL732" s="328"/>
      <c r="AM732" s="329"/>
      <c r="AN732" s="25" t="s">
        <v>2256</v>
      </c>
      <c r="AO732" s="24">
        <v>45060</v>
      </c>
      <c r="AP732" s="258" t="s">
        <v>2439</v>
      </c>
      <c r="AQ732" s="259"/>
      <c r="AR732" s="259" t="s">
        <v>875</v>
      </c>
      <c r="AS732" s="259" t="s">
        <v>2440</v>
      </c>
      <c r="AT732" s="262"/>
      <c r="AU732" s="262"/>
      <c r="AV732" s="262"/>
      <c r="AW732" s="262"/>
      <c r="AX732" s="262"/>
      <c r="AY732" s="262"/>
      <c r="AZ732" s="262"/>
      <c r="BA732" s="317">
        <v>210</v>
      </c>
      <c r="BB732" s="390">
        <v>2</v>
      </c>
    </row>
    <row r="733" spans="1:54" ht="24.95" customHeight="1">
      <c r="A733" s="322" t="s">
        <v>6856</v>
      </c>
      <c r="B733" s="19"/>
      <c r="C733" s="26">
        <v>21</v>
      </c>
      <c r="D733" s="27"/>
      <c r="E733" s="27"/>
      <c r="F733" s="26" t="s">
        <v>6379</v>
      </c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 t="s">
        <v>6380</v>
      </c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 t="s">
        <v>4787</v>
      </c>
      <c r="AK733" s="31">
        <v>45075</v>
      </c>
      <c r="AL733" s="328"/>
      <c r="AM733" s="329"/>
      <c r="AN733" s="25"/>
      <c r="AO733" s="24"/>
      <c r="AP733" s="258" t="s">
        <v>6379</v>
      </c>
      <c r="AQ733" s="259">
        <v>37</v>
      </c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>
        <v>3</v>
      </c>
    </row>
    <row r="734" spans="1:54" ht="24.95" customHeight="1">
      <c r="A734" s="322" t="s">
        <v>4807</v>
      </c>
      <c r="B734" s="19" t="s">
        <v>2214</v>
      </c>
      <c r="C734" s="26">
        <v>87</v>
      </c>
      <c r="D734" s="27"/>
      <c r="E734" s="27"/>
      <c r="F734" s="26" t="s">
        <v>6299</v>
      </c>
      <c r="G734" s="26" t="s">
        <v>3</v>
      </c>
      <c r="H734" s="26" t="s">
        <v>3</v>
      </c>
      <c r="I734" s="26"/>
      <c r="J734" s="26"/>
      <c r="K734" s="26"/>
      <c r="L734" s="26"/>
      <c r="M734" s="26" t="s">
        <v>4724</v>
      </c>
      <c r="N734" s="26" t="s">
        <v>4725</v>
      </c>
      <c r="O734" s="26"/>
      <c r="P734" s="26" t="s">
        <v>3</v>
      </c>
      <c r="Q734" s="26" t="s">
        <v>4726</v>
      </c>
      <c r="R734" s="26" t="s">
        <v>3</v>
      </c>
      <c r="S734" s="26"/>
      <c r="T734" s="26" t="s">
        <v>3</v>
      </c>
      <c r="U734" s="26" t="s">
        <v>3</v>
      </c>
      <c r="V734" s="26"/>
      <c r="W734" s="26"/>
      <c r="X734" s="26"/>
      <c r="Y734" s="26"/>
      <c r="Z734" s="26" t="s">
        <v>3</v>
      </c>
      <c r="AA734" s="28" t="s">
        <v>4727</v>
      </c>
      <c r="AB734" s="28" t="s">
        <v>4728</v>
      </c>
      <c r="AC734" s="28"/>
      <c r="AD734" s="28"/>
      <c r="AE734" s="28" t="s">
        <v>4</v>
      </c>
      <c r="AF734" s="28" t="s">
        <v>706</v>
      </c>
      <c r="AG734" s="28"/>
      <c r="AH734" s="28" t="s">
        <v>4729</v>
      </c>
      <c r="AI734" s="29"/>
      <c r="AJ734" s="30" t="s">
        <v>2285</v>
      </c>
      <c r="AK734" s="31">
        <v>39248</v>
      </c>
      <c r="AL734" s="328"/>
      <c r="AM734" s="329"/>
      <c r="AN734" s="25" t="s">
        <v>2256</v>
      </c>
      <c r="AO734" s="24">
        <v>45060</v>
      </c>
      <c r="AP734" s="258" t="s">
        <v>4730</v>
      </c>
      <c r="AQ734" s="259"/>
      <c r="AR734" s="259" t="s">
        <v>875</v>
      </c>
      <c r="AS734" s="259" t="s">
        <v>4731</v>
      </c>
      <c r="AT734" s="262"/>
      <c r="AU734" s="262"/>
      <c r="AV734" s="262"/>
      <c r="AW734" s="262"/>
      <c r="AX734" s="262"/>
      <c r="AY734" s="262"/>
      <c r="AZ734" s="262"/>
      <c r="BA734" s="317">
        <v>618</v>
      </c>
      <c r="BB734" s="390">
        <v>2</v>
      </c>
    </row>
    <row r="735" spans="1:54" ht="24.95" customHeight="1">
      <c r="A735" s="322" t="s">
        <v>4807</v>
      </c>
      <c r="B735" s="19" t="s">
        <v>2215</v>
      </c>
      <c r="C735" s="26">
        <v>91</v>
      </c>
      <c r="D735" s="27" t="s">
        <v>827</v>
      </c>
      <c r="E735" s="27" t="s">
        <v>1029</v>
      </c>
      <c r="F735" s="26" t="s">
        <v>5890</v>
      </c>
      <c r="G735" s="26" t="s">
        <v>3</v>
      </c>
      <c r="H735" s="26" t="s">
        <v>3</v>
      </c>
      <c r="I735" s="26"/>
      <c r="J735" s="26"/>
      <c r="K735" s="26"/>
      <c r="L735" s="26"/>
      <c r="M735" s="26" t="s">
        <v>1030</v>
      </c>
      <c r="N735" s="26" t="s">
        <v>1031</v>
      </c>
      <c r="O735" s="26"/>
      <c r="P735" s="26"/>
      <c r="Q735" s="26" t="s">
        <v>1032</v>
      </c>
      <c r="R735" s="26"/>
      <c r="S735" s="26"/>
      <c r="T735" s="26"/>
      <c r="U735" s="26" t="s">
        <v>3</v>
      </c>
      <c r="V735" s="26"/>
      <c r="W735" s="26"/>
      <c r="X735" s="26"/>
      <c r="Y735" s="26" t="s">
        <v>1033</v>
      </c>
      <c r="Z735" s="26"/>
      <c r="AA735" s="28" t="s">
        <v>1034</v>
      </c>
      <c r="AB735" s="28" t="s">
        <v>1035</v>
      </c>
      <c r="AC735" s="28"/>
      <c r="AD735" s="28"/>
      <c r="AE735" s="28" t="s">
        <v>1036</v>
      </c>
      <c r="AF735" s="28" t="s">
        <v>1037</v>
      </c>
      <c r="AG735" s="28"/>
      <c r="AH735" s="28" t="s">
        <v>1038</v>
      </c>
      <c r="AI735" s="29"/>
      <c r="AJ735" s="30" t="s">
        <v>3</v>
      </c>
      <c r="AK735" s="31" t="s">
        <v>3</v>
      </c>
      <c r="AL735" s="328"/>
      <c r="AM735" s="329"/>
      <c r="AN735" s="25"/>
      <c r="AO735" s="24"/>
      <c r="AP735" s="258" t="s">
        <v>1039</v>
      </c>
      <c r="AQ735" s="259"/>
      <c r="AR735" s="259" t="s">
        <v>834</v>
      </c>
      <c r="AS735" s="259" t="s">
        <v>665</v>
      </c>
      <c r="AT735" s="262"/>
      <c r="AU735" s="262"/>
      <c r="AV735" s="262" t="s">
        <v>1029</v>
      </c>
      <c r="AW735" s="262"/>
      <c r="AX735" s="262"/>
      <c r="AY735" s="262"/>
      <c r="AZ735" s="262"/>
      <c r="BA735" s="317">
        <v>44</v>
      </c>
      <c r="BB735" s="390">
        <v>1</v>
      </c>
    </row>
    <row r="736" spans="1:54" ht="24.95" customHeight="1">
      <c r="A736" s="322" t="s">
        <v>4807</v>
      </c>
      <c r="B736" s="19" t="s">
        <v>2206</v>
      </c>
      <c r="C736" s="26">
        <v>15</v>
      </c>
      <c r="D736" s="27" t="s">
        <v>2202</v>
      </c>
      <c r="E736" s="27"/>
      <c r="F736" s="26" t="s">
        <v>5962</v>
      </c>
      <c r="G736" s="26" t="s">
        <v>2622</v>
      </c>
      <c r="H736" s="26" t="s">
        <v>3</v>
      </c>
      <c r="I736" s="26"/>
      <c r="J736" s="26"/>
      <c r="K736" s="26"/>
      <c r="L736" s="26"/>
      <c r="M736" s="26" t="s">
        <v>2469</v>
      </c>
      <c r="N736" s="26" t="s">
        <v>2623</v>
      </c>
      <c r="O736" s="26"/>
      <c r="P736" s="26" t="s">
        <v>3</v>
      </c>
      <c r="Q736" s="26" t="s">
        <v>2624</v>
      </c>
      <c r="R736" s="26" t="s">
        <v>3</v>
      </c>
      <c r="S736" s="26"/>
      <c r="T736" s="26" t="s">
        <v>3</v>
      </c>
      <c r="U736" s="26" t="s">
        <v>2625</v>
      </c>
      <c r="V736" s="26"/>
      <c r="W736" s="26"/>
      <c r="X736" s="26"/>
      <c r="Y736" s="26"/>
      <c r="Z736" s="26" t="s">
        <v>3</v>
      </c>
      <c r="AA736" s="28" t="s">
        <v>1034</v>
      </c>
      <c r="AB736" s="28" t="s">
        <v>2626</v>
      </c>
      <c r="AC736" s="28"/>
      <c r="AD736" s="28"/>
      <c r="AE736" s="28" t="s">
        <v>4</v>
      </c>
      <c r="AF736" s="28" t="s">
        <v>716</v>
      </c>
      <c r="AG736" s="28"/>
      <c r="AH736" s="28" t="s">
        <v>2627</v>
      </c>
      <c r="AI736" s="29"/>
      <c r="AJ736" s="30" t="s">
        <v>2285</v>
      </c>
      <c r="AK736" s="31">
        <v>39248</v>
      </c>
      <c r="AL736" s="328"/>
      <c r="AM736" s="329"/>
      <c r="AN736" s="25" t="s">
        <v>2256</v>
      </c>
      <c r="AO736" s="24">
        <v>45060</v>
      </c>
      <c r="AP736" s="258" t="s">
        <v>2628</v>
      </c>
      <c r="AQ736" s="259"/>
      <c r="AR736" s="259" t="s">
        <v>875</v>
      </c>
      <c r="AS736" s="259" t="s">
        <v>2629</v>
      </c>
      <c r="AT736" s="262"/>
      <c r="AU736" s="262"/>
      <c r="AV736" s="262"/>
      <c r="AW736" s="262"/>
      <c r="AX736" s="262"/>
      <c r="AY736" s="262"/>
      <c r="AZ736" s="262"/>
      <c r="BA736" s="317">
        <v>233</v>
      </c>
      <c r="BB736" s="390">
        <v>2</v>
      </c>
    </row>
    <row r="737" spans="1:54" ht="24.95" customHeight="1">
      <c r="A737" s="322" t="s">
        <v>4807</v>
      </c>
      <c r="B737" s="19" t="s">
        <v>2206</v>
      </c>
      <c r="C737" s="26">
        <v>15</v>
      </c>
      <c r="D737" s="27" t="s">
        <v>2207</v>
      </c>
      <c r="E737" s="27"/>
      <c r="F737" s="26" t="s">
        <v>6126</v>
      </c>
      <c r="G737" s="26" t="s">
        <v>3818</v>
      </c>
      <c r="H737" s="26"/>
      <c r="I737" s="26"/>
      <c r="J737" s="26"/>
      <c r="K737" s="26"/>
      <c r="L737" s="26"/>
      <c r="M737" s="26" t="s">
        <v>3819</v>
      </c>
      <c r="N737" s="26" t="s">
        <v>3820</v>
      </c>
      <c r="O737" s="26"/>
      <c r="P737" s="26" t="s">
        <v>3821</v>
      </c>
      <c r="Q737" s="26">
        <v>337005318</v>
      </c>
      <c r="R737" s="26"/>
      <c r="S737" s="26" t="s">
        <v>3822</v>
      </c>
      <c r="T737" s="26"/>
      <c r="U737" s="26" t="s">
        <v>3823</v>
      </c>
      <c r="V737" s="26"/>
      <c r="W737" s="26"/>
      <c r="X737" s="26"/>
      <c r="Y737" s="26" t="s">
        <v>3824</v>
      </c>
      <c r="Z737" s="26" t="s">
        <v>714</v>
      </c>
      <c r="AA737" s="28" t="s">
        <v>3825</v>
      </c>
      <c r="AB737" s="28" t="s">
        <v>3826</v>
      </c>
      <c r="AC737" s="28"/>
      <c r="AD737" s="28"/>
      <c r="AE737" s="28" t="s">
        <v>4</v>
      </c>
      <c r="AF737" s="28" t="s">
        <v>679</v>
      </c>
      <c r="AG737" s="28"/>
      <c r="AH737" s="28" t="s">
        <v>3827</v>
      </c>
      <c r="AI737" s="29"/>
      <c r="AJ737" s="30" t="s">
        <v>2423</v>
      </c>
      <c r="AK737" s="31">
        <v>39248</v>
      </c>
      <c r="AL737" s="328"/>
      <c r="AM737" s="329"/>
      <c r="AN737" s="25" t="s">
        <v>2256</v>
      </c>
      <c r="AO737" s="24">
        <v>45060</v>
      </c>
      <c r="AP737" s="258" t="s">
        <v>3828</v>
      </c>
      <c r="AQ737" s="259"/>
      <c r="AR737" s="259" t="s">
        <v>2200</v>
      </c>
      <c r="AS737" s="259" t="s">
        <v>665</v>
      </c>
      <c r="AT737" s="262"/>
      <c r="AU737" s="262"/>
      <c r="AV737" s="262"/>
      <c r="AW737" s="262"/>
      <c r="AX737" s="262"/>
      <c r="AY737" s="262"/>
      <c r="AZ737" s="262"/>
      <c r="BA737" s="317">
        <v>403</v>
      </c>
      <c r="BB737" s="390">
        <v>2</v>
      </c>
    </row>
    <row r="738" spans="1:54" ht="24.95" customHeight="1">
      <c r="A738" s="322" t="s">
        <v>4807</v>
      </c>
      <c r="B738" s="19" t="s">
        <v>2206</v>
      </c>
      <c r="C738" s="26">
        <v>15</v>
      </c>
      <c r="D738" s="27" t="s">
        <v>2202</v>
      </c>
      <c r="E738" s="27"/>
      <c r="F738" s="26" t="s">
        <v>6030</v>
      </c>
      <c r="G738" s="26" t="s">
        <v>3103</v>
      </c>
      <c r="H738" s="26" t="s">
        <v>3</v>
      </c>
      <c r="I738" s="26"/>
      <c r="J738" s="26"/>
      <c r="K738" s="26"/>
      <c r="L738" s="26"/>
      <c r="M738" s="26" t="s">
        <v>3104</v>
      </c>
      <c r="N738" s="26" t="s">
        <v>3105</v>
      </c>
      <c r="O738" s="26"/>
      <c r="P738" s="26" t="s">
        <v>3</v>
      </c>
      <c r="Q738" s="26" t="s">
        <v>3106</v>
      </c>
      <c r="R738" s="26" t="s">
        <v>3</v>
      </c>
      <c r="S738" s="26"/>
      <c r="T738" s="26" t="s">
        <v>3</v>
      </c>
      <c r="U738" s="26" t="s">
        <v>3</v>
      </c>
      <c r="V738" s="26"/>
      <c r="W738" s="26"/>
      <c r="X738" s="26"/>
      <c r="Y738" s="26"/>
      <c r="Z738" s="26" t="s">
        <v>3</v>
      </c>
      <c r="AA738" s="28" t="s">
        <v>3107</v>
      </c>
      <c r="AB738" s="28" t="s">
        <v>3108</v>
      </c>
      <c r="AC738" s="28"/>
      <c r="AD738" s="28"/>
      <c r="AE738" s="28" t="s">
        <v>701</v>
      </c>
      <c r="AF738" s="28" t="s">
        <v>720</v>
      </c>
      <c r="AG738" s="28"/>
      <c r="AH738" s="28" t="s">
        <v>3109</v>
      </c>
      <c r="AI738" s="29"/>
      <c r="AJ738" s="30" t="s">
        <v>2285</v>
      </c>
      <c r="AK738" s="31">
        <v>39248</v>
      </c>
      <c r="AL738" s="328"/>
      <c r="AM738" s="329"/>
      <c r="AN738" s="25" t="s">
        <v>2256</v>
      </c>
      <c r="AO738" s="24">
        <v>45060</v>
      </c>
      <c r="AP738" s="258" t="s">
        <v>3110</v>
      </c>
      <c r="AQ738" s="259"/>
      <c r="AR738" s="259" t="s">
        <v>875</v>
      </c>
      <c r="AS738" s="259" t="s">
        <v>3111</v>
      </c>
      <c r="AT738" s="262"/>
      <c r="AU738" s="262"/>
      <c r="AV738" s="262"/>
      <c r="AW738" s="262"/>
      <c r="AX738" s="262"/>
      <c r="AY738" s="262"/>
      <c r="AZ738" s="262"/>
      <c r="BA738" s="317">
        <v>301</v>
      </c>
      <c r="BB738" s="390">
        <v>2</v>
      </c>
    </row>
    <row r="739" spans="1:54" ht="24.95" customHeight="1">
      <c r="A739" s="322" t="s">
        <v>4807</v>
      </c>
      <c r="B739" s="19" t="s">
        <v>2336</v>
      </c>
      <c r="C739" s="26">
        <v>14</v>
      </c>
      <c r="D739" s="27" t="s">
        <v>2337</v>
      </c>
      <c r="E739" s="27"/>
      <c r="F739" s="26" t="s">
        <v>5933</v>
      </c>
      <c r="G739" s="26" t="s">
        <v>2381</v>
      </c>
      <c r="H739" s="26"/>
      <c r="I739" s="26"/>
      <c r="J739" s="26"/>
      <c r="K739" s="26"/>
      <c r="L739" s="26"/>
      <c r="M739" s="26" t="s">
        <v>2382</v>
      </c>
      <c r="N739" s="26" t="s">
        <v>2383</v>
      </c>
      <c r="O739" s="26"/>
      <c r="P739" s="26"/>
      <c r="Q739" s="26" t="s">
        <v>2384</v>
      </c>
      <c r="R739" s="26"/>
      <c r="S739" s="26"/>
      <c r="T739" s="26"/>
      <c r="U739" s="26"/>
      <c r="V739" s="26"/>
      <c r="W739" s="26"/>
      <c r="X739" s="26"/>
      <c r="Y739" s="26" t="s">
        <v>2385</v>
      </c>
      <c r="Z739" s="26" t="s">
        <v>2386</v>
      </c>
      <c r="AA739" s="28" t="s">
        <v>2387</v>
      </c>
      <c r="AB739" s="28" t="s">
        <v>2388</v>
      </c>
      <c r="AC739" s="28"/>
      <c r="AD739" s="28"/>
      <c r="AE739" s="28" t="s">
        <v>701</v>
      </c>
      <c r="AF739" s="28" t="s">
        <v>2198</v>
      </c>
      <c r="AG739" s="28" t="s">
        <v>2389</v>
      </c>
      <c r="AH739" s="28" t="s">
        <v>2390</v>
      </c>
      <c r="AI739" s="29"/>
      <c r="AJ739" s="30"/>
      <c r="AK739" s="31"/>
      <c r="AL739" s="328"/>
      <c r="AM739" s="329"/>
      <c r="AN739" s="25" t="s">
        <v>2256</v>
      </c>
      <c r="AO739" s="24">
        <v>45060</v>
      </c>
      <c r="AP739" s="258" t="s">
        <v>2391</v>
      </c>
      <c r="AQ739" s="259"/>
      <c r="AR739" s="259" t="s">
        <v>664</v>
      </c>
      <c r="AS739" s="259" t="s">
        <v>665</v>
      </c>
      <c r="AT739" s="262"/>
      <c r="AU739" s="262"/>
      <c r="AV739" s="262"/>
      <c r="AW739" s="262"/>
      <c r="AX739" s="262"/>
      <c r="AY739" s="262"/>
      <c r="AZ739" s="262"/>
      <c r="BA739" s="317">
        <v>203</v>
      </c>
      <c r="BB739" s="390">
        <v>2</v>
      </c>
    </row>
    <row r="740" spans="1:54" ht="24.95" customHeight="1">
      <c r="A740" s="322" t="s">
        <v>6856</v>
      </c>
      <c r="B740" s="19"/>
      <c r="C740" s="26">
        <v>18</v>
      </c>
      <c r="D740" s="27"/>
      <c r="E740" s="27"/>
      <c r="F740" s="26" t="s">
        <v>6768</v>
      </c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 t="s">
        <v>6769</v>
      </c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 t="s">
        <v>4787</v>
      </c>
      <c r="AK740" s="31">
        <v>45075</v>
      </c>
      <c r="AL740" s="328"/>
      <c r="AM740" s="329"/>
      <c r="AN740" s="25"/>
      <c r="AO740" s="24"/>
      <c r="AP740" s="258" t="s">
        <v>6770</v>
      </c>
      <c r="AQ740" s="259">
        <v>241</v>
      </c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>
        <v>3</v>
      </c>
    </row>
    <row r="741" spans="1:54" ht="24.95" customHeight="1">
      <c r="A741" s="322" t="s">
        <v>6856</v>
      </c>
      <c r="B741" s="19"/>
      <c r="C741" s="26">
        <v>18</v>
      </c>
      <c r="D741" s="27"/>
      <c r="E741" s="27"/>
      <c r="F741" s="26" t="s">
        <v>6320</v>
      </c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 t="s">
        <v>6321</v>
      </c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 t="s">
        <v>4787</v>
      </c>
      <c r="AK741" s="31">
        <v>45075</v>
      </c>
      <c r="AL741" s="328"/>
      <c r="AM741" s="329"/>
      <c r="AN741" s="25"/>
      <c r="AO741" s="24"/>
      <c r="AP741" s="258" t="s">
        <v>6322</v>
      </c>
      <c r="AQ741" s="259">
        <v>11</v>
      </c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>
        <v>3</v>
      </c>
    </row>
    <row r="742" spans="1:54" ht="24.95" customHeight="1">
      <c r="A742" s="322" t="s">
        <v>4807</v>
      </c>
      <c r="B742" s="19" t="s">
        <v>2214</v>
      </c>
      <c r="C742" s="26">
        <v>87</v>
      </c>
      <c r="D742" s="27"/>
      <c r="E742" s="27"/>
      <c r="F742" s="26" t="s">
        <v>5892</v>
      </c>
      <c r="G742" s="26" t="s">
        <v>3</v>
      </c>
      <c r="H742" s="26"/>
      <c r="I742" s="26"/>
      <c r="J742" s="26"/>
      <c r="K742" s="26"/>
      <c r="L742" s="26"/>
      <c r="M742" s="26" t="s">
        <v>805</v>
      </c>
      <c r="N742" s="26" t="s">
        <v>5577</v>
      </c>
      <c r="O742" s="26"/>
      <c r="P742" s="26"/>
      <c r="Q742" s="26" t="s">
        <v>5578</v>
      </c>
      <c r="R742" s="26" t="s">
        <v>5578</v>
      </c>
      <c r="S742" s="26"/>
      <c r="T742" s="26"/>
      <c r="U742" s="26"/>
      <c r="V742" s="26"/>
      <c r="W742" s="26"/>
      <c r="X742" s="26"/>
      <c r="Y742" s="26"/>
      <c r="Z742" s="26"/>
      <c r="AA742" s="28" t="s">
        <v>773</v>
      </c>
      <c r="AB742" s="28" t="s">
        <v>5579</v>
      </c>
      <c r="AC742" s="28"/>
      <c r="AD742" s="28"/>
      <c r="AE742" s="28" t="s">
        <v>4</v>
      </c>
      <c r="AF742" s="28" t="s">
        <v>675</v>
      </c>
      <c r="AG742" s="28" t="s">
        <v>806</v>
      </c>
      <c r="AH742" s="28" t="s">
        <v>5580</v>
      </c>
      <c r="AI742" s="29"/>
      <c r="AJ742" s="30"/>
      <c r="AK742" s="31"/>
      <c r="AL742" s="328"/>
      <c r="AM742" s="329"/>
      <c r="AN742" s="25"/>
      <c r="AO742" s="24"/>
      <c r="AP742" s="258" t="s">
        <v>5581</v>
      </c>
      <c r="AQ742" s="259"/>
      <c r="AR742" s="259" t="s">
        <v>664</v>
      </c>
      <c r="AS742" s="259" t="s">
        <v>5582</v>
      </c>
      <c r="AT742" s="262"/>
      <c r="AU742" s="262"/>
      <c r="AV742" s="262"/>
      <c r="AW742" s="262"/>
      <c r="AX742" s="262"/>
      <c r="AY742" s="262"/>
      <c r="AZ742" s="262"/>
      <c r="BA742" s="317">
        <v>591</v>
      </c>
      <c r="BB742" s="390">
        <v>1</v>
      </c>
    </row>
    <row r="743" spans="1:54" ht="24.95" customHeight="1">
      <c r="A743" s="322" t="s">
        <v>4807</v>
      </c>
      <c r="B743" s="19" t="s">
        <v>2212</v>
      </c>
      <c r="C743" s="26">
        <v>82</v>
      </c>
      <c r="D743" s="27">
        <v>2</v>
      </c>
      <c r="E743" s="27">
        <v>2</v>
      </c>
      <c r="F743" s="26" t="s">
        <v>5893</v>
      </c>
      <c r="G743" s="26" t="s">
        <v>3</v>
      </c>
      <c r="H743" s="26"/>
      <c r="I743" s="26"/>
      <c r="J743" s="26"/>
      <c r="K743" s="26"/>
      <c r="L743" s="26"/>
      <c r="M743" s="26" t="s">
        <v>770</v>
      </c>
      <c r="N743" s="26" t="s">
        <v>771</v>
      </c>
      <c r="O743" s="26"/>
      <c r="P743" s="26"/>
      <c r="Q743" s="26" t="s">
        <v>772</v>
      </c>
      <c r="R743" s="26"/>
      <c r="S743" s="26"/>
      <c r="T743" s="26"/>
      <c r="U743" s="26"/>
      <c r="V743" s="26"/>
      <c r="W743" s="26"/>
      <c r="X743" s="26"/>
      <c r="Y743" s="26" t="s">
        <v>5583</v>
      </c>
      <c r="Z743" s="26"/>
      <c r="AA743" s="28" t="s">
        <v>773</v>
      </c>
      <c r="AB743" s="28" t="s">
        <v>5584</v>
      </c>
      <c r="AC743" s="28"/>
      <c r="AD743" s="28"/>
      <c r="AE743" s="28" t="s">
        <v>687</v>
      </c>
      <c r="AF743" s="28" t="s">
        <v>688</v>
      </c>
      <c r="AG743" s="28" t="s">
        <v>774</v>
      </c>
      <c r="AH743" s="28" t="s">
        <v>775</v>
      </c>
      <c r="AI743" s="29"/>
      <c r="AJ743" s="30"/>
      <c r="AK743" s="31"/>
      <c r="AL743" s="328"/>
      <c r="AM743" s="329"/>
      <c r="AN743" s="25"/>
      <c r="AO743" s="24"/>
      <c r="AP743" s="258" t="s">
        <v>5585</v>
      </c>
      <c r="AQ743" s="259"/>
      <c r="AR743" s="259" t="s">
        <v>664</v>
      </c>
      <c r="AS743" s="259" t="s">
        <v>665</v>
      </c>
      <c r="AT743" s="262"/>
      <c r="AU743" s="262"/>
      <c r="AV743" s="262"/>
      <c r="AW743" s="262"/>
      <c r="AX743" s="262"/>
      <c r="AY743" s="262"/>
      <c r="AZ743" s="262"/>
      <c r="BA743" s="317">
        <v>557</v>
      </c>
      <c r="BB743" s="390">
        <v>1</v>
      </c>
    </row>
    <row r="744" spans="1:54" ht="24.95" customHeight="1">
      <c r="A744" s="322" t="s">
        <v>6856</v>
      </c>
      <c r="B744" s="19"/>
      <c r="C744" s="26">
        <v>18</v>
      </c>
      <c r="D744" s="27"/>
      <c r="E744" s="27"/>
      <c r="F744" s="26" t="s">
        <v>6538</v>
      </c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 t="s">
        <v>772</v>
      </c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 t="s">
        <v>4787</v>
      </c>
      <c r="AK744" s="31">
        <v>45075</v>
      </c>
      <c r="AL744" s="328"/>
      <c r="AM744" s="329"/>
      <c r="AN744" s="25"/>
      <c r="AO744" s="24"/>
      <c r="AP744" s="258" t="s">
        <v>6539</v>
      </c>
      <c r="AQ744" s="259">
        <v>118</v>
      </c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>
        <v>3</v>
      </c>
    </row>
    <row r="745" spans="1:54" ht="24.95" customHeight="1">
      <c r="A745" s="322" t="s">
        <v>4807</v>
      </c>
      <c r="B745" s="19" t="s">
        <v>2212</v>
      </c>
      <c r="C745" s="26">
        <v>82</v>
      </c>
      <c r="D745" s="27">
        <v>2</v>
      </c>
      <c r="E745" s="27">
        <v>1</v>
      </c>
      <c r="F745" s="26" t="s">
        <v>6261</v>
      </c>
      <c r="G745" s="26" t="s">
        <v>4432</v>
      </c>
      <c r="H745" s="26"/>
      <c r="I745" s="26"/>
      <c r="J745" s="26"/>
      <c r="K745" s="26"/>
      <c r="L745" s="26"/>
      <c r="M745" s="26" t="s">
        <v>770</v>
      </c>
      <c r="N745" s="26" t="s">
        <v>771</v>
      </c>
      <c r="O745" s="26"/>
      <c r="P745" s="26"/>
      <c r="Q745" s="26" t="s">
        <v>772</v>
      </c>
      <c r="R745" s="26"/>
      <c r="S745" s="26"/>
      <c r="T745" s="26"/>
      <c r="U745" s="26"/>
      <c r="V745" s="26"/>
      <c r="W745" s="26"/>
      <c r="X745" s="26"/>
      <c r="Y745" s="26" t="s">
        <v>4433</v>
      </c>
      <c r="Z745" s="26"/>
      <c r="AA745" s="28" t="s">
        <v>773</v>
      </c>
      <c r="AB745" s="28" t="s">
        <v>4434</v>
      </c>
      <c r="AC745" s="28"/>
      <c r="AD745" s="28"/>
      <c r="AE745" s="28" t="s">
        <v>687</v>
      </c>
      <c r="AF745" s="28" t="s">
        <v>688</v>
      </c>
      <c r="AG745" s="28" t="s">
        <v>774</v>
      </c>
      <c r="AH745" s="28" t="s">
        <v>775</v>
      </c>
      <c r="AI745" s="29"/>
      <c r="AJ745" s="30"/>
      <c r="AK745" s="31"/>
      <c r="AL745" s="328"/>
      <c r="AM745" s="329"/>
      <c r="AN745" s="25" t="s">
        <v>2256</v>
      </c>
      <c r="AO745" s="24">
        <v>45060</v>
      </c>
      <c r="AP745" s="258" t="s">
        <v>4435</v>
      </c>
      <c r="AQ745" s="259"/>
      <c r="AR745" s="259" t="s">
        <v>664</v>
      </c>
      <c r="AS745" s="259" t="s">
        <v>665</v>
      </c>
      <c r="AT745" s="262"/>
      <c r="AU745" s="262"/>
      <c r="AV745" s="262"/>
      <c r="AW745" s="262"/>
      <c r="AX745" s="262"/>
      <c r="AY745" s="262"/>
      <c r="AZ745" s="262"/>
      <c r="BA745" s="317">
        <v>556</v>
      </c>
      <c r="BB745" s="390">
        <v>2</v>
      </c>
    </row>
    <row r="746" spans="1:54" ht="24.95" customHeight="1">
      <c r="A746" s="322" t="s">
        <v>6856</v>
      </c>
      <c r="B746" s="19"/>
      <c r="C746" s="26">
        <v>34</v>
      </c>
      <c r="D746" s="27"/>
      <c r="E746" s="27"/>
      <c r="F746" s="26" t="s">
        <v>6677</v>
      </c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 t="s">
        <v>6678</v>
      </c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 t="s">
        <v>4787</v>
      </c>
      <c r="AK746" s="31">
        <v>45075</v>
      </c>
      <c r="AL746" s="328"/>
      <c r="AM746" s="329"/>
      <c r="AN746" s="25"/>
      <c r="AO746" s="24"/>
      <c r="AP746" s="258" t="s">
        <v>6677</v>
      </c>
      <c r="AQ746" s="259">
        <v>185</v>
      </c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>
        <v>3</v>
      </c>
    </row>
    <row r="747" spans="1:54" ht="24.95" customHeight="1">
      <c r="A747" s="322" t="s">
        <v>4807</v>
      </c>
      <c r="B747" s="19" t="s">
        <v>2214</v>
      </c>
      <c r="C747" s="26">
        <v>87</v>
      </c>
      <c r="D747" s="27"/>
      <c r="E747" s="27"/>
      <c r="F747" s="26" t="s">
        <v>5894</v>
      </c>
      <c r="G747" s="26" t="s">
        <v>3</v>
      </c>
      <c r="H747" s="26"/>
      <c r="I747" s="26"/>
      <c r="J747" s="26"/>
      <c r="K747" s="26"/>
      <c r="L747" s="26"/>
      <c r="M747" s="26" t="s">
        <v>673</v>
      </c>
      <c r="N747" s="26" t="s">
        <v>5586</v>
      </c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 t="s">
        <v>5587</v>
      </c>
      <c r="Z747" s="26"/>
      <c r="AA747" s="28" t="s">
        <v>5588</v>
      </c>
      <c r="AB747" s="28" t="s">
        <v>5589</v>
      </c>
      <c r="AC747" s="28"/>
      <c r="AD747" s="28"/>
      <c r="AE747" s="28" t="s">
        <v>4</v>
      </c>
      <c r="AF747" s="28" t="s">
        <v>675</v>
      </c>
      <c r="AG747" s="28" t="s">
        <v>676</v>
      </c>
      <c r="AH747" s="28" t="s">
        <v>5590</v>
      </c>
      <c r="AI747" s="29"/>
      <c r="AJ747" s="30"/>
      <c r="AK747" s="31"/>
      <c r="AL747" s="328"/>
      <c r="AM747" s="329"/>
      <c r="AN747" s="25"/>
      <c r="AO747" s="24"/>
      <c r="AP747" s="258" t="s">
        <v>5591</v>
      </c>
      <c r="AQ747" s="259"/>
      <c r="AR747" s="259" t="s">
        <v>664</v>
      </c>
      <c r="AS747" s="259" t="s">
        <v>665</v>
      </c>
      <c r="AT747" s="262"/>
      <c r="AU747" s="262"/>
      <c r="AV747" s="262"/>
      <c r="AW747" s="262"/>
      <c r="AX747" s="262"/>
      <c r="AY747" s="262"/>
      <c r="AZ747" s="262"/>
      <c r="BA747" s="317">
        <v>634</v>
      </c>
      <c r="BB747" s="390">
        <v>1</v>
      </c>
    </row>
    <row r="748" spans="1:54" ht="24.95" customHeight="1">
      <c r="A748" s="322" t="s">
        <v>4807</v>
      </c>
      <c r="B748" s="19" t="s">
        <v>2206</v>
      </c>
      <c r="C748" s="26">
        <v>15</v>
      </c>
      <c r="D748" s="27" t="s">
        <v>2202</v>
      </c>
      <c r="E748" s="27"/>
      <c r="F748" s="26" t="s">
        <v>6031</v>
      </c>
      <c r="G748" s="26" t="s">
        <v>3112</v>
      </c>
      <c r="H748" s="26" t="s">
        <v>3</v>
      </c>
      <c r="I748" s="26"/>
      <c r="J748" s="26"/>
      <c r="K748" s="26"/>
      <c r="L748" s="26"/>
      <c r="M748" s="26" t="s">
        <v>3113</v>
      </c>
      <c r="N748" s="26" t="s">
        <v>3114</v>
      </c>
      <c r="O748" s="26"/>
      <c r="P748" s="26" t="s">
        <v>3</v>
      </c>
      <c r="Q748" s="26" t="s">
        <v>3115</v>
      </c>
      <c r="R748" s="26" t="s">
        <v>3</v>
      </c>
      <c r="S748" s="26"/>
      <c r="T748" s="26" t="s">
        <v>3</v>
      </c>
      <c r="U748" s="26" t="s">
        <v>3</v>
      </c>
      <c r="V748" s="26"/>
      <c r="W748" s="26"/>
      <c r="X748" s="26"/>
      <c r="Y748" s="26"/>
      <c r="Z748" s="26" t="s">
        <v>3</v>
      </c>
      <c r="AA748" s="28" t="s">
        <v>3116</v>
      </c>
      <c r="AB748" s="28" t="s">
        <v>2638</v>
      </c>
      <c r="AC748" s="28"/>
      <c r="AD748" s="28"/>
      <c r="AE748" s="28" t="s">
        <v>701</v>
      </c>
      <c r="AF748" s="28" t="s">
        <v>720</v>
      </c>
      <c r="AG748" s="28"/>
      <c r="AH748" s="28" t="s">
        <v>3117</v>
      </c>
      <c r="AI748" s="29"/>
      <c r="AJ748" s="30" t="s">
        <v>2285</v>
      </c>
      <c r="AK748" s="31">
        <v>39248</v>
      </c>
      <c r="AL748" s="328"/>
      <c r="AM748" s="329"/>
      <c r="AN748" s="25" t="s">
        <v>2256</v>
      </c>
      <c r="AO748" s="24">
        <v>45060</v>
      </c>
      <c r="AP748" s="258" t="s">
        <v>3118</v>
      </c>
      <c r="AQ748" s="259"/>
      <c r="AR748" s="259" t="s">
        <v>875</v>
      </c>
      <c r="AS748" s="259" t="s">
        <v>3119</v>
      </c>
      <c r="AT748" s="262"/>
      <c r="AU748" s="262"/>
      <c r="AV748" s="262"/>
      <c r="AW748" s="262"/>
      <c r="AX748" s="262"/>
      <c r="AY748" s="262"/>
      <c r="AZ748" s="262"/>
      <c r="BA748" s="317">
        <v>302</v>
      </c>
      <c r="BB748" s="390">
        <v>2</v>
      </c>
    </row>
    <row r="749" spans="1:54" ht="24.95" customHeight="1">
      <c r="A749" s="322" t="s">
        <v>4807</v>
      </c>
      <c r="B749" s="19" t="s">
        <v>2214</v>
      </c>
      <c r="C749" s="26">
        <v>87</v>
      </c>
      <c r="D749" s="27"/>
      <c r="E749" s="27"/>
      <c r="F749" s="26" t="s">
        <v>5895</v>
      </c>
      <c r="G749" s="26" t="s">
        <v>3</v>
      </c>
      <c r="H749" s="26"/>
      <c r="I749" s="26"/>
      <c r="J749" s="26"/>
      <c r="K749" s="26"/>
      <c r="L749" s="26"/>
      <c r="M749" s="26" t="s">
        <v>5592</v>
      </c>
      <c r="N749" s="26" t="s">
        <v>5593</v>
      </c>
      <c r="O749" s="26"/>
      <c r="P749" s="26"/>
      <c r="Q749" s="26" t="s">
        <v>5594</v>
      </c>
      <c r="R749" s="26"/>
      <c r="S749" s="26"/>
      <c r="T749" s="26"/>
      <c r="U749" s="26"/>
      <c r="V749" s="26"/>
      <c r="W749" s="26"/>
      <c r="X749" s="26"/>
      <c r="Y749" s="26" t="s">
        <v>5595</v>
      </c>
      <c r="Z749" s="26"/>
      <c r="AA749" s="28" t="s">
        <v>5596</v>
      </c>
      <c r="AB749" s="28" t="s">
        <v>814</v>
      </c>
      <c r="AC749" s="28"/>
      <c r="AD749" s="28"/>
      <c r="AE749" s="28" t="s">
        <v>4</v>
      </c>
      <c r="AF749" s="28" t="s">
        <v>675</v>
      </c>
      <c r="AG749" s="28" t="s">
        <v>5597</v>
      </c>
      <c r="AH749" s="28" t="s">
        <v>5598</v>
      </c>
      <c r="AI749" s="29"/>
      <c r="AJ749" s="30"/>
      <c r="AK749" s="31"/>
      <c r="AL749" s="328"/>
      <c r="AM749" s="329"/>
      <c r="AN749" s="25"/>
      <c r="AO749" s="24"/>
      <c r="AP749" s="258" t="s">
        <v>5599</v>
      </c>
      <c r="AQ749" s="259"/>
      <c r="AR749" s="259" t="s">
        <v>664</v>
      </c>
      <c r="AS749" s="259" t="s">
        <v>665</v>
      </c>
      <c r="AT749" s="262"/>
      <c r="AU749" s="262"/>
      <c r="AV749" s="262"/>
      <c r="AW749" s="262"/>
      <c r="AX749" s="262"/>
      <c r="AY749" s="262"/>
      <c r="AZ749" s="262"/>
      <c r="BA749" s="317">
        <v>633</v>
      </c>
      <c r="BB749" s="390">
        <v>1</v>
      </c>
    </row>
    <row r="750" spans="1:54" ht="24.95" customHeight="1">
      <c r="A750" s="322" t="s">
        <v>4807</v>
      </c>
      <c r="B750" s="19" t="s">
        <v>2215</v>
      </c>
      <c r="C750" s="26">
        <v>91</v>
      </c>
      <c r="D750" s="27" t="s">
        <v>1351</v>
      </c>
      <c r="E750" s="27" t="s">
        <v>1615</v>
      </c>
      <c r="F750" s="26" t="s">
        <v>5896</v>
      </c>
      <c r="G750" s="26" t="s">
        <v>1616</v>
      </c>
      <c r="H750" s="26" t="s">
        <v>1617</v>
      </c>
      <c r="I750" s="26"/>
      <c r="J750" s="26"/>
      <c r="K750" s="26"/>
      <c r="L750" s="26"/>
      <c r="M750" s="26" t="s">
        <v>1618</v>
      </c>
      <c r="N750" s="26" t="s">
        <v>1619</v>
      </c>
      <c r="O750" s="26"/>
      <c r="P750" s="26" t="s">
        <v>1620</v>
      </c>
      <c r="Q750" s="26" t="s">
        <v>1621</v>
      </c>
      <c r="R750" s="26"/>
      <c r="S750" s="26"/>
      <c r="T750" s="26"/>
      <c r="U750" s="26" t="s">
        <v>1622</v>
      </c>
      <c r="V750" s="26"/>
      <c r="W750" s="26"/>
      <c r="X750" s="26"/>
      <c r="Y750" s="26" t="s">
        <v>1623</v>
      </c>
      <c r="Z750" s="26"/>
      <c r="AA750" s="28" t="s">
        <v>1405</v>
      </c>
      <c r="AB750" s="28" t="s">
        <v>1624</v>
      </c>
      <c r="AC750" s="28"/>
      <c r="AD750" s="28"/>
      <c r="AE750" s="28" t="s">
        <v>1070</v>
      </c>
      <c r="AF750" s="28" t="s">
        <v>1625</v>
      </c>
      <c r="AG750" s="28"/>
      <c r="AH750" s="28" t="s">
        <v>1626</v>
      </c>
      <c r="AI750" s="29"/>
      <c r="AJ750" s="30"/>
      <c r="AK750" s="31"/>
      <c r="AL750" s="328"/>
      <c r="AM750" s="329"/>
      <c r="AN750" s="25"/>
      <c r="AO750" s="24"/>
      <c r="AP750" s="258" t="s">
        <v>1627</v>
      </c>
      <c r="AQ750" s="259"/>
      <c r="AR750" s="259" t="s">
        <v>1311</v>
      </c>
      <c r="AS750" s="259" t="s">
        <v>665</v>
      </c>
      <c r="AT750" s="262"/>
      <c r="AU750" s="262"/>
      <c r="AV750" s="262" t="s">
        <v>1615</v>
      </c>
      <c r="AW750" s="262" t="s">
        <v>2223</v>
      </c>
      <c r="AX750" s="262"/>
      <c r="AY750" s="262"/>
      <c r="AZ750" s="262"/>
      <c r="BA750" s="317">
        <v>104</v>
      </c>
      <c r="BB750" s="390">
        <v>1</v>
      </c>
    </row>
    <row r="751" spans="1:54" ht="24.95" customHeight="1">
      <c r="A751" s="322" t="s">
        <v>4807</v>
      </c>
      <c r="B751" s="19" t="s">
        <v>2206</v>
      </c>
      <c r="C751" s="26">
        <v>15</v>
      </c>
      <c r="D751" s="27" t="s">
        <v>2207</v>
      </c>
      <c r="E751" s="27"/>
      <c r="F751" s="26" t="s">
        <v>6120</v>
      </c>
      <c r="G751" s="26" t="s">
        <v>3</v>
      </c>
      <c r="H751" s="26"/>
      <c r="I751" s="26"/>
      <c r="J751" s="26"/>
      <c r="K751" s="26"/>
      <c r="L751" s="26"/>
      <c r="M751" s="26" t="s">
        <v>673</v>
      </c>
      <c r="N751" s="26" t="s">
        <v>3753</v>
      </c>
      <c r="O751" s="26"/>
      <c r="P751" s="26" t="s">
        <v>3754</v>
      </c>
      <c r="Q751" s="26" t="s">
        <v>3755</v>
      </c>
      <c r="R751" s="26"/>
      <c r="S751" s="26" t="s">
        <v>3756</v>
      </c>
      <c r="T751" s="26"/>
      <c r="U751" s="26" t="s">
        <v>3757</v>
      </c>
      <c r="V751" s="26"/>
      <c r="W751" s="26"/>
      <c r="X751" s="26"/>
      <c r="Y751" s="26" t="s">
        <v>3758</v>
      </c>
      <c r="Z751" s="26" t="s">
        <v>714</v>
      </c>
      <c r="AA751" s="28" t="s">
        <v>1405</v>
      </c>
      <c r="AB751" s="28" t="s">
        <v>3759</v>
      </c>
      <c r="AC751" s="28"/>
      <c r="AD751" s="28"/>
      <c r="AE751" s="28" t="s">
        <v>4</v>
      </c>
      <c r="AF751" s="28" t="s">
        <v>675</v>
      </c>
      <c r="AG751" s="28"/>
      <c r="AH751" s="28" t="s">
        <v>3760</v>
      </c>
      <c r="AI751" s="29"/>
      <c r="AJ751" s="30" t="s">
        <v>2423</v>
      </c>
      <c r="AK751" s="31">
        <v>39248</v>
      </c>
      <c r="AL751" s="328"/>
      <c r="AM751" s="329"/>
      <c r="AN751" s="25" t="s">
        <v>2256</v>
      </c>
      <c r="AO751" s="24">
        <v>45060</v>
      </c>
      <c r="AP751" s="258" t="s">
        <v>3761</v>
      </c>
      <c r="AQ751" s="259"/>
      <c r="AR751" s="259" t="s">
        <v>2200</v>
      </c>
      <c r="AS751" s="259" t="s">
        <v>665</v>
      </c>
      <c r="AT751" s="262"/>
      <c r="AU751" s="262"/>
      <c r="AV751" s="262"/>
      <c r="AW751" s="262"/>
      <c r="AX751" s="262"/>
      <c r="AY751" s="262"/>
      <c r="AZ751" s="262"/>
      <c r="BA751" s="317">
        <v>397</v>
      </c>
      <c r="BB751" s="390">
        <v>2</v>
      </c>
    </row>
    <row r="752" spans="1:54" ht="24.95" customHeight="1">
      <c r="A752" s="322" t="s">
        <v>4807</v>
      </c>
      <c r="B752" s="19" t="s">
        <v>2204</v>
      </c>
      <c r="C752" s="26">
        <v>12</v>
      </c>
      <c r="D752" s="27" t="s">
        <v>2278</v>
      </c>
      <c r="E752" s="27"/>
      <c r="F752" s="26" t="s">
        <v>5919</v>
      </c>
      <c r="G752" s="26" t="s">
        <v>2279</v>
      </c>
      <c r="H752" s="26" t="s">
        <v>3</v>
      </c>
      <c r="I752" s="26"/>
      <c r="J752" s="26"/>
      <c r="K752" s="26"/>
      <c r="L752" s="26"/>
      <c r="M752" s="26" t="s">
        <v>2280</v>
      </c>
      <c r="N752" s="26" t="s">
        <v>2281</v>
      </c>
      <c r="O752" s="26"/>
      <c r="P752" s="26" t="s">
        <v>3</v>
      </c>
      <c r="Q752" s="26" t="s">
        <v>2282</v>
      </c>
      <c r="R752" s="26" t="s">
        <v>3</v>
      </c>
      <c r="S752" s="26"/>
      <c r="T752" s="26" t="s">
        <v>3</v>
      </c>
      <c r="U752" s="26" t="s">
        <v>3</v>
      </c>
      <c r="V752" s="26"/>
      <c r="W752" s="26"/>
      <c r="X752" s="26"/>
      <c r="Y752" s="26"/>
      <c r="Z752" s="26" t="s">
        <v>2283</v>
      </c>
      <c r="AA752" s="28" t="s">
        <v>1405</v>
      </c>
      <c r="AB752" s="28" t="s">
        <v>1572</v>
      </c>
      <c r="AC752" s="28"/>
      <c r="AD752" s="28"/>
      <c r="AE752" s="28" t="s">
        <v>701</v>
      </c>
      <c r="AF752" s="28" t="s">
        <v>904</v>
      </c>
      <c r="AG752" s="28"/>
      <c r="AH752" s="28" t="s">
        <v>2284</v>
      </c>
      <c r="AI752" s="29"/>
      <c r="AJ752" s="30" t="s">
        <v>2285</v>
      </c>
      <c r="AK752" s="31">
        <v>39248</v>
      </c>
      <c r="AL752" s="328"/>
      <c r="AM752" s="329"/>
      <c r="AN752" s="25" t="s">
        <v>2256</v>
      </c>
      <c r="AO752" s="24">
        <v>45060</v>
      </c>
      <c r="AP752" s="258" t="s">
        <v>2286</v>
      </c>
      <c r="AQ752" s="259"/>
      <c r="AR752" s="259" t="s">
        <v>875</v>
      </c>
      <c r="AS752" s="259" t="s">
        <v>2287</v>
      </c>
      <c r="AT752" s="262"/>
      <c r="AU752" s="262"/>
      <c r="AV752" s="262"/>
      <c r="AW752" s="262"/>
      <c r="AX752" s="262"/>
      <c r="AY752" s="262"/>
      <c r="AZ752" s="262"/>
      <c r="BA752" s="317">
        <v>183</v>
      </c>
      <c r="BB752" s="390">
        <v>2</v>
      </c>
    </row>
    <row r="753" spans="1:54" ht="24.95" customHeight="1">
      <c r="A753" s="322" t="s">
        <v>4807</v>
      </c>
      <c r="B753" s="19" t="s">
        <v>2205</v>
      </c>
      <c r="C753" s="26">
        <v>13</v>
      </c>
      <c r="D753" s="27">
        <v>10</v>
      </c>
      <c r="E753" s="27"/>
      <c r="F753" s="26" t="s">
        <v>5898</v>
      </c>
      <c r="G753" s="26" t="s">
        <v>5600</v>
      </c>
      <c r="H753" s="26"/>
      <c r="I753" s="26"/>
      <c r="J753" s="26"/>
      <c r="K753" s="26"/>
      <c r="L753" s="26"/>
      <c r="M753" s="26" t="s">
        <v>5601</v>
      </c>
      <c r="N753" s="26" t="s">
        <v>5602</v>
      </c>
      <c r="O753" s="26"/>
      <c r="P753" s="26"/>
      <c r="Q753" s="26" t="s">
        <v>5603</v>
      </c>
      <c r="R753" s="26"/>
      <c r="S753" s="26"/>
      <c r="T753" s="26"/>
      <c r="U753" s="26"/>
      <c r="V753" s="26"/>
      <c r="W753" s="26"/>
      <c r="X753" s="26"/>
      <c r="Y753" s="26" t="s">
        <v>5604</v>
      </c>
      <c r="Z753" s="26" t="s">
        <v>726</v>
      </c>
      <c r="AA753" s="28" t="s">
        <v>5605</v>
      </c>
      <c r="AB753" s="28" t="s">
        <v>727</v>
      </c>
      <c r="AC753" s="28"/>
      <c r="AD753" s="28"/>
      <c r="AE753" s="28" t="s">
        <v>722</v>
      </c>
      <c r="AF753" s="28" t="s">
        <v>5606</v>
      </c>
      <c r="AG753" s="28" t="s">
        <v>5607</v>
      </c>
      <c r="AH753" s="28" t="s">
        <v>5608</v>
      </c>
      <c r="AI753" s="29"/>
      <c r="AJ753" s="30"/>
      <c r="AK753" s="31"/>
      <c r="AL753" s="328"/>
      <c r="AM753" s="329"/>
      <c r="AN753" s="25"/>
      <c r="AO753" s="24"/>
      <c r="AP753" s="258" t="s">
        <v>5609</v>
      </c>
      <c r="AQ753" s="259"/>
      <c r="AR753" s="259" t="s">
        <v>664</v>
      </c>
      <c r="AS753" s="259" t="s">
        <v>665</v>
      </c>
      <c r="AT753" s="262"/>
      <c r="AU753" s="262"/>
      <c r="AV753" s="262"/>
      <c r="AW753" s="262"/>
      <c r="AX753" s="262"/>
      <c r="AY753" s="262"/>
      <c r="AZ753" s="262"/>
      <c r="BA753" s="317">
        <v>193</v>
      </c>
      <c r="BB753" s="390">
        <v>1</v>
      </c>
    </row>
    <row r="754" spans="1:54" ht="24.95" customHeight="1">
      <c r="A754" s="322" t="s">
        <v>4807</v>
      </c>
      <c r="B754" s="19" t="s">
        <v>2214</v>
      </c>
      <c r="C754" s="26">
        <v>87</v>
      </c>
      <c r="D754" s="27"/>
      <c r="E754" s="27"/>
      <c r="F754" s="26" t="s">
        <v>6306</v>
      </c>
      <c r="G754" s="26" t="s">
        <v>3</v>
      </c>
      <c r="H754" s="26" t="s">
        <v>3</v>
      </c>
      <c r="I754" s="26"/>
      <c r="J754" s="26"/>
      <c r="K754" s="26"/>
      <c r="L754" s="26"/>
      <c r="M754" s="26" t="s">
        <v>3</v>
      </c>
      <c r="N754" s="26" t="s">
        <v>3</v>
      </c>
      <c r="O754" s="26"/>
      <c r="P754" s="26" t="s">
        <v>3</v>
      </c>
      <c r="Q754" s="26" t="s">
        <v>3</v>
      </c>
      <c r="R754" s="26" t="s">
        <v>3</v>
      </c>
      <c r="S754" s="26"/>
      <c r="T754" s="26" t="s">
        <v>3</v>
      </c>
      <c r="U754" s="26" t="s">
        <v>3</v>
      </c>
      <c r="V754" s="26"/>
      <c r="W754" s="26"/>
      <c r="X754" s="26"/>
      <c r="Y754" s="26"/>
      <c r="Z754" s="26" t="s">
        <v>3</v>
      </c>
      <c r="AA754" s="28" t="s">
        <v>1914</v>
      </c>
      <c r="AB754" s="28" t="s">
        <v>4766</v>
      </c>
      <c r="AC754" s="28"/>
      <c r="AD754" s="28"/>
      <c r="AE754" s="28" t="s">
        <v>3</v>
      </c>
      <c r="AF754" s="28" t="s">
        <v>3</v>
      </c>
      <c r="AG754" s="28"/>
      <c r="AH754" s="28" t="s">
        <v>3</v>
      </c>
      <c r="AI754" s="29"/>
      <c r="AJ754" s="30" t="s">
        <v>2285</v>
      </c>
      <c r="AK754" s="31">
        <v>39248</v>
      </c>
      <c r="AL754" s="328"/>
      <c r="AM754" s="329"/>
      <c r="AN754" s="25" t="s">
        <v>2256</v>
      </c>
      <c r="AO754" s="24">
        <v>45060</v>
      </c>
      <c r="AP754" s="258" t="s">
        <v>4767</v>
      </c>
      <c r="AQ754" s="259"/>
      <c r="AR754" s="259" t="s">
        <v>875</v>
      </c>
      <c r="AS754" s="259" t="s">
        <v>4768</v>
      </c>
      <c r="AT754" s="262"/>
      <c r="AU754" s="262"/>
      <c r="AV754" s="262"/>
      <c r="AW754" s="262"/>
      <c r="AX754" s="262"/>
      <c r="AY754" s="262"/>
      <c r="AZ754" s="262"/>
      <c r="BA754" s="317">
        <v>625</v>
      </c>
      <c r="BB754" s="390">
        <v>2</v>
      </c>
    </row>
    <row r="755" spans="1:54" ht="24.95" customHeight="1">
      <c r="A755" s="322" t="s">
        <v>4807</v>
      </c>
      <c r="B755" s="19" t="s">
        <v>2215</v>
      </c>
      <c r="C755" s="26">
        <v>91</v>
      </c>
      <c r="D755" s="27" t="s">
        <v>827</v>
      </c>
      <c r="E755" s="27" t="s">
        <v>1246</v>
      </c>
      <c r="F755" s="26" t="s">
        <v>5899</v>
      </c>
      <c r="G755" s="26" t="s">
        <v>3</v>
      </c>
      <c r="H755" s="26" t="s">
        <v>1247</v>
      </c>
      <c r="I755" s="26"/>
      <c r="J755" s="26"/>
      <c r="K755" s="26"/>
      <c r="L755" s="26"/>
      <c r="M755" s="26" t="s">
        <v>1248</v>
      </c>
      <c r="N755" s="26" t="s">
        <v>1249</v>
      </c>
      <c r="O755" s="26"/>
      <c r="P755" s="26"/>
      <c r="Q755" s="26" t="s">
        <v>1250</v>
      </c>
      <c r="R755" s="26"/>
      <c r="S755" s="26"/>
      <c r="T755" s="26"/>
      <c r="U755" s="26" t="s">
        <v>3</v>
      </c>
      <c r="V755" s="26"/>
      <c r="W755" s="26"/>
      <c r="X755" s="26"/>
      <c r="Y755" s="26" t="s">
        <v>1251</v>
      </c>
      <c r="Z755" s="26"/>
      <c r="AA755" s="28" t="s">
        <v>1252</v>
      </c>
      <c r="AB755" s="28" t="s">
        <v>1253</v>
      </c>
      <c r="AC755" s="28"/>
      <c r="AD755" s="28"/>
      <c r="AE755" s="28" t="s">
        <v>4</v>
      </c>
      <c r="AF755" s="28" t="s">
        <v>1254</v>
      </c>
      <c r="AG755" s="28"/>
      <c r="AH755" s="28" t="s">
        <v>1255</v>
      </c>
      <c r="AI755" s="29"/>
      <c r="AJ755" s="30" t="s">
        <v>832</v>
      </c>
      <c r="AK755" s="31" t="s">
        <v>3</v>
      </c>
      <c r="AL755" s="328"/>
      <c r="AM755" s="329"/>
      <c r="AN755" s="25"/>
      <c r="AO755" s="24"/>
      <c r="AP755" s="258" t="s">
        <v>1256</v>
      </c>
      <c r="AQ755" s="259"/>
      <c r="AR755" s="259" t="s">
        <v>834</v>
      </c>
      <c r="AS755" s="259" t="s">
        <v>665</v>
      </c>
      <c r="AT755" s="262"/>
      <c r="AU755" s="262"/>
      <c r="AV755" s="262" t="s">
        <v>1246</v>
      </c>
      <c r="AW755" s="262"/>
      <c r="AX755" s="262"/>
      <c r="AY755" s="262"/>
      <c r="AZ755" s="262"/>
      <c r="BA755" s="317">
        <v>67</v>
      </c>
      <c r="BB755" s="390">
        <v>1</v>
      </c>
    </row>
    <row r="756" spans="1:54" ht="24.95" customHeight="1">
      <c r="A756" s="322" t="s">
        <v>6856</v>
      </c>
      <c r="B756" s="19"/>
      <c r="C756" s="26">
        <v>53</v>
      </c>
      <c r="D756" s="27"/>
      <c r="E756" s="27"/>
      <c r="F756" s="26" t="s">
        <v>6376</v>
      </c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 t="s">
        <v>6377</v>
      </c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 t="s">
        <v>4787</v>
      </c>
      <c r="AK756" s="31">
        <v>45075</v>
      </c>
      <c r="AL756" s="328"/>
      <c r="AM756" s="329"/>
      <c r="AN756" s="25"/>
      <c r="AO756" s="24"/>
      <c r="AP756" s="258" t="s">
        <v>6378</v>
      </c>
      <c r="AQ756" s="259">
        <v>36</v>
      </c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>
        <v>3</v>
      </c>
    </row>
    <row r="757" spans="1:54" ht="24.95" customHeight="1">
      <c r="A757" s="322" t="s">
        <v>6856</v>
      </c>
      <c r="B757" s="19"/>
      <c r="C757" s="26">
        <v>53</v>
      </c>
      <c r="D757" s="27"/>
      <c r="E757" s="27"/>
      <c r="F757" s="26" t="s">
        <v>6540</v>
      </c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 t="s">
        <v>6541</v>
      </c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 t="s">
        <v>4787</v>
      </c>
      <c r="AK757" s="31">
        <v>45075</v>
      </c>
      <c r="AL757" s="328"/>
      <c r="AM757" s="329"/>
      <c r="AN757" s="25"/>
      <c r="AO757" s="24"/>
      <c r="AP757" s="258" t="s">
        <v>6542</v>
      </c>
      <c r="AQ757" s="259">
        <v>119</v>
      </c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>
        <v>3</v>
      </c>
    </row>
    <row r="758" spans="1:54" ht="24.95" customHeight="1">
      <c r="A758" s="322" t="s">
        <v>4807</v>
      </c>
      <c r="B758" s="19" t="s">
        <v>2215</v>
      </c>
      <c r="C758" s="26">
        <v>91</v>
      </c>
      <c r="D758" s="27" t="s">
        <v>827</v>
      </c>
      <c r="E758" s="27" t="s">
        <v>1221</v>
      </c>
      <c r="F758" s="26" t="s">
        <v>5900</v>
      </c>
      <c r="G758" s="26" t="s">
        <v>1222</v>
      </c>
      <c r="H758" s="26" t="s">
        <v>1223</v>
      </c>
      <c r="I758" s="26"/>
      <c r="J758" s="26"/>
      <c r="K758" s="26"/>
      <c r="L758" s="26"/>
      <c r="M758" s="26" t="s">
        <v>1224</v>
      </c>
      <c r="N758" s="26" t="s">
        <v>1225</v>
      </c>
      <c r="O758" s="26"/>
      <c r="P758" s="26"/>
      <c r="Q758" s="26" t="s">
        <v>1204</v>
      </c>
      <c r="R758" s="26"/>
      <c r="S758" s="26"/>
      <c r="T758" s="26"/>
      <c r="U758" s="26" t="s">
        <v>3</v>
      </c>
      <c r="V758" s="26"/>
      <c r="W758" s="26"/>
      <c r="X758" s="26"/>
      <c r="Y758" s="26" t="s">
        <v>1226</v>
      </c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 t="s">
        <v>3</v>
      </c>
      <c r="AK758" s="31" t="s">
        <v>3</v>
      </c>
      <c r="AL758" s="328"/>
      <c r="AM758" s="329"/>
      <c r="AN758" s="25"/>
      <c r="AO758" s="24"/>
      <c r="AP758" s="258" t="s">
        <v>2219</v>
      </c>
      <c r="AQ758" s="259"/>
      <c r="AR758" s="259" t="s">
        <v>834</v>
      </c>
      <c r="AS758" s="259" t="s">
        <v>665</v>
      </c>
      <c r="AT758" s="262"/>
      <c r="AU758" s="262"/>
      <c r="AV758" s="262" t="s">
        <v>1221</v>
      </c>
      <c r="AW758" s="262" t="s">
        <v>1227</v>
      </c>
      <c r="AX758" s="262"/>
      <c r="AY758" s="262"/>
      <c r="AZ758" s="262"/>
      <c r="BA758" s="317">
        <v>64</v>
      </c>
      <c r="BB758" s="390">
        <v>1</v>
      </c>
    </row>
    <row r="759" spans="1:54" ht="24.95" customHeight="1">
      <c r="A759" s="322" t="s">
        <v>4807</v>
      </c>
      <c r="B759" s="19" t="s">
        <v>2215</v>
      </c>
      <c r="C759" s="26">
        <v>91</v>
      </c>
      <c r="D759" s="27" t="s">
        <v>1351</v>
      </c>
      <c r="E759" s="27" t="s">
        <v>1824</v>
      </c>
      <c r="F759" s="26" t="s">
        <v>5901</v>
      </c>
      <c r="G759" s="26" t="s">
        <v>3</v>
      </c>
      <c r="H759" s="26"/>
      <c r="I759" s="26"/>
      <c r="J759" s="26"/>
      <c r="K759" s="26"/>
      <c r="L759" s="26"/>
      <c r="M759" s="26" t="s">
        <v>1825</v>
      </c>
      <c r="N759" s="26" t="s">
        <v>1826</v>
      </c>
      <c r="O759" s="26"/>
      <c r="P759" s="26"/>
      <c r="Q759" s="26" t="s">
        <v>1827</v>
      </c>
      <c r="R759" s="26" t="s">
        <v>1828</v>
      </c>
      <c r="S759" s="26"/>
      <c r="T759" s="26"/>
      <c r="U759" s="26" t="s">
        <v>1829</v>
      </c>
      <c r="V759" s="26"/>
      <c r="W759" s="26"/>
      <c r="X759" s="26"/>
      <c r="Y759" s="26" t="s">
        <v>1830</v>
      </c>
      <c r="Z759" s="26"/>
      <c r="AA759" s="28" t="s">
        <v>1831</v>
      </c>
      <c r="AB759" s="28" t="s">
        <v>1832</v>
      </c>
      <c r="AC759" s="28"/>
      <c r="AD759" s="28"/>
      <c r="AE759" s="28" t="s">
        <v>795</v>
      </c>
      <c r="AF759" s="28" t="s">
        <v>1833</v>
      </c>
      <c r="AG759" s="28" t="s">
        <v>1834</v>
      </c>
      <c r="AH759" s="28" t="s">
        <v>1835</v>
      </c>
      <c r="AI759" s="29"/>
      <c r="AJ759" s="30"/>
      <c r="AK759" s="31"/>
      <c r="AL759" s="328"/>
      <c r="AM759" s="329"/>
      <c r="AN759" s="25"/>
      <c r="AO759" s="24"/>
      <c r="AP759" s="258" t="s">
        <v>1836</v>
      </c>
      <c r="AQ759" s="259"/>
      <c r="AR759" s="259" t="s">
        <v>664</v>
      </c>
      <c r="AS759" s="259" t="s">
        <v>665</v>
      </c>
      <c r="AT759" s="262"/>
      <c r="AU759" s="262"/>
      <c r="AV759" s="262" t="s">
        <v>1824</v>
      </c>
      <c r="AW759" s="262"/>
      <c r="AX759" s="262"/>
      <c r="AY759" s="262"/>
      <c r="AZ759" s="262"/>
      <c r="BA759" s="317">
        <v>126</v>
      </c>
      <c r="BB759" s="390">
        <v>1</v>
      </c>
    </row>
    <row r="760" spans="1:54" ht="24.95" customHeight="1">
      <c r="A760" s="322" t="s">
        <v>4807</v>
      </c>
      <c r="B760" s="19" t="s">
        <v>2206</v>
      </c>
      <c r="C760" s="26">
        <v>15</v>
      </c>
      <c r="D760" s="27" t="s">
        <v>2202</v>
      </c>
      <c r="E760" s="27"/>
      <c r="F760" s="26" t="s">
        <v>5956</v>
      </c>
      <c r="G760" s="26" t="s">
        <v>2572</v>
      </c>
      <c r="H760" s="26" t="s">
        <v>3</v>
      </c>
      <c r="I760" s="26"/>
      <c r="J760" s="26"/>
      <c r="K760" s="26"/>
      <c r="L760" s="26"/>
      <c r="M760" s="26" t="s">
        <v>2573</v>
      </c>
      <c r="N760" s="26" t="s">
        <v>2574</v>
      </c>
      <c r="O760" s="26"/>
      <c r="P760" s="26" t="s">
        <v>3</v>
      </c>
      <c r="Q760" s="26" t="s">
        <v>2575</v>
      </c>
      <c r="R760" s="26" t="s">
        <v>3</v>
      </c>
      <c r="S760" s="26"/>
      <c r="T760" s="26" t="s">
        <v>3</v>
      </c>
      <c r="U760" s="26" t="s">
        <v>3</v>
      </c>
      <c r="V760" s="26"/>
      <c r="W760" s="26"/>
      <c r="X760" s="26"/>
      <c r="Y760" s="26"/>
      <c r="Z760" s="26" t="s">
        <v>3</v>
      </c>
      <c r="AA760" s="28" t="s">
        <v>2576</v>
      </c>
      <c r="AB760" s="28" t="s">
        <v>2577</v>
      </c>
      <c r="AC760" s="28"/>
      <c r="AD760" s="28"/>
      <c r="AE760" s="28" t="s">
        <v>701</v>
      </c>
      <c r="AF760" s="28" t="s">
        <v>738</v>
      </c>
      <c r="AG760" s="28"/>
      <c r="AH760" s="28" t="s">
        <v>2578</v>
      </c>
      <c r="AI760" s="29"/>
      <c r="AJ760" s="30" t="s">
        <v>2285</v>
      </c>
      <c r="AK760" s="31">
        <v>39248</v>
      </c>
      <c r="AL760" s="328"/>
      <c r="AM760" s="329"/>
      <c r="AN760" s="25" t="s">
        <v>2256</v>
      </c>
      <c r="AO760" s="24">
        <v>45060</v>
      </c>
      <c r="AP760" s="258" t="s">
        <v>2579</v>
      </c>
      <c r="AQ760" s="259"/>
      <c r="AR760" s="259" t="s">
        <v>875</v>
      </c>
      <c r="AS760" s="259" t="s">
        <v>2580</v>
      </c>
      <c r="AT760" s="262"/>
      <c r="AU760" s="262"/>
      <c r="AV760" s="262"/>
      <c r="AW760" s="262"/>
      <c r="AX760" s="262"/>
      <c r="AY760" s="262"/>
      <c r="AZ760" s="262"/>
      <c r="BA760" s="317">
        <v>227</v>
      </c>
      <c r="BB760" s="390">
        <v>2</v>
      </c>
    </row>
    <row r="761" spans="1:54" ht="24.95" customHeight="1">
      <c r="A761" s="322" t="s">
        <v>4807</v>
      </c>
      <c r="B761" s="19" t="s">
        <v>2214</v>
      </c>
      <c r="C761" s="26">
        <v>87</v>
      </c>
      <c r="D761" s="27"/>
      <c r="E761" s="27"/>
      <c r="F761" s="26" t="s">
        <v>6285</v>
      </c>
      <c r="G761" s="26" t="s">
        <v>3</v>
      </c>
      <c r="H761" s="26"/>
      <c r="I761" s="26"/>
      <c r="J761" s="26"/>
      <c r="K761" s="26"/>
      <c r="L761" s="26"/>
      <c r="M761" s="26" t="s">
        <v>4627</v>
      </c>
      <c r="N761" s="26" t="s">
        <v>4628</v>
      </c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 t="s">
        <v>4629</v>
      </c>
      <c r="AB761" s="28" t="s">
        <v>2090</v>
      </c>
      <c r="AC761" s="28"/>
      <c r="AD761" s="28"/>
      <c r="AE761" s="28" t="s">
        <v>4</v>
      </c>
      <c r="AF761" s="28" t="s">
        <v>3815</v>
      </c>
      <c r="AG761" s="28" t="s">
        <v>4630</v>
      </c>
      <c r="AH761" s="28" t="s">
        <v>4631</v>
      </c>
      <c r="AI761" s="29"/>
      <c r="AJ761" s="30"/>
      <c r="AK761" s="31"/>
      <c r="AL761" s="328"/>
      <c r="AM761" s="329"/>
      <c r="AN761" s="25" t="s">
        <v>2256</v>
      </c>
      <c r="AO761" s="24">
        <v>45060</v>
      </c>
      <c r="AP761" s="258" t="s">
        <v>4632</v>
      </c>
      <c r="AQ761" s="259"/>
      <c r="AR761" s="259" t="s">
        <v>664</v>
      </c>
      <c r="AS761" s="259" t="s">
        <v>4633</v>
      </c>
      <c r="AT761" s="262"/>
      <c r="AU761" s="262"/>
      <c r="AV761" s="262"/>
      <c r="AW761" s="262"/>
      <c r="AX761" s="262"/>
      <c r="AY761" s="262"/>
      <c r="AZ761" s="262"/>
      <c r="BA761" s="317">
        <v>604</v>
      </c>
      <c r="BB761" s="390">
        <v>2</v>
      </c>
    </row>
    <row r="762" spans="1:54" ht="24.95" customHeight="1">
      <c r="A762" s="322" t="s">
        <v>6856</v>
      </c>
      <c r="B762" s="19"/>
      <c r="C762" s="26">
        <v>24</v>
      </c>
      <c r="D762" s="27"/>
      <c r="E762" s="27"/>
      <c r="F762" s="26" t="s">
        <v>6675</v>
      </c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 t="s">
        <v>6676</v>
      </c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 t="s">
        <v>4787</v>
      </c>
      <c r="AK762" s="31">
        <v>45075</v>
      </c>
      <c r="AL762" s="328"/>
      <c r="AM762" s="329"/>
      <c r="AN762" s="25"/>
      <c r="AO762" s="24"/>
      <c r="AP762" s="258" t="s">
        <v>6675</v>
      </c>
      <c r="AQ762" s="259">
        <v>184</v>
      </c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>
        <v>3</v>
      </c>
    </row>
    <row r="763" spans="1:54" ht="24.95" customHeight="1">
      <c r="A763" s="322" t="s">
        <v>4807</v>
      </c>
      <c r="B763" s="19" t="s">
        <v>2227</v>
      </c>
      <c r="C763" s="26">
        <v>92</v>
      </c>
      <c r="D763" s="27" t="s">
        <v>4938</v>
      </c>
      <c r="E763" s="27" t="s">
        <v>5610</v>
      </c>
      <c r="F763" s="26" t="s">
        <v>5902</v>
      </c>
      <c r="G763" s="26" t="s">
        <v>3</v>
      </c>
      <c r="H763" s="26" t="s">
        <v>3</v>
      </c>
      <c r="I763" s="26"/>
      <c r="J763" s="26"/>
      <c r="K763" s="26"/>
      <c r="L763" s="26"/>
      <c r="M763" s="26" t="s">
        <v>5611</v>
      </c>
      <c r="N763" s="26" t="s">
        <v>5612</v>
      </c>
      <c r="O763" s="26"/>
      <c r="P763" s="26" t="s">
        <v>3</v>
      </c>
      <c r="Q763" s="26" t="s">
        <v>5613</v>
      </c>
      <c r="R763" s="26" t="s">
        <v>3</v>
      </c>
      <c r="S763" s="26"/>
      <c r="T763" s="26" t="s">
        <v>3</v>
      </c>
      <c r="U763" s="26" t="s">
        <v>3</v>
      </c>
      <c r="V763" s="26"/>
      <c r="W763" s="26"/>
      <c r="X763" s="26"/>
      <c r="Y763" s="26"/>
      <c r="Z763" s="26" t="s">
        <v>3</v>
      </c>
      <c r="AA763" s="28" t="s">
        <v>5614</v>
      </c>
      <c r="AB763" s="28" t="s">
        <v>5615</v>
      </c>
      <c r="AC763" s="28"/>
      <c r="AD763" s="28"/>
      <c r="AE763" s="28" t="s">
        <v>701</v>
      </c>
      <c r="AF763" s="28" t="s">
        <v>2198</v>
      </c>
      <c r="AG763" s="28"/>
      <c r="AH763" s="28" t="s">
        <v>5616</v>
      </c>
      <c r="AI763" s="29"/>
      <c r="AJ763" s="30" t="s">
        <v>746</v>
      </c>
      <c r="AK763" s="31">
        <v>39248</v>
      </c>
      <c r="AL763" s="328"/>
      <c r="AM763" s="329"/>
      <c r="AN763" s="25"/>
      <c r="AO763" s="24"/>
      <c r="AP763" s="258" t="s">
        <v>5617</v>
      </c>
      <c r="AQ763" s="259"/>
      <c r="AR763" s="259" t="s">
        <v>875</v>
      </c>
      <c r="AS763" s="259" t="s">
        <v>5618</v>
      </c>
      <c r="AT763" s="262"/>
      <c r="AU763" s="262"/>
      <c r="AV763" s="262"/>
      <c r="AW763" s="262"/>
      <c r="AX763" s="262"/>
      <c r="AY763" s="262"/>
      <c r="AZ763" s="262"/>
      <c r="BA763" s="317">
        <v>181</v>
      </c>
      <c r="BB763" s="390">
        <v>1</v>
      </c>
    </row>
    <row r="764" spans="1:54" ht="24.95" customHeight="1">
      <c r="A764" s="322" t="s">
        <v>4807</v>
      </c>
      <c r="B764" s="19" t="s">
        <v>2215</v>
      </c>
      <c r="C764" s="26">
        <v>91</v>
      </c>
      <c r="D764" s="27" t="s">
        <v>827</v>
      </c>
      <c r="E764" s="27" t="s">
        <v>1063</v>
      </c>
      <c r="F764" s="26" t="s">
        <v>5903</v>
      </c>
      <c r="G764" s="26" t="s">
        <v>3</v>
      </c>
      <c r="H764" s="26" t="s">
        <v>3</v>
      </c>
      <c r="I764" s="26"/>
      <c r="J764" s="26"/>
      <c r="K764" s="26"/>
      <c r="L764" s="26"/>
      <c r="M764" s="26" t="s">
        <v>1064</v>
      </c>
      <c r="N764" s="26" t="s">
        <v>1065</v>
      </c>
      <c r="O764" s="26"/>
      <c r="P764" s="26"/>
      <c r="Q764" s="26" t="s">
        <v>1066</v>
      </c>
      <c r="R764" s="26"/>
      <c r="S764" s="26"/>
      <c r="T764" s="26"/>
      <c r="U764" s="26" t="s">
        <v>3</v>
      </c>
      <c r="V764" s="26"/>
      <c r="W764" s="26"/>
      <c r="X764" s="26"/>
      <c r="Y764" s="26" t="s">
        <v>1067</v>
      </c>
      <c r="Z764" s="26"/>
      <c r="AA764" s="28" t="s">
        <v>1068</v>
      </c>
      <c r="AB764" s="28" t="s">
        <v>1069</v>
      </c>
      <c r="AC764" s="28"/>
      <c r="AD764" s="28"/>
      <c r="AE764" s="28" t="s">
        <v>1070</v>
      </c>
      <c r="AF764" s="28" t="s">
        <v>1071</v>
      </c>
      <c r="AG764" s="28"/>
      <c r="AH764" s="28" t="s">
        <v>1072</v>
      </c>
      <c r="AI764" s="29"/>
      <c r="AJ764" s="30" t="s">
        <v>3</v>
      </c>
      <c r="AK764" s="31" t="s">
        <v>3</v>
      </c>
      <c r="AL764" s="328"/>
      <c r="AM764" s="329"/>
      <c r="AN764" s="25"/>
      <c r="AO764" s="24"/>
      <c r="AP764" s="258" t="s">
        <v>1073</v>
      </c>
      <c r="AQ764" s="259"/>
      <c r="AR764" s="259" t="s">
        <v>834</v>
      </c>
      <c r="AS764" s="259" t="s">
        <v>665</v>
      </c>
      <c r="AT764" s="262"/>
      <c r="AU764" s="262"/>
      <c r="AV764" s="262" t="s">
        <v>1063</v>
      </c>
      <c r="AW764" s="262"/>
      <c r="AX764" s="262"/>
      <c r="AY764" s="262"/>
      <c r="AZ764" s="262"/>
      <c r="BA764" s="317">
        <v>48</v>
      </c>
      <c r="BB764" s="390">
        <v>1</v>
      </c>
    </row>
    <row r="765" spans="1:54" ht="24.95" customHeight="1">
      <c r="A765" s="322" t="s">
        <v>4807</v>
      </c>
      <c r="B765" s="19" t="s">
        <v>2215</v>
      </c>
      <c r="C765" s="26">
        <v>91</v>
      </c>
      <c r="D765" s="27" t="s">
        <v>827</v>
      </c>
      <c r="E765" s="27" t="s">
        <v>1322</v>
      </c>
      <c r="F765" s="26" t="s">
        <v>5904</v>
      </c>
      <c r="G765" s="26" t="s">
        <v>3</v>
      </c>
      <c r="H765" s="26" t="s">
        <v>3</v>
      </c>
      <c r="I765" s="26"/>
      <c r="J765" s="26"/>
      <c r="K765" s="26"/>
      <c r="L765" s="26"/>
      <c r="M765" s="26" t="s">
        <v>1323</v>
      </c>
      <c r="N765" s="26" t="s">
        <v>1324</v>
      </c>
      <c r="O765" s="26"/>
      <c r="P765" s="26" t="s">
        <v>1325</v>
      </c>
      <c r="Q765" s="26" t="s">
        <v>1326</v>
      </c>
      <c r="R765" s="26"/>
      <c r="S765" s="26"/>
      <c r="T765" s="26"/>
      <c r="U765" s="26" t="s">
        <v>3</v>
      </c>
      <c r="V765" s="26"/>
      <c r="W765" s="26"/>
      <c r="X765" s="26"/>
      <c r="Y765" s="26" t="s">
        <v>1327</v>
      </c>
      <c r="Z765" s="26"/>
      <c r="AA765" s="28" t="s">
        <v>1328</v>
      </c>
      <c r="AB765" s="28" t="s">
        <v>1329</v>
      </c>
      <c r="AC765" s="28"/>
      <c r="AD765" s="28"/>
      <c r="AE765" s="28" t="s">
        <v>1330</v>
      </c>
      <c r="AF765" s="28" t="s">
        <v>1331</v>
      </c>
      <c r="AG765" s="28"/>
      <c r="AH765" s="28" t="s">
        <v>1332</v>
      </c>
      <c r="AI765" s="29"/>
      <c r="AJ765" s="30" t="s">
        <v>906</v>
      </c>
      <c r="AK765" s="31">
        <v>43473</v>
      </c>
      <c r="AL765" s="328"/>
      <c r="AM765" s="329"/>
      <c r="AN765" s="25"/>
      <c r="AO765" s="24"/>
      <c r="AP765" s="258" t="s">
        <v>1333</v>
      </c>
      <c r="AQ765" s="259"/>
      <c r="AR765" s="259" t="s">
        <v>834</v>
      </c>
      <c r="AS765" s="259" t="s">
        <v>665</v>
      </c>
      <c r="AT765" s="262"/>
      <c r="AU765" s="262"/>
      <c r="AV765" s="262" t="s">
        <v>1322</v>
      </c>
      <c r="AW765" s="262"/>
      <c r="AX765" s="262"/>
      <c r="AY765" s="262"/>
      <c r="AZ765" s="262"/>
      <c r="BA765" s="317">
        <v>74</v>
      </c>
      <c r="BB765" s="390">
        <v>1</v>
      </c>
    </row>
    <row r="766" spans="1:54" ht="24.95" customHeight="1">
      <c r="A766" s="322" t="s">
        <v>4807</v>
      </c>
      <c r="B766" s="19" t="s">
        <v>2206</v>
      </c>
      <c r="C766" s="26">
        <v>15</v>
      </c>
      <c r="D766" s="27" t="s">
        <v>2202</v>
      </c>
      <c r="E766" s="27"/>
      <c r="F766" s="26" t="s">
        <v>6024</v>
      </c>
      <c r="G766" s="26" t="s">
        <v>3054</v>
      </c>
      <c r="H766" s="26" t="s">
        <v>3</v>
      </c>
      <c r="I766" s="26"/>
      <c r="J766" s="26"/>
      <c r="K766" s="26"/>
      <c r="L766" s="26"/>
      <c r="M766" s="26" t="s">
        <v>3055</v>
      </c>
      <c r="N766" s="26" t="s">
        <v>3056</v>
      </c>
      <c r="O766" s="26"/>
      <c r="P766" s="26" t="s">
        <v>3</v>
      </c>
      <c r="Q766" s="26" t="s">
        <v>3057</v>
      </c>
      <c r="R766" s="26" t="s">
        <v>3</v>
      </c>
      <c r="S766" s="26"/>
      <c r="T766" s="26" t="s">
        <v>3</v>
      </c>
      <c r="U766" s="26" t="s">
        <v>3</v>
      </c>
      <c r="V766" s="26"/>
      <c r="W766" s="26"/>
      <c r="X766" s="26"/>
      <c r="Y766" s="26"/>
      <c r="Z766" s="26" t="s">
        <v>3</v>
      </c>
      <c r="AA766" s="28" t="s">
        <v>3058</v>
      </c>
      <c r="AB766" s="28" t="s">
        <v>3059</v>
      </c>
      <c r="AC766" s="28"/>
      <c r="AD766" s="28"/>
      <c r="AE766" s="28" t="s">
        <v>701</v>
      </c>
      <c r="AF766" s="28" t="s">
        <v>904</v>
      </c>
      <c r="AG766" s="28"/>
      <c r="AH766" s="28" t="s">
        <v>3060</v>
      </c>
      <c r="AI766" s="29"/>
      <c r="AJ766" s="30" t="s">
        <v>2285</v>
      </c>
      <c r="AK766" s="31">
        <v>39248</v>
      </c>
      <c r="AL766" s="328"/>
      <c r="AM766" s="329"/>
      <c r="AN766" s="25" t="s">
        <v>2256</v>
      </c>
      <c r="AO766" s="24">
        <v>45060</v>
      </c>
      <c r="AP766" s="258" t="s">
        <v>3061</v>
      </c>
      <c r="AQ766" s="259"/>
      <c r="AR766" s="259" t="s">
        <v>875</v>
      </c>
      <c r="AS766" s="259" t="s">
        <v>3062</v>
      </c>
      <c r="AT766" s="262"/>
      <c r="AU766" s="262"/>
      <c r="AV766" s="262"/>
      <c r="AW766" s="262"/>
      <c r="AX766" s="262"/>
      <c r="AY766" s="262"/>
      <c r="AZ766" s="262"/>
      <c r="BA766" s="317">
        <v>295</v>
      </c>
      <c r="BB766" s="390">
        <v>2</v>
      </c>
    </row>
    <row r="767" spans="1:54" ht="24.95" customHeight="1">
      <c r="A767" s="322" t="s">
        <v>4807</v>
      </c>
      <c r="B767" s="19" t="s">
        <v>2206</v>
      </c>
      <c r="C767" s="26">
        <v>15</v>
      </c>
      <c r="D767" s="27" t="s">
        <v>2202</v>
      </c>
      <c r="E767" s="27"/>
      <c r="F767" s="26" t="s">
        <v>6084</v>
      </c>
      <c r="G767" s="26" t="s">
        <v>3380</v>
      </c>
      <c r="H767" s="26"/>
      <c r="I767" s="26"/>
      <c r="J767" s="26"/>
      <c r="K767" s="26"/>
      <c r="L767" s="26"/>
      <c r="M767" s="26" t="s">
        <v>3381</v>
      </c>
      <c r="N767" s="26" t="s">
        <v>3382</v>
      </c>
      <c r="O767" s="26"/>
      <c r="P767" s="26"/>
      <c r="Q767" s="26" t="s">
        <v>3383</v>
      </c>
      <c r="R767" s="26"/>
      <c r="S767" s="26" t="s">
        <v>3384</v>
      </c>
      <c r="T767" s="26"/>
      <c r="U767" s="26" t="s">
        <v>3385</v>
      </c>
      <c r="V767" s="26"/>
      <c r="W767" s="26"/>
      <c r="X767" s="26"/>
      <c r="Y767" s="26" t="s">
        <v>3386</v>
      </c>
      <c r="Z767" s="26" t="s">
        <v>678</v>
      </c>
      <c r="AA767" s="28" t="s">
        <v>3058</v>
      </c>
      <c r="AB767" s="28" t="s">
        <v>3387</v>
      </c>
      <c r="AC767" s="28"/>
      <c r="AD767" s="28"/>
      <c r="AE767" s="28" t="s">
        <v>4</v>
      </c>
      <c r="AF767" s="28" t="s">
        <v>706</v>
      </c>
      <c r="AG767" s="28"/>
      <c r="AH767" s="28" t="s">
        <v>3388</v>
      </c>
      <c r="AI767" s="29"/>
      <c r="AJ767" s="30" t="s">
        <v>2423</v>
      </c>
      <c r="AK767" s="31">
        <v>39248</v>
      </c>
      <c r="AL767" s="328"/>
      <c r="AM767" s="329"/>
      <c r="AN767" s="25" t="s">
        <v>2256</v>
      </c>
      <c r="AO767" s="24">
        <v>45060</v>
      </c>
      <c r="AP767" s="258" t="s">
        <v>3389</v>
      </c>
      <c r="AQ767" s="259"/>
      <c r="AR767" s="259" t="s">
        <v>2200</v>
      </c>
      <c r="AS767" s="259" t="s">
        <v>665</v>
      </c>
      <c r="AT767" s="262"/>
      <c r="AU767" s="262"/>
      <c r="AV767" s="262"/>
      <c r="AW767" s="262"/>
      <c r="AX767" s="262"/>
      <c r="AY767" s="262"/>
      <c r="AZ767" s="262"/>
      <c r="BA767" s="317">
        <v>355</v>
      </c>
      <c r="BB767" s="390">
        <v>2</v>
      </c>
    </row>
    <row r="768" spans="1:54" ht="24.95" customHeight="1">
      <c r="A768" s="322" t="s">
        <v>4807</v>
      </c>
      <c r="B768" s="19" t="s">
        <v>2206</v>
      </c>
      <c r="C768" s="26">
        <v>15</v>
      </c>
      <c r="D768" s="27" t="s">
        <v>2202</v>
      </c>
      <c r="E768" s="27"/>
      <c r="F768" s="26" t="s">
        <v>6029</v>
      </c>
      <c r="G768" s="26" t="s">
        <v>3094</v>
      </c>
      <c r="H768" s="26" t="s">
        <v>3</v>
      </c>
      <c r="I768" s="26"/>
      <c r="J768" s="26"/>
      <c r="K768" s="26"/>
      <c r="L768" s="26"/>
      <c r="M768" s="26" t="s">
        <v>3095</v>
      </c>
      <c r="N768" s="26" t="s">
        <v>3096</v>
      </c>
      <c r="O768" s="26"/>
      <c r="P768" s="26" t="s">
        <v>3</v>
      </c>
      <c r="Q768" s="26" t="s">
        <v>3097</v>
      </c>
      <c r="R768" s="26" t="s">
        <v>3</v>
      </c>
      <c r="S768" s="26"/>
      <c r="T768" s="26" t="s">
        <v>3</v>
      </c>
      <c r="U768" s="26" t="s">
        <v>3</v>
      </c>
      <c r="V768" s="26"/>
      <c r="W768" s="26"/>
      <c r="X768" s="26"/>
      <c r="Y768" s="26"/>
      <c r="Z768" s="26" t="s">
        <v>3</v>
      </c>
      <c r="AA768" s="28" t="s">
        <v>3098</v>
      </c>
      <c r="AB768" s="28" t="s">
        <v>3099</v>
      </c>
      <c r="AC768" s="28"/>
      <c r="AD768" s="28"/>
      <c r="AE768" s="28" t="s">
        <v>4</v>
      </c>
      <c r="AF768" s="28" t="s">
        <v>690</v>
      </c>
      <c r="AG768" s="28"/>
      <c r="AH768" s="28" t="s">
        <v>3100</v>
      </c>
      <c r="AI768" s="29"/>
      <c r="AJ768" s="30" t="s">
        <v>2285</v>
      </c>
      <c r="AK768" s="31">
        <v>39248</v>
      </c>
      <c r="AL768" s="328"/>
      <c r="AM768" s="329"/>
      <c r="AN768" s="25" t="s">
        <v>2256</v>
      </c>
      <c r="AO768" s="24">
        <v>45060</v>
      </c>
      <c r="AP768" s="258" t="s">
        <v>3101</v>
      </c>
      <c r="AQ768" s="259"/>
      <c r="AR768" s="259" t="s">
        <v>875</v>
      </c>
      <c r="AS768" s="259" t="s">
        <v>3102</v>
      </c>
      <c r="AT768" s="262"/>
      <c r="AU768" s="262"/>
      <c r="AV768" s="262"/>
      <c r="AW768" s="262"/>
      <c r="AX768" s="262"/>
      <c r="AY768" s="262"/>
      <c r="AZ768" s="262"/>
      <c r="BA768" s="317">
        <v>300</v>
      </c>
      <c r="BB768" s="390">
        <v>2</v>
      </c>
    </row>
    <row r="769" spans="1:54" ht="24.95" customHeight="1">
      <c r="A769" s="322" t="s">
        <v>4807</v>
      </c>
      <c r="B769" s="19" t="s">
        <v>2206</v>
      </c>
      <c r="C769" s="26">
        <v>15</v>
      </c>
      <c r="D769" s="27" t="s">
        <v>2202</v>
      </c>
      <c r="E769" s="27"/>
      <c r="F769" s="26" t="s">
        <v>5954</v>
      </c>
      <c r="G769" s="26" t="s">
        <v>2559</v>
      </c>
      <c r="H769" s="26" t="s">
        <v>3</v>
      </c>
      <c r="I769" s="26"/>
      <c r="J769" s="26"/>
      <c r="K769" s="26"/>
      <c r="L769" s="26"/>
      <c r="M769" s="26" t="s">
        <v>2560</v>
      </c>
      <c r="N769" s="26" t="s">
        <v>2561</v>
      </c>
      <c r="O769" s="26"/>
      <c r="P769" s="26" t="s">
        <v>3</v>
      </c>
      <c r="Q769" s="26" t="s">
        <v>2562</v>
      </c>
      <c r="R769" s="26" t="s">
        <v>3</v>
      </c>
      <c r="S769" s="26"/>
      <c r="T769" s="26" t="s">
        <v>3</v>
      </c>
      <c r="U769" s="26" t="s">
        <v>3</v>
      </c>
      <c r="V769" s="26"/>
      <c r="W769" s="26"/>
      <c r="X769" s="26"/>
      <c r="Y769" s="26"/>
      <c r="Z769" s="26" t="s">
        <v>3</v>
      </c>
      <c r="AA769" s="28" t="s">
        <v>2563</v>
      </c>
      <c r="AB769" s="28" t="s">
        <v>2564</v>
      </c>
      <c r="AC769" s="28"/>
      <c r="AD769" s="28"/>
      <c r="AE769" s="28" t="s">
        <v>4</v>
      </c>
      <c r="AF769" s="28" t="s">
        <v>706</v>
      </c>
      <c r="AG769" s="28"/>
      <c r="AH769" s="28" t="s">
        <v>2565</v>
      </c>
      <c r="AI769" s="29"/>
      <c r="AJ769" s="30" t="s">
        <v>2285</v>
      </c>
      <c r="AK769" s="31">
        <v>39248</v>
      </c>
      <c r="AL769" s="328"/>
      <c r="AM769" s="329"/>
      <c r="AN769" s="25" t="s">
        <v>2256</v>
      </c>
      <c r="AO769" s="24">
        <v>45060</v>
      </c>
      <c r="AP769" s="258" t="s">
        <v>2566</v>
      </c>
      <c r="AQ769" s="259"/>
      <c r="AR769" s="259" t="s">
        <v>875</v>
      </c>
      <c r="AS769" s="259" t="s">
        <v>2567</v>
      </c>
      <c r="AT769" s="262"/>
      <c r="AU769" s="262"/>
      <c r="AV769" s="262"/>
      <c r="AW769" s="262"/>
      <c r="AX769" s="262"/>
      <c r="AY769" s="262"/>
      <c r="AZ769" s="262"/>
      <c r="BA769" s="317">
        <v>225</v>
      </c>
      <c r="BB769" s="390">
        <v>2</v>
      </c>
    </row>
    <row r="770" spans="1:54" ht="24.95" customHeight="1">
      <c r="A770" s="322" t="s">
        <v>6856</v>
      </c>
      <c r="B770" s="19"/>
      <c r="C770" s="26">
        <v>57</v>
      </c>
      <c r="D770" s="27"/>
      <c r="E770" s="27"/>
      <c r="F770" s="26" t="s">
        <v>6422</v>
      </c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 t="s">
        <v>6423</v>
      </c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 t="s">
        <v>4787</v>
      </c>
      <c r="AK770" s="31">
        <v>45075</v>
      </c>
      <c r="AL770" s="328"/>
      <c r="AM770" s="329"/>
      <c r="AN770" s="25"/>
      <c r="AO770" s="24"/>
      <c r="AP770" s="258" t="s">
        <v>6424</v>
      </c>
      <c r="AQ770" s="259">
        <v>60</v>
      </c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>
        <v>3</v>
      </c>
    </row>
    <row r="771" spans="1:54" ht="24.95" customHeight="1">
      <c r="A771" s="322" t="s">
        <v>4807</v>
      </c>
      <c r="B771" s="19" t="s">
        <v>2206</v>
      </c>
      <c r="C771" s="26">
        <v>15</v>
      </c>
      <c r="D771" s="27" t="s">
        <v>3920</v>
      </c>
      <c r="E771" s="27"/>
      <c r="F771" s="26" t="s">
        <v>6164</v>
      </c>
      <c r="G771" s="26" t="s">
        <v>3</v>
      </c>
      <c r="H771" s="26" t="s">
        <v>3</v>
      </c>
      <c r="I771" s="26"/>
      <c r="J771" s="26"/>
      <c r="K771" s="26"/>
      <c r="L771" s="26"/>
      <c r="M771" s="26" t="s">
        <v>3</v>
      </c>
      <c r="N771" s="26" t="s">
        <v>3</v>
      </c>
      <c r="O771" s="26"/>
      <c r="P771" s="26" t="s">
        <v>3</v>
      </c>
      <c r="Q771" s="26" t="s">
        <v>3</v>
      </c>
      <c r="R771" s="26" t="s">
        <v>3</v>
      </c>
      <c r="S771" s="26"/>
      <c r="T771" s="26" t="s">
        <v>3</v>
      </c>
      <c r="U771" s="26" t="s">
        <v>3</v>
      </c>
      <c r="V771" s="26"/>
      <c r="W771" s="26"/>
      <c r="X771" s="26"/>
      <c r="Y771" s="26"/>
      <c r="Z771" s="26" t="s">
        <v>3</v>
      </c>
      <c r="AA771" s="28" t="s">
        <v>4029</v>
      </c>
      <c r="AB771" s="28" t="s">
        <v>4029</v>
      </c>
      <c r="AC771" s="28"/>
      <c r="AD771" s="28"/>
      <c r="AE771" s="28" t="s">
        <v>3</v>
      </c>
      <c r="AF771" s="28" t="s">
        <v>3</v>
      </c>
      <c r="AG771" s="28"/>
      <c r="AH771" s="28" t="s">
        <v>3</v>
      </c>
      <c r="AI771" s="29"/>
      <c r="AJ771" s="30" t="s">
        <v>2285</v>
      </c>
      <c r="AK771" s="31">
        <v>39248</v>
      </c>
      <c r="AL771" s="328"/>
      <c r="AM771" s="329"/>
      <c r="AN771" s="25" t="s">
        <v>2256</v>
      </c>
      <c r="AO771" s="24">
        <v>45060</v>
      </c>
      <c r="AP771" s="258" t="s">
        <v>4030</v>
      </c>
      <c r="AQ771" s="259"/>
      <c r="AR771" s="259" t="s">
        <v>875</v>
      </c>
      <c r="AS771" s="259" t="s">
        <v>4031</v>
      </c>
      <c r="AT771" s="262"/>
      <c r="AU771" s="262"/>
      <c r="AV771" s="262"/>
      <c r="AW771" s="262"/>
      <c r="AX771" s="262"/>
      <c r="AY771" s="262"/>
      <c r="AZ771" s="262"/>
      <c r="BA771" s="317">
        <v>441</v>
      </c>
      <c r="BB771" s="390">
        <v>2</v>
      </c>
    </row>
    <row r="772" spans="1:54" ht="24.95" customHeight="1">
      <c r="A772" s="322" t="s">
        <v>4807</v>
      </c>
      <c r="B772" s="19" t="s">
        <v>2206</v>
      </c>
      <c r="C772" s="26">
        <v>15</v>
      </c>
      <c r="D772" s="27" t="s">
        <v>3920</v>
      </c>
      <c r="E772" s="27"/>
      <c r="F772" s="26" t="s">
        <v>6154</v>
      </c>
      <c r="G772" s="26" t="s">
        <v>3</v>
      </c>
      <c r="H772" s="26" t="s">
        <v>3</v>
      </c>
      <c r="I772" s="26"/>
      <c r="J772" s="26"/>
      <c r="K772" s="26"/>
      <c r="L772" s="26"/>
      <c r="M772" s="26" t="s">
        <v>3</v>
      </c>
      <c r="N772" s="26" t="s">
        <v>3</v>
      </c>
      <c r="O772" s="26"/>
      <c r="P772" s="26" t="s">
        <v>3</v>
      </c>
      <c r="Q772" s="26" t="s">
        <v>3</v>
      </c>
      <c r="R772" s="26" t="s">
        <v>3</v>
      </c>
      <c r="S772" s="26"/>
      <c r="T772" s="26" t="s">
        <v>3</v>
      </c>
      <c r="U772" s="26" t="s">
        <v>3</v>
      </c>
      <c r="V772" s="26"/>
      <c r="W772" s="26"/>
      <c r="X772" s="26"/>
      <c r="Y772" s="26"/>
      <c r="Z772" s="26" t="s">
        <v>3</v>
      </c>
      <c r="AA772" s="28" t="s">
        <v>3950</v>
      </c>
      <c r="AB772" s="28" t="s">
        <v>3991</v>
      </c>
      <c r="AC772" s="28"/>
      <c r="AD772" s="28"/>
      <c r="AE772" s="28" t="s">
        <v>3</v>
      </c>
      <c r="AF772" s="28" t="s">
        <v>3</v>
      </c>
      <c r="AG772" s="28"/>
      <c r="AH772" s="28" t="s">
        <v>3</v>
      </c>
      <c r="AI772" s="29"/>
      <c r="AJ772" s="30" t="s">
        <v>2285</v>
      </c>
      <c r="AK772" s="31">
        <v>39248</v>
      </c>
      <c r="AL772" s="328"/>
      <c r="AM772" s="329"/>
      <c r="AN772" s="25" t="s">
        <v>2256</v>
      </c>
      <c r="AO772" s="24">
        <v>45060</v>
      </c>
      <c r="AP772" s="258" t="s">
        <v>3992</v>
      </c>
      <c r="AQ772" s="259"/>
      <c r="AR772" s="259" t="s">
        <v>875</v>
      </c>
      <c r="AS772" s="259" t="s">
        <v>3993</v>
      </c>
      <c r="AT772" s="262"/>
      <c r="AU772" s="262"/>
      <c r="AV772" s="262"/>
      <c r="AW772" s="262"/>
      <c r="AX772" s="262"/>
      <c r="AY772" s="262"/>
      <c r="AZ772" s="262"/>
      <c r="BA772" s="317">
        <v>431</v>
      </c>
      <c r="BB772" s="390">
        <v>2</v>
      </c>
    </row>
    <row r="773" spans="1:54" ht="24.95" customHeight="1">
      <c r="A773" s="322" t="s">
        <v>4807</v>
      </c>
      <c r="B773" s="19" t="s">
        <v>2206</v>
      </c>
      <c r="C773" s="26">
        <v>15</v>
      </c>
      <c r="D773" s="27" t="s">
        <v>3920</v>
      </c>
      <c r="E773" s="27"/>
      <c r="F773" s="26" t="s">
        <v>6143</v>
      </c>
      <c r="G773" s="26" t="s">
        <v>3</v>
      </c>
      <c r="H773" s="26" t="s">
        <v>3</v>
      </c>
      <c r="I773" s="26"/>
      <c r="J773" s="26"/>
      <c r="K773" s="26"/>
      <c r="L773" s="26"/>
      <c r="M773" s="26" t="s">
        <v>3</v>
      </c>
      <c r="N773" s="26" t="s">
        <v>3</v>
      </c>
      <c r="O773" s="26"/>
      <c r="P773" s="26" t="s">
        <v>3</v>
      </c>
      <c r="Q773" s="26" t="s">
        <v>3</v>
      </c>
      <c r="R773" s="26" t="s">
        <v>3</v>
      </c>
      <c r="S773" s="26"/>
      <c r="T773" s="26" t="s">
        <v>3</v>
      </c>
      <c r="U773" s="26" t="s">
        <v>3</v>
      </c>
      <c r="V773" s="26"/>
      <c r="W773" s="26"/>
      <c r="X773" s="26"/>
      <c r="Y773" s="26"/>
      <c r="Z773" s="26" t="s">
        <v>3</v>
      </c>
      <c r="AA773" s="28" t="s">
        <v>3950</v>
      </c>
      <c r="AB773" s="28" t="s">
        <v>3950</v>
      </c>
      <c r="AC773" s="28"/>
      <c r="AD773" s="28"/>
      <c r="AE773" s="28" t="s">
        <v>3</v>
      </c>
      <c r="AF773" s="28" t="s">
        <v>3</v>
      </c>
      <c r="AG773" s="28"/>
      <c r="AH773" s="28" t="s">
        <v>3</v>
      </c>
      <c r="AI773" s="29"/>
      <c r="AJ773" s="30" t="s">
        <v>2285</v>
      </c>
      <c r="AK773" s="31">
        <v>39248</v>
      </c>
      <c r="AL773" s="328"/>
      <c r="AM773" s="329"/>
      <c r="AN773" s="25" t="s">
        <v>2256</v>
      </c>
      <c r="AO773" s="24">
        <v>45060</v>
      </c>
      <c r="AP773" s="258" t="s">
        <v>3951</v>
      </c>
      <c r="AQ773" s="259"/>
      <c r="AR773" s="259" t="s">
        <v>875</v>
      </c>
      <c r="AS773" s="259" t="s">
        <v>3952</v>
      </c>
      <c r="AT773" s="262"/>
      <c r="AU773" s="262"/>
      <c r="AV773" s="262"/>
      <c r="AW773" s="262"/>
      <c r="AX773" s="262"/>
      <c r="AY773" s="262"/>
      <c r="AZ773" s="262"/>
      <c r="BA773" s="317">
        <v>420</v>
      </c>
      <c r="BB773" s="390">
        <v>2</v>
      </c>
    </row>
    <row r="774" spans="1:54" ht="24.95" customHeight="1">
      <c r="A774" s="322" t="s">
        <v>4807</v>
      </c>
      <c r="B774" s="19" t="s">
        <v>2206</v>
      </c>
      <c r="C774" s="26">
        <v>15</v>
      </c>
      <c r="D774" s="27" t="s">
        <v>2207</v>
      </c>
      <c r="E774" s="27"/>
      <c r="F774" s="26" t="s">
        <v>6119</v>
      </c>
      <c r="G774" s="26" t="s">
        <v>3</v>
      </c>
      <c r="H774" s="26"/>
      <c r="I774" s="26"/>
      <c r="J774" s="26"/>
      <c r="K774" s="26"/>
      <c r="L774" s="26"/>
      <c r="M774" s="26" t="s">
        <v>750</v>
      </c>
      <c r="N774" s="26" t="s">
        <v>3744</v>
      </c>
      <c r="O774" s="26"/>
      <c r="P774" s="26" t="s">
        <v>3745</v>
      </c>
      <c r="Q774" s="26" t="s">
        <v>3746</v>
      </c>
      <c r="R774" s="26"/>
      <c r="S774" s="26" t="s">
        <v>3747</v>
      </c>
      <c r="T774" s="26"/>
      <c r="U774" s="26" t="s">
        <v>3748</v>
      </c>
      <c r="V774" s="26"/>
      <c r="W774" s="26"/>
      <c r="X774" s="26"/>
      <c r="Y774" s="26" t="s">
        <v>3749</v>
      </c>
      <c r="Z774" s="26" t="s">
        <v>714</v>
      </c>
      <c r="AA774" s="28" t="s">
        <v>3750</v>
      </c>
      <c r="AB774" s="28" t="s">
        <v>2073</v>
      </c>
      <c r="AC774" s="28"/>
      <c r="AD774" s="28"/>
      <c r="AE774" s="28" t="s">
        <v>695</v>
      </c>
      <c r="AF774" s="28" t="s">
        <v>735</v>
      </c>
      <c r="AG774" s="28"/>
      <c r="AH774" s="28" t="s">
        <v>3751</v>
      </c>
      <c r="AI774" s="29"/>
      <c r="AJ774" s="30" t="s">
        <v>2423</v>
      </c>
      <c r="AK774" s="31">
        <v>39248</v>
      </c>
      <c r="AL774" s="328"/>
      <c r="AM774" s="329"/>
      <c r="AN774" s="25" t="s">
        <v>2256</v>
      </c>
      <c r="AO774" s="24">
        <v>45060</v>
      </c>
      <c r="AP774" s="258" t="s">
        <v>3752</v>
      </c>
      <c r="AQ774" s="259"/>
      <c r="AR774" s="259" t="s">
        <v>2200</v>
      </c>
      <c r="AS774" s="259" t="s">
        <v>665</v>
      </c>
      <c r="AT774" s="262"/>
      <c r="AU774" s="262"/>
      <c r="AV774" s="262"/>
      <c r="AW774" s="262"/>
      <c r="AX774" s="262"/>
      <c r="AY774" s="262"/>
      <c r="AZ774" s="262"/>
      <c r="BA774" s="317">
        <v>396</v>
      </c>
      <c r="BB774" s="390">
        <v>2</v>
      </c>
    </row>
    <row r="775" spans="1:54" ht="24.95" customHeight="1">
      <c r="A775" s="322" t="s">
        <v>4807</v>
      </c>
      <c r="B775" s="19" t="s">
        <v>2215</v>
      </c>
      <c r="C775" s="26">
        <v>91</v>
      </c>
      <c r="D775" s="27" t="s">
        <v>827</v>
      </c>
      <c r="E775" s="27" t="s">
        <v>992</v>
      </c>
      <c r="F775" s="26" t="s">
        <v>5905</v>
      </c>
      <c r="G775" s="26" t="s">
        <v>3</v>
      </c>
      <c r="H775" s="26" t="s">
        <v>3</v>
      </c>
      <c r="I775" s="26"/>
      <c r="J775" s="26"/>
      <c r="K775" s="26"/>
      <c r="L775" s="26"/>
      <c r="M775" s="26" t="s">
        <v>993</v>
      </c>
      <c r="N775" s="26" t="s">
        <v>994</v>
      </c>
      <c r="O775" s="26"/>
      <c r="P775" s="26"/>
      <c r="Q775" s="26" t="s">
        <v>995</v>
      </c>
      <c r="R775" s="26"/>
      <c r="S775" s="26"/>
      <c r="T775" s="26"/>
      <c r="U775" s="26" t="s">
        <v>3</v>
      </c>
      <c r="V775" s="26"/>
      <c r="W775" s="26"/>
      <c r="X775" s="26"/>
      <c r="Y775" s="26" t="s">
        <v>996</v>
      </c>
      <c r="Z775" s="26"/>
      <c r="AA775" s="28" t="s">
        <v>997</v>
      </c>
      <c r="AB775" s="28" t="s">
        <v>998</v>
      </c>
      <c r="AC775" s="28"/>
      <c r="AD775" s="28"/>
      <c r="AE775" s="28" t="s">
        <v>4</v>
      </c>
      <c r="AF775" s="28" t="s">
        <v>999</v>
      </c>
      <c r="AG775" s="28"/>
      <c r="AH775" s="28" t="s">
        <v>1000</v>
      </c>
      <c r="AI775" s="29"/>
      <c r="AJ775" s="30" t="s">
        <v>895</v>
      </c>
      <c r="AK775" s="31" t="s">
        <v>3</v>
      </c>
      <c r="AL775" s="328"/>
      <c r="AM775" s="329"/>
      <c r="AN775" s="25"/>
      <c r="AO775" s="24"/>
      <c r="AP775" s="258" t="s">
        <v>1001</v>
      </c>
      <c r="AQ775" s="259"/>
      <c r="AR775" s="259" t="s">
        <v>834</v>
      </c>
      <c r="AS775" s="259" t="s">
        <v>665</v>
      </c>
      <c r="AT775" s="262"/>
      <c r="AU775" s="262"/>
      <c r="AV775" s="262" t="s">
        <v>992</v>
      </c>
      <c r="AW775" s="262"/>
      <c r="AX775" s="262"/>
      <c r="AY775" s="262"/>
      <c r="AZ775" s="262"/>
      <c r="BA775" s="317">
        <v>40</v>
      </c>
      <c r="BB775" s="390">
        <v>1</v>
      </c>
    </row>
    <row r="776" spans="1:54" ht="24.95" customHeight="1">
      <c r="A776" s="322" t="s">
        <v>4807</v>
      </c>
      <c r="B776" s="19" t="s">
        <v>2206</v>
      </c>
      <c r="C776" s="26">
        <v>15</v>
      </c>
      <c r="D776" s="27" t="s">
        <v>2202</v>
      </c>
      <c r="E776" s="27"/>
      <c r="F776" s="26" t="s">
        <v>6035</v>
      </c>
      <c r="G776" s="26" t="s">
        <v>3143</v>
      </c>
      <c r="H776" s="26" t="s">
        <v>3</v>
      </c>
      <c r="I776" s="26"/>
      <c r="J776" s="26"/>
      <c r="K776" s="26"/>
      <c r="L776" s="26"/>
      <c r="M776" s="26" t="s">
        <v>3144</v>
      </c>
      <c r="N776" s="26" t="s">
        <v>3145</v>
      </c>
      <c r="O776" s="26"/>
      <c r="P776" s="26" t="s">
        <v>3</v>
      </c>
      <c r="Q776" s="26" t="s">
        <v>3146</v>
      </c>
      <c r="R776" s="26" t="s">
        <v>3</v>
      </c>
      <c r="S776" s="26"/>
      <c r="T776" s="26" t="s">
        <v>3</v>
      </c>
      <c r="U776" s="26" t="s">
        <v>3</v>
      </c>
      <c r="V776" s="26"/>
      <c r="W776" s="26"/>
      <c r="X776" s="26"/>
      <c r="Y776" s="26"/>
      <c r="Z776" s="26" t="s">
        <v>3</v>
      </c>
      <c r="AA776" s="28" t="s">
        <v>997</v>
      </c>
      <c r="AB776" s="28" t="s">
        <v>3147</v>
      </c>
      <c r="AC776" s="28"/>
      <c r="AD776" s="28"/>
      <c r="AE776" s="28" t="s">
        <v>3</v>
      </c>
      <c r="AF776" s="28" t="s">
        <v>3</v>
      </c>
      <c r="AG776" s="28"/>
      <c r="AH776" s="28" t="s">
        <v>3145</v>
      </c>
      <c r="AI776" s="29"/>
      <c r="AJ776" s="30" t="s">
        <v>2285</v>
      </c>
      <c r="AK776" s="31">
        <v>39248</v>
      </c>
      <c r="AL776" s="328"/>
      <c r="AM776" s="329"/>
      <c r="AN776" s="25" t="s">
        <v>2256</v>
      </c>
      <c r="AO776" s="24">
        <v>45060</v>
      </c>
      <c r="AP776" s="258" t="s">
        <v>3148</v>
      </c>
      <c r="AQ776" s="259"/>
      <c r="AR776" s="259" t="s">
        <v>875</v>
      </c>
      <c r="AS776" s="259" t="s">
        <v>3149</v>
      </c>
      <c r="AT776" s="262"/>
      <c r="AU776" s="262"/>
      <c r="AV776" s="262"/>
      <c r="AW776" s="262"/>
      <c r="AX776" s="262"/>
      <c r="AY776" s="262"/>
      <c r="AZ776" s="262"/>
      <c r="BA776" s="317">
        <v>306</v>
      </c>
      <c r="BB776" s="390">
        <v>2</v>
      </c>
    </row>
    <row r="777" spans="1:54" ht="24.95" customHeight="1">
      <c r="A777" s="322" t="s">
        <v>4807</v>
      </c>
      <c r="B777" s="19" t="s">
        <v>2205</v>
      </c>
      <c r="C777" s="26">
        <v>13</v>
      </c>
      <c r="D777" s="27">
        <v>11</v>
      </c>
      <c r="E777" s="27"/>
      <c r="F777" s="26" t="s">
        <v>5925</v>
      </c>
      <c r="G777" s="26" t="s">
        <v>3</v>
      </c>
      <c r="H777" s="26" t="s">
        <v>2317</v>
      </c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 t="s">
        <v>2318</v>
      </c>
      <c r="V777" s="26"/>
      <c r="W777" s="26"/>
      <c r="X777" s="26"/>
      <c r="Y777" s="26"/>
      <c r="Z777" s="26" t="s">
        <v>2319</v>
      </c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 t="s">
        <v>2256</v>
      </c>
      <c r="AO777" s="24">
        <v>45060</v>
      </c>
      <c r="AP777" s="258" t="s">
        <v>2320</v>
      </c>
      <c r="AQ777" s="259"/>
      <c r="AR777" s="259" t="s">
        <v>671</v>
      </c>
      <c r="AS777" s="259" t="s">
        <v>2321</v>
      </c>
      <c r="AT777" s="262"/>
      <c r="AU777" s="262"/>
      <c r="AV777" s="262"/>
      <c r="AW777" s="262"/>
      <c r="AX777" s="262"/>
      <c r="AY777" s="262"/>
      <c r="AZ777" s="262"/>
      <c r="BA777" s="317">
        <v>194</v>
      </c>
      <c r="BB777" s="390">
        <v>2</v>
      </c>
    </row>
    <row r="778" spans="1:54" ht="24.95" customHeight="1">
      <c r="A778" s="322" t="s">
        <v>4807</v>
      </c>
      <c r="B778" s="19" t="s">
        <v>2206</v>
      </c>
      <c r="C778" s="26">
        <v>15</v>
      </c>
      <c r="D778" s="27" t="s">
        <v>2202</v>
      </c>
      <c r="E778" s="27"/>
      <c r="F778" s="26" t="s">
        <v>5976</v>
      </c>
      <c r="G778" s="26" t="s">
        <v>3</v>
      </c>
      <c r="H778" s="26" t="s">
        <v>3</v>
      </c>
      <c r="I778" s="26"/>
      <c r="J778" s="26"/>
      <c r="K778" s="26"/>
      <c r="L778" s="26"/>
      <c r="M778" s="26" t="s">
        <v>3</v>
      </c>
      <c r="N778" s="26" t="s">
        <v>3</v>
      </c>
      <c r="O778" s="26"/>
      <c r="P778" s="26" t="s">
        <v>3</v>
      </c>
      <c r="Q778" s="26" t="s">
        <v>3</v>
      </c>
      <c r="R778" s="26" t="s">
        <v>3</v>
      </c>
      <c r="S778" s="26"/>
      <c r="T778" s="26" t="s">
        <v>3</v>
      </c>
      <c r="U778" s="26" t="s">
        <v>3</v>
      </c>
      <c r="V778" s="26"/>
      <c r="W778" s="26"/>
      <c r="X778" s="26"/>
      <c r="Y778" s="26"/>
      <c r="Z778" s="26" t="s">
        <v>3</v>
      </c>
      <c r="AA778" s="28" t="s">
        <v>2730</v>
      </c>
      <c r="AB778" s="28" t="s">
        <v>3</v>
      </c>
      <c r="AC778" s="28"/>
      <c r="AD778" s="28"/>
      <c r="AE778" s="28" t="s">
        <v>3</v>
      </c>
      <c r="AF778" s="28" t="s">
        <v>3</v>
      </c>
      <c r="AG778" s="28"/>
      <c r="AH778" s="28" t="s">
        <v>3</v>
      </c>
      <c r="AI778" s="29"/>
      <c r="AJ778" s="30" t="s">
        <v>2285</v>
      </c>
      <c r="AK778" s="31">
        <v>39248</v>
      </c>
      <c r="AL778" s="328"/>
      <c r="AM778" s="329"/>
      <c r="AN778" s="25" t="s">
        <v>2256</v>
      </c>
      <c r="AO778" s="24">
        <v>45060</v>
      </c>
      <c r="AP778" s="258" t="s">
        <v>2730</v>
      </c>
      <c r="AQ778" s="259"/>
      <c r="AR778" s="259" t="s">
        <v>875</v>
      </c>
      <c r="AS778" s="259" t="s">
        <v>2731</v>
      </c>
      <c r="AT778" s="262"/>
      <c r="AU778" s="262"/>
      <c r="AV778" s="262"/>
      <c r="AW778" s="262"/>
      <c r="AX778" s="262"/>
      <c r="AY778" s="262"/>
      <c r="AZ778" s="262"/>
      <c r="BA778" s="317">
        <v>247</v>
      </c>
      <c r="BB778" s="390">
        <v>2</v>
      </c>
    </row>
    <row r="779" spans="1:54" ht="24.95" customHeight="1">
      <c r="A779" s="322" t="s">
        <v>4807</v>
      </c>
      <c r="B779" s="19" t="s">
        <v>2227</v>
      </c>
      <c r="C779" s="26">
        <v>92</v>
      </c>
      <c r="D779" s="27">
        <v>131</v>
      </c>
      <c r="E779" s="27"/>
      <c r="F779" s="26" t="s">
        <v>5906</v>
      </c>
      <c r="G779" s="26" t="s">
        <v>5619</v>
      </c>
      <c r="H779" s="26" t="s">
        <v>3</v>
      </c>
      <c r="I779" s="26"/>
      <c r="J779" s="26"/>
      <c r="K779" s="26"/>
      <c r="L779" s="26"/>
      <c r="M779" s="26" t="s">
        <v>5620</v>
      </c>
      <c r="N779" s="26" t="s">
        <v>5621</v>
      </c>
      <c r="O779" s="26"/>
      <c r="P779" s="26" t="s">
        <v>3</v>
      </c>
      <c r="Q779" s="26" t="s">
        <v>5622</v>
      </c>
      <c r="R779" s="26" t="s">
        <v>3</v>
      </c>
      <c r="S779" s="26"/>
      <c r="T779" s="26" t="s">
        <v>3</v>
      </c>
      <c r="U779" s="26" t="s">
        <v>3</v>
      </c>
      <c r="V779" s="26"/>
      <c r="W779" s="26"/>
      <c r="X779" s="26"/>
      <c r="Y779" s="26"/>
      <c r="Z779" s="26" t="s">
        <v>3</v>
      </c>
      <c r="AA779" s="28" t="s">
        <v>997</v>
      </c>
      <c r="AB779" s="28" t="s">
        <v>1856</v>
      </c>
      <c r="AC779" s="28"/>
      <c r="AD779" s="28"/>
      <c r="AE779" s="28" t="s">
        <v>701</v>
      </c>
      <c r="AF779" s="28" t="s">
        <v>720</v>
      </c>
      <c r="AG779" s="28"/>
      <c r="AH779" s="28" t="s">
        <v>5623</v>
      </c>
      <c r="AI779" s="29"/>
      <c r="AJ779" s="30" t="s">
        <v>746</v>
      </c>
      <c r="AK779" s="31">
        <v>39248</v>
      </c>
      <c r="AL779" s="328"/>
      <c r="AM779" s="329"/>
      <c r="AN779" s="25"/>
      <c r="AO779" s="24"/>
      <c r="AP779" s="258" t="s">
        <v>5624</v>
      </c>
      <c r="AQ779" s="259"/>
      <c r="AR779" s="259" t="s">
        <v>875</v>
      </c>
      <c r="AS779" s="259" t="s">
        <v>5625</v>
      </c>
      <c r="AT779" s="262"/>
      <c r="AU779" s="262"/>
      <c r="AV779" s="262"/>
      <c r="AW779" s="262" t="s">
        <v>5626</v>
      </c>
      <c r="AX779" s="262"/>
      <c r="AY779" s="262"/>
      <c r="AZ779" s="262"/>
      <c r="BA779" s="317">
        <v>138</v>
      </c>
      <c r="BB779" s="390">
        <v>1</v>
      </c>
    </row>
    <row r="780" spans="1:54" ht="24.95" customHeight="1">
      <c r="A780" s="322" t="s">
        <v>4807</v>
      </c>
      <c r="B780" s="19" t="s">
        <v>4410</v>
      </c>
      <c r="C780" s="26">
        <v>40</v>
      </c>
      <c r="D780" s="27"/>
      <c r="E780" s="27"/>
      <c r="F780" s="26" t="s">
        <v>6257</v>
      </c>
      <c r="G780" s="26" t="s">
        <v>4411</v>
      </c>
      <c r="H780" s="26" t="s">
        <v>3</v>
      </c>
      <c r="I780" s="26"/>
      <c r="J780" s="26"/>
      <c r="K780" s="26"/>
      <c r="L780" s="26"/>
      <c r="M780" s="26" t="s">
        <v>3</v>
      </c>
      <c r="N780" s="26" t="s">
        <v>3</v>
      </c>
      <c r="O780" s="26"/>
      <c r="P780" s="26" t="s">
        <v>3</v>
      </c>
      <c r="Q780" s="26" t="s">
        <v>3</v>
      </c>
      <c r="R780" s="26" t="s">
        <v>3</v>
      </c>
      <c r="S780" s="26"/>
      <c r="T780" s="26" t="s">
        <v>3</v>
      </c>
      <c r="U780" s="26" t="s">
        <v>3</v>
      </c>
      <c r="V780" s="26"/>
      <c r="W780" s="26"/>
      <c r="X780" s="26"/>
      <c r="Y780" s="26"/>
      <c r="Z780" s="26" t="s">
        <v>3</v>
      </c>
      <c r="AA780" s="28" t="s">
        <v>4412</v>
      </c>
      <c r="AB780" s="28" t="s">
        <v>3</v>
      </c>
      <c r="AC780" s="28"/>
      <c r="AD780" s="28"/>
      <c r="AE780" s="28" t="s">
        <v>3</v>
      </c>
      <c r="AF780" s="28" t="s">
        <v>3</v>
      </c>
      <c r="AG780" s="28"/>
      <c r="AH780" s="28" t="s">
        <v>3</v>
      </c>
      <c r="AI780" s="29"/>
      <c r="AJ780" s="30" t="s">
        <v>2285</v>
      </c>
      <c r="AK780" s="31">
        <v>39248</v>
      </c>
      <c r="AL780" s="328"/>
      <c r="AM780" s="329"/>
      <c r="AN780" s="25" t="s">
        <v>2256</v>
      </c>
      <c r="AO780" s="24">
        <v>45060</v>
      </c>
      <c r="AP780" s="258" t="s">
        <v>4412</v>
      </c>
      <c r="AQ780" s="259"/>
      <c r="AR780" s="259" t="s">
        <v>875</v>
      </c>
      <c r="AS780" s="259" t="s">
        <v>4413</v>
      </c>
      <c r="AT780" s="262"/>
      <c r="AU780" s="262"/>
      <c r="AV780" s="262"/>
      <c r="AW780" s="262"/>
      <c r="AX780" s="262"/>
      <c r="AY780" s="262"/>
      <c r="AZ780" s="262"/>
      <c r="BA780" s="317">
        <v>541</v>
      </c>
      <c r="BB780" s="390">
        <v>2</v>
      </c>
    </row>
    <row r="781" spans="1:54" ht="24.95" customHeight="1">
      <c r="A781" s="322" t="s">
        <v>6856</v>
      </c>
      <c r="B781" s="19"/>
      <c r="C781" s="26">
        <v>20</v>
      </c>
      <c r="D781" s="27"/>
      <c r="E781" s="27"/>
      <c r="F781" s="26" t="s">
        <v>6724</v>
      </c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 t="s">
        <v>6725</v>
      </c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 t="s">
        <v>4787</v>
      </c>
      <c r="AK781" s="31">
        <v>45075</v>
      </c>
      <c r="AL781" s="328"/>
      <c r="AM781" s="329"/>
      <c r="AN781" s="25"/>
      <c r="AO781" s="24"/>
      <c r="AP781" s="258" t="s">
        <v>6724</v>
      </c>
      <c r="AQ781" s="259">
        <v>212</v>
      </c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>
        <v>3</v>
      </c>
    </row>
    <row r="782" spans="1:54" ht="24.95" customHeight="1">
      <c r="A782" s="322" t="s">
        <v>4807</v>
      </c>
      <c r="B782" s="19" t="s">
        <v>2206</v>
      </c>
      <c r="C782" s="26">
        <v>15</v>
      </c>
      <c r="D782" s="27" t="s">
        <v>2202</v>
      </c>
      <c r="E782" s="27"/>
      <c r="F782" s="26" t="s">
        <v>6094</v>
      </c>
      <c r="G782" s="26" t="s">
        <v>3472</v>
      </c>
      <c r="H782" s="26"/>
      <c r="I782" s="26"/>
      <c r="J782" s="26"/>
      <c r="K782" s="26"/>
      <c r="L782" s="26"/>
      <c r="M782" s="26"/>
      <c r="N782" s="26"/>
      <c r="O782" s="26"/>
      <c r="P782" s="26" t="s">
        <v>3473</v>
      </c>
      <c r="Q782" s="26"/>
      <c r="R782" s="26"/>
      <c r="S782" s="26" t="s">
        <v>3474</v>
      </c>
      <c r="T782" s="26"/>
      <c r="U782" s="26" t="s">
        <v>3475</v>
      </c>
      <c r="V782" s="26"/>
      <c r="W782" s="26"/>
      <c r="X782" s="26"/>
      <c r="Y782" s="26" t="s">
        <v>3476</v>
      </c>
      <c r="Z782" s="26" t="s">
        <v>678</v>
      </c>
      <c r="AA782" s="28" t="s">
        <v>694</v>
      </c>
      <c r="AB782" s="28" t="s">
        <v>3477</v>
      </c>
      <c r="AC782" s="28"/>
      <c r="AD782" s="28"/>
      <c r="AE782" s="28"/>
      <c r="AF782" s="28"/>
      <c r="AG782" s="28"/>
      <c r="AH782" s="28"/>
      <c r="AI782" s="29"/>
      <c r="AJ782" s="30" t="s">
        <v>2423</v>
      </c>
      <c r="AK782" s="31">
        <v>39248</v>
      </c>
      <c r="AL782" s="328"/>
      <c r="AM782" s="329"/>
      <c r="AN782" s="25" t="s">
        <v>2256</v>
      </c>
      <c r="AO782" s="24">
        <v>45060</v>
      </c>
      <c r="AP782" s="258" t="s">
        <v>3478</v>
      </c>
      <c r="AQ782" s="259"/>
      <c r="AR782" s="259" t="s">
        <v>2200</v>
      </c>
      <c r="AS782" s="259" t="s">
        <v>665</v>
      </c>
      <c r="AT782" s="262"/>
      <c r="AU782" s="262"/>
      <c r="AV782" s="262"/>
      <c r="AW782" s="262"/>
      <c r="AX782" s="262"/>
      <c r="AY782" s="262"/>
      <c r="AZ782" s="262"/>
      <c r="BA782" s="317">
        <v>366</v>
      </c>
      <c r="BB782" s="390">
        <v>2</v>
      </c>
    </row>
    <row r="783" spans="1:54" ht="24.95" customHeight="1">
      <c r="A783" s="322" t="s">
        <v>4807</v>
      </c>
      <c r="B783" s="19" t="s">
        <v>2215</v>
      </c>
      <c r="C783" s="26">
        <v>91</v>
      </c>
      <c r="D783" s="27" t="s">
        <v>1351</v>
      </c>
      <c r="E783" s="27" t="s">
        <v>1476</v>
      </c>
      <c r="F783" s="26" t="s">
        <v>5907</v>
      </c>
      <c r="G783" s="26" t="s">
        <v>3</v>
      </c>
      <c r="H783" s="26" t="s">
        <v>3</v>
      </c>
      <c r="I783" s="26"/>
      <c r="J783" s="26"/>
      <c r="K783" s="26"/>
      <c r="L783" s="26"/>
      <c r="M783" s="26" t="s">
        <v>1477</v>
      </c>
      <c r="N783" s="26" t="s">
        <v>1478</v>
      </c>
      <c r="O783" s="26"/>
      <c r="P783" s="26" t="s">
        <v>1479</v>
      </c>
      <c r="Q783" s="26" t="s">
        <v>1480</v>
      </c>
      <c r="R783" s="26"/>
      <c r="S783" s="26"/>
      <c r="T783" s="26"/>
      <c r="U783" s="26" t="s">
        <v>1481</v>
      </c>
      <c r="V783" s="26"/>
      <c r="W783" s="26"/>
      <c r="X783" s="26"/>
      <c r="Y783" s="26" t="s">
        <v>1482</v>
      </c>
      <c r="Z783" s="26"/>
      <c r="AA783" s="28" t="s">
        <v>694</v>
      </c>
      <c r="AB783" s="28" t="s">
        <v>1483</v>
      </c>
      <c r="AC783" s="28"/>
      <c r="AD783" s="28"/>
      <c r="AE783" s="28" t="s">
        <v>795</v>
      </c>
      <c r="AF783" s="28" t="s">
        <v>1484</v>
      </c>
      <c r="AG783" s="28"/>
      <c r="AH783" s="28" t="s">
        <v>1485</v>
      </c>
      <c r="AI783" s="29"/>
      <c r="AJ783" s="30" t="s">
        <v>1486</v>
      </c>
      <c r="AK783" s="31" t="s">
        <v>3</v>
      </c>
      <c r="AL783" s="328"/>
      <c r="AM783" s="329"/>
      <c r="AN783" s="25"/>
      <c r="AO783" s="24"/>
      <c r="AP783" s="258" t="s">
        <v>1487</v>
      </c>
      <c r="AQ783" s="259"/>
      <c r="AR783" s="259" t="s">
        <v>834</v>
      </c>
      <c r="AS783" s="259" t="s">
        <v>665</v>
      </c>
      <c r="AT783" s="262"/>
      <c r="AU783" s="262"/>
      <c r="AV783" s="262" t="s">
        <v>1476</v>
      </c>
      <c r="AW783" s="262"/>
      <c r="AX783" s="262"/>
      <c r="AY783" s="262"/>
      <c r="AZ783" s="262"/>
      <c r="BA783" s="317">
        <v>90</v>
      </c>
      <c r="BB783" s="390">
        <v>1</v>
      </c>
    </row>
    <row r="784" spans="1:54" ht="24.95" customHeight="1">
      <c r="A784" s="322" t="s">
        <v>4807</v>
      </c>
      <c r="B784" s="19" t="s">
        <v>2215</v>
      </c>
      <c r="C784" s="26">
        <v>91</v>
      </c>
      <c r="D784" s="27" t="s">
        <v>4938</v>
      </c>
      <c r="E784" s="27" t="s">
        <v>5627</v>
      </c>
      <c r="F784" s="26" t="s">
        <v>5908</v>
      </c>
      <c r="G784" s="26" t="s">
        <v>3</v>
      </c>
      <c r="H784" s="26" t="s">
        <v>3</v>
      </c>
      <c r="I784" s="26"/>
      <c r="J784" s="26"/>
      <c r="K784" s="26"/>
      <c r="L784" s="26"/>
      <c r="M784" s="26" t="s">
        <v>924</v>
      </c>
      <c r="N784" s="26" t="s">
        <v>5628</v>
      </c>
      <c r="O784" s="26"/>
      <c r="P784" s="26"/>
      <c r="Q784" s="26" t="s">
        <v>5629</v>
      </c>
      <c r="R784" s="26"/>
      <c r="S784" s="26"/>
      <c r="T784" s="26"/>
      <c r="U784" s="26" t="s">
        <v>3</v>
      </c>
      <c r="V784" s="26"/>
      <c r="W784" s="26"/>
      <c r="X784" s="26"/>
      <c r="Y784" s="26" t="s">
        <v>5630</v>
      </c>
      <c r="Z784" s="26"/>
      <c r="AA784" s="28" t="s">
        <v>694</v>
      </c>
      <c r="AB784" s="28" t="s">
        <v>5631</v>
      </c>
      <c r="AC784" s="28"/>
      <c r="AD784" s="28"/>
      <c r="AE784" s="28" t="s">
        <v>4</v>
      </c>
      <c r="AF784" s="28" t="s">
        <v>5</v>
      </c>
      <c r="AG784" s="28"/>
      <c r="AH784" s="28" t="s">
        <v>5632</v>
      </c>
      <c r="AI784" s="29"/>
      <c r="AJ784" s="30" t="s">
        <v>3</v>
      </c>
      <c r="AK784" s="31" t="s">
        <v>3</v>
      </c>
      <c r="AL784" s="328"/>
      <c r="AM784" s="329"/>
      <c r="AN784" s="25"/>
      <c r="AO784" s="24"/>
      <c r="AP784" s="258" t="s">
        <v>5633</v>
      </c>
      <c r="AQ784" s="259"/>
      <c r="AR784" s="259" t="s">
        <v>834</v>
      </c>
      <c r="AS784" s="259" t="s">
        <v>665</v>
      </c>
      <c r="AT784" s="262"/>
      <c r="AU784" s="262"/>
      <c r="AV784" s="262" t="s">
        <v>5627</v>
      </c>
      <c r="AW784" s="262"/>
      <c r="AX784" s="262"/>
      <c r="AY784" s="262"/>
      <c r="AZ784" s="262"/>
      <c r="BA784" s="317">
        <v>137</v>
      </c>
      <c r="BB784" s="390">
        <v>1</v>
      </c>
    </row>
    <row r="785" spans="1:54" ht="24.95" customHeight="1">
      <c r="A785" s="322" t="s">
        <v>4807</v>
      </c>
      <c r="B785" s="19" t="s">
        <v>2206</v>
      </c>
      <c r="C785" s="26">
        <v>15</v>
      </c>
      <c r="D785" s="27" t="s">
        <v>2202</v>
      </c>
      <c r="E785" s="27"/>
      <c r="F785" s="26" t="s">
        <v>6087</v>
      </c>
      <c r="G785" s="26" t="s">
        <v>3412</v>
      </c>
      <c r="H785" s="26"/>
      <c r="I785" s="26"/>
      <c r="J785" s="26"/>
      <c r="K785" s="26"/>
      <c r="L785" s="26"/>
      <c r="M785" s="26" t="s">
        <v>3413</v>
      </c>
      <c r="N785" s="26" t="s">
        <v>3414</v>
      </c>
      <c r="O785" s="26"/>
      <c r="P785" s="26" t="s">
        <v>3415</v>
      </c>
      <c r="Q785" s="26" t="s">
        <v>3416</v>
      </c>
      <c r="R785" s="26"/>
      <c r="S785" s="26" t="s">
        <v>3417</v>
      </c>
      <c r="T785" s="26"/>
      <c r="U785" s="26" t="s">
        <v>3418</v>
      </c>
      <c r="V785" s="26"/>
      <c r="W785" s="26"/>
      <c r="X785" s="26"/>
      <c r="Y785" s="26" t="s">
        <v>3419</v>
      </c>
      <c r="Z785" s="26" t="s">
        <v>678</v>
      </c>
      <c r="AA785" s="28" t="s">
        <v>694</v>
      </c>
      <c r="AB785" s="28" t="s">
        <v>3420</v>
      </c>
      <c r="AC785" s="28"/>
      <c r="AD785" s="28"/>
      <c r="AE785" s="28" t="s">
        <v>4</v>
      </c>
      <c r="AF785" s="28" t="s">
        <v>3421</v>
      </c>
      <c r="AG785" s="28"/>
      <c r="AH785" s="28" t="s">
        <v>3422</v>
      </c>
      <c r="AI785" s="29"/>
      <c r="AJ785" s="30" t="s">
        <v>2423</v>
      </c>
      <c r="AK785" s="31">
        <v>39248</v>
      </c>
      <c r="AL785" s="328"/>
      <c r="AM785" s="329"/>
      <c r="AN785" s="25" t="s">
        <v>2256</v>
      </c>
      <c r="AO785" s="24">
        <v>45060</v>
      </c>
      <c r="AP785" s="258" t="s">
        <v>3423</v>
      </c>
      <c r="AQ785" s="259"/>
      <c r="AR785" s="259" t="s">
        <v>2200</v>
      </c>
      <c r="AS785" s="259" t="s">
        <v>665</v>
      </c>
      <c r="AT785" s="262"/>
      <c r="AU785" s="262"/>
      <c r="AV785" s="262"/>
      <c r="AW785" s="262"/>
      <c r="AX785" s="262"/>
      <c r="AY785" s="262"/>
      <c r="AZ785" s="262"/>
      <c r="BA785" s="317">
        <v>358</v>
      </c>
      <c r="BB785" s="390">
        <v>2</v>
      </c>
    </row>
    <row r="786" spans="1:54" ht="24.95" customHeight="1">
      <c r="A786" s="322" t="s">
        <v>4807</v>
      </c>
      <c r="B786" s="19" t="s">
        <v>2206</v>
      </c>
      <c r="C786" s="26">
        <v>15</v>
      </c>
      <c r="D786" s="27" t="s">
        <v>2202</v>
      </c>
      <c r="E786" s="27"/>
      <c r="F786" s="26" t="s">
        <v>6095</v>
      </c>
      <c r="G786" s="26" t="s">
        <v>3479</v>
      </c>
      <c r="H786" s="26"/>
      <c r="I786" s="26"/>
      <c r="J786" s="26"/>
      <c r="K786" s="26"/>
      <c r="L786" s="26"/>
      <c r="M786" s="26" t="s">
        <v>3480</v>
      </c>
      <c r="N786" s="26" t="s">
        <v>3481</v>
      </c>
      <c r="O786" s="26"/>
      <c r="P786" s="26"/>
      <c r="Q786" s="26" t="s">
        <v>3482</v>
      </c>
      <c r="R786" s="26"/>
      <c r="S786" s="26"/>
      <c r="T786" s="26"/>
      <c r="U786" s="26" t="s">
        <v>3483</v>
      </c>
      <c r="V786" s="26"/>
      <c r="W786" s="26"/>
      <c r="X786" s="26"/>
      <c r="Y786" s="26" t="s">
        <v>3484</v>
      </c>
      <c r="Z786" s="26" t="s">
        <v>731</v>
      </c>
      <c r="AA786" s="28" t="s">
        <v>694</v>
      </c>
      <c r="AB786" s="28" t="s">
        <v>3485</v>
      </c>
      <c r="AC786" s="28"/>
      <c r="AD786" s="28"/>
      <c r="AE786" s="28" t="s">
        <v>4</v>
      </c>
      <c r="AF786" s="28" t="s">
        <v>706</v>
      </c>
      <c r="AG786" s="28"/>
      <c r="AH786" s="28" t="s">
        <v>3486</v>
      </c>
      <c r="AI786" s="29"/>
      <c r="AJ786" s="30" t="s">
        <v>2423</v>
      </c>
      <c r="AK786" s="31">
        <v>39248</v>
      </c>
      <c r="AL786" s="328"/>
      <c r="AM786" s="329"/>
      <c r="AN786" s="25" t="s">
        <v>2256</v>
      </c>
      <c r="AO786" s="24">
        <v>45060</v>
      </c>
      <c r="AP786" s="258" t="s">
        <v>3487</v>
      </c>
      <c r="AQ786" s="259"/>
      <c r="AR786" s="259" t="s">
        <v>2200</v>
      </c>
      <c r="AS786" s="259" t="s">
        <v>665</v>
      </c>
      <c r="AT786" s="262"/>
      <c r="AU786" s="262"/>
      <c r="AV786" s="262"/>
      <c r="AW786" s="262"/>
      <c r="AX786" s="262"/>
      <c r="AY786" s="262"/>
      <c r="AZ786" s="262"/>
      <c r="BA786" s="317">
        <v>370</v>
      </c>
      <c r="BB786" s="390">
        <v>2</v>
      </c>
    </row>
    <row r="787" spans="1:54" ht="24.95" customHeight="1">
      <c r="A787" s="322" t="s">
        <v>4807</v>
      </c>
      <c r="B787" s="19" t="s">
        <v>2227</v>
      </c>
      <c r="C787" s="26">
        <v>92</v>
      </c>
      <c r="D787" s="27" t="s">
        <v>1857</v>
      </c>
      <c r="E787" s="27" t="s">
        <v>1959</v>
      </c>
      <c r="F787" s="26" t="s">
        <v>5910</v>
      </c>
      <c r="G787" s="26" t="s">
        <v>1960</v>
      </c>
      <c r="H787" s="26" t="s">
        <v>686</v>
      </c>
      <c r="I787" s="26"/>
      <c r="J787" s="26"/>
      <c r="K787" s="26"/>
      <c r="L787" s="26"/>
      <c r="M787" s="26" t="s">
        <v>1074</v>
      </c>
      <c r="N787" s="26" t="s">
        <v>1961</v>
      </c>
      <c r="O787" s="26"/>
      <c r="P787" s="26"/>
      <c r="Q787" s="26" t="s">
        <v>1962</v>
      </c>
      <c r="R787" s="26"/>
      <c r="S787" s="26"/>
      <c r="T787" s="26"/>
      <c r="U787" s="26"/>
      <c r="V787" s="26"/>
      <c r="W787" s="26"/>
      <c r="X787" s="26"/>
      <c r="Y787" s="26" t="s">
        <v>1963</v>
      </c>
      <c r="Z787" s="26"/>
      <c r="AA787" s="28" t="s">
        <v>694</v>
      </c>
      <c r="AB787" s="28" t="s">
        <v>1964</v>
      </c>
      <c r="AC787" s="28"/>
      <c r="AD787" s="28"/>
      <c r="AE787" s="28" t="s">
        <v>4</v>
      </c>
      <c r="AF787" s="28" t="s">
        <v>5</v>
      </c>
      <c r="AG787" s="28"/>
      <c r="AH787" s="28" t="s">
        <v>1965</v>
      </c>
      <c r="AI787" s="29"/>
      <c r="AJ787" s="30"/>
      <c r="AK787" s="31"/>
      <c r="AL787" s="328"/>
      <c r="AM787" s="329"/>
      <c r="AN787" s="25"/>
      <c r="AO787" s="24"/>
      <c r="AP787" s="258" t="s">
        <v>1966</v>
      </c>
      <c r="AQ787" s="259"/>
      <c r="AR787" s="259" t="s">
        <v>1311</v>
      </c>
      <c r="AS787" s="259" t="s">
        <v>665</v>
      </c>
      <c r="AT787" s="262"/>
      <c r="AU787" s="262"/>
      <c r="AV787" s="262"/>
      <c r="AW787" s="262" t="s">
        <v>1959</v>
      </c>
      <c r="AX787" s="262"/>
      <c r="AY787" s="262"/>
      <c r="AZ787" s="262"/>
      <c r="BA787" s="317">
        <v>153</v>
      </c>
      <c r="BB787" s="390">
        <v>1</v>
      </c>
    </row>
    <row r="788" spans="1:54" ht="24.95" customHeight="1">
      <c r="A788" s="322" t="s">
        <v>4807</v>
      </c>
      <c r="B788" s="19" t="s">
        <v>2206</v>
      </c>
      <c r="C788" s="26">
        <v>15</v>
      </c>
      <c r="D788" s="27" t="s">
        <v>2207</v>
      </c>
      <c r="E788" s="27"/>
      <c r="F788" s="26" t="s">
        <v>6121</v>
      </c>
      <c r="G788" s="26" t="s">
        <v>3762</v>
      </c>
      <c r="H788" s="26"/>
      <c r="I788" s="26"/>
      <c r="J788" s="26"/>
      <c r="K788" s="26"/>
      <c r="L788" s="26"/>
      <c r="M788" s="26" t="s">
        <v>3763</v>
      </c>
      <c r="N788" s="26" t="s">
        <v>3764</v>
      </c>
      <c r="O788" s="26"/>
      <c r="P788" s="26" t="s">
        <v>3765</v>
      </c>
      <c r="Q788" s="26" t="s">
        <v>3766</v>
      </c>
      <c r="R788" s="26"/>
      <c r="S788" s="26" t="s">
        <v>3767</v>
      </c>
      <c r="T788" s="26"/>
      <c r="U788" s="26" t="s">
        <v>3768</v>
      </c>
      <c r="V788" s="26"/>
      <c r="W788" s="26"/>
      <c r="X788" s="26"/>
      <c r="Y788" s="26" t="s">
        <v>3769</v>
      </c>
      <c r="Z788" s="26" t="s">
        <v>714</v>
      </c>
      <c r="AA788" s="28" t="s">
        <v>694</v>
      </c>
      <c r="AB788" s="28" t="s">
        <v>3770</v>
      </c>
      <c r="AC788" s="28"/>
      <c r="AD788" s="28"/>
      <c r="AE788" s="28" t="s">
        <v>4</v>
      </c>
      <c r="AF788" s="28" t="s">
        <v>761</v>
      </c>
      <c r="AG788" s="28"/>
      <c r="AH788" s="28" t="s">
        <v>3771</v>
      </c>
      <c r="AI788" s="29"/>
      <c r="AJ788" s="30" t="s">
        <v>2423</v>
      </c>
      <c r="AK788" s="31">
        <v>39248</v>
      </c>
      <c r="AL788" s="328"/>
      <c r="AM788" s="329"/>
      <c r="AN788" s="25" t="s">
        <v>2256</v>
      </c>
      <c r="AO788" s="24">
        <v>45060</v>
      </c>
      <c r="AP788" s="258" t="s">
        <v>3772</v>
      </c>
      <c r="AQ788" s="259"/>
      <c r="AR788" s="259" t="s">
        <v>2200</v>
      </c>
      <c r="AS788" s="259" t="s">
        <v>665</v>
      </c>
      <c r="AT788" s="262"/>
      <c r="AU788" s="262"/>
      <c r="AV788" s="262"/>
      <c r="AW788" s="262"/>
      <c r="AX788" s="262"/>
      <c r="AY788" s="262"/>
      <c r="AZ788" s="262"/>
      <c r="BA788" s="317">
        <v>398</v>
      </c>
      <c r="BB788" s="390">
        <v>2</v>
      </c>
    </row>
    <row r="789" spans="1:54" ht="24.95" customHeight="1">
      <c r="A789" s="322" t="s">
        <v>6856</v>
      </c>
      <c r="B789" s="19"/>
      <c r="C789" s="26">
        <v>5</v>
      </c>
      <c r="D789" s="27"/>
      <c r="E789" s="27"/>
      <c r="F789" s="26" t="s">
        <v>6765</v>
      </c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 t="s">
        <v>6766</v>
      </c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 t="s">
        <v>4787</v>
      </c>
      <c r="AK789" s="31">
        <v>45075</v>
      </c>
      <c r="AL789" s="328"/>
      <c r="AM789" s="329"/>
      <c r="AN789" s="25"/>
      <c r="AO789" s="24"/>
      <c r="AP789" s="258" t="s">
        <v>6767</v>
      </c>
      <c r="AQ789" s="259">
        <v>240</v>
      </c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>
        <v>3</v>
      </c>
    </row>
    <row r="790" spans="1:54" ht="24.95" customHeight="1">
      <c r="A790" s="322" t="s">
        <v>4807</v>
      </c>
      <c r="B790" s="19" t="s">
        <v>2206</v>
      </c>
      <c r="C790" s="26">
        <v>15</v>
      </c>
      <c r="D790" s="27" t="s">
        <v>2202</v>
      </c>
      <c r="E790" s="27"/>
      <c r="F790" s="26" t="s">
        <v>6065</v>
      </c>
      <c r="G790" s="26" t="s">
        <v>3</v>
      </c>
      <c r="H790" s="26" t="s">
        <v>3</v>
      </c>
      <c r="I790" s="26"/>
      <c r="J790" s="26"/>
      <c r="K790" s="26"/>
      <c r="L790" s="26"/>
      <c r="M790" s="26" t="s">
        <v>3</v>
      </c>
      <c r="N790" s="26" t="s">
        <v>3</v>
      </c>
      <c r="O790" s="26"/>
      <c r="P790" s="26" t="s">
        <v>3</v>
      </c>
      <c r="Q790" s="26" t="s">
        <v>3</v>
      </c>
      <c r="R790" s="26" t="s">
        <v>3</v>
      </c>
      <c r="S790" s="26"/>
      <c r="T790" s="26" t="s">
        <v>3</v>
      </c>
      <c r="U790" s="26" t="s">
        <v>3</v>
      </c>
      <c r="V790" s="26"/>
      <c r="W790" s="26"/>
      <c r="X790" s="26"/>
      <c r="Y790" s="26"/>
      <c r="Z790" s="26" t="s">
        <v>3</v>
      </c>
      <c r="AA790" s="28" t="s">
        <v>3277</v>
      </c>
      <c r="AB790" s="28" t="s">
        <v>3</v>
      </c>
      <c r="AC790" s="28"/>
      <c r="AD790" s="28"/>
      <c r="AE790" s="28" t="s">
        <v>3</v>
      </c>
      <c r="AF790" s="28" t="s">
        <v>3</v>
      </c>
      <c r="AG790" s="28"/>
      <c r="AH790" s="28" t="s">
        <v>3</v>
      </c>
      <c r="AI790" s="29"/>
      <c r="AJ790" s="30" t="s">
        <v>2285</v>
      </c>
      <c r="AK790" s="31">
        <v>39248</v>
      </c>
      <c r="AL790" s="328"/>
      <c r="AM790" s="329"/>
      <c r="AN790" s="25" t="s">
        <v>2256</v>
      </c>
      <c r="AO790" s="24">
        <v>45060</v>
      </c>
      <c r="AP790" s="258" t="s">
        <v>3277</v>
      </c>
      <c r="AQ790" s="259"/>
      <c r="AR790" s="259" t="s">
        <v>875</v>
      </c>
      <c r="AS790" s="259" t="s">
        <v>3278</v>
      </c>
      <c r="AT790" s="262"/>
      <c r="AU790" s="262"/>
      <c r="AV790" s="262"/>
      <c r="AW790" s="262"/>
      <c r="AX790" s="262"/>
      <c r="AY790" s="262"/>
      <c r="AZ790" s="262"/>
      <c r="BA790" s="317">
        <v>336</v>
      </c>
      <c r="BB790" s="390">
        <v>2</v>
      </c>
    </row>
    <row r="791" spans="1:54" ht="24.95" customHeight="1">
      <c r="A791" s="322" t="s">
        <v>4807</v>
      </c>
      <c r="B791" s="19" t="s">
        <v>2215</v>
      </c>
      <c r="C791" s="26">
        <v>91</v>
      </c>
      <c r="D791" s="27" t="s">
        <v>827</v>
      </c>
      <c r="E791" s="27" t="s">
        <v>1312</v>
      </c>
      <c r="F791" s="26" t="s">
        <v>5911</v>
      </c>
      <c r="G791" s="26" t="s">
        <v>3</v>
      </c>
      <c r="H791" s="26" t="s">
        <v>1052</v>
      </c>
      <c r="I791" s="26"/>
      <c r="J791" s="26"/>
      <c r="K791" s="26"/>
      <c r="L791" s="26"/>
      <c r="M791" s="26" t="s">
        <v>1313</v>
      </c>
      <c r="N791" s="26" t="s">
        <v>1314</v>
      </c>
      <c r="O791" s="26"/>
      <c r="P791" s="26"/>
      <c r="Q791" s="26" t="s">
        <v>1315</v>
      </c>
      <c r="R791" s="26"/>
      <c r="S791" s="26"/>
      <c r="T791" s="26"/>
      <c r="U791" s="26" t="s">
        <v>1316</v>
      </c>
      <c r="V791" s="26"/>
      <c r="W791" s="26"/>
      <c r="X791" s="26"/>
      <c r="Y791" s="26" t="s">
        <v>1317</v>
      </c>
      <c r="Z791" s="26"/>
      <c r="AA791" s="28" t="s">
        <v>1318</v>
      </c>
      <c r="AB791" s="28" t="s">
        <v>1319</v>
      </c>
      <c r="AC791" s="28"/>
      <c r="AD791" s="28"/>
      <c r="AE791" s="28" t="s">
        <v>4</v>
      </c>
      <c r="AF791" s="28" t="s">
        <v>893</v>
      </c>
      <c r="AG791" s="28"/>
      <c r="AH791" s="28" t="s">
        <v>1320</v>
      </c>
      <c r="AI791" s="29"/>
      <c r="AJ791" s="30" t="s">
        <v>3</v>
      </c>
      <c r="AK791" s="31" t="s">
        <v>3</v>
      </c>
      <c r="AL791" s="328"/>
      <c r="AM791" s="329"/>
      <c r="AN791" s="25"/>
      <c r="AO791" s="24"/>
      <c r="AP791" s="258" t="s">
        <v>1321</v>
      </c>
      <c r="AQ791" s="259"/>
      <c r="AR791" s="259" t="s">
        <v>834</v>
      </c>
      <c r="AS791" s="259" t="s">
        <v>665</v>
      </c>
      <c r="AT791" s="262"/>
      <c r="AU791" s="262"/>
      <c r="AV791" s="262" t="s">
        <v>1312</v>
      </c>
      <c r="AW791" s="262"/>
      <c r="AX791" s="262"/>
      <c r="AY791" s="262"/>
      <c r="AZ791" s="262"/>
      <c r="BA791" s="317">
        <v>73</v>
      </c>
      <c r="BB791" s="390">
        <v>1</v>
      </c>
    </row>
    <row r="792" spans="1:54" ht="24.95" customHeight="1">
      <c r="A792" s="322" t="s">
        <v>4807</v>
      </c>
      <c r="B792" s="19" t="s">
        <v>2215</v>
      </c>
      <c r="C792" s="26">
        <v>91</v>
      </c>
      <c r="D792" s="27" t="s">
        <v>4938</v>
      </c>
      <c r="E792" s="27" t="s">
        <v>5646</v>
      </c>
      <c r="F792" s="26" t="s">
        <v>5912</v>
      </c>
      <c r="G792" s="26" t="s">
        <v>3</v>
      </c>
      <c r="H792" s="26" t="s">
        <v>5647</v>
      </c>
      <c r="I792" s="26"/>
      <c r="J792" s="26"/>
      <c r="K792" s="26"/>
      <c r="L792" s="26"/>
      <c r="M792" s="26" t="s">
        <v>5648</v>
      </c>
      <c r="N792" s="26" t="s">
        <v>5649</v>
      </c>
      <c r="O792" s="26"/>
      <c r="P792" s="26"/>
      <c r="Q792" s="26" t="s">
        <v>5650</v>
      </c>
      <c r="R792" s="26"/>
      <c r="S792" s="26"/>
      <c r="T792" s="26"/>
      <c r="U792" s="26" t="s">
        <v>3</v>
      </c>
      <c r="V792" s="26"/>
      <c r="W792" s="26"/>
      <c r="X792" s="26"/>
      <c r="Y792" s="26" t="s">
        <v>5651</v>
      </c>
      <c r="Z792" s="26"/>
      <c r="AA792" s="28" t="s">
        <v>1318</v>
      </c>
      <c r="AB792" s="28" t="s">
        <v>5652</v>
      </c>
      <c r="AC792" s="28"/>
      <c r="AD792" s="28"/>
      <c r="AE792" s="28" t="s">
        <v>4</v>
      </c>
      <c r="AF792" s="28" t="s">
        <v>893</v>
      </c>
      <c r="AG792" s="28"/>
      <c r="AH792" s="28" t="s">
        <v>5653</v>
      </c>
      <c r="AI792" s="29"/>
      <c r="AJ792" s="30" t="s">
        <v>5654</v>
      </c>
      <c r="AK792" s="31" t="s">
        <v>3</v>
      </c>
      <c r="AL792" s="328"/>
      <c r="AM792" s="329"/>
      <c r="AN792" s="25"/>
      <c r="AO792" s="24"/>
      <c r="AP792" s="258" t="s">
        <v>5655</v>
      </c>
      <c r="AQ792" s="259"/>
      <c r="AR792" s="259" t="s">
        <v>834</v>
      </c>
      <c r="AS792" s="259" t="s">
        <v>665</v>
      </c>
      <c r="AT792" s="262"/>
      <c r="AU792" s="262"/>
      <c r="AV792" s="262" t="s">
        <v>5656</v>
      </c>
      <c r="AW792" s="262"/>
      <c r="AX792" s="262"/>
      <c r="AY792" s="262"/>
      <c r="AZ792" s="262"/>
      <c r="BA792" s="317">
        <v>129</v>
      </c>
      <c r="BB792" s="390">
        <v>1</v>
      </c>
    </row>
    <row r="793" spans="1:54" ht="24.95" customHeight="1">
      <c r="A793" s="322" t="s">
        <v>4807</v>
      </c>
      <c r="B793" s="19" t="s">
        <v>2206</v>
      </c>
      <c r="C793" s="26">
        <v>15</v>
      </c>
      <c r="D793" s="27" t="s">
        <v>2202</v>
      </c>
      <c r="E793" s="27"/>
      <c r="F793" s="26" t="s">
        <v>6055</v>
      </c>
      <c r="G793" s="26" t="s">
        <v>3</v>
      </c>
      <c r="H793" s="26" t="s">
        <v>3</v>
      </c>
      <c r="I793" s="26"/>
      <c r="J793" s="26"/>
      <c r="K793" s="26"/>
      <c r="L793" s="26"/>
      <c r="M793" s="26" t="s">
        <v>3</v>
      </c>
      <c r="N793" s="26" t="s">
        <v>3</v>
      </c>
      <c r="O793" s="26"/>
      <c r="P793" s="26" t="s">
        <v>3</v>
      </c>
      <c r="Q793" s="26" t="s">
        <v>3</v>
      </c>
      <c r="R793" s="26" t="s">
        <v>3</v>
      </c>
      <c r="S793" s="26"/>
      <c r="T793" s="26" t="s">
        <v>3</v>
      </c>
      <c r="U793" s="26" t="s">
        <v>3</v>
      </c>
      <c r="V793" s="26"/>
      <c r="W793" s="26"/>
      <c r="X793" s="26"/>
      <c r="Y793" s="26"/>
      <c r="Z793" s="26" t="s">
        <v>3</v>
      </c>
      <c r="AA793" s="28" t="s">
        <v>3259</v>
      </c>
      <c r="AB793" s="28" t="s">
        <v>3</v>
      </c>
      <c r="AC793" s="28"/>
      <c r="AD793" s="28"/>
      <c r="AE793" s="28" t="s">
        <v>3</v>
      </c>
      <c r="AF793" s="28" t="s">
        <v>3</v>
      </c>
      <c r="AG793" s="28"/>
      <c r="AH793" s="28" t="s">
        <v>3</v>
      </c>
      <c r="AI793" s="29"/>
      <c r="AJ793" s="30" t="s">
        <v>2285</v>
      </c>
      <c r="AK793" s="31">
        <v>39248</v>
      </c>
      <c r="AL793" s="328"/>
      <c r="AM793" s="329"/>
      <c r="AN793" s="25" t="s">
        <v>2256</v>
      </c>
      <c r="AO793" s="24">
        <v>45060</v>
      </c>
      <c r="AP793" s="258" t="s">
        <v>3259</v>
      </c>
      <c r="AQ793" s="259"/>
      <c r="AR793" s="259" t="s">
        <v>875</v>
      </c>
      <c r="AS793" s="259" t="s">
        <v>3260</v>
      </c>
      <c r="AT793" s="262"/>
      <c r="AU793" s="262"/>
      <c r="AV793" s="262"/>
      <c r="AW793" s="262"/>
      <c r="AX793" s="262"/>
      <c r="AY793" s="262"/>
      <c r="AZ793" s="262"/>
      <c r="BA793" s="317">
        <v>326</v>
      </c>
      <c r="BB793" s="390">
        <v>2</v>
      </c>
    </row>
    <row r="794" spans="1:54" ht="24.95" customHeight="1">
      <c r="A794" s="322" t="s">
        <v>4807</v>
      </c>
      <c r="B794" s="19" t="s">
        <v>2215</v>
      </c>
      <c r="C794" s="26">
        <v>91</v>
      </c>
      <c r="D794" s="27" t="s">
        <v>1351</v>
      </c>
      <c r="E794" s="27" t="s">
        <v>1724</v>
      </c>
      <c r="F794" s="26" t="s">
        <v>5913</v>
      </c>
      <c r="G794" s="26" t="s">
        <v>3</v>
      </c>
      <c r="H794" s="26" t="s">
        <v>3</v>
      </c>
      <c r="I794" s="26"/>
      <c r="J794" s="26"/>
      <c r="K794" s="26"/>
      <c r="L794" s="26"/>
      <c r="M794" s="26" t="s">
        <v>3</v>
      </c>
      <c r="N794" s="26" t="s">
        <v>3</v>
      </c>
      <c r="O794" s="26"/>
      <c r="P794" s="26"/>
      <c r="Q794" s="26" t="s">
        <v>3</v>
      </c>
      <c r="R794" s="26"/>
      <c r="S794" s="26"/>
      <c r="T794" s="26"/>
      <c r="U794" s="26" t="s">
        <v>3</v>
      </c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 t="s">
        <v>832</v>
      </c>
      <c r="AK794" s="31" t="s">
        <v>3</v>
      </c>
      <c r="AL794" s="328"/>
      <c r="AM794" s="329"/>
      <c r="AN794" s="25"/>
      <c r="AO794" s="24"/>
      <c r="AP794" s="258" t="s">
        <v>1725</v>
      </c>
      <c r="AQ794" s="259"/>
      <c r="AR794" s="259" t="s">
        <v>834</v>
      </c>
      <c r="AS794" s="259" t="s">
        <v>1726</v>
      </c>
      <c r="AT794" s="262"/>
      <c r="AU794" s="262"/>
      <c r="AV794" s="262" t="s">
        <v>1724</v>
      </c>
      <c r="AW794" s="262"/>
      <c r="AX794" s="262"/>
      <c r="AY794" s="262"/>
      <c r="AZ794" s="262"/>
      <c r="BA794" s="317">
        <v>116</v>
      </c>
      <c r="BB794" s="390">
        <v>1</v>
      </c>
    </row>
    <row r="795" spans="1:54" ht="24.95" customHeight="1">
      <c r="A795" s="322" t="s">
        <v>4807</v>
      </c>
      <c r="B795" s="19" t="s">
        <v>2215</v>
      </c>
      <c r="C795" s="26">
        <v>91</v>
      </c>
      <c r="D795" s="27" t="s">
        <v>1351</v>
      </c>
      <c r="E795" s="27" t="s">
        <v>1597</v>
      </c>
      <c r="F795" s="26" t="s">
        <v>5914</v>
      </c>
      <c r="G795" s="26" t="s">
        <v>3</v>
      </c>
      <c r="H795" s="26" t="s">
        <v>1598</v>
      </c>
      <c r="I795" s="26"/>
      <c r="J795" s="26"/>
      <c r="K795" s="26"/>
      <c r="L795" s="26"/>
      <c r="M795" s="26" t="s">
        <v>1599</v>
      </c>
      <c r="N795" s="26" t="s">
        <v>1600</v>
      </c>
      <c r="O795" s="26"/>
      <c r="P795" s="26"/>
      <c r="Q795" s="26" t="s">
        <v>1601</v>
      </c>
      <c r="R795" s="26"/>
      <c r="S795" s="26"/>
      <c r="T795" s="26"/>
      <c r="U795" s="26" t="s">
        <v>3</v>
      </c>
      <c r="V795" s="26"/>
      <c r="W795" s="26"/>
      <c r="X795" s="26"/>
      <c r="Y795" s="26" t="s">
        <v>1602</v>
      </c>
      <c r="Z795" s="26"/>
      <c r="AA795" s="28" t="s">
        <v>1603</v>
      </c>
      <c r="AB795" s="28" t="s">
        <v>1604</v>
      </c>
      <c r="AC795" s="28"/>
      <c r="AD795" s="28"/>
      <c r="AE795" s="28" t="s">
        <v>1605</v>
      </c>
      <c r="AF795" s="28" t="s">
        <v>1606</v>
      </c>
      <c r="AG795" s="28"/>
      <c r="AH795" s="28" t="s">
        <v>1607</v>
      </c>
      <c r="AI795" s="29"/>
      <c r="AJ795" s="30" t="s">
        <v>1608</v>
      </c>
      <c r="AK795" s="31" t="s">
        <v>3</v>
      </c>
      <c r="AL795" s="328"/>
      <c r="AM795" s="329"/>
      <c r="AN795" s="25"/>
      <c r="AO795" s="24"/>
      <c r="AP795" s="258" t="s">
        <v>1609</v>
      </c>
      <c r="AQ795" s="259"/>
      <c r="AR795" s="259" t="s">
        <v>834</v>
      </c>
      <c r="AS795" s="259" t="s">
        <v>665</v>
      </c>
      <c r="AT795" s="262"/>
      <c r="AU795" s="262"/>
      <c r="AV795" s="262" t="s">
        <v>1597</v>
      </c>
      <c r="AW795" s="262"/>
      <c r="AX795" s="262"/>
      <c r="AY795" s="262"/>
      <c r="AZ795" s="262"/>
      <c r="BA795" s="317">
        <v>102</v>
      </c>
      <c r="BB795" s="390">
        <v>1</v>
      </c>
    </row>
    <row r="796" spans="1:54" ht="24.95" customHeight="1">
      <c r="A796" s="322" t="s">
        <v>4807</v>
      </c>
      <c r="B796" s="19" t="s">
        <v>2212</v>
      </c>
      <c r="C796" s="26">
        <v>82</v>
      </c>
      <c r="D796" s="27">
        <v>4</v>
      </c>
      <c r="E796" s="27">
        <v>4</v>
      </c>
      <c r="F796" s="26" t="s">
        <v>5915</v>
      </c>
      <c r="G796" s="26" t="s">
        <v>5657</v>
      </c>
      <c r="H796" s="26" t="s">
        <v>3</v>
      </c>
      <c r="I796" s="26"/>
      <c r="J796" s="26"/>
      <c r="K796" s="26"/>
      <c r="L796" s="26"/>
      <c r="M796" s="26" t="s">
        <v>3</v>
      </c>
      <c r="N796" s="26" t="s">
        <v>3</v>
      </c>
      <c r="O796" s="26"/>
      <c r="P796" s="26" t="s">
        <v>3</v>
      </c>
      <c r="Q796" s="26" t="s">
        <v>3</v>
      </c>
      <c r="R796" s="26" t="s">
        <v>3</v>
      </c>
      <c r="S796" s="26"/>
      <c r="T796" s="26" t="s">
        <v>3</v>
      </c>
      <c r="U796" s="26" t="s">
        <v>3</v>
      </c>
      <c r="V796" s="26"/>
      <c r="W796" s="26"/>
      <c r="X796" s="26"/>
      <c r="Y796" s="26"/>
      <c r="Z796" s="26" t="s">
        <v>3</v>
      </c>
      <c r="AA796" s="28" t="s">
        <v>5658</v>
      </c>
      <c r="AB796" s="28" t="s">
        <v>5273</v>
      </c>
      <c r="AC796" s="28"/>
      <c r="AD796" s="28"/>
      <c r="AE796" s="28" t="s">
        <v>3</v>
      </c>
      <c r="AF796" s="28" t="s">
        <v>3</v>
      </c>
      <c r="AG796" s="28"/>
      <c r="AH796" s="28" t="s">
        <v>3</v>
      </c>
      <c r="AI796" s="29"/>
      <c r="AJ796" s="30" t="s">
        <v>746</v>
      </c>
      <c r="AK796" s="31">
        <v>39248</v>
      </c>
      <c r="AL796" s="328"/>
      <c r="AM796" s="329"/>
      <c r="AN796" s="25"/>
      <c r="AO796" s="24"/>
      <c r="AP796" s="258" t="s">
        <v>5659</v>
      </c>
      <c r="AQ796" s="259"/>
      <c r="AR796" s="259" t="s">
        <v>875</v>
      </c>
      <c r="AS796" s="259" t="s">
        <v>5660</v>
      </c>
      <c r="AT796" s="262"/>
      <c r="AU796" s="262"/>
      <c r="AV796" s="262"/>
      <c r="AW796" s="262"/>
      <c r="AX796" s="262"/>
      <c r="AY796" s="262"/>
      <c r="AZ796" s="262"/>
      <c r="BA796" s="317">
        <v>565</v>
      </c>
      <c r="BB796" s="390">
        <v>1</v>
      </c>
    </row>
    <row r="797" spans="1:54" ht="24.95" customHeight="1">
      <c r="A797" s="322" t="s">
        <v>6859</v>
      </c>
      <c r="B797" s="19" t="s">
        <v>2215</v>
      </c>
      <c r="C797" s="19">
        <v>91</v>
      </c>
      <c r="D797" s="20" t="s">
        <v>827</v>
      </c>
      <c r="E797" s="27" t="s">
        <v>2217</v>
      </c>
      <c r="F797" s="26" t="s">
        <v>5663</v>
      </c>
      <c r="G797" s="26" t="s">
        <v>3</v>
      </c>
      <c r="H797" s="26" t="s">
        <v>3</v>
      </c>
      <c r="I797" s="26"/>
      <c r="J797" s="26"/>
      <c r="K797" s="26"/>
      <c r="L797" s="26"/>
      <c r="M797" s="26" t="s">
        <v>842</v>
      </c>
      <c r="N797" s="26" t="s">
        <v>843</v>
      </c>
      <c r="O797" s="26"/>
      <c r="P797" s="26" t="s">
        <v>844</v>
      </c>
      <c r="Q797" s="26" t="s">
        <v>845</v>
      </c>
      <c r="R797" s="26"/>
      <c r="S797" s="26"/>
      <c r="T797" s="26"/>
      <c r="U797" s="26" t="s">
        <v>846</v>
      </c>
      <c r="V797" s="26"/>
      <c r="W797" s="26"/>
      <c r="X797" s="26"/>
      <c r="Y797" s="26" t="s">
        <v>847</v>
      </c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 t="s">
        <v>848</v>
      </c>
      <c r="AK797" s="31" t="s">
        <v>849</v>
      </c>
      <c r="AL797" s="328"/>
      <c r="AM797" s="329"/>
      <c r="AN797" s="25"/>
      <c r="AO797" s="24"/>
      <c r="AP797" s="258" t="s">
        <v>850</v>
      </c>
      <c r="AQ797" s="259"/>
      <c r="AR797" s="259" t="s">
        <v>834</v>
      </c>
      <c r="AS797" s="259" t="s">
        <v>665</v>
      </c>
      <c r="AT797" s="262"/>
      <c r="AU797" s="262"/>
      <c r="AV797" s="262" t="s">
        <v>2217</v>
      </c>
      <c r="AW797" s="262"/>
      <c r="AX797" s="262"/>
      <c r="AY797" s="262"/>
      <c r="AZ797" s="262"/>
      <c r="BA797" s="317">
        <v>24</v>
      </c>
      <c r="BB797" s="390">
        <v>1</v>
      </c>
    </row>
    <row r="798" spans="1:54" ht="24.95" customHeight="1">
      <c r="A798" s="322" t="s">
        <v>6860</v>
      </c>
      <c r="B798" s="19" t="s">
        <v>2206</v>
      </c>
      <c r="C798" s="19">
        <v>15</v>
      </c>
      <c r="D798" s="27" t="s">
        <v>2202</v>
      </c>
      <c r="E798" s="27"/>
      <c r="F798" s="26" t="s">
        <v>5672</v>
      </c>
      <c r="G798" s="26" t="s">
        <v>4841</v>
      </c>
      <c r="H798" s="26"/>
      <c r="I798" s="26"/>
      <c r="J798" s="26"/>
      <c r="K798" s="26"/>
      <c r="L798" s="26"/>
      <c r="M798" s="26" t="s">
        <v>4842</v>
      </c>
      <c r="N798" s="26" t="s">
        <v>4843</v>
      </c>
      <c r="O798" s="26"/>
      <c r="P798" s="407" t="s">
        <v>6751</v>
      </c>
      <c r="Q798" s="26" t="s">
        <v>4844</v>
      </c>
      <c r="R798" s="26"/>
      <c r="S798" s="26"/>
      <c r="T798" s="26"/>
      <c r="U798" s="26" t="s">
        <v>4845</v>
      </c>
      <c r="V798" s="26" t="s">
        <v>4846</v>
      </c>
      <c r="W798" s="26"/>
      <c r="X798" s="26"/>
      <c r="Y798" s="26" t="s">
        <v>4847</v>
      </c>
      <c r="Z798" s="26" t="s">
        <v>731</v>
      </c>
      <c r="AA798" s="28" t="s">
        <v>4848</v>
      </c>
      <c r="AB798" s="28" t="s">
        <v>4849</v>
      </c>
      <c r="AC798" s="28"/>
      <c r="AD798" s="28"/>
      <c r="AE798" s="28" t="s">
        <v>691</v>
      </c>
      <c r="AF798" s="28" t="s">
        <v>4850</v>
      </c>
      <c r="AG798" s="28" t="s">
        <v>4851</v>
      </c>
      <c r="AH798" s="28" t="s">
        <v>4852</v>
      </c>
      <c r="AI798" s="29"/>
      <c r="AJ798" s="30" t="s">
        <v>4787</v>
      </c>
      <c r="AK798" s="31">
        <v>45075</v>
      </c>
      <c r="AL798" s="328"/>
      <c r="AM798" s="329"/>
      <c r="AN798" s="25"/>
      <c r="AO798" s="24"/>
      <c r="AP798" s="258" t="s">
        <v>732</v>
      </c>
      <c r="AQ798" s="259"/>
      <c r="AR798" s="259" t="s">
        <v>664</v>
      </c>
      <c r="AS798" s="259" t="s">
        <v>665</v>
      </c>
      <c r="AT798" s="262"/>
      <c r="AU798" s="262"/>
      <c r="AV798" s="262"/>
      <c r="AW798" s="262"/>
      <c r="AX798" s="262"/>
      <c r="AY798" s="262"/>
      <c r="AZ798" s="262"/>
      <c r="BA798" s="317">
        <v>369</v>
      </c>
      <c r="BB798" s="390">
        <v>1</v>
      </c>
    </row>
    <row r="799" spans="1:54" ht="24.95" customHeight="1">
      <c r="A799" s="322" t="s">
        <v>6859</v>
      </c>
      <c r="B799" s="19" t="s">
        <v>2215</v>
      </c>
      <c r="C799" s="19">
        <v>91</v>
      </c>
      <c r="D799" s="27" t="s">
        <v>1351</v>
      </c>
      <c r="E799" s="27" t="s">
        <v>1811</v>
      </c>
      <c r="F799" s="26" t="s">
        <v>5681</v>
      </c>
      <c r="G799" s="26" t="s">
        <v>3</v>
      </c>
      <c r="H799" s="26" t="s">
        <v>1252</v>
      </c>
      <c r="I799" s="26"/>
      <c r="J799" s="26"/>
      <c r="K799" s="26"/>
      <c r="L799" s="26"/>
      <c r="M799" s="26" t="s">
        <v>1812</v>
      </c>
      <c r="N799" s="26" t="s">
        <v>1813</v>
      </c>
      <c r="O799" s="26"/>
      <c r="P799" s="26" t="s">
        <v>1814</v>
      </c>
      <c r="Q799" s="26" t="s">
        <v>1815</v>
      </c>
      <c r="R799" s="26"/>
      <c r="S799" s="26"/>
      <c r="T799" s="26" t="s">
        <v>1816</v>
      </c>
      <c r="U799" s="26" t="s">
        <v>1817</v>
      </c>
      <c r="V799" s="26"/>
      <c r="W799" s="26"/>
      <c r="X799" s="26"/>
      <c r="Y799" s="26" t="s">
        <v>1818</v>
      </c>
      <c r="Z799" s="26"/>
      <c r="AA799" s="28" t="s">
        <v>1819</v>
      </c>
      <c r="AB799" s="28" t="s">
        <v>1820</v>
      </c>
      <c r="AC799" s="28"/>
      <c r="AD799" s="28"/>
      <c r="AE799" s="28" t="s">
        <v>4</v>
      </c>
      <c r="AF799" s="28" t="s">
        <v>1301</v>
      </c>
      <c r="AG799" s="28" t="s">
        <v>1821</v>
      </c>
      <c r="AH799" s="28" t="s">
        <v>1822</v>
      </c>
      <c r="AI799" s="29"/>
      <c r="AJ799" s="30"/>
      <c r="AK799" s="31"/>
      <c r="AL799" s="328"/>
      <c r="AM799" s="329"/>
      <c r="AN799" s="25"/>
      <c r="AO799" s="24"/>
      <c r="AP799" s="258" t="s">
        <v>1823</v>
      </c>
      <c r="AQ799" s="259"/>
      <c r="AR799" s="259" t="s">
        <v>664</v>
      </c>
      <c r="AS799" s="259" t="s">
        <v>665</v>
      </c>
      <c r="AT799" s="262"/>
      <c r="AU799" s="262"/>
      <c r="AV799" s="262" t="s">
        <v>1811</v>
      </c>
      <c r="AW799" s="262"/>
      <c r="AX799" s="262"/>
      <c r="AY799" s="262"/>
      <c r="AZ799" s="262"/>
      <c r="BA799" s="317">
        <v>125</v>
      </c>
      <c r="BB799" s="390">
        <v>1</v>
      </c>
    </row>
    <row r="800" spans="1:54" ht="24.95" customHeight="1">
      <c r="A800" s="322" t="s">
        <v>6860</v>
      </c>
      <c r="B800" s="19" t="s">
        <v>2210</v>
      </c>
      <c r="C800" s="19">
        <v>30</v>
      </c>
      <c r="D800" s="27" t="s">
        <v>4364</v>
      </c>
      <c r="E800" s="27"/>
      <c r="F800" s="26" t="s">
        <v>6247</v>
      </c>
      <c r="G800" s="26" t="s">
        <v>3</v>
      </c>
      <c r="H800" s="26"/>
      <c r="I800" s="26"/>
      <c r="J800" s="26"/>
      <c r="K800" s="26"/>
      <c r="L800" s="26"/>
      <c r="M800" s="26"/>
      <c r="N800" s="26"/>
      <c r="O800" s="26"/>
      <c r="P800" s="407" t="s">
        <v>6499</v>
      </c>
      <c r="Q800" s="26"/>
      <c r="R800" s="26"/>
      <c r="S800" s="26"/>
      <c r="T800" s="26" t="s">
        <v>4366</v>
      </c>
      <c r="U800" s="26" t="s">
        <v>4367</v>
      </c>
      <c r="V800" s="26"/>
      <c r="W800" s="26"/>
      <c r="X800" s="26"/>
      <c r="Y800" s="26"/>
      <c r="Z800" s="26" t="s">
        <v>4368</v>
      </c>
      <c r="AA800" s="28"/>
      <c r="AB800" s="28"/>
      <c r="AC800" s="28"/>
      <c r="AD800" s="28"/>
      <c r="AE800" s="28"/>
      <c r="AF800" s="28"/>
      <c r="AG800" s="28"/>
      <c r="AH800" s="28"/>
      <c r="AI800" s="29"/>
      <c r="AJ800" s="30" t="s">
        <v>4787</v>
      </c>
      <c r="AK800" s="31">
        <v>45075</v>
      </c>
      <c r="AL800" s="328"/>
      <c r="AM800" s="329"/>
      <c r="AN800" s="25"/>
      <c r="AO800" s="24"/>
      <c r="AP800" s="258" t="s">
        <v>4369</v>
      </c>
      <c r="AQ800" s="259"/>
      <c r="AR800" s="259" t="s">
        <v>671</v>
      </c>
      <c r="AS800" s="259" t="s">
        <v>4370</v>
      </c>
      <c r="AT800" s="262"/>
      <c r="AU800" s="262"/>
      <c r="AV800" s="262"/>
      <c r="AW800" s="262"/>
      <c r="AX800" s="262"/>
      <c r="AY800" s="262"/>
      <c r="AZ800" s="262"/>
      <c r="BA800" s="317">
        <v>528</v>
      </c>
      <c r="BB800" s="390">
        <v>2</v>
      </c>
    </row>
    <row r="801" spans="1:54" ht="24.95" customHeight="1">
      <c r="A801" s="322" t="s">
        <v>6860</v>
      </c>
      <c r="B801" s="19" t="s">
        <v>2206</v>
      </c>
      <c r="C801" s="19">
        <v>15</v>
      </c>
      <c r="D801" s="27" t="s">
        <v>2207</v>
      </c>
      <c r="E801" s="27"/>
      <c r="F801" s="26" t="s">
        <v>6105</v>
      </c>
      <c r="G801" s="26" t="s">
        <v>3588</v>
      </c>
      <c r="H801" s="26"/>
      <c r="I801" s="26"/>
      <c r="J801" s="26"/>
      <c r="K801" s="26"/>
      <c r="L801" s="26"/>
      <c r="M801" s="26" t="s">
        <v>3589</v>
      </c>
      <c r="N801" s="26" t="s">
        <v>3590</v>
      </c>
      <c r="O801" s="26"/>
      <c r="P801" s="26" t="s">
        <v>3591</v>
      </c>
      <c r="Q801" s="26" t="s">
        <v>3592</v>
      </c>
      <c r="R801" s="407" t="s">
        <v>6605</v>
      </c>
      <c r="S801" s="26" t="s">
        <v>3593</v>
      </c>
      <c r="T801" s="26"/>
      <c r="U801" s="26" t="s">
        <v>3594</v>
      </c>
      <c r="V801" s="26" t="s">
        <v>3595</v>
      </c>
      <c r="W801" s="26"/>
      <c r="X801" s="26"/>
      <c r="Y801" s="26" t="s">
        <v>3596</v>
      </c>
      <c r="Z801" s="26" t="s">
        <v>714</v>
      </c>
      <c r="AA801" s="28" t="s">
        <v>3597</v>
      </c>
      <c r="AB801" s="28" t="s">
        <v>3598</v>
      </c>
      <c r="AC801" s="28"/>
      <c r="AD801" s="28"/>
      <c r="AE801" s="28" t="s">
        <v>695</v>
      </c>
      <c r="AF801" s="28" t="s">
        <v>3599</v>
      </c>
      <c r="AG801" s="28" t="s">
        <v>3600</v>
      </c>
      <c r="AH801" s="28" t="s">
        <v>3522</v>
      </c>
      <c r="AI801" s="29" t="s">
        <v>3601</v>
      </c>
      <c r="AJ801" s="30" t="s">
        <v>4787</v>
      </c>
      <c r="AK801" s="31">
        <v>45075</v>
      </c>
      <c r="AL801" s="328"/>
      <c r="AM801" s="329"/>
      <c r="AN801" s="25"/>
      <c r="AO801" s="24"/>
      <c r="AP801" s="258" t="s">
        <v>3602</v>
      </c>
      <c r="AQ801" s="259"/>
      <c r="AR801" s="259" t="s">
        <v>664</v>
      </c>
      <c r="AS801" s="259" t="s">
        <v>665</v>
      </c>
      <c r="AT801" s="262"/>
      <c r="AU801" s="262"/>
      <c r="AV801" s="262"/>
      <c r="AW801" s="262"/>
      <c r="AX801" s="262"/>
      <c r="AY801" s="262"/>
      <c r="AZ801" s="262"/>
      <c r="BA801" s="317">
        <v>381</v>
      </c>
      <c r="BB801" s="390">
        <v>2</v>
      </c>
    </row>
    <row r="802" spans="1:54" ht="24.95" customHeight="1">
      <c r="A802" s="322" t="s">
        <v>6859</v>
      </c>
      <c r="B802" s="19" t="s">
        <v>2215</v>
      </c>
      <c r="C802" s="19">
        <v>91</v>
      </c>
      <c r="D802" s="27" t="s">
        <v>827</v>
      </c>
      <c r="E802" s="27" t="s">
        <v>1138</v>
      </c>
      <c r="F802" s="26" t="s">
        <v>5698</v>
      </c>
      <c r="G802" s="26" t="s">
        <v>3</v>
      </c>
      <c r="H802" s="26" t="s">
        <v>1139</v>
      </c>
      <c r="I802" s="26"/>
      <c r="J802" s="26"/>
      <c r="K802" s="26"/>
      <c r="L802" s="26"/>
      <c r="M802" s="26" t="s">
        <v>1140</v>
      </c>
      <c r="N802" s="26" t="s">
        <v>1141</v>
      </c>
      <c r="O802" s="26"/>
      <c r="P802" s="26" t="s">
        <v>1142</v>
      </c>
      <c r="Q802" s="26" t="s">
        <v>1143</v>
      </c>
      <c r="R802" s="26"/>
      <c r="S802" s="26"/>
      <c r="T802" s="26" t="s">
        <v>1144</v>
      </c>
      <c r="U802" s="26" t="s">
        <v>1145</v>
      </c>
      <c r="V802" s="26"/>
      <c r="W802" s="26"/>
      <c r="X802" s="26"/>
      <c r="Y802" s="26" t="s">
        <v>1146</v>
      </c>
      <c r="Z802" s="26"/>
      <c r="AA802" s="28" t="s">
        <v>1147</v>
      </c>
      <c r="AB802" s="28" t="s">
        <v>1148</v>
      </c>
      <c r="AC802" s="28"/>
      <c r="AD802" s="28"/>
      <c r="AE802" s="28" t="s">
        <v>701</v>
      </c>
      <c r="AF802" s="28" t="s">
        <v>1149</v>
      </c>
      <c r="AG802" s="28"/>
      <c r="AH802" s="28" t="s">
        <v>1150</v>
      </c>
      <c r="AI802" s="29"/>
      <c r="AJ802" s="30" t="s">
        <v>848</v>
      </c>
      <c r="AK802" s="31" t="s">
        <v>3</v>
      </c>
      <c r="AL802" s="328"/>
      <c r="AM802" s="329"/>
      <c r="AN802" s="25"/>
      <c r="AO802" s="24"/>
      <c r="AP802" s="258" t="s">
        <v>1151</v>
      </c>
      <c r="AQ802" s="259"/>
      <c r="AR802" s="259" t="s">
        <v>834</v>
      </c>
      <c r="AS802" s="259" t="s">
        <v>665</v>
      </c>
      <c r="AT802" s="262"/>
      <c r="AU802" s="262"/>
      <c r="AV802" s="262" t="s">
        <v>1138</v>
      </c>
      <c r="AW802" s="262"/>
      <c r="AX802" s="262"/>
      <c r="AY802" s="262"/>
      <c r="AZ802" s="262"/>
      <c r="BA802" s="317">
        <v>56</v>
      </c>
      <c r="BB802" s="390">
        <v>1</v>
      </c>
    </row>
    <row r="803" spans="1:54" ht="24.95" customHeight="1">
      <c r="A803" s="322" t="s">
        <v>6860</v>
      </c>
      <c r="B803" s="19" t="s">
        <v>2215</v>
      </c>
      <c r="C803" s="19">
        <v>91</v>
      </c>
      <c r="D803" s="27" t="s">
        <v>1351</v>
      </c>
      <c r="E803" s="27" t="s">
        <v>2222</v>
      </c>
      <c r="F803" s="26" t="s">
        <v>5702</v>
      </c>
      <c r="G803" s="26" t="s">
        <v>3</v>
      </c>
      <c r="H803" s="26"/>
      <c r="I803" s="26"/>
      <c r="J803" s="26"/>
      <c r="K803" s="26"/>
      <c r="L803" s="26"/>
      <c r="M803" s="26" t="s">
        <v>1531</v>
      </c>
      <c r="N803" s="26" t="s">
        <v>1532</v>
      </c>
      <c r="O803" s="26"/>
      <c r="P803" s="407" t="s">
        <v>1543</v>
      </c>
      <c r="Q803" s="26" t="s">
        <v>1533</v>
      </c>
      <c r="R803" s="407" t="s">
        <v>4793</v>
      </c>
      <c r="S803" s="26"/>
      <c r="T803" s="26" t="s">
        <v>1534</v>
      </c>
      <c r="U803" s="26"/>
      <c r="V803" s="26"/>
      <c r="W803" s="26"/>
      <c r="X803" s="26"/>
      <c r="Y803" s="26" t="s">
        <v>1535</v>
      </c>
      <c r="Z803" s="26"/>
      <c r="AA803" s="28" t="s">
        <v>1536</v>
      </c>
      <c r="AB803" s="28" t="s">
        <v>1537</v>
      </c>
      <c r="AC803" s="28"/>
      <c r="AD803" s="28"/>
      <c r="AE803" s="28" t="s">
        <v>701</v>
      </c>
      <c r="AF803" s="28" t="s">
        <v>1149</v>
      </c>
      <c r="AG803" s="28" t="s">
        <v>809</v>
      </c>
      <c r="AH803" s="28" t="s">
        <v>1538</v>
      </c>
      <c r="AI803" s="29"/>
      <c r="AJ803" s="30" t="s">
        <v>4787</v>
      </c>
      <c r="AK803" s="31">
        <v>45075</v>
      </c>
      <c r="AL803" s="328"/>
      <c r="AM803" s="329"/>
      <c r="AN803" s="25"/>
      <c r="AO803" s="24"/>
      <c r="AP803" s="258" t="s">
        <v>1539</v>
      </c>
      <c r="AQ803" s="259"/>
      <c r="AR803" s="259" t="s">
        <v>664</v>
      </c>
      <c r="AS803" s="259" t="s">
        <v>665</v>
      </c>
      <c r="AT803" s="262"/>
      <c r="AU803" s="262"/>
      <c r="AV803" s="262" t="s">
        <v>2222</v>
      </c>
      <c r="AW803" s="262"/>
      <c r="AX803" s="262"/>
      <c r="AY803" s="262"/>
      <c r="AZ803" s="262"/>
      <c r="BA803" s="317">
        <v>96</v>
      </c>
      <c r="BB803" s="390">
        <v>1</v>
      </c>
    </row>
    <row r="804" spans="1:54" ht="24.95" customHeight="1">
      <c r="A804" s="322" t="s">
        <v>6860</v>
      </c>
      <c r="B804" s="19" t="s">
        <v>2206</v>
      </c>
      <c r="C804" s="19">
        <v>15</v>
      </c>
      <c r="D804" s="27" t="s">
        <v>2207</v>
      </c>
      <c r="E804" s="27"/>
      <c r="F804" s="26" t="s">
        <v>6104</v>
      </c>
      <c r="G804" s="26" t="s">
        <v>3</v>
      </c>
      <c r="H804" s="26"/>
      <c r="I804" s="26"/>
      <c r="J804" s="26"/>
      <c r="K804" s="26"/>
      <c r="L804" s="26"/>
      <c r="M804" s="26"/>
      <c r="N804" s="26"/>
      <c r="O804" s="26"/>
      <c r="P804" s="407" t="s">
        <v>6669</v>
      </c>
      <c r="Q804" s="26"/>
      <c r="R804" s="26"/>
      <c r="S804" s="26"/>
      <c r="T804" s="26"/>
      <c r="U804" s="26" t="s">
        <v>3585</v>
      </c>
      <c r="V804" s="26"/>
      <c r="W804" s="26"/>
      <c r="X804" s="26"/>
      <c r="Y804" s="26" t="s">
        <v>3586</v>
      </c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 t="s">
        <v>4787</v>
      </c>
      <c r="AK804" s="31">
        <v>45075</v>
      </c>
      <c r="AL804" s="328"/>
      <c r="AM804" s="329"/>
      <c r="AN804" s="25"/>
      <c r="AO804" s="24"/>
      <c r="AP804" s="258" t="s">
        <v>3587</v>
      </c>
      <c r="AQ804" s="259"/>
      <c r="AR804" s="259" t="s">
        <v>671</v>
      </c>
      <c r="AS804" s="259" t="s">
        <v>665</v>
      </c>
      <c r="AT804" s="262"/>
      <c r="AU804" s="262"/>
      <c r="AV804" s="262"/>
      <c r="AW804" s="262"/>
      <c r="AX804" s="262"/>
      <c r="AY804" s="262"/>
      <c r="AZ804" s="262"/>
      <c r="BA804" s="317">
        <v>379</v>
      </c>
      <c r="BB804" s="390">
        <v>2</v>
      </c>
    </row>
    <row r="805" spans="1:54" ht="24.95" customHeight="1">
      <c r="A805" s="322" t="s">
        <v>6860</v>
      </c>
      <c r="B805" s="19" t="s">
        <v>2212</v>
      </c>
      <c r="C805" s="19">
        <v>82</v>
      </c>
      <c r="D805" s="27">
        <v>1</v>
      </c>
      <c r="E805" s="27">
        <v>1</v>
      </c>
      <c r="F805" s="26" t="s">
        <v>6260</v>
      </c>
      <c r="G805" s="26" t="s">
        <v>4422</v>
      </c>
      <c r="H805" s="26"/>
      <c r="I805" s="26"/>
      <c r="J805" s="26"/>
      <c r="K805" s="26"/>
      <c r="L805" s="26"/>
      <c r="M805" s="26" t="s">
        <v>4423</v>
      </c>
      <c r="N805" s="26" t="s">
        <v>4424</v>
      </c>
      <c r="O805" s="26"/>
      <c r="P805" s="407" t="s">
        <v>6830</v>
      </c>
      <c r="Q805" s="26" t="s">
        <v>4425</v>
      </c>
      <c r="R805" s="26"/>
      <c r="S805" s="26"/>
      <c r="T805" s="26"/>
      <c r="U805" s="26"/>
      <c r="V805" s="26"/>
      <c r="W805" s="26" t="s">
        <v>4426</v>
      </c>
      <c r="X805" s="26"/>
      <c r="Y805" s="26" t="s">
        <v>4427</v>
      </c>
      <c r="Z805" s="26"/>
      <c r="AA805" s="28" t="s">
        <v>788</v>
      </c>
      <c r="AB805" s="28" t="s">
        <v>4428</v>
      </c>
      <c r="AC805" s="28"/>
      <c r="AD805" s="28"/>
      <c r="AE805" s="28" t="s">
        <v>791</v>
      </c>
      <c r="AF805" s="28" t="s">
        <v>4429</v>
      </c>
      <c r="AG805" s="28"/>
      <c r="AH805" s="28" t="s">
        <v>4430</v>
      </c>
      <c r="AI805" s="29"/>
      <c r="AJ805" s="30" t="s">
        <v>4787</v>
      </c>
      <c r="AK805" s="31">
        <v>45075</v>
      </c>
      <c r="AL805" s="328"/>
      <c r="AM805" s="329"/>
      <c r="AN805" s="25"/>
      <c r="AO805" s="24"/>
      <c r="AP805" s="258" t="s">
        <v>4431</v>
      </c>
      <c r="AQ805" s="259"/>
      <c r="AR805" s="259" t="s">
        <v>664</v>
      </c>
      <c r="AS805" s="259" t="s">
        <v>665</v>
      </c>
      <c r="AT805" s="262"/>
      <c r="AU805" s="262"/>
      <c r="AV805" s="262"/>
      <c r="AW805" s="262"/>
      <c r="AX805" s="262"/>
      <c r="AY805" s="262"/>
      <c r="AZ805" s="262"/>
      <c r="BA805" s="317">
        <v>555</v>
      </c>
      <c r="BB805" s="390">
        <v>2</v>
      </c>
    </row>
    <row r="806" spans="1:54" ht="24.95" customHeight="1">
      <c r="A806" s="322" t="s">
        <v>6860</v>
      </c>
      <c r="B806" s="19" t="s">
        <v>2212</v>
      </c>
      <c r="C806" s="19">
        <v>82</v>
      </c>
      <c r="D806" s="27">
        <v>5</v>
      </c>
      <c r="E806" s="27"/>
      <c r="F806" s="26" t="s">
        <v>5716</v>
      </c>
      <c r="G806" s="26" t="s">
        <v>4987</v>
      </c>
      <c r="H806" s="26"/>
      <c r="I806" s="26"/>
      <c r="J806" s="26"/>
      <c r="K806" s="26"/>
      <c r="L806" s="26"/>
      <c r="M806" s="26" t="s">
        <v>4988</v>
      </c>
      <c r="N806" s="26" t="s">
        <v>4989</v>
      </c>
      <c r="O806" s="26"/>
      <c r="P806" s="26" t="s">
        <v>4990</v>
      </c>
      <c r="Q806" s="26" t="s">
        <v>4990</v>
      </c>
      <c r="R806" s="407" t="s">
        <v>6385</v>
      </c>
      <c r="S806" s="26"/>
      <c r="T806" s="26"/>
      <c r="U806" s="26"/>
      <c r="V806" s="26"/>
      <c r="W806" s="26"/>
      <c r="X806" s="26"/>
      <c r="Y806" s="26" t="s">
        <v>4991</v>
      </c>
      <c r="Z806" s="26"/>
      <c r="AA806" s="28" t="s">
        <v>788</v>
      </c>
      <c r="AB806" s="28" t="s">
        <v>4992</v>
      </c>
      <c r="AC806" s="28"/>
      <c r="AD806" s="28"/>
      <c r="AE806" s="28" t="s">
        <v>687</v>
      </c>
      <c r="AF806" s="28" t="s">
        <v>688</v>
      </c>
      <c r="AG806" s="28" t="s">
        <v>4993</v>
      </c>
      <c r="AH806" s="28" t="s">
        <v>4994</v>
      </c>
      <c r="AI806" s="29" t="s">
        <v>4995</v>
      </c>
      <c r="AJ806" s="30" t="s">
        <v>4787</v>
      </c>
      <c r="AK806" s="31">
        <v>45075</v>
      </c>
      <c r="AL806" s="328"/>
      <c r="AM806" s="329"/>
      <c r="AN806" s="25"/>
      <c r="AO806" s="24"/>
      <c r="AP806" s="258" t="s">
        <v>789</v>
      </c>
      <c r="AQ806" s="259"/>
      <c r="AR806" s="259" t="s">
        <v>664</v>
      </c>
      <c r="AS806" s="259" t="s">
        <v>665</v>
      </c>
      <c r="AT806" s="262"/>
      <c r="AU806" s="262"/>
      <c r="AV806" s="262"/>
      <c r="AW806" s="262"/>
      <c r="AX806" s="262"/>
      <c r="AY806" s="262"/>
      <c r="AZ806" s="262"/>
      <c r="BA806" s="317">
        <v>567</v>
      </c>
      <c r="BB806" s="390">
        <v>1</v>
      </c>
    </row>
    <row r="807" spans="1:54" ht="24.95" customHeight="1">
      <c r="A807" s="322" t="s">
        <v>6860</v>
      </c>
      <c r="B807" s="19" t="s">
        <v>2204</v>
      </c>
      <c r="C807" s="19">
        <v>12</v>
      </c>
      <c r="D807" s="27" t="s">
        <v>2278</v>
      </c>
      <c r="E807" s="27"/>
      <c r="F807" s="26" t="s">
        <v>5921</v>
      </c>
      <c r="G807" s="26" t="s">
        <v>3</v>
      </c>
      <c r="H807" s="26"/>
      <c r="I807" s="26"/>
      <c r="J807" s="26"/>
      <c r="K807" s="26"/>
      <c r="L807" s="26"/>
      <c r="M807" s="26"/>
      <c r="N807" s="26"/>
      <c r="O807" s="26"/>
      <c r="P807" s="407" t="s">
        <v>6814</v>
      </c>
      <c r="Q807" s="26"/>
      <c r="R807" s="26"/>
      <c r="S807" s="26"/>
      <c r="T807" s="26"/>
      <c r="U807" s="26" t="s">
        <v>2292</v>
      </c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 t="s">
        <v>4787</v>
      </c>
      <c r="AK807" s="31">
        <v>45075</v>
      </c>
      <c r="AL807" s="328"/>
      <c r="AM807" s="329"/>
      <c r="AN807" s="25"/>
      <c r="AO807" s="24"/>
      <c r="AP807" s="258" t="s">
        <v>1015</v>
      </c>
      <c r="AQ807" s="259"/>
      <c r="AR807" s="259" t="s">
        <v>671</v>
      </c>
      <c r="AS807" s="259" t="s">
        <v>2293</v>
      </c>
      <c r="AT807" s="262"/>
      <c r="AU807" s="262"/>
      <c r="AV807" s="262"/>
      <c r="AW807" s="262"/>
      <c r="AX807" s="262"/>
      <c r="AY807" s="262"/>
      <c r="AZ807" s="262"/>
      <c r="BA807" s="317">
        <v>185</v>
      </c>
      <c r="BB807" s="390">
        <v>2</v>
      </c>
    </row>
    <row r="808" spans="1:54" ht="24.95" customHeight="1">
      <c r="A808" s="322" t="s">
        <v>6859</v>
      </c>
      <c r="B808" s="19" t="s">
        <v>2203</v>
      </c>
      <c r="C808" s="19">
        <v>6</v>
      </c>
      <c r="D808" s="27" t="s">
        <v>4996</v>
      </c>
      <c r="E808" s="27">
        <v>2</v>
      </c>
      <c r="F808" s="26" t="s">
        <v>5720</v>
      </c>
      <c r="G808" s="26" t="s">
        <v>4997</v>
      </c>
      <c r="H808" s="26"/>
      <c r="I808" s="26"/>
      <c r="J808" s="26"/>
      <c r="K808" s="26"/>
      <c r="L808" s="26"/>
      <c r="M808" s="26" t="s">
        <v>703</v>
      </c>
      <c r="N808" s="26" t="s">
        <v>4998</v>
      </c>
      <c r="O808" s="26"/>
      <c r="P808" s="26" t="s">
        <v>704</v>
      </c>
      <c r="Q808" s="26" t="s">
        <v>4999</v>
      </c>
      <c r="R808" s="26"/>
      <c r="S808" s="26" t="s">
        <v>4999</v>
      </c>
      <c r="T808" s="26"/>
      <c r="U808" s="26" t="s">
        <v>5000</v>
      </c>
      <c r="V808" s="26"/>
      <c r="W808" s="26"/>
      <c r="X808" s="26"/>
      <c r="Y808" s="26" t="s">
        <v>5001</v>
      </c>
      <c r="Z808" s="26" t="s">
        <v>705</v>
      </c>
      <c r="AA808" s="28" t="s">
        <v>5002</v>
      </c>
      <c r="AB808" s="28" t="s">
        <v>5003</v>
      </c>
      <c r="AC808" s="28"/>
      <c r="AD808" s="28"/>
      <c r="AE808" s="28" t="s">
        <v>4</v>
      </c>
      <c r="AF808" s="28" t="s">
        <v>706</v>
      </c>
      <c r="AG808" s="28" t="s">
        <v>5004</v>
      </c>
      <c r="AH808" s="28" t="s">
        <v>5005</v>
      </c>
      <c r="AI808" s="29"/>
      <c r="AJ808" s="30"/>
      <c r="AK808" s="31"/>
      <c r="AL808" s="328"/>
      <c r="AM808" s="329"/>
      <c r="AN808" s="25"/>
      <c r="AO808" s="24"/>
      <c r="AP808" s="258" t="s">
        <v>707</v>
      </c>
      <c r="AQ808" s="259"/>
      <c r="AR808" s="259" t="s">
        <v>664</v>
      </c>
      <c r="AS808" s="259" t="s">
        <v>665</v>
      </c>
      <c r="AT808" s="262"/>
      <c r="AU808" s="262"/>
      <c r="AV808" s="262"/>
      <c r="AW808" s="262"/>
      <c r="AX808" s="262"/>
      <c r="AY808" s="262"/>
      <c r="AZ808" s="262"/>
      <c r="BA808" s="317">
        <v>17</v>
      </c>
      <c r="BB808" s="390">
        <v>1</v>
      </c>
    </row>
    <row r="809" spans="1:54" ht="24.95" customHeight="1">
      <c r="A809" s="322" t="s">
        <v>6860</v>
      </c>
      <c r="B809" s="19" t="s">
        <v>2215</v>
      </c>
      <c r="C809" s="19">
        <v>91</v>
      </c>
      <c r="D809" s="27" t="s">
        <v>1351</v>
      </c>
      <c r="E809" s="27" t="s">
        <v>2226</v>
      </c>
      <c r="F809" s="26" t="s">
        <v>5721</v>
      </c>
      <c r="G809" s="26" t="s">
        <v>3</v>
      </c>
      <c r="H809" s="26" t="s">
        <v>1684</v>
      </c>
      <c r="I809" s="26"/>
      <c r="J809" s="26"/>
      <c r="K809" s="26"/>
      <c r="L809" s="26"/>
      <c r="M809" s="26" t="s">
        <v>1685</v>
      </c>
      <c r="N809" s="26" t="s">
        <v>1686</v>
      </c>
      <c r="O809" s="26"/>
      <c r="P809" s="407" t="s">
        <v>6578</v>
      </c>
      <c r="Q809" s="26" t="s">
        <v>1687</v>
      </c>
      <c r="R809" s="26"/>
      <c r="S809" s="26"/>
      <c r="T809" s="26" t="s">
        <v>1688</v>
      </c>
      <c r="U809" s="26" t="s">
        <v>1689</v>
      </c>
      <c r="V809" s="26"/>
      <c r="W809" s="26"/>
      <c r="X809" s="26"/>
      <c r="Y809" s="26" t="s">
        <v>1690</v>
      </c>
      <c r="Z809" s="26"/>
      <c r="AA809" s="28" t="s">
        <v>1691</v>
      </c>
      <c r="AB809" s="28" t="s">
        <v>727</v>
      </c>
      <c r="AC809" s="28"/>
      <c r="AD809" s="28"/>
      <c r="AE809" s="28" t="s">
        <v>701</v>
      </c>
      <c r="AF809" s="28" t="s">
        <v>720</v>
      </c>
      <c r="AG809" s="28" t="s">
        <v>1692</v>
      </c>
      <c r="AH809" s="28" t="s">
        <v>1693</v>
      </c>
      <c r="AI809" s="29"/>
      <c r="AJ809" s="30" t="s">
        <v>4787</v>
      </c>
      <c r="AK809" s="31">
        <v>45075</v>
      </c>
      <c r="AL809" s="328"/>
      <c r="AM809" s="329"/>
      <c r="AN809" s="25"/>
      <c r="AO809" s="24"/>
      <c r="AP809" s="258" t="s">
        <v>1694</v>
      </c>
      <c r="AQ809" s="259"/>
      <c r="AR809" s="259" t="s">
        <v>664</v>
      </c>
      <c r="AS809" s="259" t="s">
        <v>665</v>
      </c>
      <c r="AT809" s="262"/>
      <c r="AU809" s="262"/>
      <c r="AV809" s="262" t="s">
        <v>2226</v>
      </c>
      <c r="AW809" s="262"/>
      <c r="AX809" s="262"/>
      <c r="AY809" s="262"/>
      <c r="AZ809" s="262"/>
      <c r="BA809" s="317">
        <v>111</v>
      </c>
      <c r="BB809" s="390">
        <v>1</v>
      </c>
    </row>
    <row r="810" spans="1:54" ht="24.95" customHeight="1">
      <c r="A810" s="322" t="s">
        <v>6859</v>
      </c>
      <c r="B810" s="19" t="s">
        <v>2213</v>
      </c>
      <c r="C810" s="19">
        <v>83</v>
      </c>
      <c r="D810" s="27">
        <v>1</v>
      </c>
      <c r="E810" s="27"/>
      <c r="F810" s="26" t="s">
        <v>5722</v>
      </c>
      <c r="G810" s="26" t="s">
        <v>3</v>
      </c>
      <c r="H810" s="26"/>
      <c r="I810" s="26"/>
      <c r="J810" s="26"/>
      <c r="K810" s="26"/>
      <c r="L810" s="26"/>
      <c r="M810" s="26" t="s">
        <v>5006</v>
      </c>
      <c r="N810" s="26" t="s">
        <v>5007</v>
      </c>
      <c r="O810" s="26"/>
      <c r="P810" s="26"/>
      <c r="Q810" s="26"/>
      <c r="R810" s="26"/>
      <c r="S810" s="26"/>
      <c r="T810" s="26"/>
      <c r="U810" s="26" t="s">
        <v>5008</v>
      </c>
      <c r="V810" s="26"/>
      <c r="W810" s="26"/>
      <c r="X810" s="26"/>
      <c r="Y810" s="26" t="s">
        <v>5009</v>
      </c>
      <c r="Z810" s="26" t="s">
        <v>5010</v>
      </c>
      <c r="AA810" s="28" t="s">
        <v>800</v>
      </c>
      <c r="AB810" s="28" t="s">
        <v>5011</v>
      </c>
      <c r="AC810" s="28"/>
      <c r="AD810" s="28"/>
      <c r="AE810" s="28" t="s">
        <v>695</v>
      </c>
      <c r="AF810" s="28" t="s">
        <v>4953</v>
      </c>
      <c r="AG810" s="28" t="s">
        <v>5012</v>
      </c>
      <c r="AH810" s="28" t="s">
        <v>5013</v>
      </c>
      <c r="AI810" s="29"/>
      <c r="AJ810" s="30"/>
      <c r="AK810" s="31"/>
      <c r="AL810" s="328"/>
      <c r="AM810" s="329"/>
      <c r="AN810" s="25"/>
      <c r="AO810" s="24"/>
      <c r="AP810" s="258" t="s">
        <v>801</v>
      </c>
      <c r="AQ810" s="259"/>
      <c r="AR810" s="259" t="s">
        <v>664</v>
      </c>
      <c r="AS810" s="259" t="s">
        <v>665</v>
      </c>
      <c r="AT810" s="262"/>
      <c r="AU810" s="262"/>
      <c r="AV810" s="262"/>
      <c r="AW810" s="262"/>
      <c r="AX810" s="262"/>
      <c r="AY810" s="262"/>
      <c r="AZ810" s="262"/>
      <c r="BA810" s="317">
        <v>582</v>
      </c>
      <c r="BB810" s="390">
        <v>1</v>
      </c>
    </row>
    <row r="811" spans="1:54" ht="24.95" customHeight="1">
      <c r="A811" s="322" t="s">
        <v>6860</v>
      </c>
      <c r="B811" s="19" t="s">
        <v>2206</v>
      </c>
      <c r="C811" s="19">
        <v>15</v>
      </c>
      <c r="D811" s="27" t="s">
        <v>2202</v>
      </c>
      <c r="E811" s="27"/>
      <c r="F811" s="26" t="s">
        <v>5723</v>
      </c>
      <c r="G811" s="26" t="s">
        <v>5014</v>
      </c>
      <c r="H811" s="26"/>
      <c r="I811" s="26"/>
      <c r="J811" s="26"/>
      <c r="K811" s="26"/>
      <c r="L811" s="26"/>
      <c r="M811" s="26" t="s">
        <v>5015</v>
      </c>
      <c r="N811" s="26" t="s">
        <v>5016</v>
      </c>
      <c r="O811" s="26"/>
      <c r="P811" s="407" t="s">
        <v>6467</v>
      </c>
      <c r="Q811" s="26" t="s">
        <v>5017</v>
      </c>
      <c r="R811" s="26"/>
      <c r="S811" s="26" t="s">
        <v>5017</v>
      </c>
      <c r="T811" s="26"/>
      <c r="U811" s="26" t="s">
        <v>5018</v>
      </c>
      <c r="V811" s="26" t="s">
        <v>5019</v>
      </c>
      <c r="W811" s="26"/>
      <c r="X811" s="26"/>
      <c r="Y811" s="26" t="s">
        <v>5020</v>
      </c>
      <c r="Z811" s="26" t="s">
        <v>681</v>
      </c>
      <c r="AA811" s="28" t="s">
        <v>5021</v>
      </c>
      <c r="AB811" s="28" t="s">
        <v>5022</v>
      </c>
      <c r="AC811" s="28"/>
      <c r="AD811" s="28"/>
      <c r="AE811" s="28" t="s">
        <v>701</v>
      </c>
      <c r="AF811" s="28" t="s">
        <v>720</v>
      </c>
      <c r="AG811" s="28" t="s">
        <v>5023</v>
      </c>
      <c r="AH811" s="28" t="s">
        <v>5024</v>
      </c>
      <c r="AI811" s="29"/>
      <c r="AJ811" s="30" t="s">
        <v>4787</v>
      </c>
      <c r="AK811" s="31">
        <v>45075</v>
      </c>
      <c r="AL811" s="328"/>
      <c r="AM811" s="329"/>
      <c r="AN811" s="25"/>
      <c r="AO811" s="24"/>
      <c r="AP811" s="258" t="s">
        <v>733</v>
      </c>
      <c r="AQ811" s="259"/>
      <c r="AR811" s="259" t="s">
        <v>664</v>
      </c>
      <c r="AS811" s="259" t="s">
        <v>665</v>
      </c>
      <c r="AT811" s="262"/>
      <c r="AU811" s="262"/>
      <c r="AV811" s="262"/>
      <c r="AW811" s="262"/>
      <c r="AX811" s="262"/>
      <c r="AY811" s="262"/>
      <c r="AZ811" s="262"/>
      <c r="BA811" s="317">
        <v>367</v>
      </c>
      <c r="BB811" s="390">
        <v>1</v>
      </c>
    </row>
    <row r="812" spans="1:54" ht="24.95" customHeight="1">
      <c r="A812" s="322" t="s">
        <v>6859</v>
      </c>
      <c r="B812" s="19" t="s">
        <v>2212</v>
      </c>
      <c r="C812" s="19">
        <v>82</v>
      </c>
      <c r="D812" s="27">
        <v>4</v>
      </c>
      <c r="E812" s="27">
        <v>1</v>
      </c>
      <c r="F812" s="26" t="s">
        <v>5725</v>
      </c>
      <c r="G812" s="26" t="s">
        <v>5031</v>
      </c>
      <c r="H812" s="26"/>
      <c r="I812" s="26"/>
      <c r="J812" s="26" t="s">
        <v>5032</v>
      </c>
      <c r="K812" s="26"/>
      <c r="L812" s="26"/>
      <c r="M812" s="26" t="s">
        <v>5033</v>
      </c>
      <c r="N812" s="26" t="s">
        <v>5034</v>
      </c>
      <c r="O812" s="26"/>
      <c r="P812" s="26"/>
      <c r="Q812" s="26" t="s">
        <v>782</v>
      </c>
      <c r="R812" s="26"/>
      <c r="S812" s="26"/>
      <c r="T812" s="26"/>
      <c r="U812" s="26"/>
      <c r="V812" s="26"/>
      <c r="W812" s="26"/>
      <c r="X812" s="26"/>
      <c r="Y812" s="26" t="s">
        <v>5035</v>
      </c>
      <c r="Z812" s="26"/>
      <c r="AA812" s="28" t="s">
        <v>783</v>
      </c>
      <c r="AB812" s="28" t="s">
        <v>784</v>
      </c>
      <c r="AC812" s="28"/>
      <c r="AD812" s="28"/>
      <c r="AE812" s="28" t="s">
        <v>701</v>
      </c>
      <c r="AF812" s="28" t="s">
        <v>720</v>
      </c>
      <c r="AG812" s="28" t="s">
        <v>5036</v>
      </c>
      <c r="AH812" s="28" t="s">
        <v>5037</v>
      </c>
      <c r="AI812" s="29"/>
      <c r="AJ812" s="30"/>
      <c r="AK812" s="31"/>
      <c r="AL812" s="328"/>
      <c r="AM812" s="329"/>
      <c r="AN812" s="25"/>
      <c r="AO812" s="24"/>
      <c r="AP812" s="258" t="s">
        <v>785</v>
      </c>
      <c r="AQ812" s="259"/>
      <c r="AR812" s="259" t="s">
        <v>664</v>
      </c>
      <c r="AS812" s="259" t="s">
        <v>665</v>
      </c>
      <c r="AT812" s="262"/>
      <c r="AU812" s="262"/>
      <c r="AV812" s="262"/>
      <c r="AW812" s="262"/>
      <c r="AX812" s="262"/>
      <c r="AY812" s="262"/>
      <c r="AZ812" s="262"/>
      <c r="BA812" s="317">
        <v>562</v>
      </c>
      <c r="BB812" s="390">
        <v>1</v>
      </c>
    </row>
    <row r="813" spans="1:54" ht="24.95" customHeight="1">
      <c r="A813" s="322" t="s">
        <v>6860</v>
      </c>
      <c r="B813" s="19" t="s">
        <v>2212</v>
      </c>
      <c r="C813" s="19">
        <v>82</v>
      </c>
      <c r="D813" s="27">
        <v>4</v>
      </c>
      <c r="E813" s="27">
        <v>2</v>
      </c>
      <c r="F813" s="26" t="s">
        <v>5726</v>
      </c>
      <c r="G813" s="26" t="s">
        <v>3</v>
      </c>
      <c r="H813" s="26"/>
      <c r="I813" s="26"/>
      <c r="J813" s="26"/>
      <c r="K813" s="26"/>
      <c r="L813" s="26"/>
      <c r="M813" s="26"/>
      <c r="N813" s="26"/>
      <c r="O813" s="26"/>
      <c r="P813" s="407" t="s">
        <v>6771</v>
      </c>
      <c r="Q813" s="26"/>
      <c r="R813" s="26"/>
      <c r="S813" s="26"/>
      <c r="T813" s="26" t="s">
        <v>5038</v>
      </c>
      <c r="U813" s="26"/>
      <c r="V813" s="26"/>
      <c r="W813" s="26"/>
      <c r="X813" s="26"/>
      <c r="Y813" s="26" t="s">
        <v>5039</v>
      </c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 t="s">
        <v>4787</v>
      </c>
      <c r="AK813" s="31">
        <v>45075</v>
      </c>
      <c r="AL813" s="328"/>
      <c r="AM813" s="329"/>
      <c r="AN813" s="25"/>
      <c r="AO813" s="24"/>
      <c r="AP813" s="258" t="s">
        <v>786</v>
      </c>
      <c r="AQ813" s="259"/>
      <c r="AR813" s="259" t="s">
        <v>671</v>
      </c>
      <c r="AS813" s="259" t="s">
        <v>665</v>
      </c>
      <c r="AT813" s="262"/>
      <c r="AU813" s="262"/>
      <c r="AV813" s="262"/>
      <c r="AW813" s="262"/>
      <c r="AX813" s="262"/>
      <c r="AY813" s="262"/>
      <c r="AZ813" s="262"/>
      <c r="BA813" s="317">
        <v>563</v>
      </c>
      <c r="BB813" s="390">
        <v>1</v>
      </c>
    </row>
    <row r="814" spans="1:54" ht="24.95" customHeight="1">
      <c r="A814" s="322" t="s">
        <v>6859</v>
      </c>
      <c r="B814" s="19" t="s">
        <v>2210</v>
      </c>
      <c r="C814" s="19">
        <v>30</v>
      </c>
      <c r="D814" s="27" t="s">
        <v>4364</v>
      </c>
      <c r="E814" s="27"/>
      <c r="F814" s="26" t="s">
        <v>6249</v>
      </c>
      <c r="G814" s="26" t="s">
        <v>3</v>
      </c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 t="s">
        <v>4375</v>
      </c>
      <c r="U814" s="26" t="s">
        <v>4376</v>
      </c>
      <c r="V814" s="26"/>
      <c r="W814" s="26"/>
      <c r="X814" s="26"/>
      <c r="Y814" s="26"/>
      <c r="Z814" s="26" t="s">
        <v>4377</v>
      </c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 t="s">
        <v>2256</v>
      </c>
      <c r="AO814" s="24">
        <v>45060</v>
      </c>
      <c r="AP814" s="258" t="s">
        <v>4378</v>
      </c>
      <c r="AQ814" s="259"/>
      <c r="AR814" s="259" t="s">
        <v>671</v>
      </c>
      <c r="AS814" s="259" t="s">
        <v>4379</v>
      </c>
      <c r="AT814" s="262"/>
      <c r="AU814" s="262"/>
      <c r="AV814" s="262"/>
      <c r="AW814" s="262"/>
      <c r="AX814" s="262"/>
      <c r="AY814" s="262"/>
      <c r="AZ814" s="262"/>
      <c r="BA814" s="317">
        <v>530</v>
      </c>
      <c r="BB814" s="390">
        <v>2</v>
      </c>
    </row>
    <row r="815" spans="1:54" ht="24.95" customHeight="1">
      <c r="A815" s="322" t="s">
        <v>6860</v>
      </c>
      <c r="B815" s="19" t="s">
        <v>2206</v>
      </c>
      <c r="C815" s="19">
        <v>15</v>
      </c>
      <c r="D815" s="27" t="s">
        <v>2207</v>
      </c>
      <c r="E815" s="27"/>
      <c r="F815" s="26" t="s">
        <v>5729</v>
      </c>
      <c r="G815" s="26" t="s">
        <v>5040</v>
      </c>
      <c r="H815" s="26"/>
      <c r="I815" s="26"/>
      <c r="J815" s="26"/>
      <c r="K815" s="26"/>
      <c r="L815" s="26"/>
      <c r="M815" s="26" t="s">
        <v>734</v>
      </c>
      <c r="N815" s="26" t="s">
        <v>5041</v>
      </c>
      <c r="O815" s="26"/>
      <c r="P815" s="407" t="s">
        <v>6825</v>
      </c>
      <c r="Q815" s="26" t="s">
        <v>5042</v>
      </c>
      <c r="R815" s="26"/>
      <c r="S815" s="26"/>
      <c r="T815" s="26"/>
      <c r="U815" s="26" t="s">
        <v>5043</v>
      </c>
      <c r="V815" s="26" t="s">
        <v>5044</v>
      </c>
      <c r="W815" s="26"/>
      <c r="X815" s="26"/>
      <c r="Y815" s="26" t="s">
        <v>5045</v>
      </c>
      <c r="Z815" s="26" t="s">
        <v>681</v>
      </c>
      <c r="AA815" s="28" t="s">
        <v>5046</v>
      </c>
      <c r="AB815" s="28" t="s">
        <v>5047</v>
      </c>
      <c r="AC815" s="28"/>
      <c r="AD815" s="28"/>
      <c r="AE815" s="28" t="s">
        <v>695</v>
      </c>
      <c r="AF815" s="28" t="s">
        <v>735</v>
      </c>
      <c r="AG815" s="28" t="s">
        <v>5048</v>
      </c>
      <c r="AH815" s="28" t="s">
        <v>5049</v>
      </c>
      <c r="AI815" s="29" t="s">
        <v>5050</v>
      </c>
      <c r="AJ815" s="30" t="s">
        <v>4787</v>
      </c>
      <c r="AK815" s="31">
        <v>45075</v>
      </c>
      <c r="AL815" s="328"/>
      <c r="AM815" s="329"/>
      <c r="AN815" s="25"/>
      <c r="AO815" s="24"/>
      <c r="AP815" s="258" t="s">
        <v>736</v>
      </c>
      <c r="AQ815" s="259"/>
      <c r="AR815" s="259" t="s">
        <v>664</v>
      </c>
      <c r="AS815" s="259" t="s">
        <v>665</v>
      </c>
      <c r="AT815" s="262"/>
      <c r="AU815" s="262"/>
      <c r="AV815" s="262"/>
      <c r="AW815" s="262"/>
      <c r="AX815" s="262"/>
      <c r="AY815" s="262"/>
      <c r="AZ815" s="262"/>
      <c r="BA815" s="317">
        <v>382</v>
      </c>
      <c r="BB815" s="390">
        <v>1</v>
      </c>
    </row>
    <row r="816" spans="1:54" ht="24.95" customHeight="1">
      <c r="A816" s="322" t="s">
        <v>6859</v>
      </c>
      <c r="B816" s="19" t="s">
        <v>2215</v>
      </c>
      <c r="C816" s="19">
        <v>91</v>
      </c>
      <c r="D816" s="27" t="s">
        <v>1351</v>
      </c>
      <c r="E816" s="27" t="s">
        <v>1727</v>
      </c>
      <c r="F816" s="26" t="s">
        <v>5732</v>
      </c>
      <c r="G816" s="26" t="s">
        <v>3</v>
      </c>
      <c r="H816" s="26"/>
      <c r="I816" s="26"/>
      <c r="J816" s="26"/>
      <c r="K816" s="26"/>
      <c r="L816" s="26"/>
      <c r="M816" s="26" t="s">
        <v>1728</v>
      </c>
      <c r="N816" s="26" t="s">
        <v>1729</v>
      </c>
      <c r="O816" s="26"/>
      <c r="P816" s="26" t="s">
        <v>1730</v>
      </c>
      <c r="Q816" s="26" t="s">
        <v>1731</v>
      </c>
      <c r="R816" s="26"/>
      <c r="S816" s="26" t="s">
        <v>1732</v>
      </c>
      <c r="T816" s="26"/>
      <c r="U816" s="26" t="s">
        <v>1733</v>
      </c>
      <c r="V816" s="26" t="s">
        <v>1734</v>
      </c>
      <c r="W816" s="26"/>
      <c r="X816" s="26"/>
      <c r="Y816" s="26" t="s">
        <v>1735</v>
      </c>
      <c r="Z816" s="26" t="s">
        <v>1736</v>
      </c>
      <c r="AA816" s="28" t="s">
        <v>939</v>
      </c>
      <c r="AB816" s="28" t="s">
        <v>1737</v>
      </c>
      <c r="AC816" s="28"/>
      <c r="AD816" s="28"/>
      <c r="AE816" s="28" t="s">
        <v>4</v>
      </c>
      <c r="AF816" s="28" t="s">
        <v>1009</v>
      </c>
      <c r="AG816" s="28" t="s">
        <v>1738</v>
      </c>
      <c r="AH816" s="28" t="s">
        <v>1739</v>
      </c>
      <c r="AI816" s="29"/>
      <c r="AJ816" s="30"/>
      <c r="AK816" s="31"/>
      <c r="AL816" s="328"/>
      <c r="AM816" s="329"/>
      <c r="AN816" s="25"/>
      <c r="AO816" s="24"/>
      <c r="AP816" s="258" t="s">
        <v>1740</v>
      </c>
      <c r="AQ816" s="259"/>
      <c r="AR816" s="259" t="s">
        <v>664</v>
      </c>
      <c r="AS816" s="259" t="s">
        <v>665</v>
      </c>
      <c r="AT816" s="262"/>
      <c r="AU816" s="262"/>
      <c r="AV816" s="262" t="s">
        <v>1727</v>
      </c>
      <c r="AW816" s="262"/>
      <c r="AX816" s="262"/>
      <c r="AY816" s="262"/>
      <c r="AZ816" s="262"/>
      <c r="BA816" s="317">
        <v>117</v>
      </c>
      <c r="BB816" s="390">
        <v>1</v>
      </c>
    </row>
    <row r="817" spans="1:54" ht="24.95" customHeight="1">
      <c r="A817" s="322" t="s">
        <v>6859</v>
      </c>
      <c r="B817" s="19" t="s">
        <v>2209</v>
      </c>
      <c r="C817" s="19">
        <v>19</v>
      </c>
      <c r="D817" s="27" t="s">
        <v>5103</v>
      </c>
      <c r="E817" s="27"/>
      <c r="F817" s="26" t="s">
        <v>5742</v>
      </c>
      <c r="G817" s="26" t="s">
        <v>5104</v>
      </c>
      <c r="H817" s="26"/>
      <c r="I817" s="26"/>
      <c r="J817" s="26"/>
      <c r="K817" s="26"/>
      <c r="L817" s="26"/>
      <c r="M817" s="26" t="s">
        <v>5105</v>
      </c>
      <c r="N817" s="26" t="s">
        <v>5106</v>
      </c>
      <c r="O817" s="26"/>
      <c r="P817" s="26"/>
      <c r="Q817" s="26" t="s">
        <v>743</v>
      </c>
      <c r="R817" s="26"/>
      <c r="S817" s="26"/>
      <c r="T817" s="26"/>
      <c r="U817" s="26"/>
      <c r="V817" s="26"/>
      <c r="W817" s="26"/>
      <c r="X817" s="26"/>
      <c r="Y817" s="26" t="s">
        <v>5107</v>
      </c>
      <c r="Z817" s="26"/>
      <c r="AA817" s="28" t="s">
        <v>5108</v>
      </c>
      <c r="AB817" s="28" t="s">
        <v>5109</v>
      </c>
      <c r="AC817" s="28"/>
      <c r="AD817" s="28"/>
      <c r="AE817" s="28" t="s">
        <v>666</v>
      </c>
      <c r="AF817" s="28" t="s">
        <v>5110</v>
      </c>
      <c r="AG817" s="28" t="s">
        <v>5111</v>
      </c>
      <c r="AH817" s="28" t="s">
        <v>5112</v>
      </c>
      <c r="AI817" s="29"/>
      <c r="AJ817" s="30"/>
      <c r="AK817" s="31"/>
      <c r="AL817" s="328"/>
      <c r="AM817" s="329"/>
      <c r="AN817" s="25"/>
      <c r="AO817" s="24"/>
      <c r="AP817" s="258" t="s">
        <v>744</v>
      </c>
      <c r="AQ817" s="259"/>
      <c r="AR817" s="259" t="s">
        <v>664</v>
      </c>
      <c r="AS817" s="259" t="s">
        <v>665</v>
      </c>
      <c r="AT817" s="262"/>
      <c r="AU817" s="262"/>
      <c r="AV817" s="262"/>
      <c r="AW817" s="262"/>
      <c r="AX817" s="262"/>
      <c r="AY817" s="262"/>
      <c r="AZ817" s="262"/>
      <c r="BA817" s="317">
        <v>523</v>
      </c>
      <c r="BB817" s="390">
        <v>1</v>
      </c>
    </row>
    <row r="818" spans="1:54" ht="24.95" customHeight="1">
      <c r="A818" s="322" t="s">
        <v>6859</v>
      </c>
      <c r="B818" s="19" t="s">
        <v>2203</v>
      </c>
      <c r="C818" s="19">
        <v>6</v>
      </c>
      <c r="D818" s="27" t="s">
        <v>4996</v>
      </c>
      <c r="E818" s="27">
        <v>1</v>
      </c>
      <c r="F818" s="26" t="s">
        <v>5746</v>
      </c>
      <c r="G818" s="26" t="s">
        <v>5121</v>
      </c>
      <c r="H818" s="26"/>
      <c r="I818" s="26"/>
      <c r="J818" s="26"/>
      <c r="K818" s="26"/>
      <c r="L818" s="26"/>
      <c r="M818" s="26" t="s">
        <v>5122</v>
      </c>
      <c r="N818" s="26" t="s">
        <v>5123</v>
      </c>
      <c r="O818" s="26"/>
      <c r="P818" s="26" t="s">
        <v>698</v>
      </c>
      <c r="Q818" s="26" t="s">
        <v>5124</v>
      </c>
      <c r="R818" s="26" t="s">
        <v>5124</v>
      </c>
      <c r="S818" s="26" t="s">
        <v>699</v>
      </c>
      <c r="T818" s="26" t="s">
        <v>5125</v>
      </c>
      <c r="U818" s="26" t="s">
        <v>5126</v>
      </c>
      <c r="V818" s="26" t="s">
        <v>5127</v>
      </c>
      <c r="W818" s="26"/>
      <c r="X818" s="26"/>
      <c r="Y818" s="26" t="s">
        <v>5128</v>
      </c>
      <c r="Z818" s="26" t="s">
        <v>5129</v>
      </c>
      <c r="AA818" s="28" t="s">
        <v>5130</v>
      </c>
      <c r="AB818" s="28" t="s">
        <v>700</v>
      </c>
      <c r="AC818" s="28"/>
      <c r="AD818" s="28"/>
      <c r="AE818" s="28" t="s">
        <v>701</v>
      </c>
      <c r="AF818" s="28" t="s">
        <v>5131</v>
      </c>
      <c r="AG818" s="28" t="s">
        <v>5132</v>
      </c>
      <c r="AH818" s="28" t="s">
        <v>5133</v>
      </c>
      <c r="AI818" s="29"/>
      <c r="AJ818" s="30"/>
      <c r="AK818" s="31"/>
      <c r="AL818" s="328"/>
      <c r="AM818" s="329"/>
      <c r="AN818" s="25"/>
      <c r="AO818" s="24"/>
      <c r="AP818" s="258" t="s">
        <v>702</v>
      </c>
      <c r="AQ818" s="259"/>
      <c r="AR818" s="259" t="s">
        <v>664</v>
      </c>
      <c r="AS818" s="259" t="s">
        <v>665</v>
      </c>
      <c r="AT818" s="262"/>
      <c r="AU818" s="262"/>
      <c r="AV818" s="262"/>
      <c r="AW818" s="262"/>
      <c r="AX818" s="262"/>
      <c r="AY818" s="262"/>
      <c r="AZ818" s="262"/>
      <c r="BA818" s="317">
        <v>16</v>
      </c>
      <c r="BB818" s="390">
        <v>1</v>
      </c>
    </row>
    <row r="819" spans="1:54" ht="24.95" customHeight="1">
      <c r="A819" s="322" t="s">
        <v>6859</v>
      </c>
      <c r="B819" s="19" t="s">
        <v>2203</v>
      </c>
      <c r="C819" s="19">
        <v>6</v>
      </c>
      <c r="D819" s="27" t="s">
        <v>2263</v>
      </c>
      <c r="E819" s="27">
        <v>3</v>
      </c>
      <c r="F819" s="26" t="s">
        <v>5918</v>
      </c>
      <c r="G819" s="26" t="s">
        <v>2264</v>
      </c>
      <c r="H819" s="26"/>
      <c r="I819" s="26"/>
      <c r="J819" s="26"/>
      <c r="K819" s="26"/>
      <c r="L819" s="26"/>
      <c r="M819" s="26" t="s">
        <v>2265</v>
      </c>
      <c r="N819" s="26" t="s">
        <v>2266</v>
      </c>
      <c r="O819" s="26"/>
      <c r="P819" s="26" t="s">
        <v>2267</v>
      </c>
      <c r="Q819" s="26" t="s">
        <v>2268</v>
      </c>
      <c r="R819" s="26"/>
      <c r="S819" s="26" t="s">
        <v>699</v>
      </c>
      <c r="T819" s="26"/>
      <c r="U819" s="26" t="s">
        <v>2269</v>
      </c>
      <c r="V819" s="26" t="s">
        <v>2270</v>
      </c>
      <c r="W819" s="26"/>
      <c r="X819" s="26"/>
      <c r="Y819" s="26" t="s">
        <v>2271</v>
      </c>
      <c r="Z819" s="26" t="s">
        <v>2272</v>
      </c>
      <c r="AA819" s="28" t="s">
        <v>2273</v>
      </c>
      <c r="AB819" s="28" t="s">
        <v>2274</v>
      </c>
      <c r="AC819" s="28"/>
      <c r="AD819" s="28"/>
      <c r="AE819" s="28" t="s">
        <v>4</v>
      </c>
      <c r="AF819" s="28" t="s">
        <v>730</v>
      </c>
      <c r="AG819" s="28" t="s">
        <v>2275</v>
      </c>
      <c r="AH819" s="28" t="s">
        <v>2276</v>
      </c>
      <c r="AI819" s="29"/>
      <c r="AJ819" s="30"/>
      <c r="AK819" s="31"/>
      <c r="AL819" s="328"/>
      <c r="AM819" s="329"/>
      <c r="AN819" s="25" t="s">
        <v>2256</v>
      </c>
      <c r="AO819" s="24">
        <v>45060</v>
      </c>
      <c r="AP819" s="258" t="s">
        <v>2277</v>
      </c>
      <c r="AQ819" s="259"/>
      <c r="AR819" s="259" t="s">
        <v>664</v>
      </c>
      <c r="AS819" s="259" t="s">
        <v>665</v>
      </c>
      <c r="AT819" s="262"/>
      <c r="AU819" s="262"/>
      <c r="AV819" s="262"/>
      <c r="AW819" s="262"/>
      <c r="AX819" s="262"/>
      <c r="AY819" s="262"/>
      <c r="AZ819" s="262"/>
      <c r="BA819" s="317">
        <v>18</v>
      </c>
      <c r="BB819" s="390">
        <v>2</v>
      </c>
    </row>
    <row r="820" spans="1:54" ht="24.95" customHeight="1">
      <c r="A820" s="322" t="s">
        <v>6859</v>
      </c>
      <c r="B820" s="19" t="s">
        <v>2215</v>
      </c>
      <c r="C820" s="19">
        <v>91</v>
      </c>
      <c r="D820" s="27" t="s">
        <v>827</v>
      </c>
      <c r="E820" s="27" t="s">
        <v>1040</v>
      </c>
      <c r="F820" s="26" t="s">
        <v>5747</v>
      </c>
      <c r="G820" s="26" t="s">
        <v>3</v>
      </c>
      <c r="H820" s="26" t="s">
        <v>3</v>
      </c>
      <c r="I820" s="26"/>
      <c r="J820" s="26"/>
      <c r="K820" s="26"/>
      <c r="L820" s="26"/>
      <c r="M820" s="26" t="s">
        <v>1041</v>
      </c>
      <c r="N820" s="26" t="s">
        <v>1042</v>
      </c>
      <c r="O820" s="26"/>
      <c r="P820" s="26" t="s">
        <v>1043</v>
      </c>
      <c r="Q820" s="26" t="s">
        <v>1044</v>
      </c>
      <c r="R820" s="26"/>
      <c r="S820" s="26"/>
      <c r="T820" s="26"/>
      <c r="U820" s="26" t="s">
        <v>3</v>
      </c>
      <c r="V820" s="26"/>
      <c r="W820" s="26"/>
      <c r="X820" s="26"/>
      <c r="Y820" s="26" t="s">
        <v>1045</v>
      </c>
      <c r="Z820" s="26"/>
      <c r="AA820" s="28" t="s">
        <v>1046</v>
      </c>
      <c r="AB820" s="28" t="s">
        <v>1047</v>
      </c>
      <c r="AC820" s="28"/>
      <c r="AD820" s="28"/>
      <c r="AE820" s="28" t="s">
        <v>4</v>
      </c>
      <c r="AF820" s="28" t="s">
        <v>5</v>
      </c>
      <c r="AG820" s="28"/>
      <c r="AH820" s="28" t="s">
        <v>1048</v>
      </c>
      <c r="AI820" s="29"/>
      <c r="AJ820" s="30" t="s">
        <v>848</v>
      </c>
      <c r="AK820" s="31">
        <v>43401</v>
      </c>
      <c r="AL820" s="328"/>
      <c r="AM820" s="329"/>
      <c r="AN820" s="25"/>
      <c r="AO820" s="24"/>
      <c r="AP820" s="258" t="s">
        <v>1049</v>
      </c>
      <c r="AQ820" s="259"/>
      <c r="AR820" s="259" t="s">
        <v>834</v>
      </c>
      <c r="AS820" s="259" t="s">
        <v>665</v>
      </c>
      <c r="AT820" s="262"/>
      <c r="AU820" s="262"/>
      <c r="AV820" s="262" t="s">
        <v>1040</v>
      </c>
      <c r="AW820" s="262"/>
      <c r="AX820" s="262"/>
      <c r="AY820" s="262"/>
      <c r="AZ820" s="262"/>
      <c r="BA820" s="317">
        <v>45</v>
      </c>
      <c r="BB820" s="390">
        <v>1</v>
      </c>
    </row>
    <row r="821" spans="1:54" ht="24.95" customHeight="1">
      <c r="A821" s="322" t="s">
        <v>6860</v>
      </c>
      <c r="B821" s="19" t="s">
        <v>2211</v>
      </c>
      <c r="C821" s="19">
        <v>81</v>
      </c>
      <c r="D821" s="27">
        <v>1</v>
      </c>
      <c r="E821" s="27">
        <v>2</v>
      </c>
      <c r="F821" s="26" t="s">
        <v>5764</v>
      </c>
      <c r="G821" s="26" t="s">
        <v>5180</v>
      </c>
      <c r="H821" s="26" t="s">
        <v>6</v>
      </c>
      <c r="I821" s="26"/>
      <c r="J821" s="26" t="s">
        <v>5181</v>
      </c>
      <c r="K821" s="26"/>
      <c r="L821" s="26"/>
      <c r="M821" s="26" t="s">
        <v>750</v>
      </c>
      <c r="N821" s="26" t="s">
        <v>5182</v>
      </c>
      <c r="O821" s="26"/>
      <c r="P821" s="407" t="s">
        <v>6439</v>
      </c>
      <c r="Q821" s="26" t="s">
        <v>5183</v>
      </c>
      <c r="R821" s="26"/>
      <c r="S821" s="26"/>
      <c r="T821" s="26"/>
      <c r="U821" s="26"/>
      <c r="V821" s="26"/>
      <c r="W821" s="26"/>
      <c r="X821" s="26"/>
      <c r="Y821" s="26" t="s">
        <v>5184</v>
      </c>
      <c r="Z821" s="26"/>
      <c r="AA821" s="28" t="s">
        <v>5185</v>
      </c>
      <c r="AB821" s="28" t="s">
        <v>5186</v>
      </c>
      <c r="AC821" s="28"/>
      <c r="AD821" s="28"/>
      <c r="AE821" s="28" t="s">
        <v>695</v>
      </c>
      <c r="AF821" s="28" t="s">
        <v>735</v>
      </c>
      <c r="AG821" s="28" t="s">
        <v>5187</v>
      </c>
      <c r="AH821" s="28" t="s">
        <v>5188</v>
      </c>
      <c r="AI821" s="29" t="s">
        <v>5189</v>
      </c>
      <c r="AJ821" s="30" t="s">
        <v>4787</v>
      </c>
      <c r="AK821" s="31">
        <v>45075</v>
      </c>
      <c r="AL821" s="328"/>
      <c r="AM821" s="329"/>
      <c r="AN821" s="25"/>
      <c r="AO821" s="24"/>
      <c r="AP821" s="258" t="s">
        <v>751</v>
      </c>
      <c r="AQ821" s="259"/>
      <c r="AR821" s="259" t="s">
        <v>664</v>
      </c>
      <c r="AS821" s="259" t="s">
        <v>665</v>
      </c>
      <c r="AT821" s="262"/>
      <c r="AU821" s="262"/>
      <c r="AV821" s="262"/>
      <c r="AW821" s="262"/>
      <c r="AX821" s="262"/>
      <c r="AY821" s="262"/>
      <c r="AZ821" s="262"/>
      <c r="BA821" s="317">
        <v>547</v>
      </c>
      <c r="BB821" s="390">
        <v>1</v>
      </c>
    </row>
    <row r="822" spans="1:54" ht="24.95" customHeight="1">
      <c r="A822" s="322" t="s">
        <v>6859</v>
      </c>
      <c r="B822" s="19" t="s">
        <v>2215</v>
      </c>
      <c r="C822" s="19">
        <v>91</v>
      </c>
      <c r="D822" s="27" t="s">
        <v>827</v>
      </c>
      <c r="E822" s="27" t="s">
        <v>951</v>
      </c>
      <c r="F822" s="26" t="s">
        <v>5766</v>
      </c>
      <c r="G822" s="26" t="s">
        <v>3</v>
      </c>
      <c r="H822" s="26" t="s">
        <v>3</v>
      </c>
      <c r="I822" s="26"/>
      <c r="J822" s="26"/>
      <c r="K822" s="26"/>
      <c r="L822" s="26"/>
      <c r="M822" s="26" t="s">
        <v>7</v>
      </c>
      <c r="N822" s="26" t="s">
        <v>952</v>
      </c>
      <c r="O822" s="26"/>
      <c r="P822" s="26" t="s">
        <v>953</v>
      </c>
      <c r="Q822" s="26" t="s">
        <v>954</v>
      </c>
      <c r="R822" s="26"/>
      <c r="S822" s="26"/>
      <c r="T822" s="26" t="s">
        <v>955</v>
      </c>
      <c r="U822" s="26" t="s">
        <v>956</v>
      </c>
      <c r="V822" s="26" t="s">
        <v>957</v>
      </c>
      <c r="W822" s="26"/>
      <c r="X822" s="26"/>
      <c r="Y822" s="26" t="s">
        <v>958</v>
      </c>
      <c r="Z822" s="26"/>
      <c r="AA822" s="28" t="s">
        <v>959</v>
      </c>
      <c r="AB822" s="28" t="s">
        <v>960</v>
      </c>
      <c r="AC822" s="28"/>
      <c r="AD822" s="28"/>
      <c r="AE822" s="28" t="s">
        <v>4</v>
      </c>
      <c r="AF822" s="28" t="s">
        <v>5</v>
      </c>
      <c r="AG822" s="28"/>
      <c r="AH822" s="28" t="s">
        <v>961</v>
      </c>
      <c r="AI822" s="29"/>
      <c r="AJ822" s="30" t="s">
        <v>962</v>
      </c>
      <c r="AK822" s="31" t="s">
        <v>3</v>
      </c>
      <c r="AL822" s="328"/>
      <c r="AM822" s="329"/>
      <c r="AN822" s="25"/>
      <c r="AO822" s="24"/>
      <c r="AP822" s="258" t="s">
        <v>963</v>
      </c>
      <c r="AQ822" s="259"/>
      <c r="AR822" s="259" t="s">
        <v>834</v>
      </c>
      <c r="AS822" s="259" t="s">
        <v>665</v>
      </c>
      <c r="AT822" s="262"/>
      <c r="AU822" s="262"/>
      <c r="AV822" s="262" t="s">
        <v>951</v>
      </c>
      <c r="AW822" s="262"/>
      <c r="AX822" s="262"/>
      <c r="AY822" s="262"/>
      <c r="AZ822" s="262"/>
      <c r="BA822" s="317">
        <v>35</v>
      </c>
      <c r="BB822" s="390">
        <v>1</v>
      </c>
    </row>
    <row r="823" spans="1:54" ht="24.95" customHeight="1">
      <c r="A823" s="322" t="s">
        <v>6860</v>
      </c>
      <c r="B823" s="19" t="s">
        <v>2206</v>
      </c>
      <c r="C823" s="19">
        <v>15</v>
      </c>
      <c r="D823" s="27" t="s">
        <v>2207</v>
      </c>
      <c r="E823" s="27"/>
      <c r="F823" s="26" t="s">
        <v>6129</v>
      </c>
      <c r="G823" s="26" t="s">
        <v>3847</v>
      </c>
      <c r="H823" s="26"/>
      <c r="I823" s="26"/>
      <c r="J823" s="26"/>
      <c r="K823" s="26"/>
      <c r="L823" s="26"/>
      <c r="M823" s="26" t="s">
        <v>3848</v>
      </c>
      <c r="N823" s="26" t="s">
        <v>3849</v>
      </c>
      <c r="O823" s="26"/>
      <c r="P823" s="26" t="s">
        <v>3850</v>
      </c>
      <c r="Q823" s="26" t="s">
        <v>3851</v>
      </c>
      <c r="R823" s="407" t="s">
        <v>6754</v>
      </c>
      <c r="S823" s="26" t="s">
        <v>3852</v>
      </c>
      <c r="T823" s="26" t="s">
        <v>3853</v>
      </c>
      <c r="U823" s="26" t="s">
        <v>3853</v>
      </c>
      <c r="V823" s="26" t="s">
        <v>3854</v>
      </c>
      <c r="W823" s="26"/>
      <c r="X823" s="26"/>
      <c r="Y823" s="26" t="s">
        <v>3855</v>
      </c>
      <c r="Z823" s="26" t="s">
        <v>3856</v>
      </c>
      <c r="AA823" s="28" t="s">
        <v>3857</v>
      </c>
      <c r="AB823" s="28" t="s">
        <v>3858</v>
      </c>
      <c r="AC823" s="28"/>
      <c r="AD823" s="28"/>
      <c r="AE823" s="28" t="s">
        <v>4</v>
      </c>
      <c r="AF823" s="28" t="s">
        <v>3859</v>
      </c>
      <c r="AG823" s="28"/>
      <c r="AH823" s="28" t="s">
        <v>3860</v>
      </c>
      <c r="AI823" s="29"/>
      <c r="AJ823" s="30" t="s">
        <v>4787</v>
      </c>
      <c r="AK823" s="31">
        <v>45075</v>
      </c>
      <c r="AL823" s="328"/>
      <c r="AM823" s="329"/>
      <c r="AN823" s="25"/>
      <c r="AO823" s="24"/>
      <c r="AP823" s="258" t="s">
        <v>3861</v>
      </c>
      <c r="AQ823" s="259"/>
      <c r="AR823" s="259" t="s">
        <v>671</v>
      </c>
      <c r="AS823" s="259" t="s">
        <v>665</v>
      </c>
      <c r="AT823" s="262"/>
      <c r="AU823" s="262"/>
      <c r="AV823" s="262"/>
      <c r="AW823" s="262"/>
      <c r="AX823" s="262"/>
      <c r="AY823" s="262"/>
      <c r="AZ823" s="262"/>
      <c r="BA823" s="317">
        <v>406</v>
      </c>
      <c r="BB823" s="390">
        <v>2</v>
      </c>
    </row>
    <row r="824" spans="1:54" ht="24.95" customHeight="1">
      <c r="A824" s="322" t="s">
        <v>6859</v>
      </c>
      <c r="B824" s="19" t="s">
        <v>2211</v>
      </c>
      <c r="C824" s="19">
        <v>81</v>
      </c>
      <c r="D824" s="27">
        <v>4</v>
      </c>
      <c r="E824" s="27">
        <v>1</v>
      </c>
      <c r="F824" s="26" t="s">
        <v>5773</v>
      </c>
      <c r="G824" s="26" t="s">
        <v>5200</v>
      </c>
      <c r="H824" s="26" t="s">
        <v>8</v>
      </c>
      <c r="I824" s="26"/>
      <c r="J824" s="26"/>
      <c r="K824" s="26"/>
      <c r="L824" s="26"/>
      <c r="M824" s="26" t="s">
        <v>5201</v>
      </c>
      <c r="N824" s="26" t="s">
        <v>5202</v>
      </c>
      <c r="O824" s="26"/>
      <c r="P824" s="26"/>
      <c r="Q824" s="26" t="s">
        <v>760</v>
      </c>
      <c r="R824" s="26"/>
      <c r="S824" s="26"/>
      <c r="T824" s="26"/>
      <c r="U824" s="26"/>
      <c r="V824" s="26"/>
      <c r="W824" s="26"/>
      <c r="X824" s="26"/>
      <c r="Y824" s="26" t="s">
        <v>5203</v>
      </c>
      <c r="Z824" s="26"/>
      <c r="AA824" s="28" t="s">
        <v>5204</v>
      </c>
      <c r="AB824" s="28" t="s">
        <v>5205</v>
      </c>
      <c r="AC824" s="28"/>
      <c r="AD824" s="28"/>
      <c r="AE824" s="28" t="s">
        <v>4</v>
      </c>
      <c r="AF824" s="28" t="s">
        <v>761</v>
      </c>
      <c r="AG824" s="28" t="s">
        <v>5206</v>
      </c>
      <c r="AH824" s="28" t="s">
        <v>5207</v>
      </c>
      <c r="AI824" s="29" t="s">
        <v>5208</v>
      </c>
      <c r="AJ824" s="30"/>
      <c r="AK824" s="31"/>
      <c r="AL824" s="328"/>
      <c r="AM824" s="329"/>
      <c r="AN824" s="25"/>
      <c r="AO824" s="24"/>
      <c r="AP824" s="258" t="s">
        <v>762</v>
      </c>
      <c r="AQ824" s="259"/>
      <c r="AR824" s="259" t="s">
        <v>664</v>
      </c>
      <c r="AS824" s="259" t="s">
        <v>665</v>
      </c>
      <c r="AT824" s="262"/>
      <c r="AU824" s="262"/>
      <c r="AV824" s="262"/>
      <c r="AW824" s="262"/>
      <c r="AX824" s="262"/>
      <c r="AY824" s="262"/>
      <c r="AZ824" s="262"/>
      <c r="BA824" s="317">
        <v>552</v>
      </c>
      <c r="BB824" s="390">
        <v>1</v>
      </c>
    </row>
    <row r="825" spans="1:54" ht="24.95" customHeight="1">
      <c r="A825" s="322" t="s">
        <v>6860</v>
      </c>
      <c r="B825" s="19" t="s">
        <v>5209</v>
      </c>
      <c r="C825" s="19">
        <v>5</v>
      </c>
      <c r="D825" s="27" t="s">
        <v>5210</v>
      </c>
      <c r="E825" s="27">
        <v>4</v>
      </c>
      <c r="F825" s="26" t="s">
        <v>5775</v>
      </c>
      <c r="G825" s="26" t="s">
        <v>5211</v>
      </c>
      <c r="H825" s="26"/>
      <c r="I825" s="26"/>
      <c r="J825" s="26"/>
      <c r="K825" s="26"/>
      <c r="L825" s="26"/>
      <c r="M825" s="26" t="s">
        <v>5212</v>
      </c>
      <c r="N825" s="26" t="s">
        <v>5213</v>
      </c>
      <c r="O825" s="26"/>
      <c r="P825" s="407" t="s">
        <v>6738</v>
      </c>
      <c r="Q825" s="26" t="s">
        <v>5214</v>
      </c>
      <c r="R825" s="26"/>
      <c r="S825" s="26"/>
      <c r="T825" s="26"/>
      <c r="U825" s="26" t="s">
        <v>5215</v>
      </c>
      <c r="V825" s="26"/>
      <c r="W825" s="26"/>
      <c r="X825" s="26"/>
      <c r="Y825" s="26" t="s">
        <v>5216</v>
      </c>
      <c r="Z825" s="26" t="s">
        <v>5217</v>
      </c>
      <c r="AA825" s="28" t="s">
        <v>5218</v>
      </c>
      <c r="AB825" s="28" t="s">
        <v>5219</v>
      </c>
      <c r="AC825" s="28"/>
      <c r="AD825" s="28"/>
      <c r="AE825" s="28" t="s">
        <v>691</v>
      </c>
      <c r="AF825" s="28" t="s">
        <v>5220</v>
      </c>
      <c r="AG825" s="28" t="s">
        <v>5221</v>
      </c>
      <c r="AH825" s="28" t="s">
        <v>5222</v>
      </c>
      <c r="AI825" s="29"/>
      <c r="AJ825" s="30" t="s">
        <v>4787</v>
      </c>
      <c r="AK825" s="31">
        <v>45075</v>
      </c>
      <c r="AL825" s="328"/>
      <c r="AM825" s="329"/>
      <c r="AN825" s="25"/>
      <c r="AO825" s="24"/>
      <c r="AP825" s="258" t="s">
        <v>692</v>
      </c>
      <c r="AQ825" s="259"/>
      <c r="AR825" s="259" t="s">
        <v>664</v>
      </c>
      <c r="AS825" s="259" t="s">
        <v>665</v>
      </c>
      <c r="AT825" s="262"/>
      <c r="AU825" s="262"/>
      <c r="AV825" s="262"/>
      <c r="AW825" s="262"/>
      <c r="AX825" s="262"/>
      <c r="AY825" s="262"/>
      <c r="AZ825" s="262"/>
      <c r="BA825" s="317">
        <v>14</v>
      </c>
      <c r="BB825" s="390">
        <v>1</v>
      </c>
    </row>
    <row r="826" spans="1:54" ht="24.95" customHeight="1">
      <c r="A826" s="322" t="s">
        <v>6859</v>
      </c>
      <c r="B826" s="19" t="s">
        <v>2206</v>
      </c>
      <c r="C826" s="19">
        <v>15</v>
      </c>
      <c r="D826" s="27" t="s">
        <v>2207</v>
      </c>
      <c r="E826" s="27"/>
      <c r="F826" s="26" t="s">
        <v>5781</v>
      </c>
      <c r="G826" s="26" t="s">
        <v>5228</v>
      </c>
      <c r="H826" s="26"/>
      <c r="I826" s="26"/>
      <c r="J826" s="26" t="s">
        <v>5229</v>
      </c>
      <c r="K826" s="26" t="s">
        <v>5230</v>
      </c>
      <c r="L826" s="26"/>
      <c r="M826" s="26" t="s">
        <v>5231</v>
      </c>
      <c r="N826" s="26" t="s">
        <v>5232</v>
      </c>
      <c r="O826" s="26"/>
      <c r="P826" s="26" t="s">
        <v>5233</v>
      </c>
      <c r="Q826" s="26" t="s">
        <v>737</v>
      </c>
      <c r="R826" s="26"/>
      <c r="S826" s="26" t="s">
        <v>5234</v>
      </c>
      <c r="T826" s="26"/>
      <c r="U826" s="26" t="s">
        <v>5235</v>
      </c>
      <c r="V826" s="26" t="s">
        <v>5236</v>
      </c>
      <c r="W826" s="26"/>
      <c r="X826" s="26"/>
      <c r="Y826" s="26" t="s">
        <v>5237</v>
      </c>
      <c r="Z826" s="26" t="s">
        <v>731</v>
      </c>
      <c r="AA826" s="28" t="s">
        <v>5238</v>
      </c>
      <c r="AB826" s="28" t="s">
        <v>5239</v>
      </c>
      <c r="AC826" s="28"/>
      <c r="AD826" s="28"/>
      <c r="AE826" s="28" t="s">
        <v>701</v>
      </c>
      <c r="AF826" s="28" t="s">
        <v>738</v>
      </c>
      <c r="AG826" s="28" t="s">
        <v>5240</v>
      </c>
      <c r="AH826" s="28" t="s">
        <v>5241</v>
      </c>
      <c r="AI826" s="29"/>
      <c r="AJ826" s="30"/>
      <c r="AK826" s="31"/>
      <c r="AL826" s="328"/>
      <c r="AM826" s="329"/>
      <c r="AN826" s="25" t="s">
        <v>4853</v>
      </c>
      <c r="AO826" s="24">
        <v>45060</v>
      </c>
      <c r="AP826" s="258" t="s">
        <v>739</v>
      </c>
      <c r="AQ826" s="259"/>
      <c r="AR826" s="259" t="s">
        <v>664</v>
      </c>
      <c r="AS826" s="259" t="s">
        <v>665</v>
      </c>
      <c r="AT826" s="262"/>
      <c r="AU826" s="262"/>
      <c r="AV826" s="262"/>
      <c r="AW826" s="262"/>
      <c r="AX826" s="262"/>
      <c r="AY826" s="262"/>
      <c r="AZ826" s="262"/>
      <c r="BA826" s="317">
        <v>380</v>
      </c>
      <c r="BB826" s="390">
        <v>1</v>
      </c>
    </row>
    <row r="827" spans="1:54" ht="24.95" customHeight="1">
      <c r="A827" s="322" t="s">
        <v>6859</v>
      </c>
      <c r="B827" s="19" t="s">
        <v>2212</v>
      </c>
      <c r="C827" s="19">
        <v>82</v>
      </c>
      <c r="D827" s="27">
        <v>3</v>
      </c>
      <c r="E827" s="27">
        <v>1</v>
      </c>
      <c r="F827" s="26" t="s">
        <v>5783</v>
      </c>
      <c r="G827" s="26" t="s">
        <v>5251</v>
      </c>
      <c r="H827" s="26"/>
      <c r="I827" s="26"/>
      <c r="J827" s="26"/>
      <c r="K827" s="26"/>
      <c r="L827" s="26"/>
      <c r="M827" s="26" t="s">
        <v>5252</v>
      </c>
      <c r="N827" s="26" t="s">
        <v>5253</v>
      </c>
      <c r="O827" s="26"/>
      <c r="P827" s="26"/>
      <c r="Q827" s="26" t="s">
        <v>776</v>
      </c>
      <c r="R827" s="26"/>
      <c r="S827" s="26"/>
      <c r="T827" s="26" t="s">
        <v>5254</v>
      </c>
      <c r="U827" s="26" t="s">
        <v>5255</v>
      </c>
      <c r="V827" s="26"/>
      <c r="W827" s="26"/>
      <c r="X827" s="26"/>
      <c r="Y827" s="26" t="s">
        <v>5256</v>
      </c>
      <c r="Z827" s="26" t="s">
        <v>5257</v>
      </c>
      <c r="AA827" s="28" t="s">
        <v>777</v>
      </c>
      <c r="AB827" s="28" t="s">
        <v>5258</v>
      </c>
      <c r="AC827" s="28"/>
      <c r="AD827" s="28"/>
      <c r="AE827" s="28" t="s">
        <v>687</v>
      </c>
      <c r="AF827" s="28" t="s">
        <v>688</v>
      </c>
      <c r="AG827" s="28" t="s">
        <v>5259</v>
      </c>
      <c r="AH827" s="28" t="s">
        <v>5260</v>
      </c>
      <c r="AI827" s="29"/>
      <c r="AJ827" s="30"/>
      <c r="AK827" s="31"/>
      <c r="AL827" s="328"/>
      <c r="AM827" s="329"/>
      <c r="AN827" s="25"/>
      <c r="AO827" s="24"/>
      <c r="AP827" s="258" t="s">
        <v>778</v>
      </c>
      <c r="AQ827" s="259"/>
      <c r="AR827" s="259" t="s">
        <v>664</v>
      </c>
      <c r="AS827" s="259" t="s">
        <v>665</v>
      </c>
      <c r="AT827" s="262"/>
      <c r="AU827" s="262"/>
      <c r="AV827" s="262"/>
      <c r="AW827" s="262"/>
      <c r="AX827" s="262"/>
      <c r="AY827" s="262"/>
      <c r="AZ827" s="262"/>
      <c r="BA827" s="317">
        <v>558</v>
      </c>
      <c r="BB827" s="390">
        <v>1</v>
      </c>
    </row>
    <row r="828" spans="1:54" ht="24.95" customHeight="1">
      <c r="A828" s="322" t="s">
        <v>6860</v>
      </c>
      <c r="B828" s="19" t="s">
        <v>2212</v>
      </c>
      <c r="C828" s="19">
        <v>82</v>
      </c>
      <c r="D828" s="27">
        <v>3</v>
      </c>
      <c r="E828" s="27">
        <v>1</v>
      </c>
      <c r="F828" s="26" t="s">
        <v>5784</v>
      </c>
      <c r="G828" s="26" t="s">
        <v>5261</v>
      </c>
      <c r="H828" s="26"/>
      <c r="I828" s="26"/>
      <c r="J828" s="26"/>
      <c r="K828" s="26"/>
      <c r="L828" s="26"/>
      <c r="M828" s="26" t="s">
        <v>5252</v>
      </c>
      <c r="N828" s="26" t="s">
        <v>5253</v>
      </c>
      <c r="O828" s="26"/>
      <c r="P828" s="407" t="s">
        <v>6383</v>
      </c>
      <c r="Q828" s="26" t="s">
        <v>776</v>
      </c>
      <c r="R828" s="26"/>
      <c r="S828" s="26"/>
      <c r="T828" s="26" t="s">
        <v>5254</v>
      </c>
      <c r="U828" s="26"/>
      <c r="V828" s="26"/>
      <c r="W828" s="26"/>
      <c r="X828" s="26"/>
      <c r="Y828" s="26" t="s">
        <v>5256</v>
      </c>
      <c r="Z828" s="26" t="s">
        <v>5257</v>
      </c>
      <c r="AA828" s="28" t="s">
        <v>777</v>
      </c>
      <c r="AB828" s="28" t="s">
        <v>5262</v>
      </c>
      <c r="AC828" s="28"/>
      <c r="AD828" s="28"/>
      <c r="AE828" s="28" t="s">
        <v>687</v>
      </c>
      <c r="AF828" s="28" t="s">
        <v>688</v>
      </c>
      <c r="AG828" s="28" t="s">
        <v>5259</v>
      </c>
      <c r="AH828" s="28" t="s">
        <v>5260</v>
      </c>
      <c r="AI828" s="29"/>
      <c r="AJ828" s="30" t="s">
        <v>4787</v>
      </c>
      <c r="AK828" s="31">
        <v>45075</v>
      </c>
      <c r="AL828" s="328"/>
      <c r="AM828" s="329"/>
      <c r="AN828" s="25"/>
      <c r="AO828" s="24"/>
      <c r="AP828" s="258" t="s">
        <v>5785</v>
      </c>
      <c r="AQ828" s="259"/>
      <c r="AR828" s="259" t="s">
        <v>664</v>
      </c>
      <c r="AS828" s="259" t="s">
        <v>665</v>
      </c>
      <c r="AT828" s="262"/>
      <c r="AU828" s="262"/>
      <c r="AV828" s="262"/>
      <c r="AW828" s="262"/>
      <c r="AX828" s="262"/>
      <c r="AY828" s="262"/>
      <c r="AZ828" s="262"/>
      <c r="BA828" s="317">
        <v>647</v>
      </c>
      <c r="BB828" s="390">
        <v>1</v>
      </c>
    </row>
    <row r="829" spans="1:54" ht="24.95" customHeight="1">
      <c r="A829" s="322" t="s">
        <v>6859</v>
      </c>
      <c r="B829" s="19" t="s">
        <v>2212</v>
      </c>
      <c r="C829" s="19">
        <v>82</v>
      </c>
      <c r="D829" s="27">
        <v>3</v>
      </c>
      <c r="E829" s="27">
        <v>4</v>
      </c>
      <c r="F829" s="26" t="s">
        <v>5786</v>
      </c>
      <c r="G829" s="26" t="s">
        <v>3</v>
      </c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 t="s">
        <v>5263</v>
      </c>
      <c r="V829" s="26"/>
      <c r="W829" s="26"/>
      <c r="X829" s="26"/>
      <c r="Y829" s="26" t="s">
        <v>5264</v>
      </c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 t="s">
        <v>781</v>
      </c>
      <c r="AQ829" s="259"/>
      <c r="AR829" s="259" t="s">
        <v>671</v>
      </c>
      <c r="AS829" s="259" t="s">
        <v>665</v>
      </c>
      <c r="AT829" s="262"/>
      <c r="AU829" s="262"/>
      <c r="AV829" s="262"/>
      <c r="AW829" s="262"/>
      <c r="AX829" s="262"/>
      <c r="AY829" s="262"/>
      <c r="AZ829" s="262"/>
      <c r="BA829" s="317">
        <v>561</v>
      </c>
      <c r="BB829" s="390">
        <v>1</v>
      </c>
    </row>
    <row r="830" spans="1:54" ht="24.95" customHeight="1">
      <c r="A830" s="322" t="s">
        <v>6860</v>
      </c>
      <c r="B830" s="19" t="s">
        <v>2215</v>
      </c>
      <c r="C830" s="19">
        <v>91</v>
      </c>
      <c r="D830" s="27" t="s">
        <v>1351</v>
      </c>
      <c r="E830" s="27" t="s">
        <v>1550</v>
      </c>
      <c r="F830" s="26" t="s">
        <v>5791</v>
      </c>
      <c r="G830" s="26" t="s">
        <v>1551</v>
      </c>
      <c r="H830" s="26"/>
      <c r="I830" s="26"/>
      <c r="J830" s="26"/>
      <c r="K830" s="26"/>
      <c r="L830" s="26"/>
      <c r="M830" s="26" t="s">
        <v>1552</v>
      </c>
      <c r="N830" s="26" t="s">
        <v>1553</v>
      </c>
      <c r="O830" s="26"/>
      <c r="P830" s="407" t="s">
        <v>6431</v>
      </c>
      <c r="Q830" s="26" t="s">
        <v>1554</v>
      </c>
      <c r="R830" s="26"/>
      <c r="S830" s="26"/>
      <c r="T830" s="26"/>
      <c r="U830" s="26"/>
      <c r="V830" s="26"/>
      <c r="W830" s="26"/>
      <c r="X830" s="26"/>
      <c r="Y830" s="26" t="s">
        <v>1555</v>
      </c>
      <c r="Z830" s="26"/>
      <c r="AA830" s="28" t="s">
        <v>1556</v>
      </c>
      <c r="AB830" s="28" t="s">
        <v>1557</v>
      </c>
      <c r="AC830" s="28"/>
      <c r="AD830" s="28"/>
      <c r="AE830" s="28" t="s">
        <v>701</v>
      </c>
      <c r="AF830" s="28" t="s">
        <v>904</v>
      </c>
      <c r="AG830" s="28" t="s">
        <v>1558</v>
      </c>
      <c r="AH830" s="28" t="s">
        <v>1559</v>
      </c>
      <c r="AI830" s="29"/>
      <c r="AJ830" s="30" t="s">
        <v>4787</v>
      </c>
      <c r="AK830" s="31">
        <v>45075</v>
      </c>
      <c r="AL830" s="328"/>
      <c r="AM830" s="329"/>
      <c r="AN830" s="25"/>
      <c r="AO830" s="24"/>
      <c r="AP830" s="258" t="s">
        <v>1560</v>
      </c>
      <c r="AQ830" s="259"/>
      <c r="AR830" s="259" t="s">
        <v>664</v>
      </c>
      <c r="AS830" s="259" t="s">
        <v>665</v>
      </c>
      <c r="AT830" s="262"/>
      <c r="AU830" s="262"/>
      <c r="AV830" s="262" t="s">
        <v>1550</v>
      </c>
      <c r="AW830" s="262"/>
      <c r="AX830" s="262"/>
      <c r="AY830" s="262"/>
      <c r="AZ830" s="262"/>
      <c r="BA830" s="317">
        <v>98</v>
      </c>
      <c r="BB830" s="390">
        <v>1</v>
      </c>
    </row>
    <row r="831" spans="1:54" ht="24.95" customHeight="1">
      <c r="A831" s="322" t="s">
        <v>6860</v>
      </c>
      <c r="B831" s="19" t="s">
        <v>2204</v>
      </c>
      <c r="C831" s="19">
        <v>12</v>
      </c>
      <c r="D831" s="27" t="s">
        <v>718</v>
      </c>
      <c r="E831" s="27"/>
      <c r="F831" s="26" t="s">
        <v>5794</v>
      </c>
      <c r="G831" s="26" t="s">
        <v>5277</v>
      </c>
      <c r="H831" s="26"/>
      <c r="I831" s="26"/>
      <c r="J831" s="26"/>
      <c r="K831" s="26"/>
      <c r="L831" s="26"/>
      <c r="M831" s="26" t="s">
        <v>5278</v>
      </c>
      <c r="N831" s="26" t="s">
        <v>5279</v>
      </c>
      <c r="O831" s="26"/>
      <c r="P831" s="407" t="s">
        <v>6715</v>
      </c>
      <c r="Q831" s="26" t="s">
        <v>5280</v>
      </c>
      <c r="R831" s="26"/>
      <c r="S831" s="26"/>
      <c r="T831" s="26"/>
      <c r="U831" s="26" t="s">
        <v>5281</v>
      </c>
      <c r="V831" s="26"/>
      <c r="W831" s="26"/>
      <c r="X831" s="26"/>
      <c r="Y831" s="26" t="s">
        <v>5282</v>
      </c>
      <c r="Z831" s="26"/>
      <c r="AA831" s="28" t="s">
        <v>5283</v>
      </c>
      <c r="AB831" s="28" t="s">
        <v>719</v>
      </c>
      <c r="AC831" s="28"/>
      <c r="AD831" s="28"/>
      <c r="AE831" s="28" t="s">
        <v>701</v>
      </c>
      <c r="AF831" s="28" t="s">
        <v>720</v>
      </c>
      <c r="AG831" s="28" t="s">
        <v>5284</v>
      </c>
      <c r="AH831" s="28" t="s">
        <v>5285</v>
      </c>
      <c r="AI831" s="29" t="s">
        <v>5286</v>
      </c>
      <c r="AJ831" s="30" t="s">
        <v>4787</v>
      </c>
      <c r="AK831" s="31">
        <v>45075</v>
      </c>
      <c r="AL831" s="328"/>
      <c r="AM831" s="329"/>
      <c r="AN831" s="25"/>
      <c r="AO831" s="24"/>
      <c r="AP831" s="258" t="s">
        <v>721</v>
      </c>
      <c r="AQ831" s="259"/>
      <c r="AR831" s="259" t="s">
        <v>664</v>
      </c>
      <c r="AS831" s="259" t="s">
        <v>665</v>
      </c>
      <c r="AT831" s="262"/>
      <c r="AU831" s="262"/>
      <c r="AV831" s="262"/>
      <c r="AW831" s="262"/>
      <c r="AX831" s="262"/>
      <c r="AY831" s="262"/>
      <c r="AZ831" s="262"/>
      <c r="BA831" s="317">
        <v>186</v>
      </c>
      <c r="BB831" s="390">
        <v>1</v>
      </c>
    </row>
    <row r="832" spans="1:54" ht="24.95" customHeight="1">
      <c r="A832" s="322" t="s">
        <v>6859</v>
      </c>
      <c r="B832" s="19" t="s">
        <v>2210</v>
      </c>
      <c r="C832" s="19">
        <v>30</v>
      </c>
      <c r="D832" s="27" t="s">
        <v>4364</v>
      </c>
      <c r="E832" s="27"/>
      <c r="F832" s="26" t="s">
        <v>6250</v>
      </c>
      <c r="G832" s="26" t="s">
        <v>3</v>
      </c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 t="s">
        <v>4380</v>
      </c>
      <c r="U832" s="26" t="s">
        <v>4381</v>
      </c>
      <c r="V832" s="26"/>
      <c r="W832" s="26"/>
      <c r="X832" s="26"/>
      <c r="Y832" s="26"/>
      <c r="Z832" s="26" t="s">
        <v>4382</v>
      </c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 t="s">
        <v>2256</v>
      </c>
      <c r="AO832" s="24">
        <v>45060</v>
      </c>
      <c r="AP832" s="258" t="s">
        <v>4383</v>
      </c>
      <c r="AQ832" s="259"/>
      <c r="AR832" s="259" t="s">
        <v>671</v>
      </c>
      <c r="AS832" s="259" t="s">
        <v>4384</v>
      </c>
      <c r="AT832" s="262"/>
      <c r="AU832" s="262"/>
      <c r="AV832" s="262"/>
      <c r="AW832" s="262"/>
      <c r="AX832" s="262"/>
      <c r="AY832" s="262"/>
      <c r="AZ832" s="262"/>
      <c r="BA832" s="317">
        <v>531</v>
      </c>
      <c r="BB832" s="390">
        <v>2</v>
      </c>
    </row>
    <row r="833" spans="1:54" ht="24.95" customHeight="1">
      <c r="A833" s="322" t="s">
        <v>6859</v>
      </c>
      <c r="B833" s="19" t="s">
        <v>2215</v>
      </c>
      <c r="C833" s="19">
        <v>91</v>
      </c>
      <c r="D833" s="27" t="s">
        <v>827</v>
      </c>
      <c r="E833" s="27" t="s">
        <v>1018</v>
      </c>
      <c r="F833" s="26" t="s">
        <v>5798</v>
      </c>
      <c r="G833" s="26" t="s">
        <v>3</v>
      </c>
      <c r="H833" s="26" t="s">
        <v>3</v>
      </c>
      <c r="I833" s="26"/>
      <c r="J833" s="26"/>
      <c r="K833" s="26"/>
      <c r="L833" s="26"/>
      <c r="M833" s="26" t="s">
        <v>1019</v>
      </c>
      <c r="N833" s="26" t="s">
        <v>1020</v>
      </c>
      <c r="O833" s="26"/>
      <c r="P833" s="26" t="s">
        <v>1021</v>
      </c>
      <c r="Q833" s="26" t="s">
        <v>1022</v>
      </c>
      <c r="R833" s="26"/>
      <c r="S833" s="26"/>
      <c r="T833" s="26"/>
      <c r="U833" s="26" t="s">
        <v>1023</v>
      </c>
      <c r="V833" s="26"/>
      <c r="W833" s="26"/>
      <c r="X833" s="26"/>
      <c r="Y833" s="26" t="s">
        <v>1024</v>
      </c>
      <c r="Z833" s="26"/>
      <c r="AA833" s="28" t="s">
        <v>1025</v>
      </c>
      <c r="AB833" s="28" t="s">
        <v>1026</v>
      </c>
      <c r="AC833" s="28"/>
      <c r="AD833" s="28"/>
      <c r="AE833" s="28" t="s">
        <v>795</v>
      </c>
      <c r="AF833" s="28" t="s">
        <v>796</v>
      </c>
      <c r="AG833" s="28"/>
      <c r="AH833" s="28" t="s">
        <v>1027</v>
      </c>
      <c r="AI833" s="29"/>
      <c r="AJ833" s="30" t="s">
        <v>962</v>
      </c>
      <c r="AK833" s="31" t="s">
        <v>3</v>
      </c>
      <c r="AL833" s="328"/>
      <c r="AM833" s="329"/>
      <c r="AN833" s="25"/>
      <c r="AO833" s="24"/>
      <c r="AP833" s="258" t="s">
        <v>1028</v>
      </c>
      <c r="AQ833" s="259"/>
      <c r="AR833" s="259" t="s">
        <v>834</v>
      </c>
      <c r="AS833" s="259" t="s">
        <v>665</v>
      </c>
      <c r="AT833" s="262"/>
      <c r="AU833" s="262"/>
      <c r="AV833" s="262" t="s">
        <v>1018</v>
      </c>
      <c r="AW833" s="262"/>
      <c r="AX833" s="262"/>
      <c r="AY833" s="262"/>
      <c r="AZ833" s="262"/>
      <c r="BA833" s="317">
        <v>43</v>
      </c>
      <c r="BB833" s="390">
        <v>1</v>
      </c>
    </row>
    <row r="834" spans="1:54" ht="24.95" customHeight="1">
      <c r="A834" s="322" t="s">
        <v>6859</v>
      </c>
      <c r="B834" s="19" t="s">
        <v>2215</v>
      </c>
      <c r="C834" s="19">
        <v>91</v>
      </c>
      <c r="D834" s="27" t="s">
        <v>827</v>
      </c>
      <c r="E834" s="27" t="s">
        <v>978</v>
      </c>
      <c r="F834" s="26" t="s">
        <v>5800</v>
      </c>
      <c r="G834" s="26" t="s">
        <v>3</v>
      </c>
      <c r="H834" s="26" t="s">
        <v>3</v>
      </c>
      <c r="I834" s="26"/>
      <c r="J834" s="26"/>
      <c r="K834" s="26"/>
      <c r="L834" s="26"/>
      <c r="M834" s="26" t="s">
        <v>979</v>
      </c>
      <c r="N834" s="26" t="s">
        <v>980</v>
      </c>
      <c r="O834" s="26"/>
      <c r="P834" s="26" t="s">
        <v>981</v>
      </c>
      <c r="Q834" s="26" t="s">
        <v>982</v>
      </c>
      <c r="R834" s="26"/>
      <c r="S834" s="26"/>
      <c r="T834" s="26"/>
      <c r="U834" s="26" t="s">
        <v>983</v>
      </c>
      <c r="V834" s="26"/>
      <c r="W834" s="26"/>
      <c r="X834" s="26"/>
      <c r="Y834" s="26" t="s">
        <v>984</v>
      </c>
      <c r="Z834" s="26"/>
      <c r="AA834" s="28" t="s">
        <v>985</v>
      </c>
      <c r="AB834" s="28" t="s">
        <v>986</v>
      </c>
      <c r="AC834" s="28"/>
      <c r="AD834" s="28"/>
      <c r="AE834" s="28" t="s">
        <v>701</v>
      </c>
      <c r="AF834" s="28" t="s">
        <v>738</v>
      </c>
      <c r="AG834" s="28"/>
      <c r="AH834" s="28" t="s">
        <v>987</v>
      </c>
      <c r="AI834" s="29"/>
      <c r="AJ834" s="30" t="s">
        <v>3</v>
      </c>
      <c r="AK834" s="31" t="s">
        <v>3</v>
      </c>
      <c r="AL834" s="328"/>
      <c r="AM834" s="329"/>
      <c r="AN834" s="25"/>
      <c r="AO834" s="24"/>
      <c r="AP834" s="258" t="s">
        <v>988</v>
      </c>
      <c r="AQ834" s="259"/>
      <c r="AR834" s="259" t="s">
        <v>834</v>
      </c>
      <c r="AS834" s="259" t="s">
        <v>665</v>
      </c>
      <c r="AT834" s="262"/>
      <c r="AU834" s="262"/>
      <c r="AV834" s="262" t="s">
        <v>978</v>
      </c>
      <c r="AW834" s="262"/>
      <c r="AX834" s="262"/>
      <c r="AY834" s="262"/>
      <c r="AZ834" s="262"/>
      <c r="BA834" s="317">
        <v>38</v>
      </c>
      <c r="BB834" s="390">
        <v>1</v>
      </c>
    </row>
    <row r="835" spans="1:54" ht="24.95" customHeight="1">
      <c r="A835" s="322" t="s">
        <v>6859</v>
      </c>
      <c r="B835" s="19" t="s">
        <v>2206</v>
      </c>
      <c r="C835" s="19">
        <v>15</v>
      </c>
      <c r="D835" s="27" t="s">
        <v>2202</v>
      </c>
      <c r="E835" s="27"/>
      <c r="F835" s="26" t="s">
        <v>6088</v>
      </c>
      <c r="G835" s="26" t="s">
        <v>3424</v>
      </c>
      <c r="H835" s="26"/>
      <c r="I835" s="26"/>
      <c r="J835" s="26"/>
      <c r="K835" s="26"/>
      <c r="L835" s="26"/>
      <c r="M835" s="26" t="s">
        <v>3425</v>
      </c>
      <c r="N835" s="26" t="s">
        <v>3426</v>
      </c>
      <c r="O835" s="26"/>
      <c r="P835" s="26"/>
      <c r="Q835" s="26" t="s">
        <v>3427</v>
      </c>
      <c r="R835" s="26"/>
      <c r="S835" s="26"/>
      <c r="T835" s="26"/>
      <c r="U835" s="26"/>
      <c r="V835" s="26" t="s">
        <v>3428</v>
      </c>
      <c r="W835" s="26"/>
      <c r="X835" s="26"/>
      <c r="Y835" s="26" t="s">
        <v>3429</v>
      </c>
      <c r="Z835" s="26" t="s">
        <v>678</v>
      </c>
      <c r="AA835" s="28" t="s">
        <v>3430</v>
      </c>
      <c r="AB835" s="28" t="s">
        <v>3431</v>
      </c>
      <c r="AC835" s="28"/>
      <c r="AD835" s="28"/>
      <c r="AE835" s="28" t="s">
        <v>4</v>
      </c>
      <c r="AF835" s="28" t="s">
        <v>5</v>
      </c>
      <c r="AG835" s="28" t="s">
        <v>3432</v>
      </c>
      <c r="AH835" s="28" t="s">
        <v>3433</v>
      </c>
      <c r="AI835" s="29"/>
      <c r="AJ835" s="30"/>
      <c r="AK835" s="31"/>
      <c r="AL835" s="328"/>
      <c r="AM835" s="329"/>
      <c r="AN835" s="25" t="s">
        <v>2256</v>
      </c>
      <c r="AO835" s="24">
        <v>45060</v>
      </c>
      <c r="AP835" s="258" t="s">
        <v>3434</v>
      </c>
      <c r="AQ835" s="259"/>
      <c r="AR835" s="259" t="s">
        <v>664</v>
      </c>
      <c r="AS835" s="259" t="s">
        <v>665</v>
      </c>
      <c r="AT835" s="262"/>
      <c r="AU835" s="262"/>
      <c r="AV835" s="262"/>
      <c r="AW835" s="262"/>
      <c r="AX835" s="262"/>
      <c r="AY835" s="262"/>
      <c r="AZ835" s="262"/>
      <c r="BA835" s="317">
        <v>359</v>
      </c>
      <c r="BB835" s="390">
        <v>2</v>
      </c>
    </row>
    <row r="836" spans="1:54" ht="24.95" customHeight="1">
      <c r="A836" s="322" t="s">
        <v>6859</v>
      </c>
      <c r="B836" s="19" t="s">
        <v>2211</v>
      </c>
      <c r="C836" s="19">
        <v>81</v>
      </c>
      <c r="D836" s="27">
        <v>6</v>
      </c>
      <c r="E836" s="27">
        <v>1</v>
      </c>
      <c r="F836" s="26" t="s">
        <v>5803</v>
      </c>
      <c r="G836" s="26" t="s">
        <v>5287</v>
      </c>
      <c r="H836" s="26" t="s">
        <v>8</v>
      </c>
      <c r="I836" s="26"/>
      <c r="J836" s="26"/>
      <c r="K836" s="26"/>
      <c r="L836" s="26"/>
      <c r="M836" s="26" t="s">
        <v>767</v>
      </c>
      <c r="N836" s="26" t="s">
        <v>5288</v>
      </c>
      <c r="O836" s="26"/>
      <c r="P836" s="26"/>
      <c r="Q836" s="26" t="s">
        <v>768</v>
      </c>
      <c r="R836" s="26"/>
      <c r="S836" s="26"/>
      <c r="T836" s="26" t="s">
        <v>5289</v>
      </c>
      <c r="U836" s="26" t="s">
        <v>5290</v>
      </c>
      <c r="V836" s="26"/>
      <c r="W836" s="26"/>
      <c r="X836" s="26"/>
      <c r="Y836" s="26" t="s">
        <v>5291</v>
      </c>
      <c r="Z836" s="26" t="s">
        <v>5292</v>
      </c>
      <c r="AA836" s="28" t="s">
        <v>5293</v>
      </c>
      <c r="AB836" s="28" t="s">
        <v>5294</v>
      </c>
      <c r="AC836" s="28"/>
      <c r="AD836" s="28"/>
      <c r="AE836" s="28" t="s">
        <v>695</v>
      </c>
      <c r="AF836" s="28" t="s">
        <v>765</v>
      </c>
      <c r="AG836" s="28" t="s">
        <v>5295</v>
      </c>
      <c r="AH836" s="28" t="s">
        <v>5296</v>
      </c>
      <c r="AI836" s="29" t="s">
        <v>5297</v>
      </c>
      <c r="AJ836" s="30"/>
      <c r="AK836" s="31"/>
      <c r="AL836" s="328"/>
      <c r="AM836" s="329"/>
      <c r="AN836" s="25"/>
      <c r="AO836" s="24"/>
      <c r="AP836" s="258" t="s">
        <v>769</v>
      </c>
      <c r="AQ836" s="259"/>
      <c r="AR836" s="259" t="s">
        <v>664</v>
      </c>
      <c r="AS836" s="259" t="s">
        <v>665</v>
      </c>
      <c r="AT836" s="262"/>
      <c r="AU836" s="262"/>
      <c r="AV836" s="262"/>
      <c r="AW836" s="262"/>
      <c r="AX836" s="262"/>
      <c r="AY836" s="262"/>
      <c r="AZ836" s="262"/>
      <c r="BA836" s="317">
        <v>554</v>
      </c>
      <c r="BB836" s="390">
        <v>1</v>
      </c>
    </row>
    <row r="837" spans="1:54" ht="24.95" customHeight="1">
      <c r="A837" s="322" t="s">
        <v>6859</v>
      </c>
      <c r="B837" s="19" t="s">
        <v>2215</v>
      </c>
      <c r="C837" s="19">
        <v>91</v>
      </c>
      <c r="D837" s="27" t="s">
        <v>827</v>
      </c>
      <c r="E837" s="27" t="s">
        <v>851</v>
      </c>
      <c r="F837" s="26" t="s">
        <v>5805</v>
      </c>
      <c r="G837" s="26" t="s">
        <v>3</v>
      </c>
      <c r="H837" s="26"/>
      <c r="I837" s="26"/>
      <c r="J837" s="26"/>
      <c r="K837" s="26"/>
      <c r="L837" s="26"/>
      <c r="M837" s="26" t="s">
        <v>852</v>
      </c>
      <c r="N837" s="26" t="s">
        <v>853</v>
      </c>
      <c r="O837" s="26"/>
      <c r="P837" s="26" t="s">
        <v>854</v>
      </c>
      <c r="Q837" s="26" t="s">
        <v>855</v>
      </c>
      <c r="R837" s="26"/>
      <c r="S837" s="26"/>
      <c r="T837" s="26" t="s">
        <v>856</v>
      </c>
      <c r="U837" s="26" t="s">
        <v>857</v>
      </c>
      <c r="V837" s="26" t="s">
        <v>858</v>
      </c>
      <c r="W837" s="26"/>
      <c r="X837" s="26"/>
      <c r="Y837" s="26" t="s">
        <v>859</v>
      </c>
      <c r="Z837" s="26" t="s">
        <v>860</v>
      </c>
      <c r="AA837" s="28" t="s">
        <v>861</v>
      </c>
      <c r="AB837" s="28" t="s">
        <v>862</v>
      </c>
      <c r="AC837" s="28"/>
      <c r="AD837" s="28"/>
      <c r="AE837" s="28" t="s">
        <v>780</v>
      </c>
      <c r="AF837" s="28" t="s">
        <v>863</v>
      </c>
      <c r="AG837" s="28" t="s">
        <v>864</v>
      </c>
      <c r="AH837" s="28" t="s">
        <v>865</v>
      </c>
      <c r="AI837" s="29"/>
      <c r="AJ837" s="30"/>
      <c r="AK837" s="31"/>
      <c r="AL837" s="328"/>
      <c r="AM837" s="329"/>
      <c r="AN837" s="25"/>
      <c r="AO837" s="24"/>
      <c r="AP837" s="258" t="s">
        <v>866</v>
      </c>
      <c r="AQ837" s="259"/>
      <c r="AR837" s="259" t="s">
        <v>664</v>
      </c>
      <c r="AS837" s="259" t="s">
        <v>665</v>
      </c>
      <c r="AT837" s="262"/>
      <c r="AU837" s="262"/>
      <c r="AV837" s="262" t="s">
        <v>851</v>
      </c>
      <c r="AW837" s="262"/>
      <c r="AX837" s="262"/>
      <c r="AY837" s="262"/>
      <c r="AZ837" s="262"/>
      <c r="BA837" s="317">
        <v>25</v>
      </c>
      <c r="BB837" s="390">
        <v>1</v>
      </c>
    </row>
    <row r="838" spans="1:54" ht="24.95" customHeight="1">
      <c r="A838" s="322" t="s">
        <v>6859</v>
      </c>
      <c r="B838" s="19" t="s">
        <v>2215</v>
      </c>
      <c r="C838" s="19">
        <v>91</v>
      </c>
      <c r="D838" s="27" t="s">
        <v>1351</v>
      </c>
      <c r="E838" s="27" t="s">
        <v>1775</v>
      </c>
      <c r="F838" s="26" t="s">
        <v>5817</v>
      </c>
      <c r="G838" s="26" t="s">
        <v>3</v>
      </c>
      <c r="H838" s="26" t="s">
        <v>1776</v>
      </c>
      <c r="I838" s="26"/>
      <c r="J838" s="26"/>
      <c r="K838" s="26"/>
      <c r="L838" s="26"/>
      <c r="M838" s="26" t="s">
        <v>1777</v>
      </c>
      <c r="N838" s="26" t="s">
        <v>1778</v>
      </c>
      <c r="O838" s="26"/>
      <c r="P838" s="26" t="s">
        <v>1779</v>
      </c>
      <c r="Q838" s="26" t="s">
        <v>1518</v>
      </c>
      <c r="R838" s="26"/>
      <c r="S838" s="26"/>
      <c r="T838" s="26" t="s">
        <v>1780</v>
      </c>
      <c r="U838" s="26" t="s">
        <v>1781</v>
      </c>
      <c r="V838" s="26"/>
      <c r="W838" s="26"/>
      <c r="X838" s="26"/>
      <c r="Y838" s="26" t="s">
        <v>1782</v>
      </c>
      <c r="Z838" s="26"/>
      <c r="AA838" s="28" t="s">
        <v>1783</v>
      </c>
      <c r="AB838" s="28" t="s">
        <v>1784</v>
      </c>
      <c r="AC838" s="28"/>
      <c r="AD838" s="28"/>
      <c r="AE838" s="28" t="s">
        <v>4</v>
      </c>
      <c r="AF838" s="28" t="s">
        <v>1785</v>
      </c>
      <c r="AG838" s="28" t="s">
        <v>1786</v>
      </c>
      <c r="AH838" s="28" t="s">
        <v>1787</v>
      </c>
      <c r="AI838" s="29"/>
      <c r="AJ838" s="30"/>
      <c r="AK838" s="31"/>
      <c r="AL838" s="328"/>
      <c r="AM838" s="329"/>
      <c r="AN838" s="25"/>
      <c r="AO838" s="24"/>
      <c r="AP838" s="258" t="s">
        <v>1788</v>
      </c>
      <c r="AQ838" s="259"/>
      <c r="AR838" s="259" t="s">
        <v>664</v>
      </c>
      <c r="AS838" s="259" t="s">
        <v>665</v>
      </c>
      <c r="AT838" s="262"/>
      <c r="AU838" s="262"/>
      <c r="AV838" s="262" t="s">
        <v>1775</v>
      </c>
      <c r="AW838" s="262"/>
      <c r="AX838" s="262"/>
      <c r="AY838" s="262"/>
      <c r="AZ838" s="262"/>
      <c r="BA838" s="317">
        <v>122</v>
      </c>
      <c r="BB838" s="390">
        <v>1</v>
      </c>
    </row>
    <row r="839" spans="1:54" ht="24.95" customHeight="1">
      <c r="A839" s="322" t="s">
        <v>6860</v>
      </c>
      <c r="B839" s="19" t="s">
        <v>2215</v>
      </c>
      <c r="C839" s="19">
        <v>91</v>
      </c>
      <c r="D839" s="27" t="s">
        <v>1351</v>
      </c>
      <c r="E839" s="27" t="s">
        <v>1521</v>
      </c>
      <c r="F839" s="26" t="s">
        <v>5819</v>
      </c>
      <c r="G839" s="26" t="s">
        <v>1522</v>
      </c>
      <c r="H839" s="26"/>
      <c r="I839" s="26"/>
      <c r="J839" s="26"/>
      <c r="K839" s="26"/>
      <c r="L839" s="26"/>
      <c r="M839" s="26">
        <v>1540015</v>
      </c>
      <c r="N839" s="26" t="s">
        <v>1523</v>
      </c>
      <c r="O839" s="26"/>
      <c r="P839" s="407" t="s">
        <v>6416</v>
      </c>
      <c r="Q839" s="26" t="s">
        <v>1524</v>
      </c>
      <c r="R839" s="26"/>
      <c r="S839" s="26"/>
      <c r="T839" s="26" t="s">
        <v>1525</v>
      </c>
      <c r="U839" s="26"/>
      <c r="V839" s="26"/>
      <c r="W839" s="26"/>
      <c r="X839" s="26"/>
      <c r="Y839" s="26" t="s">
        <v>1526</v>
      </c>
      <c r="Z839" s="26"/>
      <c r="AA839" s="28" t="s">
        <v>1527</v>
      </c>
      <c r="AB839" s="28" t="s">
        <v>1528</v>
      </c>
      <c r="AC839" s="28"/>
      <c r="AD839" s="28"/>
      <c r="AE839" s="28" t="s">
        <v>4</v>
      </c>
      <c r="AF839" s="28" t="s">
        <v>706</v>
      </c>
      <c r="AG839" s="28"/>
      <c r="AH839" s="28" t="s">
        <v>1529</v>
      </c>
      <c r="AI839" s="29"/>
      <c r="AJ839" s="30" t="s">
        <v>4787</v>
      </c>
      <c r="AK839" s="31">
        <v>45075</v>
      </c>
      <c r="AL839" s="328"/>
      <c r="AM839" s="329"/>
      <c r="AN839" s="25"/>
      <c r="AO839" s="24"/>
      <c r="AP839" s="258" t="s">
        <v>1530</v>
      </c>
      <c r="AQ839" s="259"/>
      <c r="AR839" s="259" t="s">
        <v>1311</v>
      </c>
      <c r="AS839" s="259" t="s">
        <v>665</v>
      </c>
      <c r="AT839" s="262"/>
      <c r="AU839" s="262"/>
      <c r="AV839" s="262" t="s">
        <v>1521</v>
      </c>
      <c r="AW839" s="262" t="s">
        <v>2221</v>
      </c>
      <c r="AX839" s="262"/>
      <c r="AY839" s="262"/>
      <c r="AZ839" s="262"/>
      <c r="BA839" s="317">
        <v>95</v>
      </c>
      <c r="BB839" s="390">
        <v>1</v>
      </c>
    </row>
    <row r="840" spans="1:54" ht="24.95" customHeight="1">
      <c r="A840" s="322" t="s">
        <v>6859</v>
      </c>
      <c r="B840" s="19" t="s">
        <v>5209</v>
      </c>
      <c r="C840" s="19">
        <v>5</v>
      </c>
      <c r="D840" s="27" t="s">
        <v>5210</v>
      </c>
      <c r="E840" s="27">
        <v>2</v>
      </c>
      <c r="F840" s="26" t="s">
        <v>5820</v>
      </c>
      <c r="G840" s="26" t="s">
        <v>5324</v>
      </c>
      <c r="H840" s="26"/>
      <c r="I840" s="26"/>
      <c r="J840" s="26"/>
      <c r="K840" s="26"/>
      <c r="L840" s="26"/>
      <c r="M840" s="26" t="s">
        <v>5325</v>
      </c>
      <c r="N840" s="26" t="s">
        <v>5326</v>
      </c>
      <c r="O840" s="26"/>
      <c r="P840" s="26"/>
      <c r="Q840" s="26" t="s">
        <v>685</v>
      </c>
      <c r="R840" s="26"/>
      <c r="S840" s="26"/>
      <c r="T840" s="26" t="s">
        <v>5327</v>
      </c>
      <c r="U840" s="26" t="s">
        <v>5328</v>
      </c>
      <c r="V840" s="26"/>
      <c r="W840" s="26"/>
      <c r="X840" s="26"/>
      <c r="Y840" s="26" t="s">
        <v>5329</v>
      </c>
      <c r="Z840" s="26" t="s">
        <v>5217</v>
      </c>
      <c r="AA840" s="28" t="s">
        <v>686</v>
      </c>
      <c r="AB840" s="28" t="s">
        <v>5330</v>
      </c>
      <c r="AC840" s="28"/>
      <c r="AD840" s="28"/>
      <c r="AE840" s="28" t="s">
        <v>687</v>
      </c>
      <c r="AF840" s="28" t="s">
        <v>688</v>
      </c>
      <c r="AG840" s="28" t="s">
        <v>5331</v>
      </c>
      <c r="AH840" s="28" t="s">
        <v>5332</v>
      </c>
      <c r="AI840" s="29"/>
      <c r="AJ840" s="30"/>
      <c r="AK840" s="31"/>
      <c r="AL840" s="328"/>
      <c r="AM840" s="329"/>
      <c r="AN840" s="25"/>
      <c r="AO840" s="24"/>
      <c r="AP840" s="258" t="s">
        <v>689</v>
      </c>
      <c r="AQ840" s="259"/>
      <c r="AR840" s="259" t="s">
        <v>664</v>
      </c>
      <c r="AS840" s="259" t="s">
        <v>665</v>
      </c>
      <c r="AT840" s="262"/>
      <c r="AU840" s="262"/>
      <c r="AV840" s="262"/>
      <c r="AW840" s="262"/>
      <c r="AX840" s="262"/>
      <c r="AY840" s="262"/>
      <c r="AZ840" s="262"/>
      <c r="BA840" s="317">
        <v>12</v>
      </c>
      <c r="BB840" s="390">
        <v>1</v>
      </c>
    </row>
    <row r="841" spans="1:54" ht="24.95" customHeight="1">
      <c r="A841" s="322" t="s">
        <v>6859</v>
      </c>
      <c r="B841" s="19" t="s">
        <v>5333</v>
      </c>
      <c r="C841" s="19">
        <v>7</v>
      </c>
      <c r="D841" s="27" t="s">
        <v>5334</v>
      </c>
      <c r="E841" s="27">
        <v>1</v>
      </c>
      <c r="F841" s="26" t="s">
        <v>5821</v>
      </c>
      <c r="G841" s="26" t="s">
        <v>5335</v>
      </c>
      <c r="H841" s="26"/>
      <c r="I841" s="26"/>
      <c r="J841" s="26"/>
      <c r="K841" s="26"/>
      <c r="L841" s="26"/>
      <c r="M841" s="26" t="s">
        <v>5336</v>
      </c>
      <c r="N841" s="26" t="s">
        <v>5337</v>
      </c>
      <c r="O841" s="26"/>
      <c r="P841" s="26" t="s">
        <v>708</v>
      </c>
      <c r="Q841" s="26" t="s">
        <v>5338</v>
      </c>
      <c r="R841" s="26" t="s">
        <v>5338</v>
      </c>
      <c r="S841" s="26"/>
      <c r="T841" s="26"/>
      <c r="U841" s="26" t="s">
        <v>5339</v>
      </c>
      <c r="V841" s="26"/>
      <c r="W841" s="26"/>
      <c r="X841" s="26"/>
      <c r="Y841" s="26" t="s">
        <v>5340</v>
      </c>
      <c r="Z841" s="26" t="s">
        <v>709</v>
      </c>
      <c r="AA841" s="28" t="s">
        <v>5341</v>
      </c>
      <c r="AB841" s="28" t="s">
        <v>5342</v>
      </c>
      <c r="AC841" s="28"/>
      <c r="AD841" s="28"/>
      <c r="AE841" s="28" t="s">
        <v>4</v>
      </c>
      <c r="AF841" s="28" t="s">
        <v>5</v>
      </c>
      <c r="AG841" s="28" t="s">
        <v>710</v>
      </c>
      <c r="AH841" s="28" t="s">
        <v>5343</v>
      </c>
      <c r="AI841" s="29"/>
      <c r="AJ841" s="30"/>
      <c r="AK841" s="31"/>
      <c r="AL841" s="328"/>
      <c r="AM841" s="329"/>
      <c r="AN841" s="25"/>
      <c r="AO841" s="24"/>
      <c r="AP841" s="258" t="s">
        <v>711</v>
      </c>
      <c r="AQ841" s="259"/>
      <c r="AR841" s="259" t="s">
        <v>664</v>
      </c>
      <c r="AS841" s="259" t="s">
        <v>665</v>
      </c>
      <c r="AT841" s="262"/>
      <c r="AU841" s="262"/>
      <c r="AV841" s="262"/>
      <c r="AW841" s="262"/>
      <c r="AX841" s="262"/>
      <c r="AY841" s="262"/>
      <c r="AZ841" s="262"/>
      <c r="BA841" s="317">
        <v>19</v>
      </c>
      <c r="BB841" s="390">
        <v>1</v>
      </c>
    </row>
    <row r="842" spans="1:54" ht="24.95" customHeight="1">
      <c r="A842" s="322" t="s">
        <v>6860</v>
      </c>
      <c r="B842" s="19" t="s">
        <v>2210</v>
      </c>
      <c r="C842" s="19">
        <v>30</v>
      </c>
      <c r="D842" s="27" t="s">
        <v>4364</v>
      </c>
      <c r="E842" s="27"/>
      <c r="F842" s="26" t="s">
        <v>6251</v>
      </c>
      <c r="G842" s="26" t="s">
        <v>3</v>
      </c>
      <c r="H842" s="26"/>
      <c r="I842" s="26"/>
      <c r="J842" s="26"/>
      <c r="K842" s="26"/>
      <c r="L842" s="26"/>
      <c r="M842" s="26"/>
      <c r="N842" s="26"/>
      <c r="O842" s="26"/>
      <c r="P842" s="407" t="s">
        <v>6529</v>
      </c>
      <c r="Q842" s="26"/>
      <c r="R842" s="26"/>
      <c r="S842" s="26"/>
      <c r="T842" s="26"/>
      <c r="U842" s="26" t="s">
        <v>4365</v>
      </c>
      <c r="V842" s="26"/>
      <c r="W842" s="26"/>
      <c r="X842" s="26"/>
      <c r="Y842" s="26"/>
      <c r="Z842" s="26" t="s">
        <v>4385</v>
      </c>
      <c r="AA842" s="28"/>
      <c r="AB842" s="28"/>
      <c r="AC842" s="28"/>
      <c r="AD842" s="28"/>
      <c r="AE842" s="28"/>
      <c r="AF842" s="28"/>
      <c r="AG842" s="28"/>
      <c r="AH842" s="28"/>
      <c r="AI842" s="29"/>
      <c r="AJ842" s="30" t="s">
        <v>4787</v>
      </c>
      <c r="AK842" s="31">
        <v>45075</v>
      </c>
      <c r="AL842" s="328"/>
      <c r="AM842" s="329"/>
      <c r="AN842" s="25"/>
      <c r="AO842" s="24"/>
      <c r="AP842" s="258" t="s">
        <v>4386</v>
      </c>
      <c r="AQ842" s="259"/>
      <c r="AR842" s="259" t="s">
        <v>671</v>
      </c>
      <c r="AS842" s="259" t="s">
        <v>4387</v>
      </c>
      <c r="AT842" s="262"/>
      <c r="AU842" s="262"/>
      <c r="AV842" s="262"/>
      <c r="AW842" s="262"/>
      <c r="AX842" s="262"/>
      <c r="AY842" s="262"/>
      <c r="AZ842" s="262"/>
      <c r="BA842" s="317">
        <v>532</v>
      </c>
      <c r="BB842" s="390">
        <v>2</v>
      </c>
    </row>
    <row r="843" spans="1:54" ht="24.95" customHeight="1">
      <c r="A843" s="322" t="s">
        <v>6860</v>
      </c>
      <c r="B843" s="19" t="s">
        <v>5333</v>
      </c>
      <c r="C843" s="19">
        <v>7</v>
      </c>
      <c r="D843" s="20" t="s">
        <v>5334</v>
      </c>
      <c r="E843" s="27">
        <v>3</v>
      </c>
      <c r="F843" s="26" t="s">
        <v>5823</v>
      </c>
      <c r="G843" s="26" t="s">
        <v>5344</v>
      </c>
      <c r="H843" s="26"/>
      <c r="I843" s="26"/>
      <c r="J843" s="26" t="s">
        <v>5345</v>
      </c>
      <c r="K843" s="26" t="s">
        <v>5346</v>
      </c>
      <c r="L843" s="26"/>
      <c r="M843" s="26" t="s">
        <v>5347</v>
      </c>
      <c r="N843" s="26" t="s">
        <v>5348</v>
      </c>
      <c r="O843" s="26"/>
      <c r="P843" s="26" t="s">
        <v>5349</v>
      </c>
      <c r="Q843" s="26" t="s">
        <v>5350</v>
      </c>
      <c r="R843" s="407" t="s">
        <v>4792</v>
      </c>
      <c r="S843" s="26" t="s">
        <v>5351</v>
      </c>
      <c r="T843" s="26"/>
      <c r="U843" s="26"/>
      <c r="V843" s="26"/>
      <c r="W843" s="26"/>
      <c r="X843" s="26"/>
      <c r="Y843" s="26" t="s">
        <v>5352</v>
      </c>
      <c r="Z843" s="26" t="s">
        <v>714</v>
      </c>
      <c r="AA843" s="28" t="s">
        <v>5353</v>
      </c>
      <c r="AB843" s="28" t="s">
        <v>715</v>
      </c>
      <c r="AC843" s="28"/>
      <c r="AD843" s="28"/>
      <c r="AE843" s="28" t="s">
        <v>4</v>
      </c>
      <c r="AF843" s="28" t="s">
        <v>716</v>
      </c>
      <c r="AG843" s="28" t="s">
        <v>5354</v>
      </c>
      <c r="AH843" s="28" t="s">
        <v>5355</v>
      </c>
      <c r="AI843" s="29" t="s">
        <v>5356</v>
      </c>
      <c r="AJ843" s="30" t="s">
        <v>4787</v>
      </c>
      <c r="AK843" s="31">
        <v>45075</v>
      </c>
      <c r="AL843" s="328"/>
      <c r="AM843" s="329"/>
      <c r="AN843" s="25"/>
      <c r="AO843" s="24"/>
      <c r="AP843" s="258" t="s">
        <v>717</v>
      </c>
      <c r="AQ843" s="259"/>
      <c r="AR843" s="259" t="s">
        <v>664</v>
      </c>
      <c r="AS843" s="259" t="s">
        <v>665</v>
      </c>
      <c r="AT843" s="262"/>
      <c r="AU843" s="262"/>
      <c r="AV843" s="262"/>
      <c r="AW843" s="262"/>
      <c r="AX843" s="262"/>
      <c r="AY843" s="262"/>
      <c r="AZ843" s="262"/>
      <c r="BA843" s="317">
        <v>21</v>
      </c>
      <c r="BB843" s="390">
        <v>1</v>
      </c>
    </row>
    <row r="844" spans="1:54" ht="24.95" customHeight="1">
      <c r="A844" s="322" t="s">
        <v>6860</v>
      </c>
      <c r="B844" s="19" t="s">
        <v>5209</v>
      </c>
      <c r="C844" s="19">
        <v>5</v>
      </c>
      <c r="D844" s="27" t="s">
        <v>5210</v>
      </c>
      <c r="E844" s="27">
        <v>1</v>
      </c>
      <c r="F844" s="26" t="s">
        <v>5825</v>
      </c>
      <c r="G844" s="26" t="s">
        <v>5362</v>
      </c>
      <c r="H844" s="26"/>
      <c r="I844" s="26"/>
      <c r="J844" s="26"/>
      <c r="K844" s="26"/>
      <c r="L844" s="26"/>
      <c r="M844" s="26" t="s">
        <v>5363</v>
      </c>
      <c r="N844" s="26" t="s">
        <v>5364</v>
      </c>
      <c r="O844" s="26"/>
      <c r="P844" s="407" t="s">
        <v>6744</v>
      </c>
      <c r="Q844" s="26" t="s">
        <v>5365</v>
      </c>
      <c r="R844" s="26" t="s">
        <v>5366</v>
      </c>
      <c r="S844" s="26"/>
      <c r="T844" s="26" t="s">
        <v>5367</v>
      </c>
      <c r="U844" s="26"/>
      <c r="V844" s="26"/>
      <c r="W844" s="26"/>
      <c r="X844" s="26"/>
      <c r="Y844" s="26" t="s">
        <v>5368</v>
      </c>
      <c r="Z844" s="26"/>
      <c r="AA844" s="28" t="s">
        <v>5369</v>
      </c>
      <c r="AB844" s="28" t="s">
        <v>5370</v>
      </c>
      <c r="AC844" s="28"/>
      <c r="AD844" s="28"/>
      <c r="AE844" s="28" t="s">
        <v>4</v>
      </c>
      <c r="AF844" s="28" t="s">
        <v>683</v>
      </c>
      <c r="AG844" s="28" t="s">
        <v>5371</v>
      </c>
      <c r="AH844" s="28" t="s">
        <v>5372</v>
      </c>
      <c r="AI844" s="29"/>
      <c r="AJ844" s="30" t="s">
        <v>4787</v>
      </c>
      <c r="AK844" s="31">
        <v>45075</v>
      </c>
      <c r="AL844" s="328"/>
      <c r="AM844" s="329"/>
      <c r="AN844" s="25"/>
      <c r="AO844" s="24"/>
      <c r="AP844" s="258" t="s">
        <v>684</v>
      </c>
      <c r="AQ844" s="259"/>
      <c r="AR844" s="259" t="s">
        <v>664</v>
      </c>
      <c r="AS844" s="259" t="s">
        <v>665</v>
      </c>
      <c r="AT844" s="262"/>
      <c r="AU844" s="262"/>
      <c r="AV844" s="262"/>
      <c r="AW844" s="262"/>
      <c r="AX844" s="262"/>
      <c r="AY844" s="262"/>
      <c r="AZ844" s="262"/>
      <c r="BA844" s="317">
        <v>11</v>
      </c>
      <c r="BB844" s="390">
        <v>1</v>
      </c>
    </row>
    <row r="845" spans="1:54" ht="24.95" customHeight="1">
      <c r="A845" s="322" t="s">
        <v>6859</v>
      </c>
      <c r="B845" s="19" t="s">
        <v>2215</v>
      </c>
      <c r="C845" s="19">
        <v>91</v>
      </c>
      <c r="D845" s="27" t="s">
        <v>827</v>
      </c>
      <c r="E845" s="27" t="s">
        <v>1055</v>
      </c>
      <c r="F845" s="26" t="s">
        <v>5830</v>
      </c>
      <c r="G845" s="26" t="s">
        <v>3</v>
      </c>
      <c r="H845" s="26" t="s">
        <v>3</v>
      </c>
      <c r="I845" s="26"/>
      <c r="J845" s="26"/>
      <c r="K845" s="26"/>
      <c r="L845" s="26"/>
      <c r="M845" s="26" t="s">
        <v>1056</v>
      </c>
      <c r="N845" s="26" t="s">
        <v>1057</v>
      </c>
      <c r="O845" s="26"/>
      <c r="P845" s="26" t="s">
        <v>1058</v>
      </c>
      <c r="Q845" s="26" t="s">
        <v>1059</v>
      </c>
      <c r="R845" s="26"/>
      <c r="S845" s="26"/>
      <c r="T845" s="26"/>
      <c r="U845" s="26" t="s">
        <v>3</v>
      </c>
      <c r="V845" s="26"/>
      <c r="W845" s="26"/>
      <c r="X845" s="26"/>
      <c r="Y845" s="26"/>
      <c r="Z845" s="26" t="s">
        <v>841</v>
      </c>
      <c r="AA845" s="28"/>
      <c r="AB845" s="28"/>
      <c r="AC845" s="28"/>
      <c r="AD845" s="28"/>
      <c r="AE845" s="28"/>
      <c r="AF845" s="28"/>
      <c r="AG845" s="28"/>
      <c r="AH845" s="28"/>
      <c r="AI845" s="29"/>
      <c r="AJ845" s="30" t="s">
        <v>1060</v>
      </c>
      <c r="AK845" s="31">
        <v>45047</v>
      </c>
      <c r="AL845" s="328"/>
      <c r="AM845" s="329"/>
      <c r="AN845" s="25"/>
      <c r="AO845" s="24"/>
      <c r="AP845" s="258" t="s">
        <v>1061</v>
      </c>
      <c r="AQ845" s="259"/>
      <c r="AR845" s="259" t="s">
        <v>834</v>
      </c>
      <c r="AS845" s="259" t="s">
        <v>1062</v>
      </c>
      <c r="AT845" s="262">
        <v>45047</v>
      </c>
      <c r="AU845" s="262"/>
      <c r="AV845" s="262" t="s">
        <v>1055</v>
      </c>
      <c r="AW845" s="262"/>
      <c r="AX845" s="262"/>
      <c r="AY845" s="262"/>
      <c r="AZ845" s="262"/>
      <c r="BA845" s="317">
        <v>47</v>
      </c>
      <c r="BB845" s="390">
        <v>1</v>
      </c>
    </row>
    <row r="846" spans="1:54" ht="24.95" customHeight="1">
      <c r="A846" s="322" t="s">
        <v>6860</v>
      </c>
      <c r="B846" s="19" t="s">
        <v>2211</v>
      </c>
      <c r="C846" s="19">
        <v>81</v>
      </c>
      <c r="D846" s="27">
        <v>3</v>
      </c>
      <c r="E846" s="27">
        <v>2</v>
      </c>
      <c r="F846" s="26" t="s">
        <v>5840</v>
      </c>
      <c r="G846" s="26" t="s">
        <v>5392</v>
      </c>
      <c r="H846" s="26"/>
      <c r="I846" s="26"/>
      <c r="J846" s="26"/>
      <c r="K846" s="26"/>
      <c r="L846" s="26"/>
      <c r="M846" s="26" t="s">
        <v>752</v>
      </c>
      <c r="N846" s="26" t="s">
        <v>756</v>
      </c>
      <c r="O846" s="26"/>
      <c r="P846" s="407" t="s">
        <v>6421</v>
      </c>
      <c r="Q846" s="26" t="s">
        <v>757</v>
      </c>
      <c r="R846" s="26"/>
      <c r="S846" s="26"/>
      <c r="T846" s="26"/>
      <c r="U846" s="26"/>
      <c r="V846" s="26"/>
      <c r="W846" s="26"/>
      <c r="X846" s="26"/>
      <c r="Y846" s="26" t="s">
        <v>5393</v>
      </c>
      <c r="Z846" s="26"/>
      <c r="AA846" s="28" t="s">
        <v>8</v>
      </c>
      <c r="AB846" s="28" t="s">
        <v>5394</v>
      </c>
      <c r="AC846" s="28"/>
      <c r="AD846" s="28"/>
      <c r="AE846" s="28" t="s">
        <v>723</v>
      </c>
      <c r="AF846" s="28" t="s">
        <v>748</v>
      </c>
      <c r="AG846" s="28" t="s">
        <v>753</v>
      </c>
      <c r="AH846" s="28" t="s">
        <v>758</v>
      </c>
      <c r="AI846" s="29"/>
      <c r="AJ846" s="30" t="s">
        <v>4787</v>
      </c>
      <c r="AK846" s="31">
        <v>45075</v>
      </c>
      <c r="AL846" s="328"/>
      <c r="AM846" s="329"/>
      <c r="AN846" s="25"/>
      <c r="AO846" s="24"/>
      <c r="AP846" s="258" t="s">
        <v>759</v>
      </c>
      <c r="AQ846" s="259"/>
      <c r="AR846" s="259" t="s">
        <v>664</v>
      </c>
      <c r="AS846" s="259" t="s">
        <v>665</v>
      </c>
      <c r="AT846" s="262"/>
      <c r="AU846" s="262"/>
      <c r="AV846" s="262"/>
      <c r="AW846" s="262"/>
      <c r="AX846" s="262"/>
      <c r="AY846" s="262"/>
      <c r="AZ846" s="262"/>
      <c r="BA846" s="317">
        <v>551</v>
      </c>
      <c r="BB846" s="390">
        <v>1</v>
      </c>
    </row>
    <row r="847" spans="1:54" ht="24.95" customHeight="1">
      <c r="A847" s="322" t="s">
        <v>6860</v>
      </c>
      <c r="B847" s="19" t="s">
        <v>2206</v>
      </c>
      <c r="C847" s="19">
        <v>15</v>
      </c>
      <c r="D847" s="27" t="s">
        <v>2202</v>
      </c>
      <c r="E847" s="27"/>
      <c r="F847" s="26" t="s">
        <v>6083</v>
      </c>
      <c r="G847" s="26" t="s">
        <v>3367</v>
      </c>
      <c r="H847" s="26"/>
      <c r="I847" s="26"/>
      <c r="J847" s="26"/>
      <c r="K847" s="26"/>
      <c r="L847" s="26"/>
      <c r="M847" s="26" t="s">
        <v>3368</v>
      </c>
      <c r="N847" s="26" t="s">
        <v>3369</v>
      </c>
      <c r="O847" s="26"/>
      <c r="P847" s="407" t="s">
        <v>6384</v>
      </c>
      <c r="Q847" s="26" t="s">
        <v>3370</v>
      </c>
      <c r="R847" s="26"/>
      <c r="S847" s="26" t="s">
        <v>3371</v>
      </c>
      <c r="T847" s="26"/>
      <c r="U847" s="26" t="s">
        <v>3372</v>
      </c>
      <c r="V847" s="26" t="s">
        <v>3373</v>
      </c>
      <c r="W847" s="26"/>
      <c r="X847" s="26"/>
      <c r="Y847" s="26" t="s">
        <v>3374</v>
      </c>
      <c r="Z847" s="26" t="s">
        <v>678</v>
      </c>
      <c r="AA847" s="28" t="s">
        <v>1107</v>
      </c>
      <c r="AB847" s="28" t="s">
        <v>3375</v>
      </c>
      <c r="AC847" s="28"/>
      <c r="AD847" s="28"/>
      <c r="AE847" s="28" t="s">
        <v>4</v>
      </c>
      <c r="AF847" s="28" t="s">
        <v>706</v>
      </c>
      <c r="AG847" s="28" t="s">
        <v>3376</v>
      </c>
      <c r="AH847" s="28" t="s">
        <v>3377</v>
      </c>
      <c r="AI847" s="29" t="s">
        <v>3378</v>
      </c>
      <c r="AJ847" s="30" t="s">
        <v>4787</v>
      </c>
      <c r="AK847" s="31">
        <v>45075</v>
      </c>
      <c r="AL847" s="328"/>
      <c r="AM847" s="329"/>
      <c r="AN847" s="25"/>
      <c r="AO847" s="24"/>
      <c r="AP847" s="258" t="s">
        <v>3379</v>
      </c>
      <c r="AQ847" s="259"/>
      <c r="AR847" s="259" t="s">
        <v>664</v>
      </c>
      <c r="AS847" s="259" t="s">
        <v>665</v>
      </c>
      <c r="AT847" s="262"/>
      <c r="AU847" s="262"/>
      <c r="AV847" s="262"/>
      <c r="AW847" s="262"/>
      <c r="AX847" s="262"/>
      <c r="AY847" s="262"/>
      <c r="AZ847" s="262"/>
      <c r="BA847" s="317">
        <v>354</v>
      </c>
      <c r="BB847" s="390">
        <v>2</v>
      </c>
    </row>
    <row r="848" spans="1:54" ht="24.95" customHeight="1">
      <c r="A848" s="322" t="s">
        <v>6859</v>
      </c>
      <c r="B848" s="19" t="s">
        <v>2215</v>
      </c>
      <c r="C848" s="19">
        <v>91</v>
      </c>
      <c r="D848" s="27" t="s">
        <v>1351</v>
      </c>
      <c r="E848" s="27" t="s">
        <v>1461</v>
      </c>
      <c r="F848" s="26" t="s">
        <v>5851</v>
      </c>
      <c r="G848" s="26" t="s">
        <v>3</v>
      </c>
      <c r="H848" s="26" t="s">
        <v>3</v>
      </c>
      <c r="I848" s="26"/>
      <c r="J848" s="26"/>
      <c r="K848" s="26"/>
      <c r="L848" s="26"/>
      <c r="M848" s="26" t="s">
        <v>898</v>
      </c>
      <c r="N848" s="26" t="s">
        <v>1462</v>
      </c>
      <c r="O848" s="26"/>
      <c r="P848" s="26" t="s">
        <v>1463</v>
      </c>
      <c r="Q848" s="26" t="s">
        <v>1464</v>
      </c>
      <c r="R848" s="26"/>
      <c r="S848" s="26"/>
      <c r="T848" s="26"/>
      <c r="U848" s="26" t="s">
        <v>3</v>
      </c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 t="s">
        <v>3</v>
      </c>
      <c r="AK848" s="31" t="s">
        <v>3</v>
      </c>
      <c r="AL848" s="328"/>
      <c r="AM848" s="329"/>
      <c r="AN848" s="25"/>
      <c r="AO848" s="24"/>
      <c r="AP848" s="258" t="s">
        <v>1465</v>
      </c>
      <c r="AQ848" s="259"/>
      <c r="AR848" s="259" t="s">
        <v>834</v>
      </c>
      <c r="AS848" s="259" t="s">
        <v>1466</v>
      </c>
      <c r="AT848" s="262"/>
      <c r="AU848" s="262"/>
      <c r="AV848" s="262" t="s">
        <v>1461</v>
      </c>
      <c r="AW848" s="262"/>
      <c r="AX848" s="262"/>
      <c r="AY848" s="262"/>
      <c r="AZ848" s="262"/>
      <c r="BA848" s="317">
        <v>88</v>
      </c>
      <c r="BB848" s="390">
        <v>1</v>
      </c>
    </row>
    <row r="849" spans="1:54" ht="24.95" customHeight="1">
      <c r="A849" s="322" t="s">
        <v>6860</v>
      </c>
      <c r="B849" s="19" t="s">
        <v>2210</v>
      </c>
      <c r="C849" s="19">
        <v>30</v>
      </c>
      <c r="D849" s="27" t="s">
        <v>4364</v>
      </c>
      <c r="E849" s="27"/>
      <c r="F849" s="26" t="s">
        <v>6252</v>
      </c>
      <c r="G849" s="26" t="s">
        <v>3</v>
      </c>
      <c r="H849" s="26"/>
      <c r="I849" s="26"/>
      <c r="J849" s="26"/>
      <c r="K849" s="26"/>
      <c r="L849" s="26"/>
      <c r="M849" s="26"/>
      <c r="N849" s="26"/>
      <c r="O849" s="26"/>
      <c r="P849" s="407" t="s">
        <v>6737</v>
      </c>
      <c r="Q849" s="26"/>
      <c r="R849" s="26"/>
      <c r="S849" s="26"/>
      <c r="T849" s="26" t="s">
        <v>4388</v>
      </c>
      <c r="U849" s="26" t="s">
        <v>4389</v>
      </c>
      <c r="V849" s="26"/>
      <c r="W849" s="26"/>
      <c r="X849" s="26"/>
      <c r="Y849" s="26"/>
      <c r="Z849" s="26" t="s">
        <v>4390</v>
      </c>
      <c r="AA849" s="28"/>
      <c r="AB849" s="28"/>
      <c r="AC849" s="28"/>
      <c r="AD849" s="28"/>
      <c r="AE849" s="28"/>
      <c r="AF849" s="28"/>
      <c r="AG849" s="28"/>
      <c r="AH849" s="28"/>
      <c r="AI849" s="29"/>
      <c r="AJ849" s="30" t="s">
        <v>4787</v>
      </c>
      <c r="AK849" s="31">
        <v>45075</v>
      </c>
      <c r="AL849" s="328"/>
      <c r="AM849" s="329"/>
      <c r="AN849" s="25"/>
      <c r="AO849" s="24"/>
      <c r="AP849" s="258" t="s">
        <v>4391</v>
      </c>
      <c r="AQ849" s="259"/>
      <c r="AR849" s="259" t="s">
        <v>671</v>
      </c>
      <c r="AS849" s="259" t="s">
        <v>4392</v>
      </c>
      <c r="AT849" s="262"/>
      <c r="AU849" s="262"/>
      <c r="AV849" s="262"/>
      <c r="AW849" s="262"/>
      <c r="AX849" s="262"/>
      <c r="AY849" s="262"/>
      <c r="AZ849" s="262"/>
      <c r="BA849" s="317">
        <v>533</v>
      </c>
      <c r="BB849" s="390">
        <v>2</v>
      </c>
    </row>
    <row r="850" spans="1:54" ht="24.95" customHeight="1">
      <c r="A850" s="322" t="s">
        <v>6860</v>
      </c>
      <c r="B850" s="19" t="s">
        <v>5412</v>
      </c>
      <c r="C850" s="19">
        <v>4</v>
      </c>
      <c r="D850" s="27" t="s">
        <v>2202</v>
      </c>
      <c r="E850" s="27"/>
      <c r="F850" s="26" t="s">
        <v>5855</v>
      </c>
      <c r="G850" s="26" t="s">
        <v>5413</v>
      </c>
      <c r="H850" s="26"/>
      <c r="I850" s="26"/>
      <c r="J850" s="26"/>
      <c r="K850" s="26"/>
      <c r="L850" s="26"/>
      <c r="M850" s="26" t="s">
        <v>5414</v>
      </c>
      <c r="N850" s="26" t="s">
        <v>5415</v>
      </c>
      <c r="O850" s="26"/>
      <c r="P850" s="26" t="s">
        <v>5416</v>
      </c>
      <c r="Q850" s="26" t="s">
        <v>5417</v>
      </c>
      <c r="R850" s="407" t="s">
        <v>6465</v>
      </c>
      <c r="S850" s="26" t="s">
        <v>5417</v>
      </c>
      <c r="T850" s="26" t="s">
        <v>5418</v>
      </c>
      <c r="U850" s="26" t="s">
        <v>5419</v>
      </c>
      <c r="V850" s="26" t="s">
        <v>5420</v>
      </c>
      <c r="W850" s="26"/>
      <c r="X850" s="26" t="s">
        <v>5421</v>
      </c>
      <c r="Y850" s="26" t="s">
        <v>5422</v>
      </c>
      <c r="Z850" s="26" t="s">
        <v>681</v>
      </c>
      <c r="AA850" s="28" t="s">
        <v>5423</v>
      </c>
      <c r="AB850" s="28" t="s">
        <v>5424</v>
      </c>
      <c r="AC850" s="28"/>
      <c r="AD850" s="28"/>
      <c r="AE850" s="28" t="s">
        <v>4</v>
      </c>
      <c r="AF850" s="28" t="s">
        <v>675</v>
      </c>
      <c r="AG850" s="28" t="s">
        <v>5425</v>
      </c>
      <c r="AH850" s="28" t="s">
        <v>5426</v>
      </c>
      <c r="AI850" s="29"/>
      <c r="AJ850" s="30" t="s">
        <v>4787</v>
      </c>
      <c r="AK850" s="31">
        <v>45075</v>
      </c>
      <c r="AL850" s="328"/>
      <c r="AM850" s="329"/>
      <c r="AN850" s="25"/>
      <c r="AO850" s="24"/>
      <c r="AP850" s="258" t="s">
        <v>682</v>
      </c>
      <c r="AQ850" s="259"/>
      <c r="AR850" s="259" t="s">
        <v>664</v>
      </c>
      <c r="AS850" s="259" t="s">
        <v>665</v>
      </c>
      <c r="AT850" s="262"/>
      <c r="AU850" s="262"/>
      <c r="AV850" s="262"/>
      <c r="AW850" s="262"/>
      <c r="AX850" s="262"/>
      <c r="AY850" s="262"/>
      <c r="AZ850" s="262"/>
      <c r="BA850" s="317">
        <v>368</v>
      </c>
      <c r="BB850" s="390">
        <v>1</v>
      </c>
    </row>
    <row r="851" spans="1:54" ht="24.95" customHeight="1">
      <c r="A851" s="322" t="s">
        <v>6860</v>
      </c>
      <c r="B851" s="19" t="s">
        <v>5412</v>
      </c>
      <c r="C851" s="19">
        <v>4</v>
      </c>
      <c r="D851" s="27" t="s">
        <v>2202</v>
      </c>
      <c r="E851" s="27"/>
      <c r="F851" s="26" t="s">
        <v>5856</v>
      </c>
      <c r="G851" s="26" t="s">
        <v>5427</v>
      </c>
      <c r="H851" s="26"/>
      <c r="I851" s="26"/>
      <c r="J851" s="26"/>
      <c r="K851" s="26"/>
      <c r="L851" s="26"/>
      <c r="M851" s="26" t="s">
        <v>5428</v>
      </c>
      <c r="N851" s="26" t="s">
        <v>5429</v>
      </c>
      <c r="O851" s="26"/>
      <c r="P851" s="26" t="s">
        <v>5430</v>
      </c>
      <c r="Q851" s="26" t="s">
        <v>5431</v>
      </c>
      <c r="R851" s="407" t="s">
        <v>6664</v>
      </c>
      <c r="S851" s="26" t="s">
        <v>5432</v>
      </c>
      <c r="T851" s="26" t="s">
        <v>5433</v>
      </c>
      <c r="U851" s="26" t="s">
        <v>5434</v>
      </c>
      <c r="V851" s="26" t="s">
        <v>5435</v>
      </c>
      <c r="W851" s="26" t="s">
        <v>5436</v>
      </c>
      <c r="X851" s="26" t="s">
        <v>5437</v>
      </c>
      <c r="Y851" s="26" t="s">
        <v>5438</v>
      </c>
      <c r="Z851" s="26" t="s">
        <v>678</v>
      </c>
      <c r="AA851" s="28" t="s">
        <v>5423</v>
      </c>
      <c r="AB851" s="28" t="s">
        <v>5439</v>
      </c>
      <c r="AC851" s="28"/>
      <c r="AD851" s="28"/>
      <c r="AE851" s="28" t="s">
        <v>4</v>
      </c>
      <c r="AF851" s="28" t="s">
        <v>679</v>
      </c>
      <c r="AG851" s="28" t="s">
        <v>5440</v>
      </c>
      <c r="AH851" s="28" t="s">
        <v>5441</v>
      </c>
      <c r="AI851" s="29"/>
      <c r="AJ851" s="30" t="s">
        <v>4787</v>
      </c>
      <c r="AK851" s="31">
        <v>45075</v>
      </c>
      <c r="AL851" s="328"/>
      <c r="AM851" s="329"/>
      <c r="AN851" s="25"/>
      <c r="AO851" s="24"/>
      <c r="AP851" s="258" t="s">
        <v>680</v>
      </c>
      <c r="AQ851" s="259"/>
      <c r="AR851" s="259" t="s">
        <v>664</v>
      </c>
      <c r="AS851" s="259" t="s">
        <v>665</v>
      </c>
      <c r="AT851" s="262"/>
      <c r="AU851" s="262"/>
      <c r="AV851" s="262"/>
      <c r="AW851" s="262"/>
      <c r="AX851" s="262"/>
      <c r="AY851" s="262"/>
      <c r="AZ851" s="262"/>
      <c r="BA851" s="317">
        <v>361</v>
      </c>
      <c r="BB851" s="390">
        <v>1</v>
      </c>
    </row>
    <row r="852" spans="1:54" ht="24.95" customHeight="1">
      <c r="A852" s="322" t="s">
        <v>6860</v>
      </c>
      <c r="B852" s="19" t="s">
        <v>2201</v>
      </c>
      <c r="C852" s="19">
        <v>1</v>
      </c>
      <c r="D852" s="27">
        <v>1</v>
      </c>
      <c r="E852" s="27">
        <v>4</v>
      </c>
      <c r="F852" s="26" t="s">
        <v>5917</v>
      </c>
      <c r="G852" s="26" t="s">
        <v>3</v>
      </c>
      <c r="H852" s="26"/>
      <c r="I852" s="26"/>
      <c r="J852" s="26"/>
      <c r="K852" s="26"/>
      <c r="L852" s="26"/>
      <c r="M852" s="26" t="s">
        <v>7</v>
      </c>
      <c r="N852" s="26" t="s">
        <v>2250</v>
      </c>
      <c r="O852" s="26"/>
      <c r="P852" s="407" t="s">
        <v>6813</v>
      </c>
      <c r="Q852" s="26" t="s">
        <v>2251</v>
      </c>
      <c r="R852" s="26"/>
      <c r="S852" s="26"/>
      <c r="T852" s="26"/>
      <c r="U852" s="26"/>
      <c r="V852" s="26"/>
      <c r="W852" s="26"/>
      <c r="X852" s="26"/>
      <c r="Y852" s="26"/>
      <c r="Z852" s="26" t="s">
        <v>2253</v>
      </c>
      <c r="AA852" s="28" t="s">
        <v>6</v>
      </c>
      <c r="AB852" s="28" t="s">
        <v>2259</v>
      </c>
      <c r="AC852" s="28"/>
      <c r="AD852" s="28"/>
      <c r="AE852" s="28" t="s">
        <v>4</v>
      </c>
      <c r="AF852" s="28" t="s">
        <v>5</v>
      </c>
      <c r="AG852" s="28" t="s">
        <v>19</v>
      </c>
      <c r="AH852" s="28" t="s">
        <v>2255</v>
      </c>
      <c r="AI852" s="29"/>
      <c r="AJ852" s="30" t="s">
        <v>4787</v>
      </c>
      <c r="AK852" s="31">
        <v>45075</v>
      </c>
      <c r="AL852" s="328"/>
      <c r="AM852" s="329"/>
      <c r="AN852" s="25"/>
      <c r="AO852" s="24"/>
      <c r="AP852" s="258" t="s">
        <v>2260</v>
      </c>
      <c r="AQ852" s="259"/>
      <c r="AR852" s="259" t="s">
        <v>664</v>
      </c>
      <c r="AS852" s="259" t="s">
        <v>2261</v>
      </c>
      <c r="AT852" s="262" t="s">
        <v>2262</v>
      </c>
      <c r="AU852" s="262"/>
      <c r="AV852" s="262"/>
      <c r="AW852" s="262"/>
      <c r="AX852" s="262"/>
      <c r="AY852" s="262"/>
      <c r="AZ852" s="262"/>
      <c r="BA852" s="317">
        <v>4</v>
      </c>
      <c r="BB852" s="390">
        <v>2</v>
      </c>
    </row>
    <row r="853" spans="1:54" ht="24.95" customHeight="1">
      <c r="A853" s="322" t="s">
        <v>6860</v>
      </c>
      <c r="B853" s="19" t="s">
        <v>2201</v>
      </c>
      <c r="C853" s="19">
        <v>1</v>
      </c>
      <c r="D853" s="27">
        <v>2</v>
      </c>
      <c r="E853" s="27">
        <v>1</v>
      </c>
      <c r="F853" s="26" t="s">
        <v>5858</v>
      </c>
      <c r="G853" s="26" t="s">
        <v>5451</v>
      </c>
      <c r="H853" s="26"/>
      <c r="I853" s="26"/>
      <c r="J853" s="26"/>
      <c r="K853" s="26"/>
      <c r="L853" s="26"/>
      <c r="M853" s="26" t="s">
        <v>7</v>
      </c>
      <c r="N853" s="26" t="s">
        <v>5452</v>
      </c>
      <c r="O853" s="26"/>
      <c r="P853" s="26" t="s">
        <v>667</v>
      </c>
      <c r="Q853" s="26"/>
      <c r="R853" s="26"/>
      <c r="S853" s="26">
        <v>338778836</v>
      </c>
      <c r="T853" s="26" t="s">
        <v>668</v>
      </c>
      <c r="U853" s="26" t="s">
        <v>5453</v>
      </c>
      <c r="V853" s="407" t="s">
        <v>6836</v>
      </c>
      <c r="W853" s="26"/>
      <c r="X853" s="26"/>
      <c r="Y853" s="26" t="s">
        <v>5454</v>
      </c>
      <c r="Z853" s="26" t="s">
        <v>5455</v>
      </c>
      <c r="AA853" s="28" t="s">
        <v>6</v>
      </c>
      <c r="AB853" s="28" t="s">
        <v>5456</v>
      </c>
      <c r="AC853" s="28"/>
      <c r="AD853" s="28"/>
      <c r="AE853" s="28"/>
      <c r="AF853" s="28"/>
      <c r="AG853" s="28"/>
      <c r="AH853" s="28"/>
      <c r="AI853" s="29"/>
      <c r="AJ853" s="30" t="s">
        <v>4787</v>
      </c>
      <c r="AK853" s="31">
        <v>45075</v>
      </c>
      <c r="AL853" s="328"/>
      <c r="AM853" s="329"/>
      <c r="AN853" s="25"/>
      <c r="AO853" s="24"/>
      <c r="AP853" s="258" t="s">
        <v>669</v>
      </c>
      <c r="AQ853" s="259"/>
      <c r="AR853" s="259" t="s">
        <v>664</v>
      </c>
      <c r="AS853" s="259" t="s">
        <v>665</v>
      </c>
      <c r="AT853" s="262"/>
      <c r="AU853" s="262"/>
      <c r="AV853" s="262"/>
      <c r="AW853" s="262"/>
      <c r="AX853" s="262"/>
      <c r="AY853" s="262"/>
      <c r="AZ853" s="262"/>
      <c r="BA853" s="317">
        <v>6</v>
      </c>
      <c r="BB853" s="390">
        <v>1</v>
      </c>
    </row>
    <row r="854" spans="1:54" ht="24.95" customHeight="1">
      <c r="A854" s="322" t="s">
        <v>6860</v>
      </c>
      <c r="B854" s="19" t="s">
        <v>2201</v>
      </c>
      <c r="C854" s="19">
        <v>1</v>
      </c>
      <c r="D854" s="27">
        <v>1</v>
      </c>
      <c r="E854" s="27">
        <v>1</v>
      </c>
      <c r="F854" s="26" t="s">
        <v>5859</v>
      </c>
      <c r="G854" s="26" t="s">
        <v>5457</v>
      </c>
      <c r="H854" s="26" t="s">
        <v>5458</v>
      </c>
      <c r="I854" s="26"/>
      <c r="J854" s="26"/>
      <c r="K854" s="26"/>
      <c r="L854" s="26"/>
      <c r="M854" s="26" t="s">
        <v>7</v>
      </c>
      <c r="N854" s="26" t="s">
        <v>5459</v>
      </c>
      <c r="O854" s="26"/>
      <c r="P854" s="26" t="s">
        <v>16</v>
      </c>
      <c r="Q854" s="26" t="s">
        <v>17</v>
      </c>
      <c r="R854" s="26" t="s">
        <v>17</v>
      </c>
      <c r="S854" s="26"/>
      <c r="T854" s="407" t="s">
        <v>0</v>
      </c>
      <c r="U854" s="26" t="s">
        <v>1</v>
      </c>
      <c r="V854" s="26"/>
      <c r="W854" s="26"/>
      <c r="X854" s="26"/>
      <c r="Y854" s="26" t="s">
        <v>5460</v>
      </c>
      <c r="Z854" s="26"/>
      <c r="AA854" s="28" t="s">
        <v>6</v>
      </c>
      <c r="AB854" s="28" t="s">
        <v>10</v>
      </c>
      <c r="AC854" s="28"/>
      <c r="AD854" s="28"/>
      <c r="AE854" s="28"/>
      <c r="AF854" s="28"/>
      <c r="AG854" s="28"/>
      <c r="AH854" s="28"/>
      <c r="AI854" s="29"/>
      <c r="AJ854" s="30" t="s">
        <v>4787</v>
      </c>
      <c r="AK854" s="31">
        <v>45075</v>
      </c>
      <c r="AL854" s="328"/>
      <c r="AM854" s="329"/>
      <c r="AN854" s="25"/>
      <c r="AO854" s="24"/>
      <c r="AP854" s="258" t="s">
        <v>663</v>
      </c>
      <c r="AQ854" s="259"/>
      <c r="AR854" s="259" t="s">
        <v>664</v>
      </c>
      <c r="AS854" s="259" t="s">
        <v>665</v>
      </c>
      <c r="AT854" s="262"/>
      <c r="AU854" s="262"/>
      <c r="AV854" s="262" t="s">
        <v>5461</v>
      </c>
      <c r="AW854" s="262" t="s">
        <v>5462</v>
      </c>
      <c r="AX854" s="262"/>
      <c r="AY854" s="262"/>
      <c r="AZ854" s="262"/>
      <c r="BA854" s="317">
        <v>1</v>
      </c>
      <c r="BB854" s="390">
        <v>1</v>
      </c>
    </row>
    <row r="855" spans="1:54" ht="24.95" customHeight="1">
      <c r="A855" s="322" t="s">
        <v>6859</v>
      </c>
      <c r="B855" s="19" t="s">
        <v>2211</v>
      </c>
      <c r="C855" s="19">
        <v>81</v>
      </c>
      <c r="D855" s="27">
        <v>1</v>
      </c>
      <c r="E855" s="27">
        <v>1</v>
      </c>
      <c r="F855" s="26" t="s">
        <v>5860</v>
      </c>
      <c r="G855" s="26" t="s">
        <v>5463</v>
      </c>
      <c r="H855" s="26"/>
      <c r="I855" s="26"/>
      <c r="J855" s="26" t="s">
        <v>5181</v>
      </c>
      <c r="K855" s="26"/>
      <c r="L855" s="26"/>
      <c r="M855" s="26" t="s">
        <v>5464</v>
      </c>
      <c r="N855" s="26" t="s">
        <v>5465</v>
      </c>
      <c r="O855" s="26"/>
      <c r="P855" s="26" t="s">
        <v>747</v>
      </c>
      <c r="Q855" s="26" t="s">
        <v>747</v>
      </c>
      <c r="R855" s="26"/>
      <c r="S855" s="26"/>
      <c r="T855" s="26"/>
      <c r="U855" s="26"/>
      <c r="V855" s="26"/>
      <c r="W855" s="26"/>
      <c r="X855" s="26"/>
      <c r="Y855" s="26" t="s">
        <v>5466</v>
      </c>
      <c r="Z855" s="26"/>
      <c r="AA855" s="28" t="s">
        <v>6</v>
      </c>
      <c r="AB855" s="28" t="s">
        <v>5467</v>
      </c>
      <c r="AC855" s="28"/>
      <c r="AD855" s="28"/>
      <c r="AE855" s="28" t="s">
        <v>723</v>
      </c>
      <c r="AF855" s="28" t="s">
        <v>748</v>
      </c>
      <c r="AG855" s="28" t="s">
        <v>5468</v>
      </c>
      <c r="AH855" s="28" t="s">
        <v>5469</v>
      </c>
      <c r="AI855" s="29"/>
      <c r="AJ855" s="30"/>
      <c r="AK855" s="31"/>
      <c r="AL855" s="328"/>
      <c r="AM855" s="329"/>
      <c r="AN855" s="25"/>
      <c r="AO855" s="24"/>
      <c r="AP855" s="258" t="s">
        <v>749</v>
      </c>
      <c r="AQ855" s="259"/>
      <c r="AR855" s="259" t="s">
        <v>664</v>
      </c>
      <c r="AS855" s="259" t="s">
        <v>665</v>
      </c>
      <c r="AT855" s="262"/>
      <c r="AU855" s="262"/>
      <c r="AV855" s="262"/>
      <c r="AW855" s="262"/>
      <c r="AX855" s="262"/>
      <c r="AY855" s="262"/>
      <c r="AZ855" s="262"/>
      <c r="BA855" s="317">
        <v>546</v>
      </c>
      <c r="BB855" s="390">
        <v>1</v>
      </c>
    </row>
    <row r="856" spans="1:54" ht="24.95" customHeight="1">
      <c r="A856" s="322" t="s">
        <v>6860</v>
      </c>
      <c r="B856" s="19" t="s">
        <v>2201</v>
      </c>
      <c r="C856" s="19">
        <v>1</v>
      </c>
      <c r="D856" s="27">
        <v>2</v>
      </c>
      <c r="E856" s="27">
        <v>2</v>
      </c>
      <c r="F856" s="26" t="s">
        <v>5861</v>
      </c>
      <c r="G856" s="26" t="s">
        <v>5470</v>
      </c>
      <c r="H856" s="26"/>
      <c r="I856" s="26"/>
      <c r="J856" s="26"/>
      <c r="K856" s="26"/>
      <c r="L856" s="26"/>
      <c r="M856" s="26" t="s">
        <v>7</v>
      </c>
      <c r="N856" s="26" t="s">
        <v>5452</v>
      </c>
      <c r="O856" s="26"/>
      <c r="P856" s="407" t="s">
        <v>6791</v>
      </c>
      <c r="Q856" s="26"/>
      <c r="R856" s="26"/>
      <c r="S856" s="26"/>
      <c r="T856" s="26" t="s">
        <v>5471</v>
      </c>
      <c r="U856" s="26" t="s">
        <v>5472</v>
      </c>
      <c r="V856" s="26"/>
      <c r="W856" s="26"/>
      <c r="X856" s="26"/>
      <c r="Y856" s="26" t="s">
        <v>5473</v>
      </c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 t="s">
        <v>4787</v>
      </c>
      <c r="AK856" s="31">
        <v>45075</v>
      </c>
      <c r="AL856" s="328"/>
      <c r="AM856" s="329"/>
      <c r="AN856" s="25"/>
      <c r="AO856" s="24"/>
      <c r="AP856" s="258" t="s">
        <v>670</v>
      </c>
      <c r="AQ856" s="259"/>
      <c r="AR856" s="259" t="s">
        <v>671</v>
      </c>
      <c r="AS856" s="259" t="s">
        <v>665</v>
      </c>
      <c r="AT856" s="262"/>
      <c r="AU856" s="262"/>
      <c r="AV856" s="262"/>
      <c r="AW856" s="262"/>
      <c r="AX856" s="262"/>
      <c r="AY856" s="262"/>
      <c r="AZ856" s="262"/>
      <c r="BA856" s="317">
        <v>7</v>
      </c>
      <c r="BB856" s="390">
        <v>1</v>
      </c>
    </row>
    <row r="857" spans="1:54" ht="24.95" customHeight="1">
      <c r="A857" s="322" t="s">
        <v>6859</v>
      </c>
      <c r="B857" s="19" t="s">
        <v>2201</v>
      </c>
      <c r="C857" s="19">
        <v>1</v>
      </c>
      <c r="D857" s="27">
        <v>4</v>
      </c>
      <c r="E857" s="27">
        <v>1</v>
      </c>
      <c r="F857" s="26" t="s">
        <v>5862</v>
      </c>
      <c r="G857" s="26" t="s">
        <v>5474</v>
      </c>
      <c r="H857" s="26"/>
      <c r="I857" s="26"/>
      <c r="J857" s="26"/>
      <c r="K857" s="26"/>
      <c r="L857" s="26"/>
      <c r="M857" s="26" t="s">
        <v>673</v>
      </c>
      <c r="N857" s="26" t="s">
        <v>5475</v>
      </c>
      <c r="O857" s="26"/>
      <c r="P857" s="26" t="s">
        <v>674</v>
      </c>
      <c r="Q857" s="26"/>
      <c r="R857" s="26"/>
      <c r="S857" s="26"/>
      <c r="T857" s="26" t="s">
        <v>5476</v>
      </c>
      <c r="U857" s="26" t="s">
        <v>5477</v>
      </c>
      <c r="V857" s="26"/>
      <c r="W857" s="26"/>
      <c r="X857" s="26"/>
      <c r="Y857" s="26" t="s">
        <v>5478</v>
      </c>
      <c r="Z857" s="26"/>
      <c r="AA857" s="28" t="s">
        <v>6</v>
      </c>
      <c r="AB857" s="28" t="s">
        <v>5479</v>
      </c>
      <c r="AC857" s="28"/>
      <c r="AD857" s="28"/>
      <c r="AE857" s="28" t="s">
        <v>4</v>
      </c>
      <c r="AF857" s="28" t="s">
        <v>675</v>
      </c>
      <c r="AG857" s="28" t="s">
        <v>676</v>
      </c>
      <c r="AH857" s="28" t="s">
        <v>5480</v>
      </c>
      <c r="AI857" s="29" t="s">
        <v>5481</v>
      </c>
      <c r="AJ857" s="30"/>
      <c r="AK857" s="31"/>
      <c r="AL857" s="328"/>
      <c r="AM857" s="329"/>
      <c r="AN857" s="25"/>
      <c r="AO857" s="24"/>
      <c r="AP857" s="258" t="s">
        <v>677</v>
      </c>
      <c r="AQ857" s="259"/>
      <c r="AR857" s="259" t="s">
        <v>664</v>
      </c>
      <c r="AS857" s="259" t="s">
        <v>665</v>
      </c>
      <c r="AT857" s="262"/>
      <c r="AU857" s="262"/>
      <c r="AV857" s="262"/>
      <c r="AW857" s="262"/>
      <c r="AX857" s="262"/>
      <c r="AY857" s="262"/>
      <c r="AZ857" s="262"/>
      <c r="BA857" s="317">
        <v>10</v>
      </c>
      <c r="BB857" s="390">
        <v>1</v>
      </c>
    </row>
    <row r="858" spans="1:54" ht="24.95" customHeight="1">
      <c r="A858" s="322" t="s">
        <v>6859</v>
      </c>
      <c r="B858" s="19" t="s">
        <v>5333</v>
      </c>
      <c r="C858" s="19">
        <v>7</v>
      </c>
      <c r="D858" s="27" t="s">
        <v>5334</v>
      </c>
      <c r="E858" s="27">
        <v>2</v>
      </c>
      <c r="F858" s="26" t="s">
        <v>5869</v>
      </c>
      <c r="G858" s="26" t="s">
        <v>5506</v>
      </c>
      <c r="H858" s="26"/>
      <c r="I858" s="26"/>
      <c r="J858" s="26"/>
      <c r="K858" s="26"/>
      <c r="L858" s="26"/>
      <c r="M858" s="26" t="s">
        <v>5507</v>
      </c>
      <c r="N858" s="26" t="s">
        <v>5508</v>
      </c>
      <c r="O858" s="26"/>
      <c r="P858" s="26" t="s">
        <v>712</v>
      </c>
      <c r="Q858" s="26" t="s">
        <v>5509</v>
      </c>
      <c r="R858" s="26"/>
      <c r="S858" s="26"/>
      <c r="T858" s="26"/>
      <c r="U858" s="26" t="s">
        <v>5510</v>
      </c>
      <c r="V858" s="26"/>
      <c r="W858" s="26"/>
      <c r="X858" s="26"/>
      <c r="Y858" s="26" t="s">
        <v>5511</v>
      </c>
      <c r="Z858" s="26" t="s">
        <v>709</v>
      </c>
      <c r="AA858" s="28" t="s">
        <v>5512</v>
      </c>
      <c r="AB858" s="28" t="s">
        <v>5513</v>
      </c>
      <c r="AC858" s="28"/>
      <c r="AD858" s="28"/>
      <c r="AE858" s="28" t="s">
        <v>4</v>
      </c>
      <c r="AF858" s="28" t="s">
        <v>5514</v>
      </c>
      <c r="AG858" s="28" t="s">
        <v>5515</v>
      </c>
      <c r="AH858" s="28" t="s">
        <v>5516</v>
      </c>
      <c r="AI858" s="29"/>
      <c r="AJ858" s="30"/>
      <c r="AK858" s="31"/>
      <c r="AL858" s="328"/>
      <c r="AM858" s="329"/>
      <c r="AN858" s="25"/>
      <c r="AO858" s="24"/>
      <c r="AP858" s="258" t="s">
        <v>713</v>
      </c>
      <c r="AQ858" s="259"/>
      <c r="AR858" s="259" t="s">
        <v>664</v>
      </c>
      <c r="AS858" s="259" t="s">
        <v>665</v>
      </c>
      <c r="AT858" s="262"/>
      <c r="AU858" s="262"/>
      <c r="AV858" s="262"/>
      <c r="AW858" s="262"/>
      <c r="AX858" s="262"/>
      <c r="AY858" s="262"/>
      <c r="AZ858" s="262"/>
      <c r="BA858" s="317">
        <v>20</v>
      </c>
      <c r="BB858" s="390">
        <v>1</v>
      </c>
    </row>
    <row r="859" spans="1:54" ht="24.95" customHeight="1">
      <c r="A859" s="322" t="s">
        <v>6860</v>
      </c>
      <c r="B859" s="19" t="s">
        <v>2206</v>
      </c>
      <c r="C859" s="19">
        <v>15</v>
      </c>
      <c r="D859" s="27" t="s">
        <v>2208</v>
      </c>
      <c r="E859" s="27"/>
      <c r="F859" s="26" t="s">
        <v>5870</v>
      </c>
      <c r="G859" s="26" t="s">
        <v>5517</v>
      </c>
      <c r="H859" s="26"/>
      <c r="I859" s="26"/>
      <c r="J859" s="26"/>
      <c r="K859" s="26"/>
      <c r="L859" s="26"/>
      <c r="M859" s="26" t="s">
        <v>5518</v>
      </c>
      <c r="N859" s="26" t="s">
        <v>5519</v>
      </c>
      <c r="O859" s="26"/>
      <c r="P859" s="407" t="s">
        <v>6730</v>
      </c>
      <c r="Q859" s="26" t="s">
        <v>5520</v>
      </c>
      <c r="R859" s="26"/>
      <c r="S859" s="26" t="s">
        <v>740</v>
      </c>
      <c r="T859" s="26"/>
      <c r="U859" s="26" t="s">
        <v>5521</v>
      </c>
      <c r="V859" s="26"/>
      <c r="W859" s="26"/>
      <c r="X859" s="26"/>
      <c r="Y859" s="26" t="s">
        <v>5522</v>
      </c>
      <c r="Z859" s="26" t="s">
        <v>5523</v>
      </c>
      <c r="AA859" s="28" t="s">
        <v>5524</v>
      </c>
      <c r="AB859" s="28" t="s">
        <v>5525</v>
      </c>
      <c r="AC859" s="28"/>
      <c r="AD859" s="28"/>
      <c r="AE859" s="28" t="s">
        <v>695</v>
      </c>
      <c r="AF859" s="28" t="s">
        <v>741</v>
      </c>
      <c r="AG859" s="28" t="s">
        <v>5526</v>
      </c>
      <c r="AH859" s="28" t="s">
        <v>5527</v>
      </c>
      <c r="AI859" s="29"/>
      <c r="AJ859" s="30" t="s">
        <v>4787</v>
      </c>
      <c r="AK859" s="31">
        <v>45075</v>
      </c>
      <c r="AL859" s="328"/>
      <c r="AM859" s="329"/>
      <c r="AN859" s="25"/>
      <c r="AO859" s="24"/>
      <c r="AP859" s="258" t="s">
        <v>5528</v>
      </c>
      <c r="AQ859" s="259"/>
      <c r="AR859" s="259" t="s">
        <v>664</v>
      </c>
      <c r="AS859" s="259" t="s">
        <v>665</v>
      </c>
      <c r="AT859" s="262"/>
      <c r="AU859" s="262"/>
      <c r="AV859" s="262"/>
      <c r="AW859" s="262"/>
      <c r="AX859" s="262"/>
      <c r="AY859" s="262"/>
      <c r="AZ859" s="262"/>
      <c r="BA859" s="317">
        <v>501</v>
      </c>
      <c r="BB859" s="390">
        <v>1</v>
      </c>
    </row>
    <row r="860" spans="1:54" ht="24.95" customHeight="1">
      <c r="A860" s="322" t="s">
        <v>6859</v>
      </c>
      <c r="B860" s="19" t="s">
        <v>2215</v>
      </c>
      <c r="C860" s="19">
        <v>91</v>
      </c>
      <c r="D860" s="27" t="s">
        <v>1351</v>
      </c>
      <c r="E860" s="27" t="s">
        <v>1561</v>
      </c>
      <c r="F860" s="26" t="s">
        <v>5876</v>
      </c>
      <c r="G860" s="26" t="s">
        <v>1562</v>
      </c>
      <c r="H860" s="26"/>
      <c r="I860" s="26"/>
      <c r="J860" s="26"/>
      <c r="K860" s="26"/>
      <c r="L860" s="26"/>
      <c r="M860" s="26" t="s">
        <v>1563</v>
      </c>
      <c r="N860" s="26" t="s">
        <v>1564</v>
      </c>
      <c r="O860" s="26"/>
      <c r="P860" s="26" t="s">
        <v>1565</v>
      </c>
      <c r="Q860" s="26" t="s">
        <v>1566</v>
      </c>
      <c r="R860" s="26"/>
      <c r="S860" s="26" t="s">
        <v>1567</v>
      </c>
      <c r="T860" s="26" t="s">
        <v>1568</v>
      </c>
      <c r="U860" s="26" t="s">
        <v>1569</v>
      </c>
      <c r="V860" s="26"/>
      <c r="W860" s="26"/>
      <c r="X860" s="26"/>
      <c r="Y860" s="26" t="s">
        <v>1570</v>
      </c>
      <c r="Z860" s="26" t="s">
        <v>1404</v>
      </c>
      <c r="AA860" s="28" t="s">
        <v>1571</v>
      </c>
      <c r="AB860" s="28" t="s">
        <v>1572</v>
      </c>
      <c r="AC860" s="28"/>
      <c r="AD860" s="28"/>
      <c r="AE860" s="28" t="s">
        <v>695</v>
      </c>
      <c r="AF860" s="28" t="s">
        <v>1573</v>
      </c>
      <c r="AG860" s="28" t="s">
        <v>1574</v>
      </c>
      <c r="AH860" s="28" t="s">
        <v>1575</v>
      </c>
      <c r="AI860" s="29"/>
      <c r="AJ860" s="30"/>
      <c r="AK860" s="31"/>
      <c r="AL860" s="328"/>
      <c r="AM860" s="329"/>
      <c r="AN860" s="25"/>
      <c r="AO860" s="24"/>
      <c r="AP860" s="258" t="s">
        <v>1576</v>
      </c>
      <c r="AQ860" s="259"/>
      <c r="AR860" s="259" t="s">
        <v>664</v>
      </c>
      <c r="AS860" s="259" t="s">
        <v>665</v>
      </c>
      <c r="AT860" s="262"/>
      <c r="AU860" s="262"/>
      <c r="AV860" s="262" t="s">
        <v>1561</v>
      </c>
      <c r="AW860" s="262"/>
      <c r="AX860" s="262"/>
      <c r="AY860" s="262"/>
      <c r="AZ860" s="262"/>
      <c r="BA860" s="317">
        <v>99</v>
      </c>
      <c r="BB860" s="390">
        <v>1</v>
      </c>
    </row>
    <row r="861" spans="1:54" s="406" customFormat="1" ht="24.95" customHeight="1">
      <c r="A861" s="322" t="s">
        <v>6860</v>
      </c>
      <c r="B861" s="19" t="s">
        <v>2210</v>
      </c>
      <c r="C861" s="19">
        <v>30</v>
      </c>
      <c r="D861" s="27" t="s">
        <v>4364</v>
      </c>
      <c r="E861" s="27"/>
      <c r="F861" s="26" t="s">
        <v>6253</v>
      </c>
      <c r="G861" s="26" t="s">
        <v>3</v>
      </c>
      <c r="H861" s="26"/>
      <c r="I861" s="26"/>
      <c r="J861" s="26"/>
      <c r="K861" s="26"/>
      <c r="L861" s="26"/>
      <c r="M861" s="26"/>
      <c r="N861" s="26"/>
      <c r="O861" s="26"/>
      <c r="P861" s="407" t="s">
        <v>6488</v>
      </c>
      <c r="Q861" s="26"/>
      <c r="R861" s="26"/>
      <c r="S861" s="26"/>
      <c r="T861" s="26" t="s">
        <v>4393</v>
      </c>
      <c r="U861" s="26" t="s">
        <v>4394</v>
      </c>
      <c r="V861" s="26"/>
      <c r="W861" s="26"/>
      <c r="X861" s="26"/>
      <c r="Y861" s="26"/>
      <c r="Z861" s="26" t="s">
        <v>4377</v>
      </c>
      <c r="AA861" s="28"/>
      <c r="AB861" s="28"/>
      <c r="AC861" s="28"/>
      <c r="AD861" s="28"/>
      <c r="AE861" s="28"/>
      <c r="AF861" s="28"/>
      <c r="AG861" s="28"/>
      <c r="AH861" s="28"/>
      <c r="AI861" s="29"/>
      <c r="AJ861" s="30" t="s">
        <v>4787</v>
      </c>
      <c r="AK861" s="31">
        <v>45075</v>
      </c>
      <c r="AL861" s="328"/>
      <c r="AM861" s="329"/>
      <c r="AN861" s="25"/>
      <c r="AO861" s="24"/>
      <c r="AP861" s="258" t="s">
        <v>4395</v>
      </c>
      <c r="AQ861" s="259"/>
      <c r="AR861" s="259" t="s">
        <v>671</v>
      </c>
      <c r="AS861" s="259" t="s">
        <v>4396</v>
      </c>
      <c r="AT861" s="262"/>
      <c r="AU861" s="262"/>
      <c r="AV861" s="262"/>
      <c r="AW861" s="262"/>
      <c r="AX861" s="262"/>
      <c r="AY861" s="262"/>
      <c r="AZ861" s="262"/>
      <c r="BA861" s="317">
        <v>534</v>
      </c>
      <c r="BB861" s="390">
        <v>2</v>
      </c>
    </row>
    <row r="862" spans="1:54" ht="24.95" customHeight="1">
      <c r="A862" s="322" t="s">
        <v>6860</v>
      </c>
      <c r="B862" s="19" t="s">
        <v>2211</v>
      </c>
      <c r="C862" s="19">
        <v>81</v>
      </c>
      <c r="D862" s="27">
        <v>5</v>
      </c>
      <c r="E862" s="27">
        <v>1</v>
      </c>
      <c r="F862" s="26" t="s">
        <v>5888</v>
      </c>
      <c r="G862" s="26" t="s">
        <v>5564</v>
      </c>
      <c r="H862" s="26" t="s">
        <v>8</v>
      </c>
      <c r="I862" s="26"/>
      <c r="J862" s="26"/>
      <c r="K862" s="26" t="s">
        <v>763</v>
      </c>
      <c r="L862" s="26" t="s">
        <v>5565</v>
      </c>
      <c r="M862" s="26" t="s">
        <v>5566</v>
      </c>
      <c r="N862" s="26" t="s">
        <v>5567</v>
      </c>
      <c r="O862" s="26"/>
      <c r="P862" s="407" t="s">
        <v>6509</v>
      </c>
      <c r="Q862" s="26" t="s">
        <v>5568</v>
      </c>
      <c r="R862" s="26"/>
      <c r="S862" s="26"/>
      <c r="T862" s="26"/>
      <c r="U862" s="26"/>
      <c r="V862" s="26"/>
      <c r="W862" s="26"/>
      <c r="X862" s="26"/>
      <c r="Y862" s="26" t="s">
        <v>5569</v>
      </c>
      <c r="Z862" s="26"/>
      <c r="AA862" s="28" t="s">
        <v>764</v>
      </c>
      <c r="AB862" s="28" t="s">
        <v>5570</v>
      </c>
      <c r="AC862" s="28"/>
      <c r="AD862" s="28"/>
      <c r="AE862" s="28" t="s">
        <v>695</v>
      </c>
      <c r="AF862" s="28" t="s">
        <v>765</v>
      </c>
      <c r="AG862" s="28" t="s">
        <v>5571</v>
      </c>
      <c r="AH862" s="28" t="s">
        <v>5572</v>
      </c>
      <c r="AI862" s="29" t="s">
        <v>5573</v>
      </c>
      <c r="AJ862" s="30" t="s">
        <v>4787</v>
      </c>
      <c r="AK862" s="31">
        <v>45075</v>
      </c>
      <c r="AL862" s="328"/>
      <c r="AM862" s="329"/>
      <c r="AN862" s="25"/>
      <c r="AO862" s="24"/>
      <c r="AP862" s="258" t="s">
        <v>766</v>
      </c>
      <c r="AQ862" s="259"/>
      <c r="AR862" s="259" t="s">
        <v>664</v>
      </c>
      <c r="AS862" s="259" t="s">
        <v>665</v>
      </c>
      <c r="AT862" s="262"/>
      <c r="AU862" s="262"/>
      <c r="AV862" s="262"/>
      <c r="AW862" s="262"/>
      <c r="AX862" s="262"/>
      <c r="AY862" s="262"/>
      <c r="AZ862" s="262"/>
      <c r="BA862" s="317">
        <v>553</v>
      </c>
      <c r="BB862" s="390">
        <v>1</v>
      </c>
    </row>
    <row r="863" spans="1:54" ht="24.95" customHeight="1">
      <c r="A863" s="322" t="s">
        <v>6859</v>
      </c>
      <c r="B863" s="19" t="s">
        <v>2211</v>
      </c>
      <c r="C863" s="19">
        <v>81</v>
      </c>
      <c r="D863" s="27">
        <v>2</v>
      </c>
      <c r="E863" s="27">
        <v>2</v>
      </c>
      <c r="F863" s="26" t="s">
        <v>5889</v>
      </c>
      <c r="G863" s="26" t="s">
        <v>3</v>
      </c>
      <c r="H863" s="26"/>
      <c r="I863" s="26"/>
      <c r="J863" s="26"/>
      <c r="K863" s="26"/>
      <c r="L863" s="26"/>
      <c r="M863" s="26" t="s">
        <v>752</v>
      </c>
      <c r="N863" s="26" t="s">
        <v>5490</v>
      </c>
      <c r="O863" s="26"/>
      <c r="P863" s="26"/>
      <c r="Q863" s="26" t="s">
        <v>754</v>
      </c>
      <c r="R863" s="26"/>
      <c r="S863" s="26"/>
      <c r="T863" s="26"/>
      <c r="U863" s="26"/>
      <c r="V863" s="26"/>
      <c r="W863" s="26"/>
      <c r="X863" s="26"/>
      <c r="Y863" s="26"/>
      <c r="Z863" s="26"/>
      <c r="AA863" s="28" t="s">
        <v>5574</v>
      </c>
      <c r="AB863" s="28" t="s">
        <v>5575</v>
      </c>
      <c r="AC863" s="28"/>
      <c r="AD863" s="28"/>
      <c r="AE863" s="28" t="s">
        <v>723</v>
      </c>
      <c r="AF863" s="28" t="s">
        <v>748</v>
      </c>
      <c r="AG863" s="28" t="s">
        <v>753</v>
      </c>
      <c r="AH863" s="28" t="s">
        <v>5494</v>
      </c>
      <c r="AI863" s="29"/>
      <c r="AJ863" s="30"/>
      <c r="AK863" s="31"/>
      <c r="AL863" s="328"/>
      <c r="AM863" s="329"/>
      <c r="AN863" s="25"/>
      <c r="AO863" s="24"/>
      <c r="AP863" s="258" t="s">
        <v>755</v>
      </c>
      <c r="AQ863" s="259"/>
      <c r="AR863" s="259" t="s">
        <v>664</v>
      </c>
      <c r="AS863" s="259" t="s">
        <v>5576</v>
      </c>
      <c r="AT863" s="262"/>
      <c r="AU863" s="262"/>
      <c r="AV863" s="262"/>
      <c r="AW863" s="262"/>
      <c r="AX863" s="262"/>
      <c r="AY863" s="262"/>
      <c r="AZ863" s="262"/>
      <c r="BA863" s="317">
        <v>549</v>
      </c>
      <c r="BB863" s="390">
        <v>1</v>
      </c>
    </row>
    <row r="864" spans="1:54" ht="24.95" customHeight="1">
      <c r="A864" s="322" t="s">
        <v>6860</v>
      </c>
      <c r="B864" s="19" t="s">
        <v>2215</v>
      </c>
      <c r="C864" s="19">
        <v>91</v>
      </c>
      <c r="D864" s="27" t="s">
        <v>1351</v>
      </c>
      <c r="E864" s="27" t="s">
        <v>1540</v>
      </c>
      <c r="F864" s="26" t="s">
        <v>5891</v>
      </c>
      <c r="G864" s="26" t="s">
        <v>1541</v>
      </c>
      <c r="H864" s="26"/>
      <c r="I864" s="26"/>
      <c r="J864" s="26"/>
      <c r="K864" s="26"/>
      <c r="L864" s="26"/>
      <c r="M864" s="26" t="s">
        <v>821</v>
      </c>
      <c r="N864" s="26" t="s">
        <v>1542</v>
      </c>
      <c r="O864" s="26"/>
      <c r="P864" s="26" t="s">
        <v>1543</v>
      </c>
      <c r="Q864" s="26" t="s">
        <v>1544</v>
      </c>
      <c r="R864" s="407" t="s">
        <v>6440</v>
      </c>
      <c r="S864" s="26"/>
      <c r="T864" s="26"/>
      <c r="U864" s="26"/>
      <c r="V864" s="26"/>
      <c r="W864" s="26"/>
      <c r="X864" s="26"/>
      <c r="Y864" s="26" t="s">
        <v>1545</v>
      </c>
      <c r="Z864" s="26"/>
      <c r="AA864" s="28" t="s">
        <v>1546</v>
      </c>
      <c r="AB864" s="28" t="s">
        <v>1547</v>
      </c>
      <c r="AC864" s="28"/>
      <c r="AD864" s="28"/>
      <c r="AE864" s="28" t="s">
        <v>4</v>
      </c>
      <c r="AF864" s="28" t="s">
        <v>5</v>
      </c>
      <c r="AG864" s="28" t="s">
        <v>822</v>
      </c>
      <c r="AH864" s="28" t="s">
        <v>1548</v>
      </c>
      <c r="AI864" s="29"/>
      <c r="AJ864" s="30" t="s">
        <v>4787</v>
      </c>
      <c r="AK864" s="31">
        <v>45075</v>
      </c>
      <c r="AL864" s="328"/>
      <c r="AM864" s="329"/>
      <c r="AN864" s="25"/>
      <c r="AO864" s="24"/>
      <c r="AP864" s="258" t="s">
        <v>1549</v>
      </c>
      <c r="AQ864" s="259"/>
      <c r="AR864" s="259" t="s">
        <v>664</v>
      </c>
      <c r="AS864" s="259" t="s">
        <v>665</v>
      </c>
      <c r="AT864" s="262"/>
      <c r="AU864" s="262"/>
      <c r="AV864" s="262" t="s">
        <v>1540</v>
      </c>
      <c r="AW864" s="262"/>
      <c r="AX864" s="262"/>
      <c r="AY864" s="262"/>
      <c r="AZ864" s="262"/>
      <c r="BA864" s="317">
        <v>97</v>
      </c>
      <c r="BB864" s="390">
        <v>1</v>
      </c>
    </row>
    <row r="865" spans="1:54" ht="24.95" customHeight="1">
      <c r="A865" s="322" t="s">
        <v>6859</v>
      </c>
      <c r="B865" s="19" t="s">
        <v>2215</v>
      </c>
      <c r="C865" s="19">
        <v>91</v>
      </c>
      <c r="D865" s="27" t="s">
        <v>1351</v>
      </c>
      <c r="E865" s="27" t="s">
        <v>1395</v>
      </c>
      <c r="F865" s="26" t="s">
        <v>5897</v>
      </c>
      <c r="G865" s="26" t="s">
        <v>1396</v>
      </c>
      <c r="H865" s="26"/>
      <c r="I865" s="26"/>
      <c r="J865" s="26"/>
      <c r="K865" s="26"/>
      <c r="L865" s="26"/>
      <c r="M865" s="26" t="s">
        <v>1397</v>
      </c>
      <c r="N865" s="26" t="s">
        <v>1398</v>
      </c>
      <c r="O865" s="26"/>
      <c r="P865" s="26" t="s">
        <v>1399</v>
      </c>
      <c r="Q865" s="26" t="s">
        <v>1400</v>
      </c>
      <c r="R865" s="26" t="s">
        <v>1400</v>
      </c>
      <c r="S865" s="26" t="s">
        <v>1400</v>
      </c>
      <c r="T865" s="26" t="s">
        <v>1401</v>
      </c>
      <c r="U865" s="26" t="s">
        <v>1402</v>
      </c>
      <c r="V865" s="26"/>
      <c r="W865" s="26"/>
      <c r="X865" s="26"/>
      <c r="Y865" s="26" t="s">
        <v>1403</v>
      </c>
      <c r="Z865" s="26" t="s">
        <v>1404</v>
      </c>
      <c r="AA865" s="28" t="s">
        <v>1405</v>
      </c>
      <c r="AB865" s="28" t="s">
        <v>1406</v>
      </c>
      <c r="AC865" s="28"/>
      <c r="AD865" s="28"/>
      <c r="AE865" s="28" t="s">
        <v>695</v>
      </c>
      <c r="AF865" s="28" t="s">
        <v>765</v>
      </c>
      <c r="AG865" s="28" t="s">
        <v>1407</v>
      </c>
      <c r="AH865" s="28" t="s">
        <v>1408</v>
      </c>
      <c r="AI865" s="29" t="s">
        <v>1409</v>
      </c>
      <c r="AJ865" s="30"/>
      <c r="AK865" s="31"/>
      <c r="AL865" s="328"/>
      <c r="AM865" s="329"/>
      <c r="AN865" s="25"/>
      <c r="AO865" s="24"/>
      <c r="AP865" s="258" t="s">
        <v>1410</v>
      </c>
      <c r="AQ865" s="259"/>
      <c r="AR865" s="259" t="s">
        <v>664</v>
      </c>
      <c r="AS865" s="259" t="s">
        <v>665</v>
      </c>
      <c r="AT865" s="262"/>
      <c r="AU865" s="262"/>
      <c r="AV865" s="262" t="s">
        <v>1395</v>
      </c>
      <c r="AW865" s="262"/>
      <c r="AX865" s="262"/>
      <c r="AY865" s="262"/>
      <c r="AZ865" s="262"/>
      <c r="BA865" s="317">
        <v>82</v>
      </c>
      <c r="BB865" s="390">
        <v>1</v>
      </c>
    </row>
    <row r="866" spans="1:54" ht="24.95" customHeight="1">
      <c r="A866" s="322" t="s">
        <v>6859</v>
      </c>
      <c r="B866" s="19" t="s">
        <v>5209</v>
      </c>
      <c r="C866" s="19">
        <v>5</v>
      </c>
      <c r="D866" s="27" t="s">
        <v>5210</v>
      </c>
      <c r="E866" s="27">
        <v>9</v>
      </c>
      <c r="F866" s="26" t="s">
        <v>5909</v>
      </c>
      <c r="G866" s="26" t="s">
        <v>5634</v>
      </c>
      <c r="H866" s="26"/>
      <c r="I866" s="26"/>
      <c r="J866" s="26"/>
      <c r="K866" s="26"/>
      <c r="L866" s="26"/>
      <c r="M866" s="26" t="s">
        <v>5635</v>
      </c>
      <c r="N866" s="26" t="s">
        <v>5636</v>
      </c>
      <c r="O866" s="26"/>
      <c r="P866" s="26" t="s">
        <v>693</v>
      </c>
      <c r="Q866" s="26" t="s">
        <v>5637</v>
      </c>
      <c r="R866" s="26"/>
      <c r="S866" s="26">
        <v>352026348</v>
      </c>
      <c r="T866" s="26" t="s">
        <v>5638</v>
      </c>
      <c r="U866" s="26" t="s">
        <v>5639</v>
      </c>
      <c r="V866" s="26" t="s">
        <v>5640</v>
      </c>
      <c r="W866" s="26"/>
      <c r="X866" s="26"/>
      <c r="Y866" s="26" t="s">
        <v>5641</v>
      </c>
      <c r="Z866" s="26" t="s">
        <v>5642</v>
      </c>
      <c r="AA866" s="28" t="s">
        <v>694</v>
      </c>
      <c r="AB866" s="28" t="s">
        <v>5643</v>
      </c>
      <c r="AC866" s="28"/>
      <c r="AD866" s="28"/>
      <c r="AE866" s="28" t="s">
        <v>695</v>
      </c>
      <c r="AF866" s="28" t="s">
        <v>696</v>
      </c>
      <c r="AG866" s="28" t="s">
        <v>5644</v>
      </c>
      <c r="AH866" s="28" t="s">
        <v>5645</v>
      </c>
      <c r="AI866" s="29"/>
      <c r="AJ866" s="30"/>
      <c r="AK866" s="31"/>
      <c r="AL866" s="328"/>
      <c r="AM866" s="329"/>
      <c r="AN866" s="25"/>
      <c r="AO866" s="24"/>
      <c r="AP866" s="258" t="s">
        <v>697</v>
      </c>
      <c r="AQ866" s="259"/>
      <c r="AR866" s="259" t="s">
        <v>664</v>
      </c>
      <c r="AS866" s="259" t="s">
        <v>665</v>
      </c>
      <c r="AT866" s="262"/>
      <c r="AU866" s="262"/>
      <c r="AV866" s="262"/>
      <c r="AW866" s="262"/>
      <c r="AX866" s="262"/>
      <c r="AY866" s="262"/>
      <c r="AZ866" s="262"/>
      <c r="BA866" s="317">
        <v>15</v>
      </c>
      <c r="BB866" s="390">
        <v>1</v>
      </c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6">
    <mergeCell ref="F1:Z1"/>
    <mergeCell ref="AA1:AI1"/>
    <mergeCell ref="AJ1:AO1"/>
    <mergeCell ref="AP1:AP2"/>
    <mergeCell ref="BB1:BB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17"/>
  <sheetViews>
    <sheetView zoomScale="90" zoomScaleNormal="90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4" customWidth="1"/>
    <col min="15" max="15" width="4.59765625" style="34" customWidth="1"/>
    <col min="16" max="16" width="14.296875" style="2" customWidth="1"/>
    <col min="17" max="17" width="14.296875" style="34" customWidth="1"/>
    <col min="18" max="18" width="13.19921875" style="34" customWidth="1"/>
    <col min="19" max="19" width="14.19921875" style="34" bestFit="1" customWidth="1"/>
    <col min="20" max="20" width="18.69921875" style="34" customWidth="1"/>
    <col min="21" max="21" width="21.19921875" style="34" customWidth="1"/>
    <col min="22" max="25" width="15.5" style="34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customWidth="1"/>
    <col min="47" max="52" width="8.796875" style="2" customWidth="1"/>
    <col min="53" max="53" width="15.69921875" style="318" customWidth="1"/>
    <col min="54" max="54" width="14.59765625" style="33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213</v>
      </c>
      <c r="D1" s="395" t="s">
        <v>654</v>
      </c>
      <c r="E1" s="394">
        <v>999</v>
      </c>
      <c r="F1" s="525" t="s">
        <v>590</v>
      </c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6"/>
      <c r="AA1" s="527" t="s">
        <v>591</v>
      </c>
      <c r="AB1" s="527"/>
      <c r="AC1" s="527"/>
      <c r="AD1" s="527"/>
      <c r="AE1" s="527"/>
      <c r="AF1" s="527"/>
      <c r="AG1" s="527"/>
      <c r="AH1" s="527"/>
      <c r="AI1" s="527"/>
      <c r="AJ1" s="528" t="s">
        <v>592</v>
      </c>
      <c r="AK1" s="528"/>
      <c r="AL1" s="528"/>
      <c r="AM1" s="528"/>
      <c r="AN1" s="528"/>
      <c r="AO1" s="529"/>
      <c r="AP1" s="530" t="str">
        <f>" ( "&amp;COUNTA(F:F)-3&amp;"名 )"</f>
        <v xml:space="preserve"> ( 210名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2" t="str">
        <f>" rowMax= "&amp;COUNTA(F:F)</f>
        <v xml:space="preserve"> rowMax= 213</v>
      </c>
      <c r="BB1" s="536" t="s">
        <v>661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32">
        <v>3</v>
      </c>
      <c r="AM2" s="533"/>
      <c r="AN2" s="10"/>
      <c r="AO2" s="9"/>
      <c r="AP2" s="531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7"/>
      <c r="BB2" s="537"/>
    </row>
    <row r="3" spans="1:54" s="18" customFormat="1" ht="33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"("&amp;COLUMN()&amp;")"&amp;CHAR(10)&amp;""</f>
        <v xml:space="preserve">(43)
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88" t="str">
        <f>"("&amp;COLUMN()&amp;")"&amp;CHAR(10)&amp;"PrimaryKey"</f>
        <v>(53)
PrimaryKey</v>
      </c>
      <c r="BB3" s="389" t="str">
        <f>"("&amp;COLUMN()&amp;")"&amp;CHAR(10)&amp;"シート番号"</f>
        <v>(54)
シート番号</v>
      </c>
    </row>
    <row r="4" spans="1:54" ht="24.95" customHeight="1">
      <c r="A4" s="421" t="s">
        <v>4805</v>
      </c>
      <c r="B4" s="422"/>
      <c r="C4" s="422"/>
      <c r="D4" s="423"/>
      <c r="E4" s="423"/>
      <c r="F4" s="422" t="s">
        <v>5663</v>
      </c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40" t="s">
        <v>844</v>
      </c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4"/>
      <c r="AJ4" s="422" t="s">
        <v>4787</v>
      </c>
      <c r="AK4" s="425">
        <v>45075</v>
      </c>
      <c r="AL4" s="423"/>
      <c r="AM4" s="425"/>
      <c r="AN4" s="423"/>
      <c r="AO4" s="425"/>
      <c r="AP4" s="426" t="s">
        <v>850</v>
      </c>
      <c r="AQ4" s="427">
        <v>226</v>
      </c>
      <c r="AR4" s="427"/>
      <c r="AS4" s="427"/>
      <c r="AT4" s="427"/>
      <c r="AU4" s="427"/>
      <c r="AV4" s="427"/>
      <c r="AW4" s="427"/>
      <c r="AX4" s="427"/>
      <c r="AY4" s="427"/>
      <c r="AZ4" s="427"/>
      <c r="BA4" s="428"/>
      <c r="BB4" s="429">
        <v>3</v>
      </c>
    </row>
    <row r="5" spans="1:54" ht="24.95" customHeight="1">
      <c r="A5" s="409" t="s">
        <v>6858</v>
      </c>
      <c r="B5" s="410" t="s">
        <v>2215</v>
      </c>
      <c r="C5" s="410">
        <v>91</v>
      </c>
      <c r="D5" s="415" t="s">
        <v>827</v>
      </c>
      <c r="E5" s="411" t="s">
        <v>2217</v>
      </c>
      <c r="F5" s="412" t="s">
        <v>5663</v>
      </c>
      <c r="G5" s="412" t="s">
        <v>3</v>
      </c>
      <c r="H5" s="412" t="s">
        <v>3</v>
      </c>
      <c r="I5" s="412"/>
      <c r="J5" s="412"/>
      <c r="K5" s="412"/>
      <c r="L5" s="412"/>
      <c r="M5" s="412" t="s">
        <v>842</v>
      </c>
      <c r="N5" s="412" t="s">
        <v>843</v>
      </c>
      <c r="O5" s="412"/>
      <c r="P5" s="408" t="s">
        <v>844</v>
      </c>
      <c r="Q5" s="412" t="s">
        <v>845</v>
      </c>
      <c r="R5" s="412"/>
      <c r="S5" s="412"/>
      <c r="T5" s="412"/>
      <c r="U5" s="412" t="s">
        <v>846</v>
      </c>
      <c r="V5" s="412"/>
      <c r="W5" s="412"/>
      <c r="X5" s="412"/>
      <c r="Y5" s="412" t="s">
        <v>847</v>
      </c>
      <c r="Z5" s="412"/>
      <c r="AA5" s="412"/>
      <c r="AB5" s="412"/>
      <c r="AC5" s="412"/>
      <c r="AD5" s="412"/>
      <c r="AE5" s="412"/>
      <c r="AF5" s="412"/>
      <c r="AG5" s="412"/>
      <c r="AH5" s="412"/>
      <c r="AI5" s="413"/>
      <c r="AJ5" s="412" t="s">
        <v>848</v>
      </c>
      <c r="AK5" s="414" t="s">
        <v>849</v>
      </c>
      <c r="AL5" s="411"/>
      <c r="AM5" s="414"/>
      <c r="AN5" s="415"/>
      <c r="AO5" s="416"/>
      <c r="AP5" s="417" t="s">
        <v>850</v>
      </c>
      <c r="AQ5" s="418"/>
      <c r="AR5" s="418" t="s">
        <v>834</v>
      </c>
      <c r="AS5" s="418" t="s">
        <v>665</v>
      </c>
      <c r="AT5" s="418"/>
      <c r="AU5" s="418"/>
      <c r="AV5" s="418" t="s">
        <v>2217</v>
      </c>
      <c r="AW5" s="418"/>
      <c r="AX5" s="418"/>
      <c r="AY5" s="418"/>
      <c r="AZ5" s="418"/>
      <c r="BA5" s="419">
        <v>24</v>
      </c>
      <c r="BB5" s="418">
        <v>1</v>
      </c>
    </row>
    <row r="6" spans="1:54" ht="24.95" customHeight="1">
      <c r="A6" s="322" t="s">
        <v>6857</v>
      </c>
      <c r="B6" s="19" t="s">
        <v>2215</v>
      </c>
      <c r="C6" s="19">
        <v>91</v>
      </c>
      <c r="D6" s="20" t="s">
        <v>827</v>
      </c>
      <c r="E6" s="27" t="s">
        <v>2217</v>
      </c>
      <c r="F6" s="26" t="s">
        <v>5663</v>
      </c>
      <c r="G6" s="26" t="s">
        <v>3</v>
      </c>
      <c r="H6" s="26" t="s">
        <v>3</v>
      </c>
      <c r="I6" s="26"/>
      <c r="J6" s="26"/>
      <c r="K6" s="26"/>
      <c r="L6" s="26"/>
      <c r="M6" s="26" t="s">
        <v>842</v>
      </c>
      <c r="N6" s="26" t="s">
        <v>843</v>
      </c>
      <c r="O6" s="26"/>
      <c r="P6" s="26" t="s">
        <v>844</v>
      </c>
      <c r="Q6" s="26" t="s">
        <v>845</v>
      </c>
      <c r="R6" s="26"/>
      <c r="S6" s="26"/>
      <c r="T6" s="26"/>
      <c r="U6" s="26" t="s">
        <v>846</v>
      </c>
      <c r="V6" s="26"/>
      <c r="W6" s="26"/>
      <c r="X6" s="26"/>
      <c r="Y6" s="26" t="s">
        <v>847</v>
      </c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 t="s">
        <v>848</v>
      </c>
      <c r="AK6" s="31" t="s">
        <v>849</v>
      </c>
      <c r="AL6" s="328"/>
      <c r="AM6" s="329"/>
      <c r="AN6" s="25"/>
      <c r="AO6" s="24"/>
      <c r="AP6" s="258" t="s">
        <v>850</v>
      </c>
      <c r="AQ6" s="259"/>
      <c r="AR6" s="259" t="s">
        <v>834</v>
      </c>
      <c r="AS6" s="259" t="s">
        <v>665</v>
      </c>
      <c r="AT6" s="262"/>
      <c r="AU6" s="262"/>
      <c r="AV6" s="262" t="s">
        <v>2217</v>
      </c>
      <c r="AW6" s="262"/>
      <c r="AX6" s="262"/>
      <c r="AY6" s="262"/>
      <c r="AZ6" s="262"/>
      <c r="BA6" s="317">
        <v>24</v>
      </c>
      <c r="BB6" s="390">
        <v>0</v>
      </c>
    </row>
    <row r="7" spans="1:54" ht="24.95" customHeight="1">
      <c r="A7" s="430" t="s">
        <v>4805</v>
      </c>
      <c r="B7" s="422"/>
      <c r="C7" s="422"/>
      <c r="D7" s="423"/>
      <c r="E7" s="431"/>
      <c r="F7" s="432" t="s">
        <v>5672</v>
      </c>
      <c r="G7" s="432"/>
      <c r="H7" s="432"/>
      <c r="I7" s="432"/>
      <c r="J7" s="432"/>
      <c r="K7" s="432"/>
      <c r="L7" s="432"/>
      <c r="M7" s="432"/>
      <c r="N7" s="432"/>
      <c r="O7" s="432"/>
      <c r="P7" s="432"/>
      <c r="Q7" s="432"/>
      <c r="R7" s="432"/>
      <c r="S7" s="407" t="s">
        <v>6751</v>
      </c>
      <c r="T7" s="432"/>
      <c r="U7" s="432"/>
      <c r="V7" s="432"/>
      <c r="W7" s="432"/>
      <c r="X7" s="432"/>
      <c r="Y7" s="432"/>
      <c r="Z7" s="432"/>
      <c r="AA7" s="432"/>
      <c r="AB7" s="432"/>
      <c r="AC7" s="432"/>
      <c r="AD7" s="432"/>
      <c r="AE7" s="432"/>
      <c r="AF7" s="432"/>
      <c r="AG7" s="432"/>
      <c r="AH7" s="432"/>
      <c r="AI7" s="433"/>
      <c r="AJ7" s="432" t="s">
        <v>4787</v>
      </c>
      <c r="AK7" s="434">
        <v>45075</v>
      </c>
      <c r="AL7" s="431"/>
      <c r="AM7" s="434"/>
      <c r="AN7" s="423"/>
      <c r="AO7" s="425"/>
      <c r="AP7" s="435" t="s">
        <v>732</v>
      </c>
      <c r="AQ7" s="429">
        <v>231</v>
      </c>
      <c r="AR7" s="429"/>
      <c r="AS7" s="429"/>
      <c r="AT7" s="429"/>
      <c r="AU7" s="429"/>
      <c r="AV7" s="429"/>
      <c r="AW7" s="429"/>
      <c r="AX7" s="429"/>
      <c r="AY7" s="429"/>
      <c r="AZ7" s="429"/>
      <c r="BA7" s="436"/>
      <c r="BB7" s="429">
        <v>3</v>
      </c>
    </row>
    <row r="8" spans="1:54" ht="24.95" customHeight="1">
      <c r="A8" s="409" t="s">
        <v>6858</v>
      </c>
      <c r="B8" s="410" t="s">
        <v>2206</v>
      </c>
      <c r="C8" s="410">
        <v>15</v>
      </c>
      <c r="D8" s="415" t="s">
        <v>2202</v>
      </c>
      <c r="E8" s="411"/>
      <c r="F8" s="412" t="s">
        <v>5672</v>
      </c>
      <c r="G8" s="412" t="s">
        <v>4841</v>
      </c>
      <c r="H8" s="412"/>
      <c r="I8" s="412"/>
      <c r="J8" s="412"/>
      <c r="K8" s="412"/>
      <c r="L8" s="412"/>
      <c r="M8" s="412" t="s">
        <v>4842</v>
      </c>
      <c r="N8" s="412" t="s">
        <v>4843</v>
      </c>
      <c r="O8" s="412"/>
      <c r="P8" s="407"/>
      <c r="Q8" s="412" t="s">
        <v>4844</v>
      </c>
      <c r="R8" s="412"/>
      <c r="S8" s="412"/>
      <c r="T8" s="412"/>
      <c r="U8" s="412" t="s">
        <v>4845</v>
      </c>
      <c r="V8" s="412" t="s">
        <v>4846</v>
      </c>
      <c r="W8" s="412"/>
      <c r="X8" s="412"/>
      <c r="Y8" s="412" t="s">
        <v>4847</v>
      </c>
      <c r="Z8" s="412" t="s">
        <v>731</v>
      </c>
      <c r="AA8" s="412" t="s">
        <v>4848</v>
      </c>
      <c r="AB8" s="412" t="s">
        <v>4849</v>
      </c>
      <c r="AC8" s="412"/>
      <c r="AD8" s="412"/>
      <c r="AE8" s="412" t="s">
        <v>691</v>
      </c>
      <c r="AF8" s="412" t="s">
        <v>4850</v>
      </c>
      <c r="AG8" s="412" t="s">
        <v>4851</v>
      </c>
      <c r="AH8" s="412" t="s">
        <v>4852</v>
      </c>
      <c r="AI8" s="413"/>
      <c r="AJ8" s="412"/>
      <c r="AK8" s="414"/>
      <c r="AL8" s="411"/>
      <c r="AM8" s="414"/>
      <c r="AN8" s="415" t="s">
        <v>4853</v>
      </c>
      <c r="AO8" s="416">
        <v>45060</v>
      </c>
      <c r="AP8" s="417" t="s">
        <v>732</v>
      </c>
      <c r="AQ8" s="418"/>
      <c r="AR8" s="418" t="s">
        <v>664</v>
      </c>
      <c r="AS8" s="418" t="s">
        <v>665</v>
      </c>
      <c r="AT8" s="418"/>
      <c r="AU8" s="418"/>
      <c r="AV8" s="418"/>
      <c r="AW8" s="418"/>
      <c r="AX8" s="418"/>
      <c r="AY8" s="418"/>
      <c r="AZ8" s="418"/>
      <c r="BA8" s="419">
        <v>369</v>
      </c>
      <c r="BB8" s="418">
        <v>1</v>
      </c>
    </row>
    <row r="9" spans="1:54" ht="24.95" customHeight="1">
      <c r="A9" s="322" t="s">
        <v>6857</v>
      </c>
      <c r="B9" s="19" t="s">
        <v>2206</v>
      </c>
      <c r="C9" s="19">
        <v>15</v>
      </c>
      <c r="D9" s="27" t="s">
        <v>2202</v>
      </c>
      <c r="E9" s="27"/>
      <c r="F9" s="26" t="s">
        <v>5672</v>
      </c>
      <c r="G9" s="26" t="s">
        <v>4841</v>
      </c>
      <c r="H9" s="26"/>
      <c r="I9" s="26"/>
      <c r="J9" s="26"/>
      <c r="K9" s="26"/>
      <c r="L9" s="26"/>
      <c r="M9" s="26" t="s">
        <v>4842</v>
      </c>
      <c r="N9" s="26" t="s">
        <v>4843</v>
      </c>
      <c r="O9" s="26"/>
      <c r="P9" s="407" t="s">
        <v>6751</v>
      </c>
      <c r="Q9" s="26" t="s">
        <v>4844</v>
      </c>
      <c r="R9" s="26"/>
      <c r="S9" s="26"/>
      <c r="T9" s="26"/>
      <c r="U9" s="26" t="s">
        <v>4845</v>
      </c>
      <c r="V9" s="26" t="s">
        <v>4846</v>
      </c>
      <c r="W9" s="26"/>
      <c r="X9" s="26"/>
      <c r="Y9" s="26" t="s">
        <v>4847</v>
      </c>
      <c r="Z9" s="26" t="s">
        <v>731</v>
      </c>
      <c r="AA9" s="28" t="s">
        <v>4848</v>
      </c>
      <c r="AB9" s="28" t="s">
        <v>4849</v>
      </c>
      <c r="AC9" s="28"/>
      <c r="AD9" s="28"/>
      <c r="AE9" s="28" t="s">
        <v>691</v>
      </c>
      <c r="AF9" s="28" t="s">
        <v>4850</v>
      </c>
      <c r="AG9" s="28" t="s">
        <v>4851</v>
      </c>
      <c r="AH9" s="28" t="s">
        <v>4852</v>
      </c>
      <c r="AI9" s="29"/>
      <c r="AJ9" s="30" t="s">
        <v>4787</v>
      </c>
      <c r="AK9" s="31">
        <v>45075</v>
      </c>
      <c r="AL9" s="328"/>
      <c r="AM9" s="329"/>
      <c r="AN9" s="25"/>
      <c r="AO9" s="24"/>
      <c r="AP9" s="258" t="s">
        <v>732</v>
      </c>
      <c r="AQ9" s="259"/>
      <c r="AR9" s="259" t="s">
        <v>664</v>
      </c>
      <c r="AS9" s="259" t="s">
        <v>665</v>
      </c>
      <c r="AT9" s="262"/>
      <c r="AU9" s="262"/>
      <c r="AV9" s="262"/>
      <c r="AW9" s="262"/>
      <c r="AX9" s="262"/>
      <c r="AY9" s="262"/>
      <c r="AZ9" s="262"/>
      <c r="BA9" s="317">
        <v>369</v>
      </c>
      <c r="BB9" s="390">
        <v>0</v>
      </c>
    </row>
    <row r="10" spans="1:54" ht="24.95" customHeight="1">
      <c r="A10" s="430" t="s">
        <v>4805</v>
      </c>
      <c r="B10" s="422"/>
      <c r="C10" s="422"/>
      <c r="D10" s="431"/>
      <c r="E10" s="431"/>
      <c r="F10" s="432" t="s">
        <v>5681</v>
      </c>
      <c r="G10" s="432"/>
      <c r="H10" s="432"/>
      <c r="I10" s="432"/>
      <c r="J10" s="432"/>
      <c r="K10" s="432"/>
      <c r="L10" s="432"/>
      <c r="M10" s="432"/>
      <c r="N10" s="432"/>
      <c r="O10" s="432"/>
      <c r="P10" s="432"/>
      <c r="Q10" s="432"/>
      <c r="R10" s="432"/>
      <c r="S10" s="420" t="s">
        <v>1814</v>
      </c>
      <c r="T10" s="432"/>
      <c r="U10" s="432"/>
      <c r="V10" s="432"/>
      <c r="W10" s="432"/>
      <c r="X10" s="432"/>
      <c r="Y10" s="432"/>
      <c r="Z10" s="432"/>
      <c r="AA10" s="432"/>
      <c r="AB10" s="432"/>
      <c r="AC10" s="432"/>
      <c r="AD10" s="432"/>
      <c r="AE10" s="432"/>
      <c r="AF10" s="432"/>
      <c r="AG10" s="432"/>
      <c r="AH10" s="432"/>
      <c r="AI10" s="433"/>
      <c r="AJ10" s="432" t="s">
        <v>4787</v>
      </c>
      <c r="AK10" s="434">
        <v>45075</v>
      </c>
      <c r="AL10" s="431"/>
      <c r="AM10" s="434"/>
      <c r="AN10" s="423"/>
      <c r="AO10" s="425"/>
      <c r="AP10" s="435" t="s">
        <v>1823</v>
      </c>
      <c r="AQ10" s="429">
        <v>235</v>
      </c>
      <c r="AR10" s="429"/>
      <c r="AS10" s="429"/>
      <c r="AT10" s="429"/>
      <c r="AU10" s="429"/>
      <c r="AV10" s="429"/>
      <c r="AW10" s="429"/>
      <c r="AX10" s="429"/>
      <c r="AY10" s="429"/>
      <c r="AZ10" s="429"/>
      <c r="BA10" s="436"/>
      <c r="BB10" s="429">
        <v>3</v>
      </c>
    </row>
    <row r="11" spans="1:54" ht="24.95" customHeight="1">
      <c r="A11" s="409" t="s">
        <v>6858</v>
      </c>
      <c r="B11" s="410" t="s">
        <v>2215</v>
      </c>
      <c r="C11" s="410">
        <v>91</v>
      </c>
      <c r="D11" s="411" t="s">
        <v>1351</v>
      </c>
      <c r="E11" s="411" t="s">
        <v>1811</v>
      </c>
      <c r="F11" s="412" t="s">
        <v>5681</v>
      </c>
      <c r="G11" s="412" t="s">
        <v>3</v>
      </c>
      <c r="H11" s="412" t="s">
        <v>1252</v>
      </c>
      <c r="I11" s="412"/>
      <c r="J11" s="412"/>
      <c r="K11" s="412"/>
      <c r="L11" s="412"/>
      <c r="M11" s="412" t="s">
        <v>1812</v>
      </c>
      <c r="N11" s="412" t="s">
        <v>1813</v>
      </c>
      <c r="O11" s="412"/>
      <c r="P11" s="408" t="s">
        <v>1814</v>
      </c>
      <c r="Q11" s="412" t="s">
        <v>1815</v>
      </c>
      <c r="R11" s="412"/>
      <c r="S11" s="412"/>
      <c r="T11" s="412" t="s">
        <v>1816</v>
      </c>
      <c r="U11" s="412" t="s">
        <v>1817</v>
      </c>
      <c r="V11" s="412"/>
      <c r="W11" s="412"/>
      <c r="X11" s="412"/>
      <c r="Y11" s="412" t="s">
        <v>1818</v>
      </c>
      <c r="Z11" s="412"/>
      <c r="AA11" s="412" t="s">
        <v>1819</v>
      </c>
      <c r="AB11" s="412" t="s">
        <v>1820</v>
      </c>
      <c r="AC11" s="412"/>
      <c r="AD11" s="412"/>
      <c r="AE11" s="412" t="s">
        <v>4</v>
      </c>
      <c r="AF11" s="412" t="s">
        <v>1301</v>
      </c>
      <c r="AG11" s="412" t="s">
        <v>1821</v>
      </c>
      <c r="AH11" s="412" t="s">
        <v>1822</v>
      </c>
      <c r="AI11" s="413"/>
      <c r="AJ11" s="412"/>
      <c r="AK11" s="414"/>
      <c r="AL11" s="411"/>
      <c r="AM11" s="414"/>
      <c r="AN11" s="415"/>
      <c r="AO11" s="416"/>
      <c r="AP11" s="417" t="s">
        <v>1823</v>
      </c>
      <c r="AQ11" s="418"/>
      <c r="AR11" s="418" t="s">
        <v>664</v>
      </c>
      <c r="AS11" s="418" t="s">
        <v>665</v>
      </c>
      <c r="AT11" s="418"/>
      <c r="AU11" s="418"/>
      <c r="AV11" s="418" t="s">
        <v>1811</v>
      </c>
      <c r="AW11" s="418"/>
      <c r="AX11" s="418"/>
      <c r="AY11" s="418"/>
      <c r="AZ11" s="418"/>
      <c r="BA11" s="419">
        <v>125</v>
      </c>
      <c r="BB11" s="418">
        <v>1</v>
      </c>
    </row>
    <row r="12" spans="1:54" ht="24.95" customHeight="1">
      <c r="A12" s="322" t="s">
        <v>6857</v>
      </c>
      <c r="B12" s="19" t="s">
        <v>2215</v>
      </c>
      <c r="C12" s="19">
        <v>91</v>
      </c>
      <c r="D12" s="27" t="s">
        <v>1351</v>
      </c>
      <c r="E12" s="27" t="s">
        <v>1811</v>
      </c>
      <c r="F12" s="26" t="s">
        <v>5681</v>
      </c>
      <c r="G12" s="26" t="s">
        <v>3</v>
      </c>
      <c r="H12" s="26" t="s">
        <v>1252</v>
      </c>
      <c r="I12" s="26"/>
      <c r="J12" s="26"/>
      <c r="K12" s="26"/>
      <c r="L12" s="26"/>
      <c r="M12" s="26" t="s">
        <v>1812</v>
      </c>
      <c r="N12" s="26" t="s">
        <v>1813</v>
      </c>
      <c r="O12" s="26"/>
      <c r="P12" s="26" t="s">
        <v>1814</v>
      </c>
      <c r="Q12" s="26" t="s">
        <v>1815</v>
      </c>
      <c r="R12" s="26"/>
      <c r="S12" s="26"/>
      <c r="T12" s="26" t="s">
        <v>1816</v>
      </c>
      <c r="U12" s="26" t="s">
        <v>1817</v>
      </c>
      <c r="V12" s="26"/>
      <c r="W12" s="26"/>
      <c r="X12" s="26"/>
      <c r="Y12" s="26" t="s">
        <v>1818</v>
      </c>
      <c r="Z12" s="26"/>
      <c r="AA12" s="28" t="s">
        <v>1819</v>
      </c>
      <c r="AB12" s="28" t="s">
        <v>1820</v>
      </c>
      <c r="AC12" s="28"/>
      <c r="AD12" s="28"/>
      <c r="AE12" s="28" t="s">
        <v>4</v>
      </c>
      <c r="AF12" s="28" t="s">
        <v>1301</v>
      </c>
      <c r="AG12" s="28" t="s">
        <v>1821</v>
      </c>
      <c r="AH12" s="28" t="s">
        <v>1822</v>
      </c>
      <c r="AI12" s="29"/>
      <c r="AJ12" s="30"/>
      <c r="AK12" s="31"/>
      <c r="AL12" s="328"/>
      <c r="AM12" s="329"/>
      <c r="AN12" s="25"/>
      <c r="AO12" s="24"/>
      <c r="AP12" s="258" t="s">
        <v>1823</v>
      </c>
      <c r="AQ12" s="259"/>
      <c r="AR12" s="259" t="s">
        <v>664</v>
      </c>
      <c r="AS12" s="259" t="s">
        <v>665</v>
      </c>
      <c r="AT12" s="262"/>
      <c r="AU12" s="262"/>
      <c r="AV12" s="262" t="s">
        <v>1811</v>
      </c>
      <c r="AW12" s="262"/>
      <c r="AX12" s="262"/>
      <c r="AY12" s="262"/>
      <c r="AZ12" s="262"/>
      <c r="BA12" s="317">
        <v>125</v>
      </c>
      <c r="BB12" s="390">
        <v>0</v>
      </c>
    </row>
    <row r="13" spans="1:54" ht="24.95" customHeight="1">
      <c r="A13" s="430" t="s">
        <v>4805</v>
      </c>
      <c r="B13" s="422"/>
      <c r="C13" s="422"/>
      <c r="D13" s="431"/>
      <c r="E13" s="431"/>
      <c r="F13" s="432" t="s">
        <v>6247</v>
      </c>
      <c r="G13" s="432"/>
      <c r="H13" s="432"/>
      <c r="I13" s="432"/>
      <c r="J13" s="432"/>
      <c r="K13" s="432"/>
      <c r="L13" s="432"/>
      <c r="M13" s="432"/>
      <c r="N13" s="432"/>
      <c r="O13" s="432"/>
      <c r="P13" s="432"/>
      <c r="Q13" s="432"/>
      <c r="R13" s="432"/>
      <c r="S13" s="407" t="s">
        <v>6499</v>
      </c>
      <c r="T13" s="432"/>
      <c r="U13" s="432"/>
      <c r="V13" s="432"/>
      <c r="W13" s="432"/>
      <c r="X13" s="432"/>
      <c r="Y13" s="432"/>
      <c r="Z13" s="432"/>
      <c r="AA13" s="432"/>
      <c r="AB13" s="432"/>
      <c r="AC13" s="432"/>
      <c r="AD13" s="432"/>
      <c r="AE13" s="432"/>
      <c r="AF13" s="432"/>
      <c r="AG13" s="432"/>
      <c r="AH13" s="432"/>
      <c r="AI13" s="433"/>
      <c r="AJ13" s="432" t="s">
        <v>4787</v>
      </c>
      <c r="AK13" s="434">
        <v>45075</v>
      </c>
      <c r="AL13" s="431"/>
      <c r="AM13" s="434"/>
      <c r="AN13" s="423"/>
      <c r="AO13" s="425"/>
      <c r="AP13" s="435" t="s">
        <v>4369</v>
      </c>
      <c r="AQ13" s="429">
        <v>97</v>
      </c>
      <c r="AR13" s="429"/>
      <c r="AS13" s="429"/>
      <c r="AT13" s="429"/>
      <c r="AU13" s="429"/>
      <c r="AV13" s="429"/>
      <c r="AW13" s="429"/>
      <c r="AX13" s="429"/>
      <c r="AY13" s="429"/>
      <c r="AZ13" s="429"/>
      <c r="BA13" s="436"/>
      <c r="BB13" s="429">
        <v>3</v>
      </c>
    </row>
    <row r="14" spans="1:54" ht="24.95" customHeight="1">
      <c r="A14" s="409" t="s">
        <v>6858</v>
      </c>
      <c r="B14" s="410" t="s">
        <v>2210</v>
      </c>
      <c r="C14" s="410">
        <v>30</v>
      </c>
      <c r="D14" s="411" t="s">
        <v>4364</v>
      </c>
      <c r="E14" s="411"/>
      <c r="F14" s="412" t="s">
        <v>6247</v>
      </c>
      <c r="G14" s="412" t="s">
        <v>3</v>
      </c>
      <c r="H14" s="412"/>
      <c r="I14" s="412"/>
      <c r="J14" s="412"/>
      <c r="K14" s="412"/>
      <c r="L14" s="412"/>
      <c r="M14" s="412"/>
      <c r="N14" s="412"/>
      <c r="O14" s="412"/>
      <c r="P14" s="407"/>
      <c r="Q14" s="412"/>
      <c r="R14" s="412"/>
      <c r="S14" s="412"/>
      <c r="T14" s="412" t="s">
        <v>4366</v>
      </c>
      <c r="U14" s="412" t="s">
        <v>4367</v>
      </c>
      <c r="V14" s="412"/>
      <c r="W14" s="412"/>
      <c r="X14" s="412"/>
      <c r="Y14" s="412"/>
      <c r="Z14" s="412" t="s">
        <v>4368</v>
      </c>
      <c r="AA14" s="412"/>
      <c r="AB14" s="412"/>
      <c r="AC14" s="412"/>
      <c r="AD14" s="412"/>
      <c r="AE14" s="412"/>
      <c r="AF14" s="412"/>
      <c r="AG14" s="412"/>
      <c r="AH14" s="412"/>
      <c r="AI14" s="413"/>
      <c r="AJ14" s="412"/>
      <c r="AK14" s="414"/>
      <c r="AL14" s="411"/>
      <c r="AM14" s="414"/>
      <c r="AN14" s="415" t="s">
        <v>2256</v>
      </c>
      <c r="AO14" s="416">
        <v>45060</v>
      </c>
      <c r="AP14" s="417" t="s">
        <v>4369</v>
      </c>
      <c r="AQ14" s="418"/>
      <c r="AR14" s="418" t="s">
        <v>671</v>
      </c>
      <c r="AS14" s="418" t="s">
        <v>4370</v>
      </c>
      <c r="AT14" s="418"/>
      <c r="AU14" s="418"/>
      <c r="AV14" s="418"/>
      <c r="AW14" s="418"/>
      <c r="AX14" s="418"/>
      <c r="AY14" s="418"/>
      <c r="AZ14" s="418"/>
      <c r="BA14" s="419">
        <v>528</v>
      </c>
      <c r="BB14" s="418">
        <v>2</v>
      </c>
    </row>
    <row r="15" spans="1:54" ht="24.95" customHeight="1">
      <c r="A15" s="322" t="s">
        <v>6857</v>
      </c>
      <c r="B15" s="19" t="s">
        <v>2210</v>
      </c>
      <c r="C15" s="19">
        <v>30</v>
      </c>
      <c r="D15" s="27" t="s">
        <v>4364</v>
      </c>
      <c r="E15" s="27"/>
      <c r="F15" s="26" t="s">
        <v>6247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407" t="s">
        <v>6499</v>
      </c>
      <c r="Q15" s="26"/>
      <c r="R15" s="26"/>
      <c r="S15" s="26"/>
      <c r="T15" s="26" t="s">
        <v>4366</v>
      </c>
      <c r="U15" s="26" t="s">
        <v>4367</v>
      </c>
      <c r="V15" s="26"/>
      <c r="W15" s="26"/>
      <c r="X15" s="26"/>
      <c r="Y15" s="26"/>
      <c r="Z15" s="26" t="s">
        <v>4368</v>
      </c>
      <c r="AA15" s="28"/>
      <c r="AB15" s="28"/>
      <c r="AC15" s="28"/>
      <c r="AD15" s="28"/>
      <c r="AE15" s="28"/>
      <c r="AF15" s="28"/>
      <c r="AG15" s="28"/>
      <c r="AH15" s="28"/>
      <c r="AI15" s="29"/>
      <c r="AJ15" s="30" t="s">
        <v>4787</v>
      </c>
      <c r="AK15" s="31">
        <v>45075</v>
      </c>
      <c r="AL15" s="328"/>
      <c r="AM15" s="329"/>
      <c r="AN15" s="25"/>
      <c r="AO15" s="24"/>
      <c r="AP15" s="258" t="s">
        <v>4369</v>
      </c>
      <c r="AQ15" s="259"/>
      <c r="AR15" s="259" t="s">
        <v>671</v>
      </c>
      <c r="AS15" s="259" t="s">
        <v>4370</v>
      </c>
      <c r="AT15" s="262"/>
      <c r="AU15" s="262"/>
      <c r="AV15" s="262"/>
      <c r="AW15" s="262"/>
      <c r="AX15" s="262"/>
      <c r="AY15" s="262"/>
      <c r="AZ15" s="262"/>
      <c r="BA15" s="317">
        <v>528</v>
      </c>
      <c r="BB15" s="390">
        <v>0</v>
      </c>
    </row>
    <row r="16" spans="1:54" ht="24.95" customHeight="1">
      <c r="A16" s="430" t="s">
        <v>4805</v>
      </c>
      <c r="B16" s="422"/>
      <c r="C16" s="422"/>
      <c r="D16" s="431"/>
      <c r="E16" s="431"/>
      <c r="F16" s="432" t="s">
        <v>6105</v>
      </c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07" t="s">
        <v>6605</v>
      </c>
      <c r="T16" s="432"/>
      <c r="U16" s="432"/>
      <c r="V16" s="432"/>
      <c r="W16" s="432"/>
      <c r="X16" s="432"/>
      <c r="Y16" s="432"/>
      <c r="Z16" s="432"/>
      <c r="AA16" s="432"/>
      <c r="AB16" s="432"/>
      <c r="AC16" s="432"/>
      <c r="AD16" s="432"/>
      <c r="AE16" s="432"/>
      <c r="AF16" s="432"/>
      <c r="AG16" s="432"/>
      <c r="AH16" s="432"/>
      <c r="AI16" s="433"/>
      <c r="AJ16" s="432" t="s">
        <v>4787</v>
      </c>
      <c r="AK16" s="434">
        <v>45075</v>
      </c>
      <c r="AL16" s="431"/>
      <c r="AM16" s="434"/>
      <c r="AN16" s="423"/>
      <c r="AO16" s="425"/>
      <c r="AP16" s="435" t="s">
        <v>3602</v>
      </c>
      <c r="AQ16" s="429">
        <v>150</v>
      </c>
      <c r="AR16" s="429"/>
      <c r="AS16" s="429"/>
      <c r="AT16" s="429"/>
      <c r="AU16" s="429"/>
      <c r="AV16" s="429"/>
      <c r="AW16" s="429"/>
      <c r="AX16" s="429"/>
      <c r="AY16" s="429"/>
      <c r="AZ16" s="429"/>
      <c r="BA16" s="436"/>
      <c r="BB16" s="429">
        <v>3</v>
      </c>
    </row>
    <row r="17" spans="1:54" ht="24.95" customHeight="1">
      <c r="A17" s="409" t="s">
        <v>6858</v>
      </c>
      <c r="B17" s="410" t="s">
        <v>2206</v>
      </c>
      <c r="C17" s="410">
        <v>15</v>
      </c>
      <c r="D17" s="411" t="s">
        <v>2207</v>
      </c>
      <c r="E17" s="411"/>
      <c r="F17" s="412" t="s">
        <v>6105</v>
      </c>
      <c r="G17" s="412" t="s">
        <v>3588</v>
      </c>
      <c r="H17" s="412"/>
      <c r="I17" s="412"/>
      <c r="J17" s="412"/>
      <c r="K17" s="412"/>
      <c r="L17" s="412"/>
      <c r="M17" s="412" t="s">
        <v>3589</v>
      </c>
      <c r="N17" s="412" t="s">
        <v>3590</v>
      </c>
      <c r="O17" s="412"/>
      <c r="P17" s="412" t="s">
        <v>3591</v>
      </c>
      <c r="Q17" s="412" t="s">
        <v>3592</v>
      </c>
      <c r="R17" s="407"/>
      <c r="S17" s="412" t="s">
        <v>3593</v>
      </c>
      <c r="T17" s="412"/>
      <c r="U17" s="412" t="s">
        <v>3594</v>
      </c>
      <c r="V17" s="412" t="s">
        <v>3595</v>
      </c>
      <c r="W17" s="412"/>
      <c r="X17" s="412"/>
      <c r="Y17" s="412" t="s">
        <v>3596</v>
      </c>
      <c r="Z17" s="412" t="s">
        <v>714</v>
      </c>
      <c r="AA17" s="412" t="s">
        <v>3597</v>
      </c>
      <c r="AB17" s="412" t="s">
        <v>3598</v>
      </c>
      <c r="AC17" s="412"/>
      <c r="AD17" s="412"/>
      <c r="AE17" s="412" t="s">
        <v>695</v>
      </c>
      <c r="AF17" s="412" t="s">
        <v>3599</v>
      </c>
      <c r="AG17" s="412" t="s">
        <v>3600</v>
      </c>
      <c r="AH17" s="412" t="s">
        <v>3522</v>
      </c>
      <c r="AI17" s="413" t="s">
        <v>3601</v>
      </c>
      <c r="AJ17" s="412"/>
      <c r="AK17" s="414"/>
      <c r="AL17" s="411"/>
      <c r="AM17" s="414"/>
      <c r="AN17" s="415" t="s">
        <v>2256</v>
      </c>
      <c r="AO17" s="416">
        <v>45060</v>
      </c>
      <c r="AP17" s="417" t="s">
        <v>3602</v>
      </c>
      <c r="AQ17" s="418"/>
      <c r="AR17" s="418" t="s">
        <v>664</v>
      </c>
      <c r="AS17" s="418" t="s">
        <v>665</v>
      </c>
      <c r="AT17" s="418"/>
      <c r="AU17" s="418"/>
      <c r="AV17" s="418"/>
      <c r="AW17" s="418"/>
      <c r="AX17" s="418"/>
      <c r="AY17" s="418"/>
      <c r="AZ17" s="418"/>
      <c r="BA17" s="419">
        <v>381</v>
      </c>
      <c r="BB17" s="418">
        <v>2</v>
      </c>
    </row>
    <row r="18" spans="1:54" ht="24.95" customHeight="1">
      <c r="A18" s="322" t="s">
        <v>6857</v>
      </c>
      <c r="B18" s="19" t="s">
        <v>2206</v>
      </c>
      <c r="C18" s="19">
        <v>15</v>
      </c>
      <c r="D18" s="27" t="s">
        <v>2207</v>
      </c>
      <c r="E18" s="27"/>
      <c r="F18" s="26" t="s">
        <v>6105</v>
      </c>
      <c r="G18" s="26" t="s">
        <v>3588</v>
      </c>
      <c r="H18" s="26"/>
      <c r="I18" s="26"/>
      <c r="J18" s="26"/>
      <c r="K18" s="26"/>
      <c r="L18" s="26"/>
      <c r="M18" s="26" t="s">
        <v>3589</v>
      </c>
      <c r="N18" s="26" t="s">
        <v>3590</v>
      </c>
      <c r="O18" s="26"/>
      <c r="P18" s="26" t="s">
        <v>3591</v>
      </c>
      <c r="Q18" s="26" t="s">
        <v>3592</v>
      </c>
      <c r="R18" s="407" t="s">
        <v>6605</v>
      </c>
      <c r="S18" s="26" t="s">
        <v>3593</v>
      </c>
      <c r="T18" s="26"/>
      <c r="U18" s="26" t="s">
        <v>3594</v>
      </c>
      <c r="V18" s="26" t="s">
        <v>3595</v>
      </c>
      <c r="W18" s="26"/>
      <c r="X18" s="26"/>
      <c r="Y18" s="26" t="s">
        <v>3596</v>
      </c>
      <c r="Z18" s="26" t="s">
        <v>714</v>
      </c>
      <c r="AA18" s="28" t="s">
        <v>3597</v>
      </c>
      <c r="AB18" s="28" t="s">
        <v>3598</v>
      </c>
      <c r="AC18" s="28"/>
      <c r="AD18" s="28"/>
      <c r="AE18" s="28" t="s">
        <v>695</v>
      </c>
      <c r="AF18" s="28" t="s">
        <v>3599</v>
      </c>
      <c r="AG18" s="28" t="s">
        <v>3600</v>
      </c>
      <c r="AH18" s="28" t="s">
        <v>3522</v>
      </c>
      <c r="AI18" s="29" t="s">
        <v>3601</v>
      </c>
      <c r="AJ18" s="30" t="s">
        <v>4787</v>
      </c>
      <c r="AK18" s="31">
        <v>45075</v>
      </c>
      <c r="AL18" s="328"/>
      <c r="AM18" s="329"/>
      <c r="AN18" s="25"/>
      <c r="AO18" s="24"/>
      <c r="AP18" s="258" t="s">
        <v>3602</v>
      </c>
      <c r="AQ18" s="259"/>
      <c r="AR18" s="259" t="s">
        <v>664</v>
      </c>
      <c r="AS18" s="259" t="s">
        <v>665</v>
      </c>
      <c r="AT18" s="262"/>
      <c r="AU18" s="262"/>
      <c r="AV18" s="262"/>
      <c r="AW18" s="262"/>
      <c r="AX18" s="262"/>
      <c r="AY18" s="262"/>
      <c r="AZ18" s="262"/>
      <c r="BA18" s="317">
        <v>381</v>
      </c>
      <c r="BB18" s="390">
        <v>0</v>
      </c>
    </row>
    <row r="19" spans="1:54" ht="24.95" customHeight="1">
      <c r="A19" s="430" t="s">
        <v>4805</v>
      </c>
      <c r="B19" s="422"/>
      <c r="C19" s="422"/>
      <c r="D19" s="431"/>
      <c r="E19" s="431"/>
      <c r="F19" s="432" t="s">
        <v>5698</v>
      </c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20" t="s">
        <v>1142</v>
      </c>
      <c r="T19" s="432"/>
      <c r="U19" s="432"/>
      <c r="V19" s="432"/>
      <c r="W19" s="432"/>
      <c r="X19" s="432"/>
      <c r="Y19" s="432"/>
      <c r="Z19" s="432"/>
      <c r="AA19" s="432"/>
      <c r="AB19" s="432"/>
      <c r="AC19" s="432"/>
      <c r="AD19" s="432"/>
      <c r="AE19" s="432"/>
      <c r="AF19" s="432"/>
      <c r="AG19" s="432"/>
      <c r="AH19" s="432"/>
      <c r="AI19" s="433"/>
      <c r="AJ19" s="432" t="s">
        <v>4787</v>
      </c>
      <c r="AK19" s="434">
        <v>45075</v>
      </c>
      <c r="AL19" s="431"/>
      <c r="AM19" s="434"/>
      <c r="AN19" s="423"/>
      <c r="AO19" s="425"/>
      <c r="AP19" s="435" t="s">
        <v>1151</v>
      </c>
      <c r="AQ19" s="429">
        <v>26</v>
      </c>
      <c r="AR19" s="429"/>
      <c r="AS19" s="429"/>
      <c r="AT19" s="429"/>
      <c r="AU19" s="429"/>
      <c r="AV19" s="429"/>
      <c r="AW19" s="429"/>
      <c r="AX19" s="429"/>
      <c r="AY19" s="429"/>
      <c r="AZ19" s="429"/>
      <c r="BA19" s="436"/>
      <c r="BB19" s="429">
        <v>3</v>
      </c>
    </row>
    <row r="20" spans="1:54" ht="24.95" customHeight="1">
      <c r="A20" s="409" t="s">
        <v>6858</v>
      </c>
      <c r="B20" s="410" t="s">
        <v>2215</v>
      </c>
      <c r="C20" s="410">
        <v>91</v>
      </c>
      <c r="D20" s="411" t="s">
        <v>827</v>
      </c>
      <c r="E20" s="411" t="s">
        <v>1138</v>
      </c>
      <c r="F20" s="412" t="s">
        <v>5698</v>
      </c>
      <c r="G20" s="412" t="s">
        <v>3</v>
      </c>
      <c r="H20" s="412" t="s">
        <v>1139</v>
      </c>
      <c r="I20" s="412"/>
      <c r="J20" s="412"/>
      <c r="K20" s="412"/>
      <c r="L20" s="412"/>
      <c r="M20" s="412" t="s">
        <v>1140</v>
      </c>
      <c r="N20" s="412" t="s">
        <v>1141</v>
      </c>
      <c r="O20" s="412"/>
      <c r="P20" s="408" t="s">
        <v>1142</v>
      </c>
      <c r="Q20" s="412" t="s">
        <v>1143</v>
      </c>
      <c r="R20" s="412"/>
      <c r="S20" s="412"/>
      <c r="T20" s="412" t="s">
        <v>1144</v>
      </c>
      <c r="U20" s="412" t="s">
        <v>1145</v>
      </c>
      <c r="V20" s="412"/>
      <c r="W20" s="412"/>
      <c r="X20" s="412"/>
      <c r="Y20" s="412" t="s">
        <v>1146</v>
      </c>
      <c r="Z20" s="412"/>
      <c r="AA20" s="412" t="s">
        <v>1147</v>
      </c>
      <c r="AB20" s="412" t="s">
        <v>1148</v>
      </c>
      <c r="AC20" s="412"/>
      <c r="AD20" s="412"/>
      <c r="AE20" s="412" t="s">
        <v>701</v>
      </c>
      <c r="AF20" s="412" t="s">
        <v>1149</v>
      </c>
      <c r="AG20" s="412"/>
      <c r="AH20" s="412" t="s">
        <v>1150</v>
      </c>
      <c r="AI20" s="413"/>
      <c r="AJ20" s="412" t="s">
        <v>848</v>
      </c>
      <c r="AK20" s="414" t="s">
        <v>3</v>
      </c>
      <c r="AL20" s="411"/>
      <c r="AM20" s="414"/>
      <c r="AN20" s="415"/>
      <c r="AO20" s="416"/>
      <c r="AP20" s="417" t="s">
        <v>1151</v>
      </c>
      <c r="AQ20" s="418"/>
      <c r="AR20" s="418" t="s">
        <v>834</v>
      </c>
      <c r="AS20" s="418" t="s">
        <v>665</v>
      </c>
      <c r="AT20" s="418"/>
      <c r="AU20" s="418"/>
      <c r="AV20" s="418" t="s">
        <v>1138</v>
      </c>
      <c r="AW20" s="418"/>
      <c r="AX20" s="418"/>
      <c r="AY20" s="418"/>
      <c r="AZ20" s="418"/>
      <c r="BA20" s="419">
        <v>56</v>
      </c>
      <c r="BB20" s="418">
        <v>1</v>
      </c>
    </row>
    <row r="21" spans="1:54" ht="24.95" customHeight="1">
      <c r="A21" s="322" t="s">
        <v>6857</v>
      </c>
      <c r="B21" s="19" t="s">
        <v>2215</v>
      </c>
      <c r="C21" s="19">
        <v>91</v>
      </c>
      <c r="D21" s="27" t="s">
        <v>827</v>
      </c>
      <c r="E21" s="27" t="s">
        <v>1138</v>
      </c>
      <c r="F21" s="26" t="s">
        <v>5698</v>
      </c>
      <c r="G21" s="26" t="s">
        <v>3</v>
      </c>
      <c r="H21" s="26" t="s">
        <v>1139</v>
      </c>
      <c r="I21" s="26"/>
      <c r="J21" s="26"/>
      <c r="K21" s="26"/>
      <c r="L21" s="26"/>
      <c r="M21" s="26" t="s">
        <v>1140</v>
      </c>
      <c r="N21" s="26" t="s">
        <v>1141</v>
      </c>
      <c r="O21" s="26"/>
      <c r="P21" s="26" t="s">
        <v>1142</v>
      </c>
      <c r="Q21" s="26" t="s">
        <v>1143</v>
      </c>
      <c r="R21" s="26"/>
      <c r="S21" s="26"/>
      <c r="T21" s="26" t="s">
        <v>1144</v>
      </c>
      <c r="U21" s="26" t="s">
        <v>1145</v>
      </c>
      <c r="V21" s="26"/>
      <c r="W21" s="26"/>
      <c r="X21" s="26"/>
      <c r="Y21" s="26" t="s">
        <v>1146</v>
      </c>
      <c r="Z21" s="26"/>
      <c r="AA21" s="28" t="s">
        <v>1147</v>
      </c>
      <c r="AB21" s="28" t="s">
        <v>1148</v>
      </c>
      <c r="AC21" s="28"/>
      <c r="AD21" s="28"/>
      <c r="AE21" s="28" t="s">
        <v>701</v>
      </c>
      <c r="AF21" s="28" t="s">
        <v>1149</v>
      </c>
      <c r="AG21" s="28"/>
      <c r="AH21" s="28" t="s">
        <v>1150</v>
      </c>
      <c r="AI21" s="29"/>
      <c r="AJ21" s="30" t="s">
        <v>848</v>
      </c>
      <c r="AK21" s="31" t="s">
        <v>3</v>
      </c>
      <c r="AL21" s="328"/>
      <c r="AM21" s="329"/>
      <c r="AN21" s="25"/>
      <c r="AO21" s="24"/>
      <c r="AP21" s="258" t="s">
        <v>1151</v>
      </c>
      <c r="AQ21" s="259"/>
      <c r="AR21" s="259" t="s">
        <v>834</v>
      </c>
      <c r="AS21" s="259" t="s">
        <v>665</v>
      </c>
      <c r="AT21" s="262"/>
      <c r="AU21" s="262"/>
      <c r="AV21" s="262" t="s">
        <v>1138</v>
      </c>
      <c r="AW21" s="262"/>
      <c r="AX21" s="262"/>
      <c r="AY21" s="262"/>
      <c r="AZ21" s="262"/>
      <c r="BA21" s="317">
        <v>56</v>
      </c>
      <c r="BB21" s="390">
        <v>0</v>
      </c>
    </row>
    <row r="22" spans="1:54" ht="24.95" customHeight="1">
      <c r="A22" s="430" t="s">
        <v>4805</v>
      </c>
      <c r="B22" s="422"/>
      <c r="C22" s="422"/>
      <c r="D22" s="431"/>
      <c r="E22" s="431"/>
      <c r="F22" s="432" t="s">
        <v>5702</v>
      </c>
      <c r="G22" s="432"/>
      <c r="H22" s="432"/>
      <c r="I22" s="432"/>
      <c r="J22" s="432"/>
      <c r="K22" s="432"/>
      <c r="L22" s="432"/>
      <c r="M22" s="432"/>
      <c r="N22" s="432"/>
      <c r="O22" s="432"/>
      <c r="P22" s="407" t="s">
        <v>1543</v>
      </c>
      <c r="Q22" s="407" t="s">
        <v>4793</v>
      </c>
      <c r="R22" s="432"/>
      <c r="S22" s="432"/>
      <c r="T22" s="432"/>
      <c r="U22" s="432"/>
      <c r="V22" s="432"/>
      <c r="W22" s="432"/>
      <c r="X22" s="432"/>
      <c r="Y22" s="432"/>
      <c r="Z22" s="432"/>
      <c r="AA22" s="432"/>
      <c r="AB22" s="432"/>
      <c r="AC22" s="432"/>
      <c r="AD22" s="432"/>
      <c r="AE22" s="432"/>
      <c r="AF22" s="432"/>
      <c r="AG22" s="432"/>
      <c r="AH22" s="432"/>
      <c r="AI22" s="433"/>
      <c r="AJ22" s="432" t="s">
        <v>4787</v>
      </c>
      <c r="AK22" s="434">
        <v>45075</v>
      </c>
      <c r="AL22" s="431"/>
      <c r="AM22" s="434"/>
      <c r="AN22" s="423"/>
      <c r="AO22" s="425"/>
      <c r="AP22" s="435" t="s">
        <v>1539</v>
      </c>
      <c r="AQ22" s="429">
        <v>284</v>
      </c>
      <c r="AR22" s="429"/>
      <c r="AS22" s="429"/>
      <c r="AT22" s="429"/>
      <c r="AU22" s="429"/>
      <c r="AV22" s="429"/>
      <c r="AW22" s="429"/>
      <c r="AX22" s="429"/>
      <c r="AY22" s="429"/>
      <c r="AZ22" s="429"/>
      <c r="BA22" s="436"/>
      <c r="BB22" s="429">
        <v>3</v>
      </c>
    </row>
    <row r="23" spans="1:54" ht="24.95" customHeight="1">
      <c r="A23" s="409" t="s">
        <v>6858</v>
      </c>
      <c r="B23" s="410" t="s">
        <v>2215</v>
      </c>
      <c r="C23" s="410">
        <v>91</v>
      </c>
      <c r="D23" s="411" t="s">
        <v>1351</v>
      </c>
      <c r="E23" s="411" t="s">
        <v>2222</v>
      </c>
      <c r="F23" s="412" t="s">
        <v>5702</v>
      </c>
      <c r="G23" s="412" t="s">
        <v>3</v>
      </c>
      <c r="H23" s="412"/>
      <c r="I23" s="412"/>
      <c r="J23" s="412"/>
      <c r="K23" s="412"/>
      <c r="L23" s="412"/>
      <c r="M23" s="412" t="s">
        <v>1531</v>
      </c>
      <c r="N23" s="412" t="s">
        <v>1532</v>
      </c>
      <c r="O23" s="412"/>
      <c r="P23" s="407"/>
      <c r="Q23" s="412" t="s">
        <v>1533</v>
      </c>
      <c r="R23" s="407"/>
      <c r="S23" s="412"/>
      <c r="T23" s="412" t="s">
        <v>1534</v>
      </c>
      <c r="U23" s="412"/>
      <c r="V23" s="412"/>
      <c r="W23" s="412"/>
      <c r="X23" s="412"/>
      <c r="Y23" s="412" t="s">
        <v>1535</v>
      </c>
      <c r="Z23" s="412"/>
      <c r="AA23" s="412" t="s">
        <v>1536</v>
      </c>
      <c r="AB23" s="412" t="s">
        <v>1537</v>
      </c>
      <c r="AC23" s="412"/>
      <c r="AD23" s="412"/>
      <c r="AE23" s="412" t="s">
        <v>701</v>
      </c>
      <c r="AF23" s="412" t="s">
        <v>1149</v>
      </c>
      <c r="AG23" s="412" t="s">
        <v>809</v>
      </c>
      <c r="AH23" s="412" t="s">
        <v>1538</v>
      </c>
      <c r="AI23" s="413"/>
      <c r="AJ23" s="412"/>
      <c r="AK23" s="414"/>
      <c r="AL23" s="411"/>
      <c r="AM23" s="414"/>
      <c r="AN23" s="415"/>
      <c r="AO23" s="416"/>
      <c r="AP23" s="417" t="s">
        <v>1539</v>
      </c>
      <c r="AQ23" s="418"/>
      <c r="AR23" s="418" t="s">
        <v>664</v>
      </c>
      <c r="AS23" s="418" t="s">
        <v>665</v>
      </c>
      <c r="AT23" s="418"/>
      <c r="AU23" s="418"/>
      <c r="AV23" s="418" t="s">
        <v>2222</v>
      </c>
      <c r="AW23" s="418"/>
      <c r="AX23" s="418"/>
      <c r="AY23" s="418"/>
      <c r="AZ23" s="418"/>
      <c r="BA23" s="419">
        <v>96</v>
      </c>
      <c r="BB23" s="418">
        <v>1</v>
      </c>
    </row>
    <row r="24" spans="1:54" ht="24.95" customHeight="1">
      <c r="A24" s="322" t="s">
        <v>6857</v>
      </c>
      <c r="B24" s="19" t="s">
        <v>2215</v>
      </c>
      <c r="C24" s="19">
        <v>91</v>
      </c>
      <c r="D24" s="27" t="s">
        <v>1351</v>
      </c>
      <c r="E24" s="27" t="s">
        <v>2222</v>
      </c>
      <c r="F24" s="26" t="s">
        <v>5702</v>
      </c>
      <c r="G24" s="26" t="s">
        <v>3</v>
      </c>
      <c r="H24" s="26"/>
      <c r="I24" s="26"/>
      <c r="J24" s="26"/>
      <c r="K24" s="26"/>
      <c r="L24" s="26"/>
      <c r="M24" s="26" t="s">
        <v>1531</v>
      </c>
      <c r="N24" s="26" t="s">
        <v>1532</v>
      </c>
      <c r="O24" s="26"/>
      <c r="P24" s="407" t="s">
        <v>1543</v>
      </c>
      <c r="Q24" s="26" t="s">
        <v>1533</v>
      </c>
      <c r="R24" s="407" t="s">
        <v>4793</v>
      </c>
      <c r="S24" s="26"/>
      <c r="T24" s="26" t="s">
        <v>1534</v>
      </c>
      <c r="U24" s="26"/>
      <c r="V24" s="26"/>
      <c r="W24" s="26"/>
      <c r="X24" s="26"/>
      <c r="Y24" s="26" t="s">
        <v>1535</v>
      </c>
      <c r="Z24" s="26"/>
      <c r="AA24" s="28" t="s">
        <v>1536</v>
      </c>
      <c r="AB24" s="28" t="s">
        <v>1537</v>
      </c>
      <c r="AC24" s="28"/>
      <c r="AD24" s="28"/>
      <c r="AE24" s="28" t="s">
        <v>701</v>
      </c>
      <c r="AF24" s="28" t="s">
        <v>1149</v>
      </c>
      <c r="AG24" s="28" t="s">
        <v>809</v>
      </c>
      <c r="AH24" s="28" t="s">
        <v>1538</v>
      </c>
      <c r="AI24" s="29"/>
      <c r="AJ24" s="30" t="s">
        <v>4787</v>
      </c>
      <c r="AK24" s="31">
        <v>45075</v>
      </c>
      <c r="AL24" s="328"/>
      <c r="AM24" s="329"/>
      <c r="AN24" s="25"/>
      <c r="AO24" s="24"/>
      <c r="AP24" s="258" t="s">
        <v>1539</v>
      </c>
      <c r="AQ24" s="259"/>
      <c r="AR24" s="259" t="s">
        <v>664</v>
      </c>
      <c r="AS24" s="259" t="s">
        <v>665</v>
      </c>
      <c r="AT24" s="262"/>
      <c r="AU24" s="262"/>
      <c r="AV24" s="262" t="s">
        <v>2222</v>
      </c>
      <c r="AW24" s="262"/>
      <c r="AX24" s="262"/>
      <c r="AY24" s="262"/>
      <c r="AZ24" s="262"/>
      <c r="BA24" s="317">
        <v>96</v>
      </c>
      <c r="BB24" s="390">
        <v>0</v>
      </c>
    </row>
    <row r="25" spans="1:54" ht="24.95" customHeight="1">
      <c r="A25" s="430" t="s">
        <v>4805</v>
      </c>
      <c r="B25" s="422"/>
      <c r="C25" s="422"/>
      <c r="D25" s="431"/>
      <c r="E25" s="431"/>
      <c r="F25" s="432" t="s">
        <v>6104</v>
      </c>
      <c r="G25" s="432"/>
      <c r="H25" s="432"/>
      <c r="I25" s="432"/>
      <c r="J25" s="432"/>
      <c r="K25" s="432"/>
      <c r="L25" s="432"/>
      <c r="M25" s="432"/>
      <c r="N25" s="432"/>
      <c r="O25" s="432"/>
      <c r="P25" s="432"/>
      <c r="Q25" s="432"/>
      <c r="R25" s="432"/>
      <c r="S25" s="407" t="s">
        <v>6669</v>
      </c>
      <c r="T25" s="432"/>
      <c r="U25" s="432"/>
      <c r="V25" s="432"/>
      <c r="W25" s="432"/>
      <c r="X25" s="432"/>
      <c r="Y25" s="432"/>
      <c r="Z25" s="432"/>
      <c r="AA25" s="432"/>
      <c r="AB25" s="432"/>
      <c r="AC25" s="432"/>
      <c r="AD25" s="432"/>
      <c r="AE25" s="432"/>
      <c r="AF25" s="432"/>
      <c r="AG25" s="432"/>
      <c r="AH25" s="432"/>
      <c r="AI25" s="433"/>
      <c r="AJ25" s="432" t="s">
        <v>4787</v>
      </c>
      <c r="AK25" s="434">
        <v>45075</v>
      </c>
      <c r="AL25" s="431"/>
      <c r="AM25" s="434"/>
      <c r="AN25" s="423"/>
      <c r="AO25" s="425"/>
      <c r="AP25" s="435" t="s">
        <v>3587</v>
      </c>
      <c r="AQ25" s="429">
        <v>181</v>
      </c>
      <c r="AR25" s="429"/>
      <c r="AS25" s="429"/>
      <c r="AT25" s="429"/>
      <c r="AU25" s="429"/>
      <c r="AV25" s="429"/>
      <c r="AW25" s="429"/>
      <c r="AX25" s="429"/>
      <c r="AY25" s="429"/>
      <c r="AZ25" s="429"/>
      <c r="BA25" s="436"/>
      <c r="BB25" s="429">
        <v>3</v>
      </c>
    </row>
    <row r="26" spans="1:54" ht="24.95" customHeight="1">
      <c r="A26" s="409" t="s">
        <v>6858</v>
      </c>
      <c r="B26" s="410" t="s">
        <v>2206</v>
      </c>
      <c r="C26" s="410">
        <v>15</v>
      </c>
      <c r="D26" s="411" t="s">
        <v>2207</v>
      </c>
      <c r="E26" s="411"/>
      <c r="F26" s="412" t="s">
        <v>6104</v>
      </c>
      <c r="G26" s="412" t="s">
        <v>3</v>
      </c>
      <c r="H26" s="412"/>
      <c r="I26" s="412"/>
      <c r="J26" s="412"/>
      <c r="K26" s="412"/>
      <c r="L26" s="412"/>
      <c r="M26" s="412"/>
      <c r="N26" s="412"/>
      <c r="O26" s="412"/>
      <c r="P26" s="407"/>
      <c r="Q26" s="412"/>
      <c r="R26" s="412"/>
      <c r="S26" s="412"/>
      <c r="T26" s="412"/>
      <c r="U26" s="412" t="s">
        <v>3585</v>
      </c>
      <c r="V26" s="412"/>
      <c r="W26" s="412"/>
      <c r="X26" s="412"/>
      <c r="Y26" s="412" t="s">
        <v>3586</v>
      </c>
      <c r="Z26" s="412"/>
      <c r="AA26" s="412"/>
      <c r="AB26" s="412"/>
      <c r="AC26" s="412"/>
      <c r="AD26" s="412"/>
      <c r="AE26" s="412"/>
      <c r="AF26" s="412"/>
      <c r="AG26" s="412"/>
      <c r="AH26" s="412"/>
      <c r="AI26" s="413"/>
      <c r="AJ26" s="412"/>
      <c r="AK26" s="414"/>
      <c r="AL26" s="411"/>
      <c r="AM26" s="414"/>
      <c r="AN26" s="415" t="s">
        <v>2256</v>
      </c>
      <c r="AO26" s="416">
        <v>45060</v>
      </c>
      <c r="AP26" s="417" t="s">
        <v>3587</v>
      </c>
      <c r="AQ26" s="418"/>
      <c r="AR26" s="418" t="s">
        <v>671</v>
      </c>
      <c r="AS26" s="418" t="s">
        <v>665</v>
      </c>
      <c r="AT26" s="418"/>
      <c r="AU26" s="418"/>
      <c r="AV26" s="418"/>
      <c r="AW26" s="418"/>
      <c r="AX26" s="418"/>
      <c r="AY26" s="418"/>
      <c r="AZ26" s="418"/>
      <c r="BA26" s="419">
        <v>379</v>
      </c>
      <c r="BB26" s="418">
        <v>2</v>
      </c>
    </row>
    <row r="27" spans="1:54" ht="24.95" customHeight="1">
      <c r="A27" s="322" t="s">
        <v>6857</v>
      </c>
      <c r="B27" s="19" t="s">
        <v>2206</v>
      </c>
      <c r="C27" s="19">
        <v>15</v>
      </c>
      <c r="D27" s="27" t="s">
        <v>2207</v>
      </c>
      <c r="E27" s="27"/>
      <c r="F27" s="26" t="s">
        <v>6104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407" t="s">
        <v>6669</v>
      </c>
      <c r="Q27" s="26"/>
      <c r="R27" s="26"/>
      <c r="S27" s="26"/>
      <c r="T27" s="26"/>
      <c r="U27" s="26" t="s">
        <v>3585</v>
      </c>
      <c r="V27" s="26"/>
      <c r="W27" s="26"/>
      <c r="X27" s="26"/>
      <c r="Y27" s="26" t="s">
        <v>3586</v>
      </c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4787</v>
      </c>
      <c r="AK27" s="31">
        <v>45075</v>
      </c>
      <c r="AL27" s="328"/>
      <c r="AM27" s="329"/>
      <c r="AN27" s="25"/>
      <c r="AO27" s="24"/>
      <c r="AP27" s="258" t="s">
        <v>3587</v>
      </c>
      <c r="AQ27" s="259"/>
      <c r="AR27" s="259" t="s">
        <v>671</v>
      </c>
      <c r="AS27" s="259" t="s">
        <v>665</v>
      </c>
      <c r="AT27" s="262"/>
      <c r="AU27" s="262"/>
      <c r="AV27" s="262"/>
      <c r="AW27" s="262"/>
      <c r="AX27" s="262"/>
      <c r="AY27" s="262"/>
      <c r="AZ27" s="262"/>
      <c r="BA27" s="317">
        <v>379</v>
      </c>
      <c r="BB27" s="390">
        <v>0</v>
      </c>
    </row>
    <row r="28" spans="1:54" ht="24.95" customHeight="1">
      <c r="A28" s="430" t="s">
        <v>4805</v>
      </c>
      <c r="B28" s="422"/>
      <c r="C28" s="422"/>
      <c r="D28" s="431"/>
      <c r="E28" s="431"/>
      <c r="F28" s="432" t="s">
        <v>6260</v>
      </c>
      <c r="G28" s="432"/>
      <c r="H28" s="432"/>
      <c r="I28" s="432"/>
      <c r="J28" s="432"/>
      <c r="K28" s="432"/>
      <c r="L28" s="432"/>
      <c r="M28" s="432"/>
      <c r="N28" s="432"/>
      <c r="O28" s="432"/>
      <c r="P28" s="432"/>
      <c r="Q28" s="432"/>
      <c r="R28" s="432"/>
      <c r="S28" s="407" t="s">
        <v>6830</v>
      </c>
      <c r="T28" s="432"/>
      <c r="U28" s="432"/>
      <c r="V28" s="432"/>
      <c r="W28" s="432"/>
      <c r="X28" s="432"/>
      <c r="Y28" s="432"/>
      <c r="Z28" s="432"/>
      <c r="AA28" s="432"/>
      <c r="AB28" s="432"/>
      <c r="AC28" s="432"/>
      <c r="AD28" s="432"/>
      <c r="AE28" s="432"/>
      <c r="AF28" s="432"/>
      <c r="AG28" s="432"/>
      <c r="AH28" s="432"/>
      <c r="AI28" s="433"/>
      <c r="AJ28" s="432" t="s">
        <v>4787</v>
      </c>
      <c r="AK28" s="434">
        <v>45075</v>
      </c>
      <c r="AL28" s="431"/>
      <c r="AM28" s="434"/>
      <c r="AN28" s="423"/>
      <c r="AO28" s="425"/>
      <c r="AP28" s="435" t="s">
        <v>4431</v>
      </c>
      <c r="AQ28" s="429">
        <v>273</v>
      </c>
      <c r="AR28" s="429"/>
      <c r="AS28" s="429"/>
      <c r="AT28" s="429"/>
      <c r="AU28" s="429"/>
      <c r="AV28" s="429"/>
      <c r="AW28" s="429"/>
      <c r="AX28" s="429"/>
      <c r="AY28" s="429"/>
      <c r="AZ28" s="429"/>
      <c r="BA28" s="436"/>
      <c r="BB28" s="429">
        <v>3</v>
      </c>
    </row>
    <row r="29" spans="1:54" ht="24.95" customHeight="1">
      <c r="A29" s="409" t="s">
        <v>6858</v>
      </c>
      <c r="B29" s="410" t="s">
        <v>2212</v>
      </c>
      <c r="C29" s="410">
        <v>82</v>
      </c>
      <c r="D29" s="411">
        <v>1</v>
      </c>
      <c r="E29" s="411">
        <v>1</v>
      </c>
      <c r="F29" s="412" t="s">
        <v>6260</v>
      </c>
      <c r="G29" s="412" t="s">
        <v>4422</v>
      </c>
      <c r="H29" s="412"/>
      <c r="I29" s="412"/>
      <c r="J29" s="412"/>
      <c r="K29" s="412"/>
      <c r="L29" s="412"/>
      <c r="M29" s="412" t="s">
        <v>4423</v>
      </c>
      <c r="N29" s="412" t="s">
        <v>4424</v>
      </c>
      <c r="O29" s="412"/>
      <c r="P29" s="407"/>
      <c r="Q29" s="412" t="s">
        <v>4425</v>
      </c>
      <c r="R29" s="412"/>
      <c r="S29" s="412"/>
      <c r="T29" s="412"/>
      <c r="U29" s="412"/>
      <c r="V29" s="412"/>
      <c r="W29" s="412" t="s">
        <v>4426</v>
      </c>
      <c r="X29" s="412"/>
      <c r="Y29" s="412" t="s">
        <v>4427</v>
      </c>
      <c r="Z29" s="412"/>
      <c r="AA29" s="412" t="s">
        <v>788</v>
      </c>
      <c r="AB29" s="412" t="s">
        <v>4428</v>
      </c>
      <c r="AC29" s="412"/>
      <c r="AD29" s="412"/>
      <c r="AE29" s="412" t="s">
        <v>791</v>
      </c>
      <c r="AF29" s="412" t="s">
        <v>4429</v>
      </c>
      <c r="AG29" s="412"/>
      <c r="AH29" s="412" t="s">
        <v>4430</v>
      </c>
      <c r="AI29" s="413"/>
      <c r="AJ29" s="412"/>
      <c r="AK29" s="414"/>
      <c r="AL29" s="411"/>
      <c r="AM29" s="414"/>
      <c r="AN29" s="415" t="s">
        <v>2256</v>
      </c>
      <c r="AO29" s="416">
        <v>45060</v>
      </c>
      <c r="AP29" s="417" t="s">
        <v>4431</v>
      </c>
      <c r="AQ29" s="418"/>
      <c r="AR29" s="418" t="s">
        <v>664</v>
      </c>
      <c r="AS29" s="418" t="s">
        <v>665</v>
      </c>
      <c r="AT29" s="418"/>
      <c r="AU29" s="418"/>
      <c r="AV29" s="418"/>
      <c r="AW29" s="418"/>
      <c r="AX29" s="418"/>
      <c r="AY29" s="418"/>
      <c r="AZ29" s="418"/>
      <c r="BA29" s="419">
        <v>555</v>
      </c>
      <c r="BB29" s="418">
        <v>2</v>
      </c>
    </row>
    <row r="30" spans="1:54" ht="24.95" customHeight="1">
      <c r="A30" s="322" t="s">
        <v>6857</v>
      </c>
      <c r="B30" s="19" t="s">
        <v>2212</v>
      </c>
      <c r="C30" s="19">
        <v>82</v>
      </c>
      <c r="D30" s="27">
        <v>1</v>
      </c>
      <c r="E30" s="27">
        <v>1</v>
      </c>
      <c r="F30" s="26" t="s">
        <v>6260</v>
      </c>
      <c r="G30" s="26" t="s">
        <v>4422</v>
      </c>
      <c r="H30" s="26"/>
      <c r="I30" s="26"/>
      <c r="J30" s="26"/>
      <c r="K30" s="26"/>
      <c r="L30" s="26"/>
      <c r="M30" s="26" t="s">
        <v>4423</v>
      </c>
      <c r="N30" s="26" t="s">
        <v>4424</v>
      </c>
      <c r="O30" s="26"/>
      <c r="P30" s="407" t="s">
        <v>6830</v>
      </c>
      <c r="Q30" s="26" t="s">
        <v>4425</v>
      </c>
      <c r="R30" s="26"/>
      <c r="S30" s="26"/>
      <c r="T30" s="26"/>
      <c r="U30" s="26"/>
      <c r="V30" s="26"/>
      <c r="W30" s="26" t="s">
        <v>4426</v>
      </c>
      <c r="X30" s="26"/>
      <c r="Y30" s="26" t="s">
        <v>4427</v>
      </c>
      <c r="Z30" s="26"/>
      <c r="AA30" s="28" t="s">
        <v>788</v>
      </c>
      <c r="AB30" s="28" t="s">
        <v>4428</v>
      </c>
      <c r="AC30" s="28"/>
      <c r="AD30" s="28"/>
      <c r="AE30" s="28" t="s">
        <v>791</v>
      </c>
      <c r="AF30" s="28" t="s">
        <v>4429</v>
      </c>
      <c r="AG30" s="28"/>
      <c r="AH30" s="28" t="s">
        <v>4430</v>
      </c>
      <c r="AI30" s="29"/>
      <c r="AJ30" s="30" t="s">
        <v>4787</v>
      </c>
      <c r="AK30" s="31">
        <v>45075</v>
      </c>
      <c r="AL30" s="328"/>
      <c r="AM30" s="329"/>
      <c r="AN30" s="25"/>
      <c r="AO30" s="24"/>
      <c r="AP30" s="258" t="s">
        <v>4431</v>
      </c>
      <c r="AQ30" s="259"/>
      <c r="AR30" s="259" t="s">
        <v>664</v>
      </c>
      <c r="AS30" s="259" t="s">
        <v>665</v>
      </c>
      <c r="AT30" s="262"/>
      <c r="AU30" s="262"/>
      <c r="AV30" s="262"/>
      <c r="AW30" s="262"/>
      <c r="AX30" s="262"/>
      <c r="AY30" s="262"/>
      <c r="AZ30" s="262"/>
      <c r="BA30" s="317">
        <v>555</v>
      </c>
      <c r="BB30" s="390">
        <v>0</v>
      </c>
    </row>
    <row r="31" spans="1:54" ht="24.95" customHeight="1">
      <c r="A31" s="430" t="s">
        <v>4805</v>
      </c>
      <c r="B31" s="422"/>
      <c r="C31" s="422"/>
      <c r="D31" s="431"/>
      <c r="E31" s="431"/>
      <c r="F31" s="432" t="s">
        <v>5716</v>
      </c>
      <c r="G31" s="432"/>
      <c r="H31" s="432"/>
      <c r="I31" s="432"/>
      <c r="J31" s="432"/>
      <c r="K31" s="432"/>
      <c r="L31" s="432"/>
      <c r="M31" s="432"/>
      <c r="N31" s="432"/>
      <c r="O31" s="432"/>
      <c r="P31" s="432"/>
      <c r="Q31" s="432"/>
      <c r="R31" s="432"/>
      <c r="S31" s="407" t="s">
        <v>6385</v>
      </c>
      <c r="T31" s="432"/>
      <c r="U31" s="432"/>
      <c r="V31" s="432"/>
      <c r="W31" s="432"/>
      <c r="X31" s="432"/>
      <c r="Y31" s="432"/>
      <c r="Z31" s="432"/>
      <c r="AA31" s="432"/>
      <c r="AB31" s="432"/>
      <c r="AC31" s="432"/>
      <c r="AD31" s="432"/>
      <c r="AE31" s="432"/>
      <c r="AF31" s="432"/>
      <c r="AG31" s="432"/>
      <c r="AH31" s="432"/>
      <c r="AI31" s="433"/>
      <c r="AJ31" s="432" t="s">
        <v>4787</v>
      </c>
      <c r="AK31" s="434">
        <v>45075</v>
      </c>
      <c r="AL31" s="431"/>
      <c r="AM31" s="434"/>
      <c r="AN31" s="423"/>
      <c r="AO31" s="425"/>
      <c r="AP31" s="435" t="s">
        <v>789</v>
      </c>
      <c r="AQ31" s="429">
        <v>41</v>
      </c>
      <c r="AR31" s="429"/>
      <c r="AS31" s="429"/>
      <c r="AT31" s="429"/>
      <c r="AU31" s="429"/>
      <c r="AV31" s="429"/>
      <c r="AW31" s="429"/>
      <c r="AX31" s="429"/>
      <c r="AY31" s="429"/>
      <c r="AZ31" s="429"/>
      <c r="BA31" s="436"/>
      <c r="BB31" s="429">
        <v>3</v>
      </c>
    </row>
    <row r="32" spans="1:54" ht="24.95" customHeight="1">
      <c r="A32" s="409" t="s">
        <v>6858</v>
      </c>
      <c r="B32" s="410" t="s">
        <v>2212</v>
      </c>
      <c r="C32" s="410">
        <v>82</v>
      </c>
      <c r="D32" s="411">
        <v>5</v>
      </c>
      <c r="E32" s="411"/>
      <c r="F32" s="412" t="s">
        <v>5716</v>
      </c>
      <c r="G32" s="412" t="s">
        <v>4987</v>
      </c>
      <c r="H32" s="412"/>
      <c r="I32" s="412"/>
      <c r="J32" s="412"/>
      <c r="K32" s="412"/>
      <c r="L32" s="412"/>
      <c r="M32" s="412" t="s">
        <v>4988</v>
      </c>
      <c r="N32" s="412" t="s">
        <v>4989</v>
      </c>
      <c r="O32" s="412"/>
      <c r="P32" s="412" t="s">
        <v>4990</v>
      </c>
      <c r="Q32" s="412" t="s">
        <v>4990</v>
      </c>
      <c r="R32" s="407"/>
      <c r="S32" s="412"/>
      <c r="T32" s="412"/>
      <c r="U32" s="412"/>
      <c r="V32" s="412"/>
      <c r="W32" s="412"/>
      <c r="X32" s="412"/>
      <c r="Y32" s="412" t="s">
        <v>4991</v>
      </c>
      <c r="Z32" s="412"/>
      <c r="AA32" s="412" t="s">
        <v>788</v>
      </c>
      <c r="AB32" s="412" t="s">
        <v>4992</v>
      </c>
      <c r="AC32" s="412"/>
      <c r="AD32" s="412"/>
      <c r="AE32" s="412" t="s">
        <v>687</v>
      </c>
      <c r="AF32" s="412" t="s">
        <v>688</v>
      </c>
      <c r="AG32" s="412" t="s">
        <v>4993</v>
      </c>
      <c r="AH32" s="412" t="s">
        <v>4994</v>
      </c>
      <c r="AI32" s="413" t="s">
        <v>4995</v>
      </c>
      <c r="AJ32" s="412"/>
      <c r="AK32" s="414"/>
      <c r="AL32" s="411"/>
      <c r="AM32" s="414"/>
      <c r="AN32" s="415"/>
      <c r="AO32" s="416"/>
      <c r="AP32" s="417" t="s">
        <v>789</v>
      </c>
      <c r="AQ32" s="418"/>
      <c r="AR32" s="418" t="s">
        <v>664</v>
      </c>
      <c r="AS32" s="418" t="s">
        <v>665</v>
      </c>
      <c r="AT32" s="418"/>
      <c r="AU32" s="418"/>
      <c r="AV32" s="418"/>
      <c r="AW32" s="418"/>
      <c r="AX32" s="418"/>
      <c r="AY32" s="418"/>
      <c r="AZ32" s="418"/>
      <c r="BA32" s="419">
        <v>567</v>
      </c>
      <c r="BB32" s="418">
        <v>1</v>
      </c>
    </row>
    <row r="33" spans="1:54" ht="24.95" customHeight="1">
      <c r="A33" s="322" t="s">
        <v>6857</v>
      </c>
      <c r="B33" s="19" t="s">
        <v>2212</v>
      </c>
      <c r="C33" s="19">
        <v>82</v>
      </c>
      <c r="D33" s="27">
        <v>5</v>
      </c>
      <c r="E33" s="27"/>
      <c r="F33" s="26" t="s">
        <v>5716</v>
      </c>
      <c r="G33" s="26" t="s">
        <v>4987</v>
      </c>
      <c r="H33" s="26"/>
      <c r="I33" s="26"/>
      <c r="J33" s="26"/>
      <c r="K33" s="26"/>
      <c r="L33" s="26"/>
      <c r="M33" s="26" t="s">
        <v>4988</v>
      </c>
      <c r="N33" s="26" t="s">
        <v>4989</v>
      </c>
      <c r="O33" s="26"/>
      <c r="P33" s="26" t="s">
        <v>4990</v>
      </c>
      <c r="Q33" s="26" t="s">
        <v>4990</v>
      </c>
      <c r="R33" s="407" t="s">
        <v>6385</v>
      </c>
      <c r="S33" s="26"/>
      <c r="T33" s="26"/>
      <c r="U33" s="26"/>
      <c r="V33" s="26"/>
      <c r="W33" s="26"/>
      <c r="X33" s="26"/>
      <c r="Y33" s="26" t="s">
        <v>4991</v>
      </c>
      <c r="Z33" s="26"/>
      <c r="AA33" s="28" t="s">
        <v>788</v>
      </c>
      <c r="AB33" s="28" t="s">
        <v>4992</v>
      </c>
      <c r="AC33" s="28"/>
      <c r="AD33" s="28"/>
      <c r="AE33" s="28" t="s">
        <v>687</v>
      </c>
      <c r="AF33" s="28" t="s">
        <v>688</v>
      </c>
      <c r="AG33" s="28" t="s">
        <v>4993</v>
      </c>
      <c r="AH33" s="28" t="s">
        <v>4994</v>
      </c>
      <c r="AI33" s="29" t="s">
        <v>4995</v>
      </c>
      <c r="AJ33" s="30" t="s">
        <v>4787</v>
      </c>
      <c r="AK33" s="31">
        <v>45075</v>
      </c>
      <c r="AL33" s="328"/>
      <c r="AM33" s="329"/>
      <c r="AN33" s="25"/>
      <c r="AO33" s="24"/>
      <c r="AP33" s="258" t="s">
        <v>789</v>
      </c>
      <c r="AQ33" s="259"/>
      <c r="AR33" s="259" t="s">
        <v>664</v>
      </c>
      <c r="AS33" s="259" t="s">
        <v>665</v>
      </c>
      <c r="AT33" s="262"/>
      <c r="AU33" s="262"/>
      <c r="AV33" s="262"/>
      <c r="AW33" s="262"/>
      <c r="AX33" s="262"/>
      <c r="AY33" s="262"/>
      <c r="AZ33" s="262"/>
      <c r="BA33" s="317">
        <v>567</v>
      </c>
      <c r="BB33" s="390">
        <v>0</v>
      </c>
    </row>
    <row r="34" spans="1:54" ht="24.95" customHeight="1">
      <c r="A34" s="430" t="s">
        <v>4805</v>
      </c>
      <c r="B34" s="422"/>
      <c r="C34" s="422"/>
      <c r="D34" s="431"/>
      <c r="E34" s="431"/>
      <c r="F34" s="432" t="s">
        <v>5921</v>
      </c>
      <c r="G34" s="432"/>
      <c r="H34" s="432"/>
      <c r="I34" s="432"/>
      <c r="J34" s="432"/>
      <c r="K34" s="432"/>
      <c r="L34" s="432"/>
      <c r="M34" s="432"/>
      <c r="N34" s="432"/>
      <c r="O34" s="432"/>
      <c r="P34" s="432"/>
      <c r="Q34" s="432"/>
      <c r="R34" s="432"/>
      <c r="S34" s="407" t="s">
        <v>6814</v>
      </c>
      <c r="T34" s="432"/>
      <c r="U34" s="432"/>
      <c r="V34" s="432"/>
      <c r="W34" s="432"/>
      <c r="X34" s="432"/>
      <c r="Y34" s="432"/>
      <c r="Z34" s="432"/>
      <c r="AA34" s="432"/>
      <c r="AB34" s="432"/>
      <c r="AC34" s="432"/>
      <c r="AD34" s="432"/>
      <c r="AE34" s="432"/>
      <c r="AF34" s="432"/>
      <c r="AG34" s="432"/>
      <c r="AH34" s="432"/>
      <c r="AI34" s="433"/>
      <c r="AJ34" s="432" t="s">
        <v>4787</v>
      </c>
      <c r="AK34" s="434">
        <v>45075</v>
      </c>
      <c r="AL34" s="431"/>
      <c r="AM34" s="434"/>
      <c r="AN34" s="423"/>
      <c r="AO34" s="425"/>
      <c r="AP34" s="435" t="s">
        <v>1015</v>
      </c>
      <c r="AQ34" s="429">
        <v>265</v>
      </c>
      <c r="AR34" s="429"/>
      <c r="AS34" s="429"/>
      <c r="AT34" s="429"/>
      <c r="AU34" s="429"/>
      <c r="AV34" s="429"/>
      <c r="AW34" s="429"/>
      <c r="AX34" s="429"/>
      <c r="AY34" s="429"/>
      <c r="AZ34" s="429"/>
      <c r="BA34" s="436"/>
      <c r="BB34" s="429">
        <v>3</v>
      </c>
    </row>
    <row r="35" spans="1:54" ht="24.95" customHeight="1">
      <c r="A35" s="409" t="s">
        <v>6858</v>
      </c>
      <c r="B35" s="410" t="s">
        <v>2204</v>
      </c>
      <c r="C35" s="410">
        <v>12</v>
      </c>
      <c r="D35" s="411" t="s">
        <v>2278</v>
      </c>
      <c r="E35" s="411"/>
      <c r="F35" s="412" t="s">
        <v>5921</v>
      </c>
      <c r="G35" s="412" t="s">
        <v>3</v>
      </c>
      <c r="H35" s="412"/>
      <c r="I35" s="412"/>
      <c r="J35" s="412"/>
      <c r="K35" s="412"/>
      <c r="L35" s="412"/>
      <c r="M35" s="412"/>
      <c r="N35" s="412"/>
      <c r="O35" s="412"/>
      <c r="P35" s="407"/>
      <c r="Q35" s="412"/>
      <c r="R35" s="412"/>
      <c r="S35" s="412"/>
      <c r="T35" s="412"/>
      <c r="U35" s="412" t="s">
        <v>2292</v>
      </c>
      <c r="V35" s="412"/>
      <c r="W35" s="412"/>
      <c r="X35" s="412"/>
      <c r="Y35" s="412"/>
      <c r="Z35" s="412"/>
      <c r="AA35" s="412"/>
      <c r="AB35" s="412"/>
      <c r="AC35" s="412"/>
      <c r="AD35" s="412"/>
      <c r="AE35" s="412"/>
      <c r="AF35" s="412"/>
      <c r="AG35" s="412"/>
      <c r="AH35" s="412"/>
      <c r="AI35" s="413"/>
      <c r="AJ35" s="412"/>
      <c r="AK35" s="414"/>
      <c r="AL35" s="411"/>
      <c r="AM35" s="414"/>
      <c r="AN35" s="415" t="s">
        <v>2256</v>
      </c>
      <c r="AO35" s="416">
        <v>45060</v>
      </c>
      <c r="AP35" s="417" t="s">
        <v>1015</v>
      </c>
      <c r="AQ35" s="418"/>
      <c r="AR35" s="418" t="s">
        <v>671</v>
      </c>
      <c r="AS35" s="418" t="s">
        <v>2293</v>
      </c>
      <c r="AT35" s="418"/>
      <c r="AU35" s="418"/>
      <c r="AV35" s="418"/>
      <c r="AW35" s="418"/>
      <c r="AX35" s="418"/>
      <c r="AY35" s="418"/>
      <c r="AZ35" s="418"/>
      <c r="BA35" s="419">
        <v>185</v>
      </c>
      <c r="BB35" s="418">
        <v>2</v>
      </c>
    </row>
    <row r="36" spans="1:54" ht="24.95" customHeight="1">
      <c r="A36" s="322" t="s">
        <v>6857</v>
      </c>
      <c r="B36" s="19" t="s">
        <v>2204</v>
      </c>
      <c r="C36" s="19">
        <v>12</v>
      </c>
      <c r="D36" s="27" t="s">
        <v>2278</v>
      </c>
      <c r="E36" s="27"/>
      <c r="F36" s="26" t="s">
        <v>5921</v>
      </c>
      <c r="G36" s="26" t="s">
        <v>3</v>
      </c>
      <c r="H36" s="26"/>
      <c r="I36" s="26"/>
      <c r="J36" s="26"/>
      <c r="K36" s="26"/>
      <c r="L36" s="26"/>
      <c r="M36" s="26"/>
      <c r="N36" s="26"/>
      <c r="O36" s="26"/>
      <c r="P36" s="407" t="s">
        <v>6814</v>
      </c>
      <c r="Q36" s="26"/>
      <c r="R36" s="26"/>
      <c r="S36" s="26"/>
      <c r="T36" s="26"/>
      <c r="U36" s="26" t="s">
        <v>2292</v>
      </c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 t="s">
        <v>4787</v>
      </c>
      <c r="AK36" s="31">
        <v>45075</v>
      </c>
      <c r="AL36" s="328"/>
      <c r="AM36" s="329"/>
      <c r="AN36" s="25"/>
      <c r="AO36" s="24"/>
      <c r="AP36" s="258" t="s">
        <v>1015</v>
      </c>
      <c r="AQ36" s="259"/>
      <c r="AR36" s="259" t="s">
        <v>671</v>
      </c>
      <c r="AS36" s="259" t="s">
        <v>2293</v>
      </c>
      <c r="AT36" s="262"/>
      <c r="AU36" s="262"/>
      <c r="AV36" s="262"/>
      <c r="AW36" s="262"/>
      <c r="AX36" s="262"/>
      <c r="AY36" s="262"/>
      <c r="AZ36" s="262"/>
      <c r="BA36" s="317">
        <v>185</v>
      </c>
      <c r="BB36" s="390">
        <v>0</v>
      </c>
    </row>
    <row r="37" spans="1:54" ht="24.95" customHeight="1">
      <c r="A37" s="430" t="s">
        <v>4805</v>
      </c>
      <c r="B37" s="422"/>
      <c r="C37" s="422"/>
      <c r="D37" s="431"/>
      <c r="E37" s="431"/>
      <c r="F37" s="432" t="s">
        <v>5720</v>
      </c>
      <c r="G37" s="432"/>
      <c r="H37" s="432"/>
      <c r="I37" s="432"/>
      <c r="J37" s="432"/>
      <c r="K37" s="432"/>
      <c r="L37" s="432"/>
      <c r="M37" s="432"/>
      <c r="N37" s="432"/>
      <c r="O37" s="432"/>
      <c r="P37" s="432"/>
      <c r="Q37" s="432"/>
      <c r="R37" s="432"/>
      <c r="S37" s="420" t="s">
        <v>704</v>
      </c>
      <c r="T37" s="432"/>
      <c r="U37" s="432"/>
      <c r="V37" s="432"/>
      <c r="W37" s="432"/>
      <c r="X37" s="432"/>
      <c r="Y37" s="432"/>
      <c r="Z37" s="432"/>
      <c r="AA37" s="432"/>
      <c r="AB37" s="432"/>
      <c r="AC37" s="432"/>
      <c r="AD37" s="432"/>
      <c r="AE37" s="432"/>
      <c r="AF37" s="432"/>
      <c r="AG37" s="432"/>
      <c r="AH37" s="432"/>
      <c r="AI37" s="433"/>
      <c r="AJ37" s="432" t="s">
        <v>4787</v>
      </c>
      <c r="AK37" s="434">
        <v>45075</v>
      </c>
      <c r="AL37" s="431"/>
      <c r="AM37" s="434"/>
      <c r="AN37" s="423"/>
      <c r="AO37" s="425"/>
      <c r="AP37" s="435" t="s">
        <v>707</v>
      </c>
      <c r="AQ37" s="429">
        <v>217</v>
      </c>
      <c r="AR37" s="429"/>
      <c r="AS37" s="429"/>
      <c r="AT37" s="429"/>
      <c r="AU37" s="429"/>
      <c r="AV37" s="429"/>
      <c r="AW37" s="429"/>
      <c r="AX37" s="429"/>
      <c r="AY37" s="429"/>
      <c r="AZ37" s="429"/>
      <c r="BA37" s="436"/>
      <c r="BB37" s="429">
        <v>3</v>
      </c>
    </row>
    <row r="38" spans="1:54" ht="24.95" customHeight="1">
      <c r="A38" s="409" t="s">
        <v>6858</v>
      </c>
      <c r="B38" s="410" t="s">
        <v>2203</v>
      </c>
      <c r="C38" s="410">
        <v>6</v>
      </c>
      <c r="D38" s="411" t="s">
        <v>4996</v>
      </c>
      <c r="E38" s="411">
        <v>2</v>
      </c>
      <c r="F38" s="412" t="s">
        <v>5720</v>
      </c>
      <c r="G38" s="412" t="s">
        <v>4997</v>
      </c>
      <c r="H38" s="412"/>
      <c r="I38" s="412"/>
      <c r="J38" s="412"/>
      <c r="K38" s="412"/>
      <c r="L38" s="412"/>
      <c r="M38" s="412" t="s">
        <v>703</v>
      </c>
      <c r="N38" s="412" t="s">
        <v>4998</v>
      </c>
      <c r="O38" s="412"/>
      <c r="P38" s="408" t="s">
        <v>704</v>
      </c>
      <c r="Q38" s="412" t="s">
        <v>4999</v>
      </c>
      <c r="R38" s="412"/>
      <c r="S38" s="412" t="s">
        <v>4999</v>
      </c>
      <c r="T38" s="412"/>
      <c r="U38" s="412" t="s">
        <v>5000</v>
      </c>
      <c r="V38" s="412"/>
      <c r="W38" s="412"/>
      <c r="X38" s="412"/>
      <c r="Y38" s="412" t="s">
        <v>5001</v>
      </c>
      <c r="Z38" s="412" t="s">
        <v>705</v>
      </c>
      <c r="AA38" s="412" t="s">
        <v>5002</v>
      </c>
      <c r="AB38" s="412" t="s">
        <v>5003</v>
      </c>
      <c r="AC38" s="412"/>
      <c r="AD38" s="412"/>
      <c r="AE38" s="412" t="s">
        <v>4</v>
      </c>
      <c r="AF38" s="412" t="s">
        <v>706</v>
      </c>
      <c r="AG38" s="412" t="s">
        <v>5004</v>
      </c>
      <c r="AH38" s="412" t="s">
        <v>5005</v>
      </c>
      <c r="AI38" s="413"/>
      <c r="AJ38" s="412"/>
      <c r="AK38" s="414"/>
      <c r="AL38" s="411"/>
      <c r="AM38" s="414"/>
      <c r="AN38" s="415"/>
      <c r="AO38" s="416"/>
      <c r="AP38" s="417" t="s">
        <v>707</v>
      </c>
      <c r="AQ38" s="418"/>
      <c r="AR38" s="418" t="s">
        <v>664</v>
      </c>
      <c r="AS38" s="418" t="s">
        <v>665</v>
      </c>
      <c r="AT38" s="418"/>
      <c r="AU38" s="418"/>
      <c r="AV38" s="418"/>
      <c r="AW38" s="418"/>
      <c r="AX38" s="418"/>
      <c r="AY38" s="418"/>
      <c r="AZ38" s="418"/>
      <c r="BA38" s="419">
        <v>17</v>
      </c>
      <c r="BB38" s="418">
        <v>1</v>
      </c>
    </row>
    <row r="39" spans="1:54" ht="24.95" customHeight="1">
      <c r="A39" s="322" t="s">
        <v>6857</v>
      </c>
      <c r="B39" s="19" t="s">
        <v>2203</v>
      </c>
      <c r="C39" s="19">
        <v>6</v>
      </c>
      <c r="D39" s="27" t="s">
        <v>4996</v>
      </c>
      <c r="E39" s="27">
        <v>2</v>
      </c>
      <c r="F39" s="26" t="s">
        <v>5720</v>
      </c>
      <c r="G39" s="26" t="s">
        <v>4997</v>
      </c>
      <c r="H39" s="26"/>
      <c r="I39" s="26"/>
      <c r="J39" s="26"/>
      <c r="K39" s="26"/>
      <c r="L39" s="26"/>
      <c r="M39" s="26" t="s">
        <v>703</v>
      </c>
      <c r="N39" s="26" t="s">
        <v>4998</v>
      </c>
      <c r="O39" s="26"/>
      <c r="P39" s="26" t="s">
        <v>704</v>
      </c>
      <c r="Q39" s="26" t="s">
        <v>4999</v>
      </c>
      <c r="R39" s="26"/>
      <c r="S39" s="26" t="s">
        <v>4999</v>
      </c>
      <c r="T39" s="26"/>
      <c r="U39" s="26" t="s">
        <v>5000</v>
      </c>
      <c r="V39" s="26"/>
      <c r="W39" s="26"/>
      <c r="X39" s="26"/>
      <c r="Y39" s="26" t="s">
        <v>5001</v>
      </c>
      <c r="Z39" s="26" t="s">
        <v>705</v>
      </c>
      <c r="AA39" s="28" t="s">
        <v>5002</v>
      </c>
      <c r="AB39" s="28" t="s">
        <v>5003</v>
      </c>
      <c r="AC39" s="28"/>
      <c r="AD39" s="28"/>
      <c r="AE39" s="28" t="s">
        <v>4</v>
      </c>
      <c r="AF39" s="28" t="s">
        <v>706</v>
      </c>
      <c r="AG39" s="28" t="s">
        <v>5004</v>
      </c>
      <c r="AH39" s="28" t="s">
        <v>5005</v>
      </c>
      <c r="AI39" s="29"/>
      <c r="AJ39" s="30"/>
      <c r="AK39" s="31"/>
      <c r="AL39" s="328"/>
      <c r="AM39" s="329"/>
      <c r="AN39" s="25"/>
      <c r="AO39" s="24"/>
      <c r="AP39" s="258" t="s">
        <v>707</v>
      </c>
      <c r="AQ39" s="259"/>
      <c r="AR39" s="259" t="s">
        <v>664</v>
      </c>
      <c r="AS39" s="259" t="s">
        <v>665</v>
      </c>
      <c r="AT39" s="262"/>
      <c r="AU39" s="262"/>
      <c r="AV39" s="262"/>
      <c r="AW39" s="262"/>
      <c r="AX39" s="262"/>
      <c r="AY39" s="262"/>
      <c r="AZ39" s="262"/>
      <c r="BA39" s="317">
        <v>17</v>
      </c>
      <c r="BB39" s="390">
        <v>0</v>
      </c>
    </row>
    <row r="40" spans="1:54" ht="24.95" customHeight="1">
      <c r="A40" s="430" t="s">
        <v>4805</v>
      </c>
      <c r="B40" s="422"/>
      <c r="C40" s="422"/>
      <c r="D40" s="431"/>
      <c r="E40" s="431"/>
      <c r="F40" s="432" t="s">
        <v>5721</v>
      </c>
      <c r="G40" s="432"/>
      <c r="H40" s="432"/>
      <c r="I40" s="432"/>
      <c r="J40" s="432"/>
      <c r="K40" s="432"/>
      <c r="L40" s="432"/>
      <c r="M40" s="432"/>
      <c r="N40" s="432"/>
      <c r="O40" s="432"/>
      <c r="P40" s="432"/>
      <c r="Q40" s="432"/>
      <c r="R40" s="432"/>
      <c r="S40" s="407" t="s">
        <v>6578</v>
      </c>
      <c r="T40" s="432"/>
      <c r="U40" s="432"/>
      <c r="V40" s="432"/>
      <c r="W40" s="432"/>
      <c r="X40" s="432"/>
      <c r="Y40" s="432"/>
      <c r="Z40" s="432"/>
      <c r="AA40" s="432"/>
      <c r="AB40" s="432"/>
      <c r="AC40" s="432"/>
      <c r="AD40" s="432"/>
      <c r="AE40" s="432"/>
      <c r="AF40" s="432"/>
      <c r="AG40" s="432"/>
      <c r="AH40" s="432"/>
      <c r="AI40" s="433"/>
      <c r="AJ40" s="432" t="s">
        <v>4787</v>
      </c>
      <c r="AK40" s="434">
        <v>45075</v>
      </c>
      <c r="AL40" s="431"/>
      <c r="AM40" s="434"/>
      <c r="AN40" s="423"/>
      <c r="AO40" s="425"/>
      <c r="AP40" s="435" t="s">
        <v>1694</v>
      </c>
      <c r="AQ40" s="429">
        <v>137</v>
      </c>
      <c r="AR40" s="429"/>
      <c r="AS40" s="429"/>
      <c r="AT40" s="429"/>
      <c r="AU40" s="429"/>
      <c r="AV40" s="429"/>
      <c r="AW40" s="429"/>
      <c r="AX40" s="429"/>
      <c r="AY40" s="429"/>
      <c r="AZ40" s="429"/>
      <c r="BA40" s="436"/>
      <c r="BB40" s="429">
        <v>3</v>
      </c>
    </row>
    <row r="41" spans="1:54" ht="24.95" customHeight="1">
      <c r="A41" s="409" t="s">
        <v>6858</v>
      </c>
      <c r="B41" s="410" t="s">
        <v>2215</v>
      </c>
      <c r="C41" s="410">
        <v>91</v>
      </c>
      <c r="D41" s="411" t="s">
        <v>1351</v>
      </c>
      <c r="E41" s="411" t="s">
        <v>2226</v>
      </c>
      <c r="F41" s="412" t="s">
        <v>5721</v>
      </c>
      <c r="G41" s="412" t="s">
        <v>3</v>
      </c>
      <c r="H41" s="412" t="s">
        <v>1684</v>
      </c>
      <c r="I41" s="412"/>
      <c r="J41" s="412"/>
      <c r="K41" s="412"/>
      <c r="L41" s="412"/>
      <c r="M41" s="412" t="s">
        <v>1685</v>
      </c>
      <c r="N41" s="412" t="s">
        <v>1686</v>
      </c>
      <c r="O41" s="412"/>
      <c r="P41" s="407"/>
      <c r="Q41" s="412" t="s">
        <v>1687</v>
      </c>
      <c r="R41" s="412"/>
      <c r="S41" s="412"/>
      <c r="T41" s="412" t="s">
        <v>1688</v>
      </c>
      <c r="U41" s="412" t="s">
        <v>1689</v>
      </c>
      <c r="V41" s="412"/>
      <c r="W41" s="412"/>
      <c r="X41" s="412"/>
      <c r="Y41" s="412" t="s">
        <v>1690</v>
      </c>
      <c r="Z41" s="412"/>
      <c r="AA41" s="412" t="s">
        <v>1691</v>
      </c>
      <c r="AB41" s="412" t="s">
        <v>727</v>
      </c>
      <c r="AC41" s="412"/>
      <c r="AD41" s="412"/>
      <c r="AE41" s="412" t="s">
        <v>701</v>
      </c>
      <c r="AF41" s="412" t="s">
        <v>720</v>
      </c>
      <c r="AG41" s="412" t="s">
        <v>1692</v>
      </c>
      <c r="AH41" s="412" t="s">
        <v>1693</v>
      </c>
      <c r="AI41" s="413"/>
      <c r="AJ41" s="412"/>
      <c r="AK41" s="414"/>
      <c r="AL41" s="411"/>
      <c r="AM41" s="414"/>
      <c r="AN41" s="415"/>
      <c r="AO41" s="416"/>
      <c r="AP41" s="417" t="s">
        <v>1694</v>
      </c>
      <c r="AQ41" s="418"/>
      <c r="AR41" s="418" t="s">
        <v>664</v>
      </c>
      <c r="AS41" s="418" t="s">
        <v>665</v>
      </c>
      <c r="AT41" s="418"/>
      <c r="AU41" s="418"/>
      <c r="AV41" s="418" t="s">
        <v>2226</v>
      </c>
      <c r="AW41" s="418"/>
      <c r="AX41" s="418"/>
      <c r="AY41" s="418"/>
      <c r="AZ41" s="418"/>
      <c r="BA41" s="419">
        <v>111</v>
      </c>
      <c r="BB41" s="418">
        <v>1</v>
      </c>
    </row>
    <row r="42" spans="1:54" ht="24.95" customHeight="1">
      <c r="A42" s="322" t="s">
        <v>6857</v>
      </c>
      <c r="B42" s="19" t="s">
        <v>2215</v>
      </c>
      <c r="C42" s="19">
        <v>91</v>
      </c>
      <c r="D42" s="27" t="s">
        <v>1351</v>
      </c>
      <c r="E42" s="27" t="s">
        <v>2226</v>
      </c>
      <c r="F42" s="26" t="s">
        <v>5721</v>
      </c>
      <c r="G42" s="26" t="s">
        <v>3</v>
      </c>
      <c r="H42" s="26" t="s">
        <v>1684</v>
      </c>
      <c r="I42" s="26"/>
      <c r="J42" s="26"/>
      <c r="K42" s="26"/>
      <c r="L42" s="26"/>
      <c r="M42" s="26" t="s">
        <v>1685</v>
      </c>
      <c r="N42" s="26" t="s">
        <v>1686</v>
      </c>
      <c r="O42" s="26"/>
      <c r="P42" s="407" t="s">
        <v>6578</v>
      </c>
      <c r="Q42" s="26" t="s">
        <v>1687</v>
      </c>
      <c r="R42" s="26"/>
      <c r="S42" s="26"/>
      <c r="T42" s="26" t="s">
        <v>1688</v>
      </c>
      <c r="U42" s="26" t="s">
        <v>1689</v>
      </c>
      <c r="V42" s="26"/>
      <c r="W42" s="26"/>
      <c r="X42" s="26"/>
      <c r="Y42" s="26" t="s">
        <v>1690</v>
      </c>
      <c r="Z42" s="26"/>
      <c r="AA42" s="28" t="s">
        <v>1691</v>
      </c>
      <c r="AB42" s="28" t="s">
        <v>727</v>
      </c>
      <c r="AC42" s="28"/>
      <c r="AD42" s="28"/>
      <c r="AE42" s="28" t="s">
        <v>701</v>
      </c>
      <c r="AF42" s="28" t="s">
        <v>720</v>
      </c>
      <c r="AG42" s="28" t="s">
        <v>1692</v>
      </c>
      <c r="AH42" s="28" t="s">
        <v>1693</v>
      </c>
      <c r="AI42" s="29"/>
      <c r="AJ42" s="30" t="s">
        <v>4787</v>
      </c>
      <c r="AK42" s="31">
        <v>45075</v>
      </c>
      <c r="AL42" s="328"/>
      <c r="AM42" s="329"/>
      <c r="AN42" s="25"/>
      <c r="AO42" s="24"/>
      <c r="AP42" s="258" t="s">
        <v>1694</v>
      </c>
      <c r="AQ42" s="259"/>
      <c r="AR42" s="259" t="s">
        <v>664</v>
      </c>
      <c r="AS42" s="259" t="s">
        <v>665</v>
      </c>
      <c r="AT42" s="262"/>
      <c r="AU42" s="262"/>
      <c r="AV42" s="262" t="s">
        <v>2226</v>
      </c>
      <c r="AW42" s="262"/>
      <c r="AX42" s="262"/>
      <c r="AY42" s="262"/>
      <c r="AZ42" s="262"/>
      <c r="BA42" s="317">
        <v>111</v>
      </c>
      <c r="BB42" s="390">
        <v>0</v>
      </c>
    </row>
    <row r="43" spans="1:54" ht="24.95" customHeight="1">
      <c r="A43" s="430" t="s">
        <v>4805</v>
      </c>
      <c r="B43" s="422"/>
      <c r="C43" s="422"/>
      <c r="D43" s="431"/>
      <c r="E43" s="431"/>
      <c r="F43" s="432" t="s">
        <v>5722</v>
      </c>
      <c r="G43" s="432"/>
      <c r="H43" s="432"/>
      <c r="I43" s="432"/>
      <c r="J43" s="432"/>
      <c r="K43" s="432"/>
      <c r="L43" s="432"/>
      <c r="M43" s="432"/>
      <c r="N43" s="432"/>
      <c r="O43" s="432"/>
      <c r="P43" s="432"/>
      <c r="Q43" s="432"/>
      <c r="R43" s="432"/>
      <c r="S43" s="432"/>
      <c r="T43" s="432"/>
      <c r="U43" s="432"/>
      <c r="V43" s="432"/>
      <c r="W43" s="432"/>
      <c r="X43" s="432"/>
      <c r="Y43" s="432"/>
      <c r="Z43" s="432"/>
      <c r="AA43" s="432"/>
      <c r="AB43" s="432"/>
      <c r="AC43" s="432"/>
      <c r="AD43" s="432"/>
      <c r="AE43" s="432"/>
      <c r="AF43" s="432"/>
      <c r="AG43" s="432"/>
      <c r="AH43" s="432"/>
      <c r="AI43" s="433"/>
      <c r="AJ43" s="432" t="s">
        <v>4787</v>
      </c>
      <c r="AK43" s="434">
        <v>45075</v>
      </c>
      <c r="AL43" s="431"/>
      <c r="AM43" s="434"/>
      <c r="AN43" s="423"/>
      <c r="AO43" s="425"/>
      <c r="AP43" s="435" t="s">
        <v>801</v>
      </c>
      <c r="AQ43" s="429">
        <v>122</v>
      </c>
      <c r="AR43" s="429"/>
      <c r="AS43" s="429"/>
      <c r="AT43" s="429"/>
      <c r="AU43" s="429"/>
      <c r="AV43" s="429"/>
      <c r="AW43" s="429"/>
      <c r="AX43" s="429"/>
      <c r="AY43" s="429"/>
      <c r="AZ43" s="429"/>
      <c r="BA43" s="436"/>
      <c r="BB43" s="429">
        <v>3</v>
      </c>
    </row>
    <row r="44" spans="1:54" ht="24.95" customHeight="1">
      <c r="A44" s="409" t="s">
        <v>6858</v>
      </c>
      <c r="B44" s="410" t="s">
        <v>2213</v>
      </c>
      <c r="C44" s="410">
        <v>83</v>
      </c>
      <c r="D44" s="411">
        <v>1</v>
      </c>
      <c r="E44" s="411"/>
      <c r="F44" s="412" t="s">
        <v>5722</v>
      </c>
      <c r="G44" s="412" t="s">
        <v>3</v>
      </c>
      <c r="H44" s="412"/>
      <c r="I44" s="412"/>
      <c r="J44" s="412"/>
      <c r="K44" s="412"/>
      <c r="L44" s="412"/>
      <c r="M44" s="412" t="s">
        <v>5006</v>
      </c>
      <c r="N44" s="412" t="s">
        <v>5007</v>
      </c>
      <c r="O44" s="412"/>
      <c r="P44" s="412"/>
      <c r="Q44" s="412"/>
      <c r="R44" s="412"/>
      <c r="S44" s="412"/>
      <c r="T44" s="412"/>
      <c r="U44" s="412" t="s">
        <v>5008</v>
      </c>
      <c r="V44" s="412"/>
      <c r="W44" s="412"/>
      <c r="X44" s="412"/>
      <c r="Y44" s="412" t="s">
        <v>5009</v>
      </c>
      <c r="Z44" s="412" t="s">
        <v>5010</v>
      </c>
      <c r="AA44" s="412" t="s">
        <v>800</v>
      </c>
      <c r="AB44" s="412" t="s">
        <v>5011</v>
      </c>
      <c r="AC44" s="412"/>
      <c r="AD44" s="412"/>
      <c r="AE44" s="412" t="s">
        <v>695</v>
      </c>
      <c r="AF44" s="412" t="s">
        <v>4953</v>
      </c>
      <c r="AG44" s="412" t="s">
        <v>5012</v>
      </c>
      <c r="AH44" s="412" t="s">
        <v>5013</v>
      </c>
      <c r="AI44" s="413"/>
      <c r="AJ44" s="412"/>
      <c r="AK44" s="414"/>
      <c r="AL44" s="411"/>
      <c r="AM44" s="414"/>
      <c r="AN44" s="415"/>
      <c r="AO44" s="416"/>
      <c r="AP44" s="417" t="s">
        <v>801</v>
      </c>
      <c r="AQ44" s="418"/>
      <c r="AR44" s="418" t="s">
        <v>664</v>
      </c>
      <c r="AS44" s="418" t="s">
        <v>665</v>
      </c>
      <c r="AT44" s="418"/>
      <c r="AU44" s="418"/>
      <c r="AV44" s="418"/>
      <c r="AW44" s="418"/>
      <c r="AX44" s="418"/>
      <c r="AY44" s="418"/>
      <c r="AZ44" s="418"/>
      <c r="BA44" s="419">
        <v>582</v>
      </c>
      <c r="BB44" s="418">
        <v>1</v>
      </c>
    </row>
    <row r="45" spans="1:54" ht="24.95" customHeight="1">
      <c r="A45" s="322" t="s">
        <v>6857</v>
      </c>
      <c r="B45" s="19" t="s">
        <v>2213</v>
      </c>
      <c r="C45" s="19">
        <v>83</v>
      </c>
      <c r="D45" s="27">
        <v>1</v>
      </c>
      <c r="E45" s="27"/>
      <c r="F45" s="26" t="s">
        <v>5722</v>
      </c>
      <c r="G45" s="26" t="s">
        <v>3</v>
      </c>
      <c r="H45" s="26"/>
      <c r="I45" s="26"/>
      <c r="J45" s="26"/>
      <c r="K45" s="26"/>
      <c r="L45" s="26"/>
      <c r="M45" s="26" t="s">
        <v>5006</v>
      </c>
      <c r="N45" s="26" t="s">
        <v>5007</v>
      </c>
      <c r="O45" s="26"/>
      <c r="P45" s="26"/>
      <c r="Q45" s="26"/>
      <c r="R45" s="26"/>
      <c r="S45" s="26"/>
      <c r="T45" s="26"/>
      <c r="U45" s="26" t="s">
        <v>5008</v>
      </c>
      <c r="V45" s="26"/>
      <c r="W45" s="26"/>
      <c r="X45" s="26"/>
      <c r="Y45" s="26" t="s">
        <v>5009</v>
      </c>
      <c r="Z45" s="26" t="s">
        <v>5010</v>
      </c>
      <c r="AA45" s="28" t="s">
        <v>800</v>
      </c>
      <c r="AB45" s="28" t="s">
        <v>5011</v>
      </c>
      <c r="AC45" s="28"/>
      <c r="AD45" s="28"/>
      <c r="AE45" s="28" t="s">
        <v>695</v>
      </c>
      <c r="AF45" s="28" t="s">
        <v>4953</v>
      </c>
      <c r="AG45" s="28" t="s">
        <v>5012</v>
      </c>
      <c r="AH45" s="28" t="s">
        <v>5013</v>
      </c>
      <c r="AI45" s="29"/>
      <c r="AJ45" s="30"/>
      <c r="AK45" s="31"/>
      <c r="AL45" s="328"/>
      <c r="AM45" s="329"/>
      <c r="AN45" s="25"/>
      <c r="AO45" s="24"/>
      <c r="AP45" s="258" t="s">
        <v>801</v>
      </c>
      <c r="AQ45" s="259"/>
      <c r="AR45" s="259" t="s">
        <v>664</v>
      </c>
      <c r="AS45" s="259" t="s">
        <v>665</v>
      </c>
      <c r="AT45" s="262"/>
      <c r="AU45" s="262"/>
      <c r="AV45" s="262"/>
      <c r="AW45" s="262"/>
      <c r="AX45" s="262"/>
      <c r="AY45" s="262"/>
      <c r="AZ45" s="262"/>
      <c r="BA45" s="317">
        <v>582</v>
      </c>
      <c r="BB45" s="390">
        <v>0</v>
      </c>
    </row>
    <row r="46" spans="1:54" ht="24.95" customHeight="1">
      <c r="A46" s="430" t="s">
        <v>4805</v>
      </c>
      <c r="B46" s="422"/>
      <c r="C46" s="422"/>
      <c r="D46" s="431"/>
      <c r="E46" s="431"/>
      <c r="F46" s="432" t="s">
        <v>5723</v>
      </c>
      <c r="G46" s="432"/>
      <c r="H46" s="432"/>
      <c r="I46" s="432"/>
      <c r="J46" s="432"/>
      <c r="K46" s="432"/>
      <c r="L46" s="432"/>
      <c r="M46" s="432"/>
      <c r="N46" s="432"/>
      <c r="O46" s="432"/>
      <c r="P46" s="432"/>
      <c r="Q46" s="432"/>
      <c r="R46" s="432"/>
      <c r="S46" s="407" t="s">
        <v>6467</v>
      </c>
      <c r="T46" s="432"/>
      <c r="U46" s="432"/>
      <c r="V46" s="432"/>
      <c r="W46" s="432"/>
      <c r="X46" s="432"/>
      <c r="Y46" s="432"/>
      <c r="Z46" s="432"/>
      <c r="AA46" s="432"/>
      <c r="AB46" s="432"/>
      <c r="AC46" s="432"/>
      <c r="AD46" s="432"/>
      <c r="AE46" s="432"/>
      <c r="AF46" s="432"/>
      <c r="AG46" s="432"/>
      <c r="AH46" s="432"/>
      <c r="AI46" s="433"/>
      <c r="AJ46" s="432" t="s">
        <v>4787</v>
      </c>
      <c r="AK46" s="434">
        <v>45075</v>
      </c>
      <c r="AL46" s="431"/>
      <c r="AM46" s="434"/>
      <c r="AN46" s="423"/>
      <c r="AO46" s="425"/>
      <c r="AP46" s="435" t="s">
        <v>733</v>
      </c>
      <c r="AQ46" s="429">
        <v>83</v>
      </c>
      <c r="AR46" s="429"/>
      <c r="AS46" s="429"/>
      <c r="AT46" s="429"/>
      <c r="AU46" s="429"/>
      <c r="AV46" s="429"/>
      <c r="AW46" s="429"/>
      <c r="AX46" s="429"/>
      <c r="AY46" s="429"/>
      <c r="AZ46" s="429"/>
      <c r="BA46" s="436"/>
      <c r="BB46" s="429">
        <v>3</v>
      </c>
    </row>
    <row r="47" spans="1:54" ht="24.95" customHeight="1">
      <c r="A47" s="409" t="s">
        <v>6858</v>
      </c>
      <c r="B47" s="410" t="s">
        <v>2206</v>
      </c>
      <c r="C47" s="410">
        <v>15</v>
      </c>
      <c r="D47" s="411" t="s">
        <v>2202</v>
      </c>
      <c r="E47" s="411"/>
      <c r="F47" s="412" t="s">
        <v>5723</v>
      </c>
      <c r="G47" s="412" t="s">
        <v>5014</v>
      </c>
      <c r="H47" s="412"/>
      <c r="I47" s="412"/>
      <c r="J47" s="412"/>
      <c r="K47" s="412"/>
      <c r="L47" s="412"/>
      <c r="M47" s="412" t="s">
        <v>5015</v>
      </c>
      <c r="N47" s="412" t="s">
        <v>5016</v>
      </c>
      <c r="O47" s="412"/>
      <c r="P47" s="407"/>
      <c r="Q47" s="412" t="s">
        <v>5017</v>
      </c>
      <c r="R47" s="412"/>
      <c r="S47" s="412" t="s">
        <v>5017</v>
      </c>
      <c r="T47" s="412"/>
      <c r="U47" s="412" t="s">
        <v>5018</v>
      </c>
      <c r="V47" s="412" t="s">
        <v>5019</v>
      </c>
      <c r="W47" s="412"/>
      <c r="X47" s="412"/>
      <c r="Y47" s="412" t="s">
        <v>5020</v>
      </c>
      <c r="Z47" s="412" t="s">
        <v>681</v>
      </c>
      <c r="AA47" s="412" t="s">
        <v>5021</v>
      </c>
      <c r="AB47" s="412" t="s">
        <v>5022</v>
      </c>
      <c r="AC47" s="412"/>
      <c r="AD47" s="412"/>
      <c r="AE47" s="412" t="s">
        <v>701</v>
      </c>
      <c r="AF47" s="412" t="s">
        <v>720</v>
      </c>
      <c r="AG47" s="412" t="s">
        <v>5023</v>
      </c>
      <c r="AH47" s="412" t="s">
        <v>5024</v>
      </c>
      <c r="AI47" s="413"/>
      <c r="AJ47" s="412"/>
      <c r="AK47" s="414"/>
      <c r="AL47" s="411"/>
      <c r="AM47" s="414"/>
      <c r="AN47" s="415" t="s">
        <v>4853</v>
      </c>
      <c r="AO47" s="416">
        <v>45060</v>
      </c>
      <c r="AP47" s="417" t="s">
        <v>733</v>
      </c>
      <c r="AQ47" s="418"/>
      <c r="AR47" s="418" t="s">
        <v>664</v>
      </c>
      <c r="AS47" s="418" t="s">
        <v>665</v>
      </c>
      <c r="AT47" s="418"/>
      <c r="AU47" s="418"/>
      <c r="AV47" s="418"/>
      <c r="AW47" s="418"/>
      <c r="AX47" s="418"/>
      <c r="AY47" s="418"/>
      <c r="AZ47" s="418"/>
      <c r="BA47" s="419">
        <v>367</v>
      </c>
      <c r="BB47" s="418">
        <v>1</v>
      </c>
    </row>
    <row r="48" spans="1:54" ht="24.95" customHeight="1">
      <c r="A48" s="322" t="s">
        <v>6857</v>
      </c>
      <c r="B48" s="19" t="s">
        <v>2206</v>
      </c>
      <c r="C48" s="19">
        <v>15</v>
      </c>
      <c r="D48" s="27" t="s">
        <v>2202</v>
      </c>
      <c r="E48" s="27"/>
      <c r="F48" s="26" t="s">
        <v>5723</v>
      </c>
      <c r="G48" s="26" t="s">
        <v>5014</v>
      </c>
      <c r="H48" s="26"/>
      <c r="I48" s="26"/>
      <c r="J48" s="26"/>
      <c r="K48" s="26"/>
      <c r="L48" s="26"/>
      <c r="M48" s="26" t="s">
        <v>5015</v>
      </c>
      <c r="N48" s="26" t="s">
        <v>5016</v>
      </c>
      <c r="O48" s="26"/>
      <c r="P48" s="407" t="s">
        <v>6467</v>
      </c>
      <c r="Q48" s="26" t="s">
        <v>5017</v>
      </c>
      <c r="R48" s="26"/>
      <c r="S48" s="26" t="s">
        <v>5017</v>
      </c>
      <c r="T48" s="26"/>
      <c r="U48" s="26" t="s">
        <v>5018</v>
      </c>
      <c r="V48" s="26" t="s">
        <v>5019</v>
      </c>
      <c r="W48" s="26"/>
      <c r="X48" s="26"/>
      <c r="Y48" s="26" t="s">
        <v>5020</v>
      </c>
      <c r="Z48" s="26" t="s">
        <v>681</v>
      </c>
      <c r="AA48" s="28" t="s">
        <v>5021</v>
      </c>
      <c r="AB48" s="28" t="s">
        <v>5022</v>
      </c>
      <c r="AC48" s="28"/>
      <c r="AD48" s="28"/>
      <c r="AE48" s="28" t="s">
        <v>701</v>
      </c>
      <c r="AF48" s="28" t="s">
        <v>720</v>
      </c>
      <c r="AG48" s="28" t="s">
        <v>5023</v>
      </c>
      <c r="AH48" s="28" t="s">
        <v>5024</v>
      </c>
      <c r="AI48" s="29"/>
      <c r="AJ48" s="30" t="s">
        <v>4787</v>
      </c>
      <c r="AK48" s="31">
        <v>45075</v>
      </c>
      <c r="AL48" s="328"/>
      <c r="AM48" s="329"/>
      <c r="AN48" s="25"/>
      <c r="AO48" s="24"/>
      <c r="AP48" s="258" t="s">
        <v>733</v>
      </c>
      <c r="AQ48" s="259"/>
      <c r="AR48" s="259" t="s">
        <v>664</v>
      </c>
      <c r="AS48" s="259" t="s">
        <v>665</v>
      </c>
      <c r="AT48" s="262"/>
      <c r="AU48" s="262"/>
      <c r="AV48" s="262"/>
      <c r="AW48" s="262"/>
      <c r="AX48" s="262"/>
      <c r="AY48" s="262"/>
      <c r="AZ48" s="262"/>
      <c r="BA48" s="317">
        <v>367</v>
      </c>
      <c r="BB48" s="390">
        <v>0</v>
      </c>
    </row>
    <row r="49" spans="1:54" ht="24.95" customHeight="1">
      <c r="A49" s="430" t="s">
        <v>4805</v>
      </c>
      <c r="B49" s="422"/>
      <c r="C49" s="422"/>
      <c r="D49" s="431"/>
      <c r="E49" s="431"/>
      <c r="F49" s="432" t="s">
        <v>5725</v>
      </c>
      <c r="G49" s="432"/>
      <c r="H49" s="432"/>
      <c r="I49" s="432"/>
      <c r="J49" s="432"/>
      <c r="K49" s="432"/>
      <c r="L49" s="432"/>
      <c r="M49" s="432"/>
      <c r="N49" s="432"/>
      <c r="O49" s="432"/>
      <c r="P49" s="432"/>
      <c r="Q49" s="432"/>
      <c r="R49" s="432"/>
      <c r="S49" s="420" t="s">
        <v>782</v>
      </c>
      <c r="T49" s="432"/>
      <c r="U49" s="432"/>
      <c r="V49" s="432"/>
      <c r="W49" s="432"/>
      <c r="X49" s="432"/>
      <c r="Y49" s="432"/>
      <c r="Z49" s="432"/>
      <c r="AA49" s="432"/>
      <c r="AB49" s="432"/>
      <c r="AC49" s="432"/>
      <c r="AD49" s="432"/>
      <c r="AE49" s="432"/>
      <c r="AF49" s="432"/>
      <c r="AG49" s="432"/>
      <c r="AH49" s="432"/>
      <c r="AI49" s="433"/>
      <c r="AJ49" s="432" t="s">
        <v>4787</v>
      </c>
      <c r="AK49" s="434">
        <v>45075</v>
      </c>
      <c r="AL49" s="431"/>
      <c r="AM49" s="434"/>
      <c r="AN49" s="423"/>
      <c r="AO49" s="425"/>
      <c r="AP49" s="435" t="s">
        <v>785</v>
      </c>
      <c r="AQ49" s="429">
        <v>27</v>
      </c>
      <c r="AR49" s="429"/>
      <c r="AS49" s="429"/>
      <c r="AT49" s="429"/>
      <c r="AU49" s="429"/>
      <c r="AV49" s="429"/>
      <c r="AW49" s="429"/>
      <c r="AX49" s="429"/>
      <c r="AY49" s="429"/>
      <c r="AZ49" s="429"/>
      <c r="BA49" s="436"/>
      <c r="BB49" s="429">
        <v>3</v>
      </c>
    </row>
    <row r="50" spans="1:54" ht="24.95" customHeight="1">
      <c r="A50" s="409" t="s">
        <v>6858</v>
      </c>
      <c r="B50" s="410" t="s">
        <v>2212</v>
      </c>
      <c r="C50" s="410">
        <v>82</v>
      </c>
      <c r="D50" s="411">
        <v>4</v>
      </c>
      <c r="E50" s="411">
        <v>1</v>
      </c>
      <c r="F50" s="412" t="s">
        <v>5725</v>
      </c>
      <c r="G50" s="412" t="s">
        <v>5031</v>
      </c>
      <c r="H50" s="412"/>
      <c r="I50" s="412"/>
      <c r="J50" s="412" t="s">
        <v>5032</v>
      </c>
      <c r="K50" s="412"/>
      <c r="L50" s="412"/>
      <c r="M50" s="412" t="s">
        <v>5033</v>
      </c>
      <c r="N50" s="412" t="s">
        <v>5034</v>
      </c>
      <c r="O50" s="412"/>
      <c r="P50" s="412"/>
      <c r="Q50" s="408" t="s">
        <v>782</v>
      </c>
      <c r="R50" s="412"/>
      <c r="S50" s="412"/>
      <c r="T50" s="412"/>
      <c r="U50" s="412"/>
      <c r="V50" s="412"/>
      <c r="W50" s="412"/>
      <c r="X50" s="412"/>
      <c r="Y50" s="412" t="s">
        <v>5035</v>
      </c>
      <c r="Z50" s="412"/>
      <c r="AA50" s="412" t="s">
        <v>783</v>
      </c>
      <c r="AB50" s="412" t="s">
        <v>784</v>
      </c>
      <c r="AC50" s="412"/>
      <c r="AD50" s="412"/>
      <c r="AE50" s="412" t="s">
        <v>701</v>
      </c>
      <c r="AF50" s="412" t="s">
        <v>720</v>
      </c>
      <c r="AG50" s="412" t="s">
        <v>5036</v>
      </c>
      <c r="AH50" s="412" t="s">
        <v>5037</v>
      </c>
      <c r="AI50" s="413"/>
      <c r="AJ50" s="412"/>
      <c r="AK50" s="414"/>
      <c r="AL50" s="411"/>
      <c r="AM50" s="414"/>
      <c r="AN50" s="415"/>
      <c r="AO50" s="416"/>
      <c r="AP50" s="417" t="s">
        <v>785</v>
      </c>
      <c r="AQ50" s="418"/>
      <c r="AR50" s="418" t="s">
        <v>664</v>
      </c>
      <c r="AS50" s="418" t="s">
        <v>665</v>
      </c>
      <c r="AT50" s="418"/>
      <c r="AU50" s="418"/>
      <c r="AV50" s="418"/>
      <c r="AW50" s="418"/>
      <c r="AX50" s="418"/>
      <c r="AY50" s="418"/>
      <c r="AZ50" s="418"/>
      <c r="BA50" s="419">
        <v>562</v>
      </c>
      <c r="BB50" s="418">
        <v>1</v>
      </c>
    </row>
    <row r="51" spans="1:54" ht="24.95" customHeight="1">
      <c r="A51" s="322" t="s">
        <v>6857</v>
      </c>
      <c r="B51" s="19" t="s">
        <v>2212</v>
      </c>
      <c r="C51" s="19">
        <v>82</v>
      </c>
      <c r="D51" s="27">
        <v>4</v>
      </c>
      <c r="E51" s="27">
        <v>1</v>
      </c>
      <c r="F51" s="26" t="s">
        <v>5725</v>
      </c>
      <c r="G51" s="26" t="s">
        <v>5031</v>
      </c>
      <c r="H51" s="26"/>
      <c r="I51" s="26"/>
      <c r="J51" s="26" t="s">
        <v>5032</v>
      </c>
      <c r="K51" s="26"/>
      <c r="L51" s="26"/>
      <c r="M51" s="26" t="s">
        <v>5033</v>
      </c>
      <c r="N51" s="26" t="s">
        <v>5034</v>
      </c>
      <c r="O51" s="26"/>
      <c r="P51" s="26"/>
      <c r="Q51" s="26" t="s">
        <v>782</v>
      </c>
      <c r="R51" s="26"/>
      <c r="S51" s="26"/>
      <c r="T51" s="26"/>
      <c r="U51" s="26"/>
      <c r="V51" s="26"/>
      <c r="W51" s="26"/>
      <c r="X51" s="26"/>
      <c r="Y51" s="26" t="s">
        <v>5035</v>
      </c>
      <c r="Z51" s="26"/>
      <c r="AA51" s="28" t="s">
        <v>783</v>
      </c>
      <c r="AB51" s="28" t="s">
        <v>784</v>
      </c>
      <c r="AC51" s="28"/>
      <c r="AD51" s="28"/>
      <c r="AE51" s="28" t="s">
        <v>701</v>
      </c>
      <c r="AF51" s="28" t="s">
        <v>720</v>
      </c>
      <c r="AG51" s="28" t="s">
        <v>5036</v>
      </c>
      <c r="AH51" s="28" t="s">
        <v>5037</v>
      </c>
      <c r="AI51" s="29"/>
      <c r="AJ51" s="30"/>
      <c r="AK51" s="31"/>
      <c r="AL51" s="328"/>
      <c r="AM51" s="329"/>
      <c r="AN51" s="25"/>
      <c r="AO51" s="24"/>
      <c r="AP51" s="258" t="s">
        <v>785</v>
      </c>
      <c r="AQ51" s="259"/>
      <c r="AR51" s="259" t="s">
        <v>664</v>
      </c>
      <c r="AS51" s="259" t="s">
        <v>665</v>
      </c>
      <c r="AT51" s="262"/>
      <c r="AU51" s="262"/>
      <c r="AV51" s="262"/>
      <c r="AW51" s="262"/>
      <c r="AX51" s="262"/>
      <c r="AY51" s="262"/>
      <c r="AZ51" s="262"/>
      <c r="BA51" s="317">
        <v>562</v>
      </c>
      <c r="BB51" s="390">
        <v>0</v>
      </c>
    </row>
    <row r="52" spans="1:54" ht="24.95" customHeight="1">
      <c r="A52" s="430" t="s">
        <v>4805</v>
      </c>
      <c r="B52" s="422"/>
      <c r="C52" s="422"/>
      <c r="D52" s="431"/>
      <c r="E52" s="431"/>
      <c r="F52" s="432" t="s">
        <v>5726</v>
      </c>
      <c r="G52" s="432"/>
      <c r="H52" s="432"/>
      <c r="I52" s="432"/>
      <c r="J52" s="432"/>
      <c r="K52" s="432"/>
      <c r="L52" s="432"/>
      <c r="M52" s="432"/>
      <c r="N52" s="432"/>
      <c r="O52" s="432"/>
      <c r="P52" s="432"/>
      <c r="Q52" s="432"/>
      <c r="R52" s="432"/>
      <c r="S52" s="407" t="s">
        <v>6771</v>
      </c>
      <c r="T52" s="432"/>
      <c r="U52" s="432"/>
      <c r="V52" s="432"/>
      <c r="W52" s="432"/>
      <c r="X52" s="432"/>
      <c r="Y52" s="432"/>
      <c r="Z52" s="432"/>
      <c r="AA52" s="432"/>
      <c r="AB52" s="432"/>
      <c r="AC52" s="432"/>
      <c r="AD52" s="432"/>
      <c r="AE52" s="432"/>
      <c r="AF52" s="432"/>
      <c r="AG52" s="432"/>
      <c r="AH52" s="432"/>
      <c r="AI52" s="433"/>
      <c r="AJ52" s="432" t="s">
        <v>4787</v>
      </c>
      <c r="AK52" s="434">
        <v>45075</v>
      </c>
      <c r="AL52" s="431"/>
      <c r="AM52" s="434"/>
      <c r="AN52" s="423"/>
      <c r="AO52" s="425"/>
      <c r="AP52" s="435" t="s">
        <v>786</v>
      </c>
      <c r="AQ52" s="429">
        <v>242</v>
      </c>
      <c r="AR52" s="429"/>
      <c r="AS52" s="429"/>
      <c r="AT52" s="429"/>
      <c r="AU52" s="429"/>
      <c r="AV52" s="429"/>
      <c r="AW52" s="429"/>
      <c r="AX52" s="429"/>
      <c r="AY52" s="429"/>
      <c r="AZ52" s="429"/>
      <c r="BA52" s="436"/>
      <c r="BB52" s="429">
        <v>3</v>
      </c>
    </row>
    <row r="53" spans="1:54" ht="24.95" customHeight="1">
      <c r="A53" s="409" t="s">
        <v>6858</v>
      </c>
      <c r="B53" s="410" t="s">
        <v>2212</v>
      </c>
      <c r="C53" s="410">
        <v>82</v>
      </c>
      <c r="D53" s="411">
        <v>4</v>
      </c>
      <c r="E53" s="411">
        <v>2</v>
      </c>
      <c r="F53" s="412" t="s">
        <v>5726</v>
      </c>
      <c r="G53" s="412" t="s">
        <v>3</v>
      </c>
      <c r="H53" s="412"/>
      <c r="I53" s="412"/>
      <c r="J53" s="412"/>
      <c r="K53" s="412"/>
      <c r="L53" s="412"/>
      <c r="M53" s="412"/>
      <c r="N53" s="412"/>
      <c r="O53" s="412"/>
      <c r="P53" s="407"/>
      <c r="Q53" s="412"/>
      <c r="R53" s="412"/>
      <c r="S53" s="412"/>
      <c r="T53" s="412" t="s">
        <v>5038</v>
      </c>
      <c r="U53" s="412"/>
      <c r="V53" s="412"/>
      <c r="W53" s="412"/>
      <c r="X53" s="412"/>
      <c r="Y53" s="412" t="s">
        <v>5039</v>
      </c>
      <c r="Z53" s="412"/>
      <c r="AA53" s="412"/>
      <c r="AB53" s="412"/>
      <c r="AC53" s="412"/>
      <c r="AD53" s="412"/>
      <c r="AE53" s="412"/>
      <c r="AF53" s="412"/>
      <c r="AG53" s="412"/>
      <c r="AH53" s="412"/>
      <c r="AI53" s="413"/>
      <c r="AJ53" s="412"/>
      <c r="AK53" s="414"/>
      <c r="AL53" s="411"/>
      <c r="AM53" s="414"/>
      <c r="AN53" s="415"/>
      <c r="AO53" s="416"/>
      <c r="AP53" s="417" t="s">
        <v>786</v>
      </c>
      <c r="AQ53" s="418"/>
      <c r="AR53" s="418" t="s">
        <v>671</v>
      </c>
      <c r="AS53" s="418" t="s">
        <v>665</v>
      </c>
      <c r="AT53" s="418"/>
      <c r="AU53" s="418"/>
      <c r="AV53" s="418"/>
      <c r="AW53" s="418"/>
      <c r="AX53" s="418"/>
      <c r="AY53" s="418"/>
      <c r="AZ53" s="418"/>
      <c r="BA53" s="419">
        <v>563</v>
      </c>
      <c r="BB53" s="418">
        <v>1</v>
      </c>
    </row>
    <row r="54" spans="1:54" ht="24.95" customHeight="1">
      <c r="A54" s="322" t="s">
        <v>6857</v>
      </c>
      <c r="B54" s="19" t="s">
        <v>2212</v>
      </c>
      <c r="C54" s="19">
        <v>82</v>
      </c>
      <c r="D54" s="27">
        <v>4</v>
      </c>
      <c r="E54" s="27">
        <v>2</v>
      </c>
      <c r="F54" s="26" t="s">
        <v>5726</v>
      </c>
      <c r="G54" s="26" t="s">
        <v>3</v>
      </c>
      <c r="H54" s="26"/>
      <c r="I54" s="26"/>
      <c r="J54" s="26"/>
      <c r="K54" s="26"/>
      <c r="L54" s="26"/>
      <c r="M54" s="26"/>
      <c r="N54" s="26"/>
      <c r="O54" s="26"/>
      <c r="P54" s="407" t="s">
        <v>6771</v>
      </c>
      <c r="Q54" s="26"/>
      <c r="R54" s="26"/>
      <c r="S54" s="26"/>
      <c r="T54" s="26" t="s">
        <v>5038</v>
      </c>
      <c r="U54" s="26"/>
      <c r="V54" s="26"/>
      <c r="W54" s="26"/>
      <c r="X54" s="26"/>
      <c r="Y54" s="26" t="s">
        <v>5039</v>
      </c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 t="s">
        <v>4787</v>
      </c>
      <c r="AK54" s="31">
        <v>45075</v>
      </c>
      <c r="AL54" s="328"/>
      <c r="AM54" s="329"/>
      <c r="AN54" s="25"/>
      <c r="AO54" s="24"/>
      <c r="AP54" s="258" t="s">
        <v>786</v>
      </c>
      <c r="AQ54" s="259"/>
      <c r="AR54" s="259" t="s">
        <v>671</v>
      </c>
      <c r="AS54" s="259" t="s">
        <v>665</v>
      </c>
      <c r="AT54" s="262"/>
      <c r="AU54" s="262"/>
      <c r="AV54" s="262"/>
      <c r="AW54" s="262"/>
      <c r="AX54" s="262"/>
      <c r="AY54" s="262"/>
      <c r="AZ54" s="262"/>
      <c r="BA54" s="317">
        <v>563</v>
      </c>
      <c r="BB54" s="390">
        <v>0</v>
      </c>
    </row>
    <row r="55" spans="1:54" ht="24.95" customHeight="1">
      <c r="A55" s="430" t="s">
        <v>4805</v>
      </c>
      <c r="B55" s="422"/>
      <c r="C55" s="422"/>
      <c r="D55" s="431"/>
      <c r="E55" s="431"/>
      <c r="F55" s="432" t="s">
        <v>6249</v>
      </c>
      <c r="G55" s="432"/>
      <c r="H55" s="432"/>
      <c r="I55" s="432"/>
      <c r="J55" s="432"/>
      <c r="K55" s="432"/>
      <c r="L55" s="432"/>
      <c r="M55" s="432"/>
      <c r="N55" s="432"/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2"/>
      <c r="AA55" s="432"/>
      <c r="AB55" s="432"/>
      <c r="AC55" s="432"/>
      <c r="AD55" s="432"/>
      <c r="AE55" s="432"/>
      <c r="AF55" s="432"/>
      <c r="AG55" s="432"/>
      <c r="AH55" s="432"/>
      <c r="AI55" s="433"/>
      <c r="AJ55" s="432" t="s">
        <v>4787</v>
      </c>
      <c r="AK55" s="434">
        <v>45075</v>
      </c>
      <c r="AL55" s="431"/>
      <c r="AM55" s="434"/>
      <c r="AN55" s="423"/>
      <c r="AO55" s="425"/>
      <c r="AP55" s="435" t="s">
        <v>4378</v>
      </c>
      <c r="AQ55" s="429">
        <v>141</v>
      </c>
      <c r="AR55" s="429"/>
      <c r="AS55" s="429"/>
      <c r="AT55" s="429"/>
      <c r="AU55" s="429"/>
      <c r="AV55" s="429"/>
      <c r="AW55" s="429"/>
      <c r="AX55" s="429"/>
      <c r="AY55" s="429"/>
      <c r="AZ55" s="429"/>
      <c r="BA55" s="436"/>
      <c r="BB55" s="429">
        <v>3</v>
      </c>
    </row>
    <row r="56" spans="1:54" ht="24.95" customHeight="1">
      <c r="A56" s="409" t="s">
        <v>6858</v>
      </c>
      <c r="B56" s="410" t="s">
        <v>2210</v>
      </c>
      <c r="C56" s="410">
        <v>30</v>
      </c>
      <c r="D56" s="411" t="s">
        <v>4364</v>
      </c>
      <c r="E56" s="411"/>
      <c r="F56" s="412" t="s">
        <v>6249</v>
      </c>
      <c r="G56" s="412" t="s">
        <v>3</v>
      </c>
      <c r="H56" s="412"/>
      <c r="I56" s="412"/>
      <c r="J56" s="412"/>
      <c r="K56" s="412"/>
      <c r="L56" s="412"/>
      <c r="M56" s="412"/>
      <c r="N56" s="412"/>
      <c r="O56" s="412"/>
      <c r="P56" s="412"/>
      <c r="Q56" s="412"/>
      <c r="R56" s="412"/>
      <c r="S56" s="412"/>
      <c r="T56" s="412" t="s">
        <v>4375</v>
      </c>
      <c r="U56" s="412" t="s">
        <v>4376</v>
      </c>
      <c r="V56" s="412"/>
      <c r="W56" s="412"/>
      <c r="X56" s="412"/>
      <c r="Y56" s="412"/>
      <c r="Z56" s="412" t="s">
        <v>4377</v>
      </c>
      <c r="AA56" s="412"/>
      <c r="AB56" s="412"/>
      <c r="AC56" s="412"/>
      <c r="AD56" s="412"/>
      <c r="AE56" s="412"/>
      <c r="AF56" s="412"/>
      <c r="AG56" s="412"/>
      <c r="AH56" s="412"/>
      <c r="AI56" s="413"/>
      <c r="AJ56" s="412"/>
      <c r="AK56" s="414"/>
      <c r="AL56" s="411"/>
      <c r="AM56" s="414"/>
      <c r="AN56" s="415" t="s">
        <v>2256</v>
      </c>
      <c r="AO56" s="416">
        <v>45060</v>
      </c>
      <c r="AP56" s="417" t="s">
        <v>4378</v>
      </c>
      <c r="AQ56" s="418"/>
      <c r="AR56" s="418" t="s">
        <v>671</v>
      </c>
      <c r="AS56" s="418" t="s">
        <v>4379</v>
      </c>
      <c r="AT56" s="418"/>
      <c r="AU56" s="418"/>
      <c r="AV56" s="418"/>
      <c r="AW56" s="418"/>
      <c r="AX56" s="418"/>
      <c r="AY56" s="418"/>
      <c r="AZ56" s="418"/>
      <c r="BA56" s="419">
        <v>530</v>
      </c>
      <c r="BB56" s="418">
        <v>2</v>
      </c>
    </row>
    <row r="57" spans="1:54" ht="24.95" customHeight="1">
      <c r="A57" s="322" t="s">
        <v>6857</v>
      </c>
      <c r="B57" s="19" t="s">
        <v>2210</v>
      </c>
      <c r="C57" s="19">
        <v>30</v>
      </c>
      <c r="D57" s="27" t="s">
        <v>4364</v>
      </c>
      <c r="E57" s="27"/>
      <c r="F57" s="26" t="s">
        <v>6249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 t="s">
        <v>4375</v>
      </c>
      <c r="U57" s="26" t="s">
        <v>4376</v>
      </c>
      <c r="V57" s="26"/>
      <c r="W57" s="26"/>
      <c r="X57" s="26"/>
      <c r="Y57" s="26"/>
      <c r="Z57" s="26" t="s">
        <v>4377</v>
      </c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8"/>
      <c r="AM57" s="329"/>
      <c r="AN57" s="25" t="s">
        <v>2256</v>
      </c>
      <c r="AO57" s="24">
        <v>45060</v>
      </c>
      <c r="AP57" s="258" t="s">
        <v>4378</v>
      </c>
      <c r="AQ57" s="259"/>
      <c r="AR57" s="259" t="s">
        <v>671</v>
      </c>
      <c r="AS57" s="259" t="s">
        <v>4379</v>
      </c>
      <c r="AT57" s="262"/>
      <c r="AU57" s="262"/>
      <c r="AV57" s="262"/>
      <c r="AW57" s="262"/>
      <c r="AX57" s="262"/>
      <c r="AY57" s="262"/>
      <c r="AZ57" s="262"/>
      <c r="BA57" s="317">
        <v>530</v>
      </c>
      <c r="BB57" s="390">
        <v>0</v>
      </c>
    </row>
    <row r="58" spans="1:54" ht="24.95" customHeight="1">
      <c r="A58" s="430" t="s">
        <v>4805</v>
      </c>
      <c r="B58" s="422"/>
      <c r="C58" s="422"/>
      <c r="D58" s="431"/>
      <c r="E58" s="431"/>
      <c r="F58" s="432" t="s">
        <v>5729</v>
      </c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2"/>
      <c r="S58" s="407" t="s">
        <v>6825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2"/>
      <c r="AE58" s="432"/>
      <c r="AF58" s="432"/>
      <c r="AG58" s="432"/>
      <c r="AH58" s="432"/>
      <c r="AI58" s="433"/>
      <c r="AJ58" s="432" t="s">
        <v>4787</v>
      </c>
      <c r="AK58" s="434">
        <v>45075</v>
      </c>
      <c r="AL58" s="431"/>
      <c r="AM58" s="434"/>
      <c r="AN58" s="423"/>
      <c r="AO58" s="425"/>
      <c r="AP58" s="435" t="s">
        <v>736</v>
      </c>
      <c r="AQ58" s="429">
        <v>270</v>
      </c>
      <c r="AR58" s="429"/>
      <c r="AS58" s="429"/>
      <c r="AT58" s="429"/>
      <c r="AU58" s="429"/>
      <c r="AV58" s="429"/>
      <c r="AW58" s="429"/>
      <c r="AX58" s="429"/>
      <c r="AY58" s="429"/>
      <c r="AZ58" s="429"/>
      <c r="BA58" s="436"/>
      <c r="BB58" s="429">
        <v>3</v>
      </c>
    </row>
    <row r="59" spans="1:54" ht="24.95" customHeight="1">
      <c r="A59" s="409" t="s">
        <v>6858</v>
      </c>
      <c r="B59" s="410" t="s">
        <v>2206</v>
      </c>
      <c r="C59" s="410">
        <v>15</v>
      </c>
      <c r="D59" s="411" t="s">
        <v>2207</v>
      </c>
      <c r="E59" s="411"/>
      <c r="F59" s="412" t="s">
        <v>5729</v>
      </c>
      <c r="G59" s="412" t="s">
        <v>5040</v>
      </c>
      <c r="H59" s="412"/>
      <c r="I59" s="412"/>
      <c r="J59" s="412"/>
      <c r="K59" s="412"/>
      <c r="L59" s="412"/>
      <c r="M59" s="412" t="s">
        <v>734</v>
      </c>
      <c r="N59" s="412" t="s">
        <v>5041</v>
      </c>
      <c r="O59" s="412"/>
      <c r="P59" s="407"/>
      <c r="Q59" s="412" t="s">
        <v>5042</v>
      </c>
      <c r="R59" s="412"/>
      <c r="S59" s="412"/>
      <c r="T59" s="412"/>
      <c r="U59" s="412" t="s">
        <v>5043</v>
      </c>
      <c r="V59" s="412" t="s">
        <v>5044</v>
      </c>
      <c r="W59" s="412"/>
      <c r="X59" s="412"/>
      <c r="Y59" s="412" t="s">
        <v>5045</v>
      </c>
      <c r="Z59" s="412" t="s">
        <v>681</v>
      </c>
      <c r="AA59" s="412" t="s">
        <v>5046</v>
      </c>
      <c r="AB59" s="412" t="s">
        <v>5047</v>
      </c>
      <c r="AC59" s="412"/>
      <c r="AD59" s="412"/>
      <c r="AE59" s="412" t="s">
        <v>695</v>
      </c>
      <c r="AF59" s="412" t="s">
        <v>735</v>
      </c>
      <c r="AG59" s="412" t="s">
        <v>5048</v>
      </c>
      <c r="AH59" s="412" t="s">
        <v>5049</v>
      </c>
      <c r="AI59" s="413" t="s">
        <v>5050</v>
      </c>
      <c r="AJ59" s="412"/>
      <c r="AK59" s="414"/>
      <c r="AL59" s="411"/>
      <c r="AM59" s="414"/>
      <c r="AN59" s="415" t="s">
        <v>4853</v>
      </c>
      <c r="AO59" s="416">
        <v>45060</v>
      </c>
      <c r="AP59" s="417" t="s">
        <v>736</v>
      </c>
      <c r="AQ59" s="418"/>
      <c r="AR59" s="418" t="s">
        <v>664</v>
      </c>
      <c r="AS59" s="418" t="s">
        <v>665</v>
      </c>
      <c r="AT59" s="418"/>
      <c r="AU59" s="418"/>
      <c r="AV59" s="418"/>
      <c r="AW59" s="418"/>
      <c r="AX59" s="418"/>
      <c r="AY59" s="418"/>
      <c r="AZ59" s="418"/>
      <c r="BA59" s="419">
        <v>382</v>
      </c>
      <c r="BB59" s="418">
        <v>1</v>
      </c>
    </row>
    <row r="60" spans="1:54" ht="24.95" customHeight="1">
      <c r="A60" s="322" t="s">
        <v>6857</v>
      </c>
      <c r="B60" s="19" t="s">
        <v>2206</v>
      </c>
      <c r="C60" s="19">
        <v>15</v>
      </c>
      <c r="D60" s="27" t="s">
        <v>2207</v>
      </c>
      <c r="E60" s="27"/>
      <c r="F60" s="26" t="s">
        <v>5729</v>
      </c>
      <c r="G60" s="26" t="s">
        <v>5040</v>
      </c>
      <c r="H60" s="26"/>
      <c r="I60" s="26"/>
      <c r="J60" s="26"/>
      <c r="K60" s="26"/>
      <c r="L60" s="26"/>
      <c r="M60" s="26" t="s">
        <v>734</v>
      </c>
      <c r="N60" s="26" t="s">
        <v>5041</v>
      </c>
      <c r="O60" s="26"/>
      <c r="P60" s="407" t="s">
        <v>6825</v>
      </c>
      <c r="Q60" s="26" t="s">
        <v>5042</v>
      </c>
      <c r="R60" s="26"/>
      <c r="S60" s="26"/>
      <c r="T60" s="26"/>
      <c r="U60" s="26" t="s">
        <v>5043</v>
      </c>
      <c r="V60" s="26" t="s">
        <v>5044</v>
      </c>
      <c r="W60" s="26"/>
      <c r="X60" s="26"/>
      <c r="Y60" s="26" t="s">
        <v>5045</v>
      </c>
      <c r="Z60" s="26" t="s">
        <v>681</v>
      </c>
      <c r="AA60" s="28" t="s">
        <v>5046</v>
      </c>
      <c r="AB60" s="28" t="s">
        <v>5047</v>
      </c>
      <c r="AC60" s="28"/>
      <c r="AD60" s="28"/>
      <c r="AE60" s="28" t="s">
        <v>695</v>
      </c>
      <c r="AF60" s="28" t="s">
        <v>735</v>
      </c>
      <c r="AG60" s="28" t="s">
        <v>5048</v>
      </c>
      <c r="AH60" s="28" t="s">
        <v>5049</v>
      </c>
      <c r="AI60" s="29" t="s">
        <v>5050</v>
      </c>
      <c r="AJ60" s="30" t="s">
        <v>4787</v>
      </c>
      <c r="AK60" s="31">
        <v>45075</v>
      </c>
      <c r="AL60" s="328"/>
      <c r="AM60" s="329"/>
      <c r="AN60" s="25"/>
      <c r="AO60" s="24"/>
      <c r="AP60" s="258" t="s">
        <v>736</v>
      </c>
      <c r="AQ60" s="259"/>
      <c r="AR60" s="259" t="s">
        <v>664</v>
      </c>
      <c r="AS60" s="259" t="s">
        <v>665</v>
      </c>
      <c r="AT60" s="262"/>
      <c r="AU60" s="262"/>
      <c r="AV60" s="262"/>
      <c r="AW60" s="262"/>
      <c r="AX60" s="262"/>
      <c r="AY60" s="262"/>
      <c r="AZ60" s="262"/>
      <c r="BA60" s="317">
        <v>382</v>
      </c>
      <c r="BB60" s="390">
        <v>0</v>
      </c>
    </row>
    <row r="61" spans="1:54" ht="24.95" customHeight="1">
      <c r="A61" s="430" t="s">
        <v>4805</v>
      </c>
      <c r="B61" s="422"/>
      <c r="C61" s="422"/>
      <c r="D61" s="431"/>
      <c r="E61" s="431"/>
      <c r="F61" s="432" t="s">
        <v>5732</v>
      </c>
      <c r="G61" s="432"/>
      <c r="H61" s="432"/>
      <c r="I61" s="432"/>
      <c r="J61" s="432"/>
      <c r="K61" s="432"/>
      <c r="L61" s="432"/>
      <c r="M61" s="432"/>
      <c r="N61" s="432"/>
      <c r="O61" s="432"/>
      <c r="P61" s="432"/>
      <c r="Q61" s="432"/>
      <c r="R61" s="432"/>
      <c r="S61" s="420" t="s">
        <v>1730</v>
      </c>
      <c r="T61" s="432"/>
      <c r="U61" s="432"/>
      <c r="V61" s="432"/>
      <c r="W61" s="432"/>
      <c r="X61" s="432"/>
      <c r="Y61" s="432"/>
      <c r="Z61" s="432"/>
      <c r="AA61" s="432"/>
      <c r="AB61" s="432"/>
      <c r="AC61" s="432"/>
      <c r="AD61" s="432"/>
      <c r="AE61" s="432"/>
      <c r="AF61" s="432"/>
      <c r="AG61" s="432"/>
      <c r="AH61" s="432"/>
      <c r="AI61" s="433"/>
      <c r="AJ61" s="432" t="s">
        <v>4787</v>
      </c>
      <c r="AK61" s="434">
        <v>45075</v>
      </c>
      <c r="AL61" s="431"/>
      <c r="AM61" s="434"/>
      <c r="AN61" s="423"/>
      <c r="AO61" s="425"/>
      <c r="AP61" s="435" t="s">
        <v>1740</v>
      </c>
      <c r="AQ61" s="429">
        <v>189</v>
      </c>
      <c r="AR61" s="429"/>
      <c r="AS61" s="429"/>
      <c r="AT61" s="429"/>
      <c r="AU61" s="429"/>
      <c r="AV61" s="429"/>
      <c r="AW61" s="429"/>
      <c r="AX61" s="429"/>
      <c r="AY61" s="429"/>
      <c r="AZ61" s="429"/>
      <c r="BA61" s="436"/>
      <c r="BB61" s="429">
        <v>3</v>
      </c>
    </row>
    <row r="62" spans="1:54" ht="24.95" customHeight="1">
      <c r="A62" s="409" t="s">
        <v>6858</v>
      </c>
      <c r="B62" s="410" t="s">
        <v>2215</v>
      </c>
      <c r="C62" s="410">
        <v>91</v>
      </c>
      <c r="D62" s="411" t="s">
        <v>1351</v>
      </c>
      <c r="E62" s="411" t="s">
        <v>1727</v>
      </c>
      <c r="F62" s="412" t="s">
        <v>5732</v>
      </c>
      <c r="G62" s="412" t="s">
        <v>3</v>
      </c>
      <c r="H62" s="412"/>
      <c r="I62" s="412"/>
      <c r="J62" s="412"/>
      <c r="K62" s="412"/>
      <c r="L62" s="412"/>
      <c r="M62" s="412" t="s">
        <v>1728</v>
      </c>
      <c r="N62" s="412" t="s">
        <v>1729</v>
      </c>
      <c r="O62" s="412"/>
      <c r="P62" s="408" t="s">
        <v>1730</v>
      </c>
      <c r="Q62" s="412" t="s">
        <v>1731</v>
      </c>
      <c r="R62" s="412"/>
      <c r="S62" s="412" t="s">
        <v>1732</v>
      </c>
      <c r="T62" s="412"/>
      <c r="U62" s="412" t="s">
        <v>1733</v>
      </c>
      <c r="V62" s="412" t="s">
        <v>1734</v>
      </c>
      <c r="W62" s="412"/>
      <c r="X62" s="412"/>
      <c r="Y62" s="412" t="s">
        <v>1735</v>
      </c>
      <c r="Z62" s="412" t="s">
        <v>1736</v>
      </c>
      <c r="AA62" s="412" t="s">
        <v>939</v>
      </c>
      <c r="AB62" s="412" t="s">
        <v>1737</v>
      </c>
      <c r="AC62" s="412"/>
      <c r="AD62" s="412"/>
      <c r="AE62" s="412" t="s">
        <v>4</v>
      </c>
      <c r="AF62" s="412" t="s">
        <v>1009</v>
      </c>
      <c r="AG62" s="412" t="s">
        <v>1738</v>
      </c>
      <c r="AH62" s="412" t="s">
        <v>1739</v>
      </c>
      <c r="AI62" s="413"/>
      <c r="AJ62" s="412"/>
      <c r="AK62" s="414"/>
      <c r="AL62" s="411"/>
      <c r="AM62" s="414"/>
      <c r="AN62" s="415"/>
      <c r="AO62" s="416"/>
      <c r="AP62" s="417" t="s">
        <v>1740</v>
      </c>
      <c r="AQ62" s="418"/>
      <c r="AR62" s="418" t="s">
        <v>664</v>
      </c>
      <c r="AS62" s="418" t="s">
        <v>665</v>
      </c>
      <c r="AT62" s="418"/>
      <c r="AU62" s="418"/>
      <c r="AV62" s="418" t="s">
        <v>1727</v>
      </c>
      <c r="AW62" s="418"/>
      <c r="AX62" s="418"/>
      <c r="AY62" s="418"/>
      <c r="AZ62" s="418"/>
      <c r="BA62" s="419">
        <v>117</v>
      </c>
      <c r="BB62" s="418">
        <v>1</v>
      </c>
    </row>
    <row r="63" spans="1:54" ht="24.95" customHeight="1">
      <c r="A63" s="322" t="s">
        <v>6857</v>
      </c>
      <c r="B63" s="19" t="s">
        <v>2215</v>
      </c>
      <c r="C63" s="19">
        <v>91</v>
      </c>
      <c r="D63" s="27" t="s">
        <v>1351</v>
      </c>
      <c r="E63" s="27" t="s">
        <v>1727</v>
      </c>
      <c r="F63" s="26" t="s">
        <v>5732</v>
      </c>
      <c r="G63" s="26" t="s">
        <v>3</v>
      </c>
      <c r="H63" s="26"/>
      <c r="I63" s="26"/>
      <c r="J63" s="26"/>
      <c r="K63" s="26"/>
      <c r="L63" s="26"/>
      <c r="M63" s="26" t="s">
        <v>1728</v>
      </c>
      <c r="N63" s="26" t="s">
        <v>1729</v>
      </c>
      <c r="O63" s="26"/>
      <c r="P63" s="26" t="s">
        <v>1730</v>
      </c>
      <c r="Q63" s="26" t="s">
        <v>1731</v>
      </c>
      <c r="R63" s="26"/>
      <c r="S63" s="26" t="s">
        <v>1732</v>
      </c>
      <c r="T63" s="26"/>
      <c r="U63" s="26" t="s">
        <v>1733</v>
      </c>
      <c r="V63" s="26" t="s">
        <v>1734</v>
      </c>
      <c r="W63" s="26"/>
      <c r="X63" s="26"/>
      <c r="Y63" s="26" t="s">
        <v>1735</v>
      </c>
      <c r="Z63" s="26" t="s">
        <v>1736</v>
      </c>
      <c r="AA63" s="28" t="s">
        <v>939</v>
      </c>
      <c r="AB63" s="28" t="s">
        <v>1737</v>
      </c>
      <c r="AC63" s="28"/>
      <c r="AD63" s="28"/>
      <c r="AE63" s="28" t="s">
        <v>4</v>
      </c>
      <c r="AF63" s="28" t="s">
        <v>1009</v>
      </c>
      <c r="AG63" s="28" t="s">
        <v>1738</v>
      </c>
      <c r="AH63" s="28" t="s">
        <v>1739</v>
      </c>
      <c r="AI63" s="29"/>
      <c r="AJ63" s="30"/>
      <c r="AK63" s="31"/>
      <c r="AL63" s="328"/>
      <c r="AM63" s="329"/>
      <c r="AN63" s="25"/>
      <c r="AO63" s="24"/>
      <c r="AP63" s="258" t="s">
        <v>1740</v>
      </c>
      <c r="AQ63" s="259"/>
      <c r="AR63" s="259" t="s">
        <v>664</v>
      </c>
      <c r="AS63" s="259" t="s">
        <v>665</v>
      </c>
      <c r="AT63" s="262"/>
      <c r="AU63" s="262"/>
      <c r="AV63" s="262" t="s">
        <v>1727</v>
      </c>
      <c r="AW63" s="262"/>
      <c r="AX63" s="262"/>
      <c r="AY63" s="262"/>
      <c r="AZ63" s="262"/>
      <c r="BA63" s="317">
        <v>117</v>
      </c>
      <c r="BB63" s="390">
        <v>0</v>
      </c>
    </row>
    <row r="64" spans="1:54" ht="24.95" customHeight="1">
      <c r="A64" s="430" t="s">
        <v>4805</v>
      </c>
      <c r="B64" s="422"/>
      <c r="C64" s="422"/>
      <c r="D64" s="431"/>
      <c r="E64" s="431"/>
      <c r="F64" s="432" t="s">
        <v>5742</v>
      </c>
      <c r="G64" s="432"/>
      <c r="H64" s="432"/>
      <c r="I64" s="432"/>
      <c r="J64" s="432"/>
      <c r="K64" s="432"/>
      <c r="L64" s="432"/>
      <c r="M64" s="432"/>
      <c r="N64" s="432"/>
      <c r="O64" s="432"/>
      <c r="P64" s="432"/>
      <c r="Q64" s="432"/>
      <c r="R64" s="432"/>
      <c r="S64" s="420" t="s">
        <v>743</v>
      </c>
      <c r="T64" s="432"/>
      <c r="U64" s="432"/>
      <c r="V64" s="432"/>
      <c r="W64" s="432"/>
      <c r="X64" s="432"/>
      <c r="Y64" s="432"/>
      <c r="Z64" s="432"/>
      <c r="AA64" s="432"/>
      <c r="AB64" s="432"/>
      <c r="AC64" s="432"/>
      <c r="AD64" s="432"/>
      <c r="AE64" s="432"/>
      <c r="AF64" s="432"/>
      <c r="AG64" s="432"/>
      <c r="AH64" s="432"/>
      <c r="AI64" s="433"/>
      <c r="AJ64" s="432" t="s">
        <v>4787</v>
      </c>
      <c r="AK64" s="434">
        <v>45075</v>
      </c>
      <c r="AL64" s="431"/>
      <c r="AM64" s="434"/>
      <c r="AN64" s="423"/>
      <c r="AO64" s="425"/>
      <c r="AP64" s="435" t="s">
        <v>744</v>
      </c>
      <c r="AQ64" s="429">
        <v>9</v>
      </c>
      <c r="AR64" s="429"/>
      <c r="AS64" s="429"/>
      <c r="AT64" s="429"/>
      <c r="AU64" s="429"/>
      <c r="AV64" s="429"/>
      <c r="AW64" s="429"/>
      <c r="AX64" s="429"/>
      <c r="AY64" s="429"/>
      <c r="AZ64" s="429"/>
      <c r="BA64" s="436"/>
      <c r="BB64" s="429">
        <v>3</v>
      </c>
    </row>
    <row r="65" spans="1:54" ht="24.95" customHeight="1">
      <c r="A65" s="409" t="s">
        <v>6858</v>
      </c>
      <c r="B65" s="410" t="s">
        <v>2209</v>
      </c>
      <c r="C65" s="410">
        <v>19</v>
      </c>
      <c r="D65" s="411" t="s">
        <v>5103</v>
      </c>
      <c r="E65" s="411"/>
      <c r="F65" s="412" t="s">
        <v>5742</v>
      </c>
      <c r="G65" s="412" t="s">
        <v>5104</v>
      </c>
      <c r="H65" s="412"/>
      <c r="I65" s="412"/>
      <c r="J65" s="412"/>
      <c r="K65" s="412"/>
      <c r="L65" s="412"/>
      <c r="M65" s="412" t="s">
        <v>5105</v>
      </c>
      <c r="N65" s="412" t="s">
        <v>5106</v>
      </c>
      <c r="O65" s="412"/>
      <c r="P65" s="412"/>
      <c r="Q65" s="408" t="s">
        <v>743</v>
      </c>
      <c r="R65" s="412"/>
      <c r="S65" s="412"/>
      <c r="T65" s="412"/>
      <c r="U65" s="412"/>
      <c r="V65" s="412"/>
      <c r="W65" s="412"/>
      <c r="X65" s="412"/>
      <c r="Y65" s="412" t="s">
        <v>5107</v>
      </c>
      <c r="Z65" s="412"/>
      <c r="AA65" s="412" t="s">
        <v>5108</v>
      </c>
      <c r="AB65" s="412" t="s">
        <v>5109</v>
      </c>
      <c r="AC65" s="412"/>
      <c r="AD65" s="412"/>
      <c r="AE65" s="412" t="s">
        <v>666</v>
      </c>
      <c r="AF65" s="412" t="s">
        <v>5110</v>
      </c>
      <c r="AG65" s="412" t="s">
        <v>5111</v>
      </c>
      <c r="AH65" s="412" t="s">
        <v>5112</v>
      </c>
      <c r="AI65" s="413"/>
      <c r="AJ65" s="412"/>
      <c r="AK65" s="414"/>
      <c r="AL65" s="411"/>
      <c r="AM65" s="414"/>
      <c r="AN65" s="415"/>
      <c r="AO65" s="416"/>
      <c r="AP65" s="417" t="s">
        <v>744</v>
      </c>
      <c r="AQ65" s="418"/>
      <c r="AR65" s="418" t="s">
        <v>664</v>
      </c>
      <c r="AS65" s="418" t="s">
        <v>665</v>
      </c>
      <c r="AT65" s="418"/>
      <c r="AU65" s="418"/>
      <c r="AV65" s="418"/>
      <c r="AW65" s="418"/>
      <c r="AX65" s="418"/>
      <c r="AY65" s="418"/>
      <c r="AZ65" s="418"/>
      <c r="BA65" s="419">
        <v>523</v>
      </c>
      <c r="BB65" s="418">
        <v>1</v>
      </c>
    </row>
    <row r="66" spans="1:54" ht="24.95" customHeight="1">
      <c r="A66" s="322" t="s">
        <v>6857</v>
      </c>
      <c r="B66" s="19" t="s">
        <v>2209</v>
      </c>
      <c r="C66" s="19">
        <v>19</v>
      </c>
      <c r="D66" s="27" t="s">
        <v>5103</v>
      </c>
      <c r="E66" s="27"/>
      <c r="F66" s="26" t="s">
        <v>5742</v>
      </c>
      <c r="G66" s="26" t="s">
        <v>5104</v>
      </c>
      <c r="H66" s="26"/>
      <c r="I66" s="26"/>
      <c r="J66" s="26"/>
      <c r="K66" s="26"/>
      <c r="L66" s="26"/>
      <c r="M66" s="26" t="s">
        <v>5105</v>
      </c>
      <c r="N66" s="26" t="s">
        <v>5106</v>
      </c>
      <c r="O66" s="26"/>
      <c r="P66" s="26"/>
      <c r="Q66" s="26" t="s">
        <v>743</v>
      </c>
      <c r="R66" s="26"/>
      <c r="S66" s="26"/>
      <c r="T66" s="26"/>
      <c r="U66" s="26"/>
      <c r="V66" s="26"/>
      <c r="W66" s="26"/>
      <c r="X66" s="26"/>
      <c r="Y66" s="26" t="s">
        <v>5107</v>
      </c>
      <c r="Z66" s="26"/>
      <c r="AA66" s="28" t="s">
        <v>5108</v>
      </c>
      <c r="AB66" s="28" t="s">
        <v>5109</v>
      </c>
      <c r="AC66" s="28"/>
      <c r="AD66" s="28"/>
      <c r="AE66" s="28" t="s">
        <v>666</v>
      </c>
      <c r="AF66" s="28" t="s">
        <v>5110</v>
      </c>
      <c r="AG66" s="28" t="s">
        <v>5111</v>
      </c>
      <c r="AH66" s="28" t="s">
        <v>5112</v>
      </c>
      <c r="AI66" s="29"/>
      <c r="AJ66" s="30"/>
      <c r="AK66" s="31"/>
      <c r="AL66" s="328"/>
      <c r="AM66" s="329"/>
      <c r="AN66" s="25"/>
      <c r="AO66" s="24"/>
      <c r="AP66" s="258" t="s">
        <v>744</v>
      </c>
      <c r="AQ66" s="259"/>
      <c r="AR66" s="259" t="s">
        <v>664</v>
      </c>
      <c r="AS66" s="259" t="s">
        <v>665</v>
      </c>
      <c r="AT66" s="262"/>
      <c r="AU66" s="262"/>
      <c r="AV66" s="262"/>
      <c r="AW66" s="262"/>
      <c r="AX66" s="262"/>
      <c r="AY66" s="262"/>
      <c r="AZ66" s="262"/>
      <c r="BA66" s="317">
        <v>523</v>
      </c>
      <c r="BB66" s="390">
        <v>0</v>
      </c>
    </row>
    <row r="67" spans="1:54" ht="24.95" customHeight="1">
      <c r="A67" s="430" t="s">
        <v>4805</v>
      </c>
      <c r="B67" s="422"/>
      <c r="C67" s="422"/>
      <c r="D67" s="431"/>
      <c r="E67" s="431"/>
      <c r="F67" s="432" t="s">
        <v>5746</v>
      </c>
      <c r="G67" s="432"/>
      <c r="H67" s="432"/>
      <c r="I67" s="432"/>
      <c r="J67" s="432"/>
      <c r="K67" s="432"/>
      <c r="L67" s="432"/>
      <c r="M67" s="432"/>
      <c r="N67" s="432"/>
      <c r="O67" s="432"/>
      <c r="P67" s="432"/>
      <c r="Q67" s="432"/>
      <c r="R67" s="432"/>
      <c r="S67" s="420" t="s">
        <v>698</v>
      </c>
      <c r="T67" s="432"/>
      <c r="U67" s="432"/>
      <c r="V67" s="432"/>
      <c r="W67" s="432"/>
      <c r="X67" s="432"/>
      <c r="Y67" s="432"/>
      <c r="Z67" s="432"/>
      <c r="AA67" s="432"/>
      <c r="AB67" s="432"/>
      <c r="AC67" s="432"/>
      <c r="AD67" s="432"/>
      <c r="AE67" s="432"/>
      <c r="AF67" s="432"/>
      <c r="AG67" s="432"/>
      <c r="AH67" s="432"/>
      <c r="AI67" s="433"/>
      <c r="AJ67" s="432" t="s">
        <v>4787</v>
      </c>
      <c r="AK67" s="434">
        <v>45075</v>
      </c>
      <c r="AL67" s="431"/>
      <c r="AM67" s="434"/>
      <c r="AN67" s="423"/>
      <c r="AO67" s="425"/>
      <c r="AP67" s="435" t="s">
        <v>702</v>
      </c>
      <c r="AQ67" s="429">
        <v>202</v>
      </c>
      <c r="AR67" s="429"/>
      <c r="AS67" s="429"/>
      <c r="AT67" s="429"/>
      <c r="AU67" s="429"/>
      <c r="AV67" s="429"/>
      <c r="AW67" s="429"/>
      <c r="AX67" s="429"/>
      <c r="AY67" s="429"/>
      <c r="AZ67" s="429"/>
      <c r="BA67" s="436"/>
      <c r="BB67" s="429">
        <v>3</v>
      </c>
    </row>
    <row r="68" spans="1:54" ht="24.95" customHeight="1">
      <c r="A68" s="409" t="s">
        <v>6858</v>
      </c>
      <c r="B68" s="410" t="s">
        <v>2203</v>
      </c>
      <c r="C68" s="410">
        <v>6</v>
      </c>
      <c r="D68" s="411" t="s">
        <v>4996</v>
      </c>
      <c r="E68" s="411">
        <v>1</v>
      </c>
      <c r="F68" s="412" t="s">
        <v>5746</v>
      </c>
      <c r="G68" s="412" t="s">
        <v>5121</v>
      </c>
      <c r="H68" s="412"/>
      <c r="I68" s="412"/>
      <c r="J68" s="412"/>
      <c r="K68" s="412"/>
      <c r="L68" s="412"/>
      <c r="M68" s="412" t="s">
        <v>5122</v>
      </c>
      <c r="N68" s="412" t="s">
        <v>5123</v>
      </c>
      <c r="O68" s="412"/>
      <c r="P68" s="408" t="s">
        <v>698</v>
      </c>
      <c r="Q68" s="412" t="s">
        <v>5124</v>
      </c>
      <c r="R68" s="412" t="s">
        <v>5124</v>
      </c>
      <c r="S68" s="412" t="s">
        <v>699</v>
      </c>
      <c r="T68" s="412" t="s">
        <v>5125</v>
      </c>
      <c r="U68" s="412" t="s">
        <v>5126</v>
      </c>
      <c r="V68" s="412" t="s">
        <v>5127</v>
      </c>
      <c r="W68" s="412"/>
      <c r="X68" s="412"/>
      <c r="Y68" s="412" t="s">
        <v>5128</v>
      </c>
      <c r="Z68" s="412" t="s">
        <v>5129</v>
      </c>
      <c r="AA68" s="412" t="s">
        <v>5130</v>
      </c>
      <c r="AB68" s="412" t="s">
        <v>700</v>
      </c>
      <c r="AC68" s="412"/>
      <c r="AD68" s="412"/>
      <c r="AE68" s="412" t="s">
        <v>701</v>
      </c>
      <c r="AF68" s="412" t="s">
        <v>5131</v>
      </c>
      <c r="AG68" s="412" t="s">
        <v>5132</v>
      </c>
      <c r="AH68" s="412" t="s">
        <v>5133</v>
      </c>
      <c r="AI68" s="413"/>
      <c r="AJ68" s="412"/>
      <c r="AK68" s="414"/>
      <c r="AL68" s="411"/>
      <c r="AM68" s="414"/>
      <c r="AN68" s="415"/>
      <c r="AO68" s="416"/>
      <c r="AP68" s="417" t="s">
        <v>702</v>
      </c>
      <c r="AQ68" s="418"/>
      <c r="AR68" s="418" t="s">
        <v>664</v>
      </c>
      <c r="AS68" s="418" t="s">
        <v>665</v>
      </c>
      <c r="AT68" s="418"/>
      <c r="AU68" s="418"/>
      <c r="AV68" s="418"/>
      <c r="AW68" s="418"/>
      <c r="AX68" s="418"/>
      <c r="AY68" s="418"/>
      <c r="AZ68" s="418"/>
      <c r="BA68" s="419">
        <v>16</v>
      </c>
      <c r="BB68" s="418">
        <v>1</v>
      </c>
    </row>
    <row r="69" spans="1:54" ht="24.95" customHeight="1">
      <c r="A69" s="322" t="s">
        <v>6857</v>
      </c>
      <c r="B69" s="19" t="s">
        <v>2203</v>
      </c>
      <c r="C69" s="19">
        <v>6</v>
      </c>
      <c r="D69" s="27" t="s">
        <v>4996</v>
      </c>
      <c r="E69" s="27">
        <v>1</v>
      </c>
      <c r="F69" s="26" t="s">
        <v>5746</v>
      </c>
      <c r="G69" s="26" t="s">
        <v>5121</v>
      </c>
      <c r="H69" s="26"/>
      <c r="I69" s="26"/>
      <c r="J69" s="26"/>
      <c r="K69" s="26"/>
      <c r="L69" s="26"/>
      <c r="M69" s="26" t="s">
        <v>5122</v>
      </c>
      <c r="N69" s="26" t="s">
        <v>5123</v>
      </c>
      <c r="O69" s="26"/>
      <c r="P69" s="26" t="s">
        <v>698</v>
      </c>
      <c r="Q69" s="26" t="s">
        <v>5124</v>
      </c>
      <c r="R69" s="26" t="s">
        <v>5124</v>
      </c>
      <c r="S69" s="26" t="s">
        <v>699</v>
      </c>
      <c r="T69" s="26" t="s">
        <v>5125</v>
      </c>
      <c r="U69" s="26" t="s">
        <v>5126</v>
      </c>
      <c r="V69" s="26" t="s">
        <v>5127</v>
      </c>
      <c r="W69" s="26"/>
      <c r="X69" s="26"/>
      <c r="Y69" s="26" t="s">
        <v>5128</v>
      </c>
      <c r="Z69" s="26" t="s">
        <v>5129</v>
      </c>
      <c r="AA69" s="28" t="s">
        <v>5130</v>
      </c>
      <c r="AB69" s="28" t="s">
        <v>700</v>
      </c>
      <c r="AC69" s="28"/>
      <c r="AD69" s="28"/>
      <c r="AE69" s="28" t="s">
        <v>701</v>
      </c>
      <c r="AF69" s="28" t="s">
        <v>5131</v>
      </c>
      <c r="AG69" s="28" t="s">
        <v>5132</v>
      </c>
      <c r="AH69" s="28" t="s">
        <v>5133</v>
      </c>
      <c r="AI69" s="29"/>
      <c r="AJ69" s="30"/>
      <c r="AK69" s="31"/>
      <c r="AL69" s="328"/>
      <c r="AM69" s="329"/>
      <c r="AN69" s="25"/>
      <c r="AO69" s="24"/>
      <c r="AP69" s="258" t="s">
        <v>702</v>
      </c>
      <c r="AQ69" s="259"/>
      <c r="AR69" s="259" t="s">
        <v>664</v>
      </c>
      <c r="AS69" s="259" t="s">
        <v>665</v>
      </c>
      <c r="AT69" s="262"/>
      <c r="AU69" s="262"/>
      <c r="AV69" s="262"/>
      <c r="AW69" s="262"/>
      <c r="AX69" s="262"/>
      <c r="AY69" s="262"/>
      <c r="AZ69" s="262"/>
      <c r="BA69" s="317">
        <v>16</v>
      </c>
      <c r="BB69" s="390">
        <v>0</v>
      </c>
    </row>
    <row r="70" spans="1:54" ht="24.95" customHeight="1">
      <c r="A70" s="430" t="s">
        <v>4805</v>
      </c>
      <c r="B70" s="422"/>
      <c r="C70" s="422"/>
      <c r="D70" s="431"/>
      <c r="E70" s="431"/>
      <c r="F70" s="432" t="s">
        <v>5918</v>
      </c>
      <c r="G70" s="432"/>
      <c r="H70" s="432"/>
      <c r="I70" s="432"/>
      <c r="J70" s="432"/>
      <c r="K70" s="432"/>
      <c r="L70" s="432"/>
      <c r="M70" s="432"/>
      <c r="N70" s="432"/>
      <c r="O70" s="432"/>
      <c r="P70" s="432"/>
      <c r="Q70" s="432"/>
      <c r="R70" s="432"/>
      <c r="S70" s="420" t="s">
        <v>2267</v>
      </c>
      <c r="T70" s="432"/>
      <c r="U70" s="432"/>
      <c r="V70" s="432"/>
      <c r="W70" s="432"/>
      <c r="X70" s="432"/>
      <c r="Y70" s="432"/>
      <c r="Z70" s="432"/>
      <c r="AA70" s="432"/>
      <c r="AB70" s="432"/>
      <c r="AC70" s="432"/>
      <c r="AD70" s="432"/>
      <c r="AE70" s="432"/>
      <c r="AF70" s="432"/>
      <c r="AG70" s="432"/>
      <c r="AH70" s="432"/>
      <c r="AI70" s="433"/>
      <c r="AJ70" s="432" t="s">
        <v>4787</v>
      </c>
      <c r="AK70" s="434">
        <v>45075</v>
      </c>
      <c r="AL70" s="431"/>
      <c r="AM70" s="434"/>
      <c r="AN70" s="423"/>
      <c r="AO70" s="425"/>
      <c r="AP70" s="435" t="s">
        <v>2277</v>
      </c>
      <c r="AQ70" s="429">
        <v>229</v>
      </c>
      <c r="AR70" s="429"/>
      <c r="AS70" s="429"/>
      <c r="AT70" s="429"/>
      <c r="AU70" s="429"/>
      <c r="AV70" s="429"/>
      <c r="AW70" s="429"/>
      <c r="AX70" s="429"/>
      <c r="AY70" s="429"/>
      <c r="AZ70" s="429"/>
      <c r="BA70" s="436"/>
      <c r="BB70" s="429">
        <v>3</v>
      </c>
    </row>
    <row r="71" spans="1:54" ht="24.95" customHeight="1">
      <c r="A71" s="409" t="s">
        <v>6858</v>
      </c>
      <c r="B71" s="410" t="s">
        <v>2203</v>
      </c>
      <c r="C71" s="410">
        <v>6</v>
      </c>
      <c r="D71" s="411" t="s">
        <v>2263</v>
      </c>
      <c r="E71" s="411">
        <v>3</v>
      </c>
      <c r="F71" s="412" t="s">
        <v>5918</v>
      </c>
      <c r="G71" s="412" t="s">
        <v>2264</v>
      </c>
      <c r="H71" s="412"/>
      <c r="I71" s="412"/>
      <c r="J71" s="412"/>
      <c r="K71" s="412"/>
      <c r="L71" s="412"/>
      <c r="M71" s="412" t="s">
        <v>2265</v>
      </c>
      <c r="N71" s="412" t="s">
        <v>2266</v>
      </c>
      <c r="O71" s="412"/>
      <c r="P71" s="408" t="s">
        <v>2267</v>
      </c>
      <c r="Q71" s="412" t="s">
        <v>2268</v>
      </c>
      <c r="R71" s="412"/>
      <c r="S71" s="412" t="s">
        <v>699</v>
      </c>
      <c r="T71" s="412"/>
      <c r="U71" s="412" t="s">
        <v>2269</v>
      </c>
      <c r="V71" s="412" t="s">
        <v>2270</v>
      </c>
      <c r="W71" s="412"/>
      <c r="X71" s="412"/>
      <c r="Y71" s="412" t="s">
        <v>2271</v>
      </c>
      <c r="Z71" s="412" t="s">
        <v>2272</v>
      </c>
      <c r="AA71" s="412" t="s">
        <v>2273</v>
      </c>
      <c r="AB71" s="412" t="s">
        <v>2274</v>
      </c>
      <c r="AC71" s="412"/>
      <c r="AD71" s="412"/>
      <c r="AE71" s="412" t="s">
        <v>4</v>
      </c>
      <c r="AF71" s="412" t="s">
        <v>730</v>
      </c>
      <c r="AG71" s="412" t="s">
        <v>2275</v>
      </c>
      <c r="AH71" s="412" t="s">
        <v>2276</v>
      </c>
      <c r="AI71" s="413"/>
      <c r="AJ71" s="412"/>
      <c r="AK71" s="414"/>
      <c r="AL71" s="411"/>
      <c r="AM71" s="414"/>
      <c r="AN71" s="415" t="s">
        <v>2256</v>
      </c>
      <c r="AO71" s="416">
        <v>45060</v>
      </c>
      <c r="AP71" s="417" t="s">
        <v>2277</v>
      </c>
      <c r="AQ71" s="418"/>
      <c r="AR71" s="418" t="s">
        <v>664</v>
      </c>
      <c r="AS71" s="418" t="s">
        <v>665</v>
      </c>
      <c r="AT71" s="418"/>
      <c r="AU71" s="418"/>
      <c r="AV71" s="418"/>
      <c r="AW71" s="418"/>
      <c r="AX71" s="418"/>
      <c r="AY71" s="418"/>
      <c r="AZ71" s="418"/>
      <c r="BA71" s="419">
        <v>18</v>
      </c>
      <c r="BB71" s="418">
        <v>2</v>
      </c>
    </row>
    <row r="72" spans="1:54" ht="24.95" customHeight="1">
      <c r="A72" s="322" t="s">
        <v>6857</v>
      </c>
      <c r="B72" s="19" t="s">
        <v>2203</v>
      </c>
      <c r="C72" s="19">
        <v>6</v>
      </c>
      <c r="D72" s="27" t="s">
        <v>2263</v>
      </c>
      <c r="E72" s="27">
        <v>3</v>
      </c>
      <c r="F72" s="26" t="s">
        <v>5918</v>
      </c>
      <c r="G72" s="26" t="s">
        <v>2264</v>
      </c>
      <c r="H72" s="26"/>
      <c r="I72" s="26"/>
      <c r="J72" s="26"/>
      <c r="K72" s="26"/>
      <c r="L72" s="26"/>
      <c r="M72" s="26" t="s">
        <v>2265</v>
      </c>
      <c r="N72" s="26" t="s">
        <v>2266</v>
      </c>
      <c r="O72" s="26"/>
      <c r="P72" s="26" t="s">
        <v>2267</v>
      </c>
      <c r="Q72" s="26" t="s">
        <v>2268</v>
      </c>
      <c r="R72" s="26"/>
      <c r="S72" s="26" t="s">
        <v>699</v>
      </c>
      <c r="T72" s="26"/>
      <c r="U72" s="26" t="s">
        <v>2269</v>
      </c>
      <c r="V72" s="26" t="s">
        <v>2270</v>
      </c>
      <c r="W72" s="26"/>
      <c r="X72" s="26"/>
      <c r="Y72" s="26" t="s">
        <v>2271</v>
      </c>
      <c r="Z72" s="26" t="s">
        <v>2272</v>
      </c>
      <c r="AA72" s="28" t="s">
        <v>2273</v>
      </c>
      <c r="AB72" s="28" t="s">
        <v>2274</v>
      </c>
      <c r="AC72" s="28"/>
      <c r="AD72" s="28"/>
      <c r="AE72" s="28" t="s">
        <v>4</v>
      </c>
      <c r="AF72" s="28" t="s">
        <v>730</v>
      </c>
      <c r="AG72" s="28" t="s">
        <v>2275</v>
      </c>
      <c r="AH72" s="28" t="s">
        <v>2276</v>
      </c>
      <c r="AI72" s="29"/>
      <c r="AJ72" s="30"/>
      <c r="AK72" s="31"/>
      <c r="AL72" s="328"/>
      <c r="AM72" s="329"/>
      <c r="AN72" s="25" t="s">
        <v>2256</v>
      </c>
      <c r="AO72" s="24">
        <v>45060</v>
      </c>
      <c r="AP72" s="258" t="s">
        <v>2277</v>
      </c>
      <c r="AQ72" s="259"/>
      <c r="AR72" s="259" t="s">
        <v>664</v>
      </c>
      <c r="AS72" s="259" t="s">
        <v>665</v>
      </c>
      <c r="AT72" s="262"/>
      <c r="AU72" s="262"/>
      <c r="AV72" s="262"/>
      <c r="AW72" s="262"/>
      <c r="AX72" s="262"/>
      <c r="AY72" s="262"/>
      <c r="AZ72" s="262"/>
      <c r="BA72" s="317">
        <v>18</v>
      </c>
      <c r="BB72" s="390">
        <v>0</v>
      </c>
    </row>
    <row r="73" spans="1:54" ht="24.95" customHeight="1">
      <c r="A73" s="430" t="s">
        <v>4805</v>
      </c>
      <c r="B73" s="422"/>
      <c r="C73" s="422"/>
      <c r="D73" s="431"/>
      <c r="E73" s="431"/>
      <c r="F73" s="432" t="s">
        <v>5747</v>
      </c>
      <c r="G73" s="432"/>
      <c r="H73" s="432"/>
      <c r="I73" s="432"/>
      <c r="J73" s="432"/>
      <c r="K73" s="432"/>
      <c r="L73" s="432"/>
      <c r="M73" s="432"/>
      <c r="N73" s="432"/>
      <c r="O73" s="432"/>
      <c r="P73" s="432"/>
      <c r="Q73" s="432"/>
      <c r="R73" s="432"/>
      <c r="S73" s="420" t="s">
        <v>1043</v>
      </c>
      <c r="T73" s="432"/>
      <c r="U73" s="432"/>
      <c r="V73" s="432"/>
      <c r="W73" s="432"/>
      <c r="X73" s="432"/>
      <c r="Y73" s="432"/>
      <c r="Z73" s="432"/>
      <c r="AA73" s="432"/>
      <c r="AB73" s="432"/>
      <c r="AC73" s="432"/>
      <c r="AD73" s="432"/>
      <c r="AE73" s="432"/>
      <c r="AF73" s="432"/>
      <c r="AG73" s="432"/>
      <c r="AH73" s="432"/>
      <c r="AI73" s="433"/>
      <c r="AJ73" s="432" t="s">
        <v>4787</v>
      </c>
      <c r="AK73" s="434">
        <v>45075</v>
      </c>
      <c r="AL73" s="431"/>
      <c r="AM73" s="434"/>
      <c r="AN73" s="423"/>
      <c r="AO73" s="425"/>
      <c r="AP73" s="435" t="s">
        <v>1049</v>
      </c>
      <c r="AQ73" s="429">
        <v>197</v>
      </c>
      <c r="AR73" s="429"/>
      <c r="AS73" s="429"/>
      <c r="AT73" s="429"/>
      <c r="AU73" s="429"/>
      <c r="AV73" s="429"/>
      <c r="AW73" s="429"/>
      <c r="AX73" s="429"/>
      <c r="AY73" s="429"/>
      <c r="AZ73" s="429"/>
      <c r="BA73" s="436"/>
      <c r="BB73" s="429">
        <v>3</v>
      </c>
    </row>
    <row r="74" spans="1:54" ht="24.95" customHeight="1">
      <c r="A74" s="409" t="s">
        <v>6858</v>
      </c>
      <c r="B74" s="410" t="s">
        <v>2215</v>
      </c>
      <c r="C74" s="410">
        <v>91</v>
      </c>
      <c r="D74" s="411" t="s">
        <v>827</v>
      </c>
      <c r="E74" s="411" t="s">
        <v>1040</v>
      </c>
      <c r="F74" s="412" t="s">
        <v>5747</v>
      </c>
      <c r="G74" s="412" t="s">
        <v>3</v>
      </c>
      <c r="H74" s="412" t="s">
        <v>3</v>
      </c>
      <c r="I74" s="412"/>
      <c r="J74" s="412"/>
      <c r="K74" s="412"/>
      <c r="L74" s="412"/>
      <c r="M74" s="412" t="s">
        <v>1041</v>
      </c>
      <c r="N74" s="412" t="s">
        <v>1042</v>
      </c>
      <c r="O74" s="412"/>
      <c r="P74" s="408" t="s">
        <v>1043</v>
      </c>
      <c r="Q74" s="412" t="s">
        <v>1044</v>
      </c>
      <c r="R74" s="412"/>
      <c r="S74" s="412"/>
      <c r="T74" s="412"/>
      <c r="U74" s="412" t="s">
        <v>3</v>
      </c>
      <c r="V74" s="412"/>
      <c r="W74" s="412"/>
      <c r="X74" s="412"/>
      <c r="Y74" s="412" t="s">
        <v>1045</v>
      </c>
      <c r="Z74" s="412"/>
      <c r="AA74" s="412" t="s">
        <v>1046</v>
      </c>
      <c r="AB74" s="412" t="s">
        <v>1047</v>
      </c>
      <c r="AC74" s="412"/>
      <c r="AD74" s="412"/>
      <c r="AE74" s="412" t="s">
        <v>4</v>
      </c>
      <c r="AF74" s="412" t="s">
        <v>5</v>
      </c>
      <c r="AG74" s="412"/>
      <c r="AH74" s="412" t="s">
        <v>1048</v>
      </c>
      <c r="AI74" s="413"/>
      <c r="AJ74" s="412" t="s">
        <v>848</v>
      </c>
      <c r="AK74" s="414">
        <v>43401</v>
      </c>
      <c r="AL74" s="411"/>
      <c r="AM74" s="414"/>
      <c r="AN74" s="415"/>
      <c r="AO74" s="416"/>
      <c r="AP74" s="417" t="s">
        <v>1049</v>
      </c>
      <c r="AQ74" s="418"/>
      <c r="AR74" s="418" t="s">
        <v>834</v>
      </c>
      <c r="AS74" s="418" t="s">
        <v>665</v>
      </c>
      <c r="AT74" s="418"/>
      <c r="AU74" s="418"/>
      <c r="AV74" s="418" t="s">
        <v>1040</v>
      </c>
      <c r="AW74" s="418"/>
      <c r="AX74" s="418"/>
      <c r="AY74" s="418"/>
      <c r="AZ74" s="418"/>
      <c r="BA74" s="419">
        <v>45</v>
      </c>
      <c r="BB74" s="418">
        <v>1</v>
      </c>
    </row>
    <row r="75" spans="1:54" ht="24.95" customHeight="1">
      <c r="A75" s="322" t="s">
        <v>6857</v>
      </c>
      <c r="B75" s="19" t="s">
        <v>2215</v>
      </c>
      <c r="C75" s="19">
        <v>91</v>
      </c>
      <c r="D75" s="27" t="s">
        <v>827</v>
      </c>
      <c r="E75" s="27" t="s">
        <v>1040</v>
      </c>
      <c r="F75" s="26" t="s">
        <v>5747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1041</v>
      </c>
      <c r="N75" s="26" t="s">
        <v>1042</v>
      </c>
      <c r="O75" s="26"/>
      <c r="P75" s="26" t="s">
        <v>1043</v>
      </c>
      <c r="Q75" s="26" t="s">
        <v>1044</v>
      </c>
      <c r="R75" s="26"/>
      <c r="S75" s="26"/>
      <c r="T75" s="26"/>
      <c r="U75" s="26" t="s">
        <v>3</v>
      </c>
      <c r="V75" s="26"/>
      <c r="W75" s="26"/>
      <c r="X75" s="26"/>
      <c r="Y75" s="26" t="s">
        <v>1045</v>
      </c>
      <c r="Z75" s="26"/>
      <c r="AA75" s="28" t="s">
        <v>1046</v>
      </c>
      <c r="AB75" s="28" t="s">
        <v>1047</v>
      </c>
      <c r="AC75" s="28"/>
      <c r="AD75" s="28"/>
      <c r="AE75" s="28" t="s">
        <v>4</v>
      </c>
      <c r="AF75" s="28" t="s">
        <v>5</v>
      </c>
      <c r="AG75" s="28"/>
      <c r="AH75" s="28" t="s">
        <v>1048</v>
      </c>
      <c r="AI75" s="29"/>
      <c r="AJ75" s="30" t="s">
        <v>848</v>
      </c>
      <c r="AK75" s="31">
        <v>43401</v>
      </c>
      <c r="AL75" s="328"/>
      <c r="AM75" s="329"/>
      <c r="AN75" s="25"/>
      <c r="AO75" s="24"/>
      <c r="AP75" s="258" t="s">
        <v>1049</v>
      </c>
      <c r="AQ75" s="259"/>
      <c r="AR75" s="259" t="s">
        <v>834</v>
      </c>
      <c r="AS75" s="259" t="s">
        <v>665</v>
      </c>
      <c r="AT75" s="262"/>
      <c r="AU75" s="262"/>
      <c r="AV75" s="262" t="s">
        <v>1040</v>
      </c>
      <c r="AW75" s="262"/>
      <c r="AX75" s="262"/>
      <c r="AY75" s="262"/>
      <c r="AZ75" s="262"/>
      <c r="BA75" s="317">
        <v>45</v>
      </c>
      <c r="BB75" s="390">
        <v>0</v>
      </c>
    </row>
    <row r="76" spans="1:54" ht="24.95" customHeight="1">
      <c r="A76" s="430" t="s">
        <v>4805</v>
      </c>
      <c r="B76" s="422"/>
      <c r="C76" s="422"/>
      <c r="D76" s="431"/>
      <c r="E76" s="431"/>
      <c r="F76" s="432" t="s">
        <v>5764</v>
      </c>
      <c r="G76" s="432"/>
      <c r="H76" s="432"/>
      <c r="I76" s="432"/>
      <c r="J76" s="432"/>
      <c r="K76" s="432"/>
      <c r="L76" s="432"/>
      <c r="M76" s="432"/>
      <c r="N76" s="432"/>
      <c r="O76" s="432"/>
      <c r="P76" s="432"/>
      <c r="Q76" s="432"/>
      <c r="R76" s="432"/>
      <c r="S76" s="407" t="s">
        <v>6439</v>
      </c>
      <c r="T76" s="432"/>
      <c r="U76" s="432"/>
      <c r="V76" s="432"/>
      <c r="W76" s="432"/>
      <c r="X76" s="432"/>
      <c r="Y76" s="432"/>
      <c r="Z76" s="432"/>
      <c r="AA76" s="432"/>
      <c r="AB76" s="432"/>
      <c r="AC76" s="432"/>
      <c r="AD76" s="432"/>
      <c r="AE76" s="432"/>
      <c r="AF76" s="432"/>
      <c r="AG76" s="432"/>
      <c r="AH76" s="432"/>
      <c r="AI76" s="433"/>
      <c r="AJ76" s="432" t="s">
        <v>4787</v>
      </c>
      <c r="AK76" s="434">
        <v>45075</v>
      </c>
      <c r="AL76" s="431"/>
      <c r="AM76" s="434"/>
      <c r="AN76" s="423"/>
      <c r="AO76" s="425"/>
      <c r="AP76" s="435" t="s">
        <v>751</v>
      </c>
      <c r="AQ76" s="429">
        <v>68</v>
      </c>
      <c r="AR76" s="429"/>
      <c r="AS76" s="429"/>
      <c r="AT76" s="429"/>
      <c r="AU76" s="429"/>
      <c r="AV76" s="429"/>
      <c r="AW76" s="429"/>
      <c r="AX76" s="429"/>
      <c r="AY76" s="429"/>
      <c r="AZ76" s="429"/>
      <c r="BA76" s="436"/>
      <c r="BB76" s="429">
        <v>3</v>
      </c>
    </row>
    <row r="77" spans="1:54" ht="24.95" customHeight="1">
      <c r="A77" s="409" t="s">
        <v>6858</v>
      </c>
      <c r="B77" s="410" t="s">
        <v>2211</v>
      </c>
      <c r="C77" s="410">
        <v>81</v>
      </c>
      <c r="D77" s="411">
        <v>1</v>
      </c>
      <c r="E77" s="411">
        <v>2</v>
      </c>
      <c r="F77" s="412" t="s">
        <v>5764</v>
      </c>
      <c r="G77" s="412" t="s">
        <v>5180</v>
      </c>
      <c r="H77" s="412" t="s">
        <v>6</v>
      </c>
      <c r="I77" s="412"/>
      <c r="J77" s="412" t="s">
        <v>5181</v>
      </c>
      <c r="K77" s="412"/>
      <c r="L77" s="412"/>
      <c r="M77" s="412" t="s">
        <v>750</v>
      </c>
      <c r="N77" s="412" t="s">
        <v>5182</v>
      </c>
      <c r="O77" s="412"/>
      <c r="P77" s="407"/>
      <c r="Q77" s="412" t="s">
        <v>5183</v>
      </c>
      <c r="R77" s="412"/>
      <c r="S77" s="412"/>
      <c r="T77" s="412"/>
      <c r="U77" s="412"/>
      <c r="V77" s="412"/>
      <c r="W77" s="412"/>
      <c r="X77" s="412"/>
      <c r="Y77" s="412" t="s">
        <v>5184</v>
      </c>
      <c r="Z77" s="412"/>
      <c r="AA77" s="412" t="s">
        <v>5185</v>
      </c>
      <c r="AB77" s="412" t="s">
        <v>5186</v>
      </c>
      <c r="AC77" s="412"/>
      <c r="AD77" s="412"/>
      <c r="AE77" s="412" t="s">
        <v>695</v>
      </c>
      <c r="AF77" s="412" t="s">
        <v>735</v>
      </c>
      <c r="AG77" s="412" t="s">
        <v>5187</v>
      </c>
      <c r="AH77" s="412" t="s">
        <v>5188</v>
      </c>
      <c r="AI77" s="413" t="s">
        <v>5189</v>
      </c>
      <c r="AJ77" s="412"/>
      <c r="AK77" s="414"/>
      <c r="AL77" s="411"/>
      <c r="AM77" s="414"/>
      <c r="AN77" s="415"/>
      <c r="AO77" s="416"/>
      <c r="AP77" s="417" t="s">
        <v>751</v>
      </c>
      <c r="AQ77" s="418"/>
      <c r="AR77" s="418" t="s">
        <v>664</v>
      </c>
      <c r="AS77" s="418" t="s">
        <v>665</v>
      </c>
      <c r="AT77" s="418"/>
      <c r="AU77" s="418"/>
      <c r="AV77" s="418"/>
      <c r="AW77" s="418"/>
      <c r="AX77" s="418"/>
      <c r="AY77" s="418"/>
      <c r="AZ77" s="418"/>
      <c r="BA77" s="419">
        <v>547</v>
      </c>
      <c r="BB77" s="418">
        <v>1</v>
      </c>
    </row>
    <row r="78" spans="1:54" ht="24.95" customHeight="1">
      <c r="A78" s="322" t="s">
        <v>6857</v>
      </c>
      <c r="B78" s="19" t="s">
        <v>2211</v>
      </c>
      <c r="C78" s="19">
        <v>81</v>
      </c>
      <c r="D78" s="27">
        <v>1</v>
      </c>
      <c r="E78" s="27">
        <v>2</v>
      </c>
      <c r="F78" s="26" t="s">
        <v>5764</v>
      </c>
      <c r="G78" s="26" t="s">
        <v>5180</v>
      </c>
      <c r="H78" s="26" t="s">
        <v>6</v>
      </c>
      <c r="I78" s="26"/>
      <c r="J78" s="26" t="s">
        <v>5181</v>
      </c>
      <c r="K78" s="26"/>
      <c r="L78" s="26"/>
      <c r="M78" s="26" t="s">
        <v>750</v>
      </c>
      <c r="N78" s="26" t="s">
        <v>5182</v>
      </c>
      <c r="O78" s="26"/>
      <c r="P78" s="407" t="s">
        <v>6439</v>
      </c>
      <c r="Q78" s="26" t="s">
        <v>5183</v>
      </c>
      <c r="R78" s="26"/>
      <c r="S78" s="26"/>
      <c r="T78" s="26"/>
      <c r="U78" s="26"/>
      <c r="V78" s="26"/>
      <c r="W78" s="26"/>
      <c r="X78" s="26"/>
      <c r="Y78" s="26" t="s">
        <v>5184</v>
      </c>
      <c r="Z78" s="26"/>
      <c r="AA78" s="28" t="s">
        <v>5185</v>
      </c>
      <c r="AB78" s="28" t="s">
        <v>5186</v>
      </c>
      <c r="AC78" s="28"/>
      <c r="AD78" s="28"/>
      <c r="AE78" s="28" t="s">
        <v>695</v>
      </c>
      <c r="AF78" s="28" t="s">
        <v>735</v>
      </c>
      <c r="AG78" s="28" t="s">
        <v>5187</v>
      </c>
      <c r="AH78" s="28" t="s">
        <v>5188</v>
      </c>
      <c r="AI78" s="29" t="s">
        <v>5189</v>
      </c>
      <c r="AJ78" s="30" t="s">
        <v>4787</v>
      </c>
      <c r="AK78" s="31">
        <v>45075</v>
      </c>
      <c r="AL78" s="328"/>
      <c r="AM78" s="329"/>
      <c r="AN78" s="25"/>
      <c r="AO78" s="24"/>
      <c r="AP78" s="258" t="s">
        <v>751</v>
      </c>
      <c r="AQ78" s="259"/>
      <c r="AR78" s="259" t="s">
        <v>664</v>
      </c>
      <c r="AS78" s="259" t="s">
        <v>665</v>
      </c>
      <c r="AT78" s="262"/>
      <c r="AU78" s="262"/>
      <c r="AV78" s="262"/>
      <c r="AW78" s="262"/>
      <c r="AX78" s="262"/>
      <c r="AY78" s="262"/>
      <c r="AZ78" s="262"/>
      <c r="BA78" s="317">
        <v>547</v>
      </c>
      <c r="BB78" s="390">
        <v>0</v>
      </c>
    </row>
    <row r="79" spans="1:54" ht="24.95" customHeight="1">
      <c r="A79" s="430" t="s">
        <v>4805</v>
      </c>
      <c r="B79" s="422"/>
      <c r="C79" s="422"/>
      <c r="D79" s="431"/>
      <c r="E79" s="431"/>
      <c r="F79" s="432" t="s">
        <v>5766</v>
      </c>
      <c r="G79" s="432"/>
      <c r="H79" s="432"/>
      <c r="I79" s="432"/>
      <c r="J79" s="432"/>
      <c r="K79" s="432"/>
      <c r="L79" s="432"/>
      <c r="M79" s="432"/>
      <c r="N79" s="432"/>
      <c r="O79" s="432"/>
      <c r="P79" s="432"/>
      <c r="Q79" s="432"/>
      <c r="R79" s="432"/>
      <c r="S79" s="420" t="s">
        <v>953</v>
      </c>
      <c r="T79" s="432"/>
      <c r="U79" s="432"/>
      <c r="V79" s="432"/>
      <c r="W79" s="432"/>
      <c r="X79" s="432"/>
      <c r="Y79" s="432"/>
      <c r="Z79" s="432"/>
      <c r="AA79" s="432"/>
      <c r="AB79" s="432"/>
      <c r="AC79" s="432"/>
      <c r="AD79" s="432"/>
      <c r="AE79" s="432"/>
      <c r="AF79" s="432"/>
      <c r="AG79" s="432"/>
      <c r="AH79" s="432"/>
      <c r="AI79" s="433"/>
      <c r="AJ79" s="432" t="s">
        <v>4787</v>
      </c>
      <c r="AK79" s="434">
        <v>45075</v>
      </c>
      <c r="AL79" s="431"/>
      <c r="AM79" s="434"/>
      <c r="AN79" s="423"/>
      <c r="AO79" s="425"/>
      <c r="AP79" s="435" t="s">
        <v>963</v>
      </c>
      <c r="AQ79" s="429">
        <v>2</v>
      </c>
      <c r="AR79" s="429"/>
      <c r="AS79" s="429"/>
      <c r="AT79" s="429"/>
      <c r="AU79" s="429"/>
      <c r="AV79" s="429"/>
      <c r="AW79" s="429"/>
      <c r="AX79" s="429"/>
      <c r="AY79" s="429"/>
      <c r="AZ79" s="429"/>
      <c r="BA79" s="436"/>
      <c r="BB79" s="429">
        <v>3</v>
      </c>
    </row>
    <row r="80" spans="1:54" ht="24.95" customHeight="1">
      <c r="A80" s="409" t="s">
        <v>6858</v>
      </c>
      <c r="B80" s="410" t="s">
        <v>2215</v>
      </c>
      <c r="C80" s="410">
        <v>91</v>
      </c>
      <c r="D80" s="411" t="s">
        <v>827</v>
      </c>
      <c r="E80" s="411" t="s">
        <v>951</v>
      </c>
      <c r="F80" s="412" t="s">
        <v>5766</v>
      </c>
      <c r="G80" s="412" t="s">
        <v>3</v>
      </c>
      <c r="H80" s="412" t="s">
        <v>3</v>
      </c>
      <c r="I80" s="412"/>
      <c r="J80" s="412"/>
      <c r="K80" s="412"/>
      <c r="L80" s="412"/>
      <c r="M80" s="412" t="s">
        <v>7</v>
      </c>
      <c r="N80" s="412" t="s">
        <v>952</v>
      </c>
      <c r="O80" s="412"/>
      <c r="P80" s="408" t="s">
        <v>953</v>
      </c>
      <c r="Q80" s="412" t="s">
        <v>954</v>
      </c>
      <c r="R80" s="412"/>
      <c r="S80" s="412"/>
      <c r="T80" s="412" t="s">
        <v>955</v>
      </c>
      <c r="U80" s="412" t="s">
        <v>956</v>
      </c>
      <c r="V80" s="412" t="s">
        <v>957</v>
      </c>
      <c r="W80" s="412"/>
      <c r="X80" s="412"/>
      <c r="Y80" s="412" t="s">
        <v>958</v>
      </c>
      <c r="Z80" s="412"/>
      <c r="AA80" s="412" t="s">
        <v>959</v>
      </c>
      <c r="AB80" s="412" t="s">
        <v>960</v>
      </c>
      <c r="AC80" s="412"/>
      <c r="AD80" s="412"/>
      <c r="AE80" s="412" t="s">
        <v>4</v>
      </c>
      <c r="AF80" s="412" t="s">
        <v>5</v>
      </c>
      <c r="AG80" s="412"/>
      <c r="AH80" s="412" t="s">
        <v>961</v>
      </c>
      <c r="AI80" s="413"/>
      <c r="AJ80" s="412" t="s">
        <v>962</v>
      </c>
      <c r="AK80" s="414" t="s">
        <v>3</v>
      </c>
      <c r="AL80" s="411"/>
      <c r="AM80" s="414"/>
      <c r="AN80" s="415"/>
      <c r="AO80" s="416"/>
      <c r="AP80" s="417" t="s">
        <v>963</v>
      </c>
      <c r="AQ80" s="418"/>
      <c r="AR80" s="418" t="s">
        <v>834</v>
      </c>
      <c r="AS80" s="418" t="s">
        <v>665</v>
      </c>
      <c r="AT80" s="418"/>
      <c r="AU80" s="418"/>
      <c r="AV80" s="418" t="s">
        <v>951</v>
      </c>
      <c r="AW80" s="418"/>
      <c r="AX80" s="418"/>
      <c r="AY80" s="418"/>
      <c r="AZ80" s="418"/>
      <c r="BA80" s="419">
        <v>35</v>
      </c>
      <c r="BB80" s="418">
        <v>1</v>
      </c>
    </row>
    <row r="81" spans="1:54" ht="24.95" customHeight="1">
      <c r="A81" s="322" t="s">
        <v>6857</v>
      </c>
      <c r="B81" s="19" t="s">
        <v>2215</v>
      </c>
      <c r="C81" s="19">
        <v>91</v>
      </c>
      <c r="D81" s="27" t="s">
        <v>827</v>
      </c>
      <c r="E81" s="27" t="s">
        <v>951</v>
      </c>
      <c r="F81" s="26" t="s">
        <v>5766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7</v>
      </c>
      <c r="N81" s="26" t="s">
        <v>952</v>
      </c>
      <c r="O81" s="26"/>
      <c r="P81" s="26" t="s">
        <v>953</v>
      </c>
      <c r="Q81" s="26" t="s">
        <v>954</v>
      </c>
      <c r="R81" s="26"/>
      <c r="S81" s="26"/>
      <c r="T81" s="26" t="s">
        <v>955</v>
      </c>
      <c r="U81" s="26" t="s">
        <v>956</v>
      </c>
      <c r="V81" s="26" t="s">
        <v>957</v>
      </c>
      <c r="W81" s="26"/>
      <c r="X81" s="26"/>
      <c r="Y81" s="26" t="s">
        <v>958</v>
      </c>
      <c r="Z81" s="26"/>
      <c r="AA81" s="28" t="s">
        <v>959</v>
      </c>
      <c r="AB81" s="28" t="s">
        <v>960</v>
      </c>
      <c r="AC81" s="28"/>
      <c r="AD81" s="28"/>
      <c r="AE81" s="28" t="s">
        <v>4</v>
      </c>
      <c r="AF81" s="28" t="s">
        <v>5</v>
      </c>
      <c r="AG81" s="28"/>
      <c r="AH81" s="28" t="s">
        <v>961</v>
      </c>
      <c r="AI81" s="29"/>
      <c r="AJ81" s="30" t="s">
        <v>962</v>
      </c>
      <c r="AK81" s="31" t="s">
        <v>3</v>
      </c>
      <c r="AL81" s="328"/>
      <c r="AM81" s="329"/>
      <c r="AN81" s="25"/>
      <c r="AO81" s="24"/>
      <c r="AP81" s="258" t="s">
        <v>963</v>
      </c>
      <c r="AQ81" s="259"/>
      <c r="AR81" s="259" t="s">
        <v>834</v>
      </c>
      <c r="AS81" s="259" t="s">
        <v>665</v>
      </c>
      <c r="AT81" s="262"/>
      <c r="AU81" s="262"/>
      <c r="AV81" s="262" t="s">
        <v>951</v>
      </c>
      <c r="AW81" s="262"/>
      <c r="AX81" s="262"/>
      <c r="AY81" s="262"/>
      <c r="AZ81" s="262"/>
      <c r="BA81" s="317">
        <v>35</v>
      </c>
      <c r="BB81" s="390">
        <v>0</v>
      </c>
    </row>
    <row r="82" spans="1:54" ht="24.95" customHeight="1">
      <c r="A82" s="430" t="s">
        <v>4805</v>
      </c>
      <c r="B82" s="422"/>
      <c r="C82" s="422"/>
      <c r="D82" s="431"/>
      <c r="E82" s="431"/>
      <c r="F82" s="432" t="s">
        <v>6129</v>
      </c>
      <c r="G82" s="432"/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07" t="s">
        <v>6754</v>
      </c>
      <c r="T82" s="432"/>
      <c r="U82" s="432"/>
      <c r="V82" s="432"/>
      <c r="W82" s="432"/>
      <c r="X82" s="432"/>
      <c r="Y82" s="432"/>
      <c r="Z82" s="432"/>
      <c r="AA82" s="432"/>
      <c r="AB82" s="432"/>
      <c r="AC82" s="432"/>
      <c r="AD82" s="432"/>
      <c r="AE82" s="432"/>
      <c r="AF82" s="432"/>
      <c r="AG82" s="432"/>
      <c r="AH82" s="432"/>
      <c r="AI82" s="433"/>
      <c r="AJ82" s="432" t="s">
        <v>4787</v>
      </c>
      <c r="AK82" s="434">
        <v>45075</v>
      </c>
      <c r="AL82" s="431"/>
      <c r="AM82" s="434"/>
      <c r="AN82" s="423"/>
      <c r="AO82" s="425"/>
      <c r="AP82" s="435" t="s">
        <v>3861</v>
      </c>
      <c r="AQ82" s="429">
        <v>233</v>
      </c>
      <c r="AR82" s="429"/>
      <c r="AS82" s="429"/>
      <c r="AT82" s="429"/>
      <c r="AU82" s="429"/>
      <c r="AV82" s="429"/>
      <c r="AW82" s="429"/>
      <c r="AX82" s="429"/>
      <c r="AY82" s="429"/>
      <c r="AZ82" s="429"/>
      <c r="BA82" s="436"/>
      <c r="BB82" s="429">
        <v>3</v>
      </c>
    </row>
    <row r="83" spans="1:54" ht="24.95" customHeight="1">
      <c r="A83" s="409" t="s">
        <v>6858</v>
      </c>
      <c r="B83" s="410" t="s">
        <v>2206</v>
      </c>
      <c r="C83" s="410">
        <v>15</v>
      </c>
      <c r="D83" s="411" t="s">
        <v>2207</v>
      </c>
      <c r="E83" s="411"/>
      <c r="F83" s="412" t="s">
        <v>6129</v>
      </c>
      <c r="G83" s="412" t="s">
        <v>3847</v>
      </c>
      <c r="H83" s="412"/>
      <c r="I83" s="412"/>
      <c r="J83" s="412"/>
      <c r="K83" s="412"/>
      <c r="L83" s="412"/>
      <c r="M83" s="412" t="s">
        <v>3848</v>
      </c>
      <c r="N83" s="412" t="s">
        <v>3849</v>
      </c>
      <c r="O83" s="412"/>
      <c r="P83" s="412" t="s">
        <v>3850</v>
      </c>
      <c r="Q83" s="412" t="s">
        <v>3851</v>
      </c>
      <c r="R83" s="407"/>
      <c r="S83" s="412" t="s">
        <v>3852</v>
      </c>
      <c r="T83" s="412" t="s">
        <v>3853</v>
      </c>
      <c r="U83" s="412" t="s">
        <v>3853</v>
      </c>
      <c r="V83" s="412" t="s">
        <v>3854</v>
      </c>
      <c r="W83" s="412"/>
      <c r="X83" s="412"/>
      <c r="Y83" s="412" t="s">
        <v>3855</v>
      </c>
      <c r="Z83" s="412" t="s">
        <v>3856</v>
      </c>
      <c r="AA83" s="412" t="s">
        <v>3857</v>
      </c>
      <c r="AB83" s="412" t="s">
        <v>3858</v>
      </c>
      <c r="AC83" s="412"/>
      <c r="AD83" s="412"/>
      <c r="AE83" s="412" t="s">
        <v>4</v>
      </c>
      <c r="AF83" s="412" t="s">
        <v>3859</v>
      </c>
      <c r="AG83" s="412"/>
      <c r="AH83" s="412" t="s">
        <v>3860</v>
      </c>
      <c r="AI83" s="413"/>
      <c r="AJ83" s="412"/>
      <c r="AK83" s="414"/>
      <c r="AL83" s="411"/>
      <c r="AM83" s="414"/>
      <c r="AN83" s="415" t="s">
        <v>2256</v>
      </c>
      <c r="AO83" s="416">
        <v>45060</v>
      </c>
      <c r="AP83" s="417" t="s">
        <v>3861</v>
      </c>
      <c r="AQ83" s="418"/>
      <c r="AR83" s="418" t="s">
        <v>671</v>
      </c>
      <c r="AS83" s="418" t="s">
        <v>665</v>
      </c>
      <c r="AT83" s="418"/>
      <c r="AU83" s="418"/>
      <c r="AV83" s="418"/>
      <c r="AW83" s="418"/>
      <c r="AX83" s="418"/>
      <c r="AY83" s="418"/>
      <c r="AZ83" s="418"/>
      <c r="BA83" s="419">
        <v>406</v>
      </c>
      <c r="BB83" s="418">
        <v>2</v>
      </c>
    </row>
    <row r="84" spans="1:54" ht="24.95" customHeight="1">
      <c r="A84" s="322" t="s">
        <v>6857</v>
      </c>
      <c r="B84" s="19" t="s">
        <v>2206</v>
      </c>
      <c r="C84" s="19">
        <v>15</v>
      </c>
      <c r="D84" s="27" t="s">
        <v>2207</v>
      </c>
      <c r="E84" s="27"/>
      <c r="F84" s="26" t="s">
        <v>6129</v>
      </c>
      <c r="G84" s="26" t="s">
        <v>3847</v>
      </c>
      <c r="H84" s="26"/>
      <c r="I84" s="26"/>
      <c r="J84" s="26"/>
      <c r="K84" s="26"/>
      <c r="L84" s="26"/>
      <c r="M84" s="26" t="s">
        <v>3848</v>
      </c>
      <c r="N84" s="26" t="s">
        <v>3849</v>
      </c>
      <c r="O84" s="26"/>
      <c r="P84" s="26" t="s">
        <v>3850</v>
      </c>
      <c r="Q84" s="26" t="s">
        <v>3851</v>
      </c>
      <c r="R84" s="407" t="s">
        <v>6754</v>
      </c>
      <c r="S84" s="26" t="s">
        <v>3852</v>
      </c>
      <c r="T84" s="26" t="s">
        <v>3853</v>
      </c>
      <c r="U84" s="26" t="s">
        <v>3853</v>
      </c>
      <c r="V84" s="26" t="s">
        <v>3854</v>
      </c>
      <c r="W84" s="26"/>
      <c r="X84" s="26"/>
      <c r="Y84" s="26" t="s">
        <v>3855</v>
      </c>
      <c r="Z84" s="26" t="s">
        <v>3856</v>
      </c>
      <c r="AA84" s="28" t="s">
        <v>3857</v>
      </c>
      <c r="AB84" s="28" t="s">
        <v>3858</v>
      </c>
      <c r="AC84" s="28"/>
      <c r="AD84" s="28"/>
      <c r="AE84" s="28" t="s">
        <v>4</v>
      </c>
      <c r="AF84" s="28" t="s">
        <v>3859</v>
      </c>
      <c r="AG84" s="28"/>
      <c r="AH84" s="28" t="s">
        <v>3860</v>
      </c>
      <c r="AI84" s="29"/>
      <c r="AJ84" s="30" t="s">
        <v>4787</v>
      </c>
      <c r="AK84" s="31">
        <v>45075</v>
      </c>
      <c r="AL84" s="328"/>
      <c r="AM84" s="329"/>
      <c r="AN84" s="25"/>
      <c r="AO84" s="24"/>
      <c r="AP84" s="258" t="s">
        <v>3861</v>
      </c>
      <c r="AQ84" s="259"/>
      <c r="AR84" s="259" t="s">
        <v>671</v>
      </c>
      <c r="AS84" s="259" t="s">
        <v>665</v>
      </c>
      <c r="AT84" s="262"/>
      <c r="AU84" s="262"/>
      <c r="AV84" s="262"/>
      <c r="AW84" s="262"/>
      <c r="AX84" s="262"/>
      <c r="AY84" s="262"/>
      <c r="AZ84" s="262"/>
      <c r="BA84" s="317">
        <v>406</v>
      </c>
      <c r="BB84" s="390">
        <v>0</v>
      </c>
    </row>
    <row r="85" spans="1:54" ht="24.95" customHeight="1">
      <c r="A85" s="430" t="s">
        <v>4805</v>
      </c>
      <c r="B85" s="422"/>
      <c r="C85" s="422"/>
      <c r="D85" s="431"/>
      <c r="E85" s="431"/>
      <c r="F85" s="432" t="s">
        <v>5773</v>
      </c>
      <c r="G85" s="432"/>
      <c r="H85" s="432"/>
      <c r="I85" s="432"/>
      <c r="J85" s="432"/>
      <c r="K85" s="432"/>
      <c r="L85" s="432"/>
      <c r="M85" s="432"/>
      <c r="N85" s="432"/>
      <c r="O85" s="432"/>
      <c r="P85" s="432"/>
      <c r="Q85" s="432"/>
      <c r="R85" s="432"/>
      <c r="S85" s="420" t="s">
        <v>760</v>
      </c>
      <c r="T85" s="432"/>
      <c r="U85" s="432"/>
      <c r="V85" s="432"/>
      <c r="W85" s="432"/>
      <c r="X85" s="432"/>
      <c r="Y85" s="432"/>
      <c r="Z85" s="432"/>
      <c r="AA85" s="432"/>
      <c r="AB85" s="432"/>
      <c r="AC85" s="432"/>
      <c r="AD85" s="432"/>
      <c r="AE85" s="432"/>
      <c r="AF85" s="432"/>
      <c r="AG85" s="432"/>
      <c r="AH85" s="432"/>
      <c r="AI85" s="433"/>
      <c r="AJ85" s="432" t="s">
        <v>4787</v>
      </c>
      <c r="AK85" s="434">
        <v>45075</v>
      </c>
      <c r="AL85" s="431"/>
      <c r="AM85" s="434"/>
      <c r="AN85" s="423"/>
      <c r="AO85" s="425"/>
      <c r="AP85" s="435" t="s">
        <v>762</v>
      </c>
      <c r="AQ85" s="429">
        <v>17</v>
      </c>
      <c r="AR85" s="429"/>
      <c r="AS85" s="429"/>
      <c r="AT85" s="429"/>
      <c r="AU85" s="429"/>
      <c r="AV85" s="429"/>
      <c r="AW85" s="429"/>
      <c r="AX85" s="429"/>
      <c r="AY85" s="429"/>
      <c r="AZ85" s="429"/>
      <c r="BA85" s="436"/>
      <c r="BB85" s="429">
        <v>3</v>
      </c>
    </row>
    <row r="86" spans="1:54" ht="24.95" customHeight="1">
      <c r="A86" s="409" t="s">
        <v>6858</v>
      </c>
      <c r="B86" s="410" t="s">
        <v>2211</v>
      </c>
      <c r="C86" s="410">
        <v>81</v>
      </c>
      <c r="D86" s="411">
        <v>4</v>
      </c>
      <c r="E86" s="411">
        <v>1</v>
      </c>
      <c r="F86" s="412" t="s">
        <v>5773</v>
      </c>
      <c r="G86" s="412" t="s">
        <v>5200</v>
      </c>
      <c r="H86" s="412" t="s">
        <v>8</v>
      </c>
      <c r="I86" s="412"/>
      <c r="J86" s="412"/>
      <c r="K86" s="412"/>
      <c r="L86" s="412"/>
      <c r="M86" s="412" t="s">
        <v>5201</v>
      </c>
      <c r="N86" s="412" t="s">
        <v>5202</v>
      </c>
      <c r="O86" s="412"/>
      <c r="P86" s="412"/>
      <c r="Q86" s="408" t="s">
        <v>760</v>
      </c>
      <c r="R86" s="412"/>
      <c r="S86" s="412"/>
      <c r="T86" s="412"/>
      <c r="U86" s="412"/>
      <c r="V86" s="412"/>
      <c r="W86" s="412"/>
      <c r="X86" s="412"/>
      <c r="Y86" s="412" t="s">
        <v>5203</v>
      </c>
      <c r="Z86" s="412"/>
      <c r="AA86" s="412" t="s">
        <v>5204</v>
      </c>
      <c r="AB86" s="412" t="s">
        <v>5205</v>
      </c>
      <c r="AC86" s="412"/>
      <c r="AD86" s="412"/>
      <c r="AE86" s="412" t="s">
        <v>4</v>
      </c>
      <c r="AF86" s="412" t="s">
        <v>761</v>
      </c>
      <c r="AG86" s="412" t="s">
        <v>5206</v>
      </c>
      <c r="AH86" s="412" t="s">
        <v>5207</v>
      </c>
      <c r="AI86" s="413" t="s">
        <v>5208</v>
      </c>
      <c r="AJ86" s="412"/>
      <c r="AK86" s="414"/>
      <c r="AL86" s="411"/>
      <c r="AM86" s="414"/>
      <c r="AN86" s="415"/>
      <c r="AO86" s="416"/>
      <c r="AP86" s="417" t="s">
        <v>762</v>
      </c>
      <c r="AQ86" s="418"/>
      <c r="AR86" s="418" t="s">
        <v>664</v>
      </c>
      <c r="AS86" s="418" t="s">
        <v>665</v>
      </c>
      <c r="AT86" s="418"/>
      <c r="AU86" s="418"/>
      <c r="AV86" s="418"/>
      <c r="AW86" s="418"/>
      <c r="AX86" s="418"/>
      <c r="AY86" s="418"/>
      <c r="AZ86" s="418"/>
      <c r="BA86" s="419">
        <v>552</v>
      </c>
      <c r="BB86" s="418">
        <v>1</v>
      </c>
    </row>
    <row r="87" spans="1:54" ht="24.95" customHeight="1">
      <c r="A87" s="322" t="s">
        <v>6857</v>
      </c>
      <c r="B87" s="19" t="s">
        <v>2211</v>
      </c>
      <c r="C87" s="19">
        <v>81</v>
      </c>
      <c r="D87" s="27">
        <v>4</v>
      </c>
      <c r="E87" s="27">
        <v>1</v>
      </c>
      <c r="F87" s="26" t="s">
        <v>5773</v>
      </c>
      <c r="G87" s="26" t="s">
        <v>5200</v>
      </c>
      <c r="H87" s="26" t="s">
        <v>8</v>
      </c>
      <c r="I87" s="26"/>
      <c r="J87" s="26"/>
      <c r="K87" s="26"/>
      <c r="L87" s="26"/>
      <c r="M87" s="26" t="s">
        <v>5201</v>
      </c>
      <c r="N87" s="26" t="s">
        <v>5202</v>
      </c>
      <c r="O87" s="26"/>
      <c r="P87" s="26"/>
      <c r="Q87" s="26" t="s">
        <v>760</v>
      </c>
      <c r="R87" s="26"/>
      <c r="S87" s="26"/>
      <c r="T87" s="26"/>
      <c r="U87" s="26"/>
      <c r="V87" s="26"/>
      <c r="W87" s="26"/>
      <c r="X87" s="26"/>
      <c r="Y87" s="26" t="s">
        <v>5203</v>
      </c>
      <c r="Z87" s="26"/>
      <c r="AA87" s="28" t="s">
        <v>5204</v>
      </c>
      <c r="AB87" s="28" t="s">
        <v>5205</v>
      </c>
      <c r="AC87" s="28"/>
      <c r="AD87" s="28"/>
      <c r="AE87" s="28" t="s">
        <v>4</v>
      </c>
      <c r="AF87" s="28" t="s">
        <v>761</v>
      </c>
      <c r="AG87" s="28" t="s">
        <v>5206</v>
      </c>
      <c r="AH87" s="28" t="s">
        <v>5207</v>
      </c>
      <c r="AI87" s="29" t="s">
        <v>5208</v>
      </c>
      <c r="AJ87" s="30"/>
      <c r="AK87" s="31"/>
      <c r="AL87" s="328"/>
      <c r="AM87" s="329"/>
      <c r="AN87" s="25"/>
      <c r="AO87" s="24"/>
      <c r="AP87" s="258" t="s">
        <v>762</v>
      </c>
      <c r="AQ87" s="259"/>
      <c r="AR87" s="259" t="s">
        <v>664</v>
      </c>
      <c r="AS87" s="259" t="s">
        <v>665</v>
      </c>
      <c r="AT87" s="262"/>
      <c r="AU87" s="262"/>
      <c r="AV87" s="262"/>
      <c r="AW87" s="262"/>
      <c r="AX87" s="262"/>
      <c r="AY87" s="262"/>
      <c r="AZ87" s="262"/>
      <c r="BA87" s="317">
        <v>552</v>
      </c>
      <c r="BB87" s="390">
        <v>0</v>
      </c>
    </row>
    <row r="88" spans="1:54" ht="24.95" customHeight="1">
      <c r="A88" s="430" t="s">
        <v>4805</v>
      </c>
      <c r="B88" s="422"/>
      <c r="C88" s="422"/>
      <c r="D88" s="431"/>
      <c r="E88" s="431"/>
      <c r="F88" s="432" t="s">
        <v>5775</v>
      </c>
      <c r="G88" s="432"/>
      <c r="H88" s="432"/>
      <c r="I88" s="432"/>
      <c r="J88" s="432"/>
      <c r="K88" s="432"/>
      <c r="L88" s="432"/>
      <c r="M88" s="432"/>
      <c r="N88" s="432"/>
      <c r="O88" s="432"/>
      <c r="P88" s="432"/>
      <c r="Q88" s="432"/>
      <c r="R88" s="432"/>
      <c r="S88" s="407" t="s">
        <v>6738</v>
      </c>
      <c r="T88" s="432"/>
      <c r="U88" s="432"/>
      <c r="V88" s="432"/>
      <c r="W88" s="432"/>
      <c r="X88" s="432"/>
      <c r="Y88" s="432"/>
      <c r="Z88" s="432"/>
      <c r="AA88" s="432"/>
      <c r="AB88" s="432"/>
      <c r="AC88" s="432"/>
      <c r="AD88" s="432"/>
      <c r="AE88" s="432"/>
      <c r="AF88" s="432"/>
      <c r="AG88" s="432"/>
      <c r="AH88" s="432"/>
      <c r="AI88" s="433"/>
      <c r="AJ88" s="432" t="s">
        <v>4787</v>
      </c>
      <c r="AK88" s="434">
        <v>45075</v>
      </c>
      <c r="AL88" s="431"/>
      <c r="AM88" s="434"/>
      <c r="AN88" s="423"/>
      <c r="AO88" s="425"/>
      <c r="AP88" s="435" t="s">
        <v>692</v>
      </c>
      <c r="AQ88" s="429">
        <v>221</v>
      </c>
      <c r="AR88" s="429"/>
      <c r="AS88" s="429"/>
      <c r="AT88" s="429"/>
      <c r="AU88" s="429"/>
      <c r="AV88" s="429"/>
      <c r="AW88" s="429"/>
      <c r="AX88" s="429"/>
      <c r="AY88" s="429"/>
      <c r="AZ88" s="429"/>
      <c r="BA88" s="436"/>
      <c r="BB88" s="429">
        <v>3</v>
      </c>
    </row>
    <row r="89" spans="1:54" ht="24.95" customHeight="1">
      <c r="A89" s="409" t="s">
        <v>6858</v>
      </c>
      <c r="B89" s="410" t="s">
        <v>5209</v>
      </c>
      <c r="C89" s="410">
        <v>5</v>
      </c>
      <c r="D89" s="411" t="s">
        <v>5210</v>
      </c>
      <c r="E89" s="411">
        <v>4</v>
      </c>
      <c r="F89" s="412" t="s">
        <v>5775</v>
      </c>
      <c r="G89" s="412" t="s">
        <v>5211</v>
      </c>
      <c r="H89" s="412"/>
      <c r="I89" s="412"/>
      <c r="J89" s="412"/>
      <c r="K89" s="412"/>
      <c r="L89" s="412"/>
      <c r="M89" s="412" t="s">
        <v>5212</v>
      </c>
      <c r="N89" s="412" t="s">
        <v>5213</v>
      </c>
      <c r="O89" s="412"/>
      <c r="P89" s="407"/>
      <c r="Q89" s="412" t="s">
        <v>5214</v>
      </c>
      <c r="R89" s="412"/>
      <c r="S89" s="412"/>
      <c r="T89" s="412"/>
      <c r="U89" s="412" t="s">
        <v>5215</v>
      </c>
      <c r="V89" s="412"/>
      <c r="W89" s="412"/>
      <c r="X89" s="412"/>
      <c r="Y89" s="412" t="s">
        <v>5216</v>
      </c>
      <c r="Z89" s="412" t="s">
        <v>5217</v>
      </c>
      <c r="AA89" s="412" t="s">
        <v>5218</v>
      </c>
      <c r="AB89" s="412" t="s">
        <v>5219</v>
      </c>
      <c r="AC89" s="412"/>
      <c r="AD89" s="412"/>
      <c r="AE89" s="412" t="s">
        <v>691</v>
      </c>
      <c r="AF89" s="412" t="s">
        <v>5220</v>
      </c>
      <c r="AG89" s="412" t="s">
        <v>5221</v>
      </c>
      <c r="AH89" s="412" t="s">
        <v>5222</v>
      </c>
      <c r="AI89" s="413"/>
      <c r="AJ89" s="412"/>
      <c r="AK89" s="414"/>
      <c r="AL89" s="411"/>
      <c r="AM89" s="414"/>
      <c r="AN89" s="415"/>
      <c r="AO89" s="416"/>
      <c r="AP89" s="417" t="s">
        <v>692</v>
      </c>
      <c r="AQ89" s="418"/>
      <c r="AR89" s="418" t="s">
        <v>664</v>
      </c>
      <c r="AS89" s="418" t="s">
        <v>665</v>
      </c>
      <c r="AT89" s="418"/>
      <c r="AU89" s="418"/>
      <c r="AV89" s="418"/>
      <c r="AW89" s="418"/>
      <c r="AX89" s="418"/>
      <c r="AY89" s="418"/>
      <c r="AZ89" s="418"/>
      <c r="BA89" s="419">
        <v>14</v>
      </c>
      <c r="BB89" s="418">
        <v>1</v>
      </c>
    </row>
    <row r="90" spans="1:54" ht="24.95" customHeight="1">
      <c r="A90" s="322" t="s">
        <v>6857</v>
      </c>
      <c r="B90" s="19" t="s">
        <v>5209</v>
      </c>
      <c r="C90" s="19">
        <v>5</v>
      </c>
      <c r="D90" s="27" t="s">
        <v>5210</v>
      </c>
      <c r="E90" s="27">
        <v>4</v>
      </c>
      <c r="F90" s="26" t="s">
        <v>5775</v>
      </c>
      <c r="G90" s="26" t="s">
        <v>5211</v>
      </c>
      <c r="H90" s="26"/>
      <c r="I90" s="26"/>
      <c r="J90" s="26"/>
      <c r="K90" s="26"/>
      <c r="L90" s="26"/>
      <c r="M90" s="26" t="s">
        <v>5212</v>
      </c>
      <c r="N90" s="26" t="s">
        <v>5213</v>
      </c>
      <c r="O90" s="26"/>
      <c r="P90" s="407" t="s">
        <v>6738</v>
      </c>
      <c r="Q90" s="26" t="s">
        <v>5214</v>
      </c>
      <c r="R90" s="26"/>
      <c r="S90" s="26"/>
      <c r="T90" s="26"/>
      <c r="U90" s="26" t="s">
        <v>5215</v>
      </c>
      <c r="V90" s="26"/>
      <c r="W90" s="26"/>
      <c r="X90" s="26"/>
      <c r="Y90" s="26" t="s">
        <v>5216</v>
      </c>
      <c r="Z90" s="26" t="s">
        <v>5217</v>
      </c>
      <c r="AA90" s="28" t="s">
        <v>5218</v>
      </c>
      <c r="AB90" s="28" t="s">
        <v>5219</v>
      </c>
      <c r="AC90" s="28"/>
      <c r="AD90" s="28"/>
      <c r="AE90" s="28" t="s">
        <v>691</v>
      </c>
      <c r="AF90" s="28" t="s">
        <v>5220</v>
      </c>
      <c r="AG90" s="28" t="s">
        <v>5221</v>
      </c>
      <c r="AH90" s="28" t="s">
        <v>5222</v>
      </c>
      <c r="AI90" s="29"/>
      <c r="AJ90" s="30" t="s">
        <v>4787</v>
      </c>
      <c r="AK90" s="31">
        <v>45075</v>
      </c>
      <c r="AL90" s="328"/>
      <c r="AM90" s="329"/>
      <c r="AN90" s="25"/>
      <c r="AO90" s="24"/>
      <c r="AP90" s="258" t="s">
        <v>692</v>
      </c>
      <c r="AQ90" s="259"/>
      <c r="AR90" s="259" t="s">
        <v>664</v>
      </c>
      <c r="AS90" s="259" t="s">
        <v>665</v>
      </c>
      <c r="AT90" s="262"/>
      <c r="AU90" s="262"/>
      <c r="AV90" s="262"/>
      <c r="AW90" s="262"/>
      <c r="AX90" s="262"/>
      <c r="AY90" s="262"/>
      <c r="AZ90" s="262"/>
      <c r="BA90" s="317">
        <v>14</v>
      </c>
      <c r="BB90" s="390">
        <v>0</v>
      </c>
    </row>
    <row r="91" spans="1:54" ht="24.95" customHeight="1">
      <c r="A91" s="430" t="s">
        <v>4805</v>
      </c>
      <c r="B91" s="422"/>
      <c r="C91" s="422"/>
      <c r="D91" s="431"/>
      <c r="E91" s="431"/>
      <c r="F91" s="432" t="s">
        <v>5781</v>
      </c>
      <c r="G91" s="432"/>
      <c r="H91" s="432"/>
      <c r="I91" s="432"/>
      <c r="J91" s="432"/>
      <c r="K91" s="432"/>
      <c r="L91" s="432"/>
      <c r="M91" s="432"/>
      <c r="N91" s="432"/>
      <c r="O91" s="432"/>
      <c r="P91" s="432"/>
      <c r="Q91" s="420" t="s">
        <v>737</v>
      </c>
      <c r="R91" s="432"/>
      <c r="S91" s="432"/>
      <c r="T91" s="432"/>
      <c r="U91" s="432"/>
      <c r="V91" s="432"/>
      <c r="W91" s="432"/>
      <c r="X91" s="432"/>
      <c r="Y91" s="432"/>
      <c r="Z91" s="432"/>
      <c r="AA91" s="432"/>
      <c r="AB91" s="432"/>
      <c r="AC91" s="432"/>
      <c r="AD91" s="432"/>
      <c r="AE91" s="432"/>
      <c r="AF91" s="432"/>
      <c r="AG91" s="432"/>
      <c r="AH91" s="432"/>
      <c r="AI91" s="433"/>
      <c r="AJ91" s="432" t="s">
        <v>4787</v>
      </c>
      <c r="AK91" s="434">
        <v>45075</v>
      </c>
      <c r="AL91" s="431"/>
      <c r="AM91" s="434"/>
      <c r="AN91" s="423"/>
      <c r="AO91" s="425"/>
      <c r="AP91" s="435" t="s">
        <v>739</v>
      </c>
      <c r="AQ91" s="429">
        <v>287</v>
      </c>
      <c r="AR91" s="429"/>
      <c r="AS91" s="429"/>
      <c r="AT91" s="429"/>
      <c r="AU91" s="429"/>
      <c r="AV91" s="429"/>
      <c r="AW91" s="429"/>
      <c r="AX91" s="429"/>
      <c r="AY91" s="429"/>
      <c r="AZ91" s="429"/>
      <c r="BA91" s="436"/>
      <c r="BB91" s="429">
        <v>3</v>
      </c>
    </row>
    <row r="92" spans="1:54" ht="24.95" customHeight="1">
      <c r="A92" s="409" t="s">
        <v>6858</v>
      </c>
      <c r="B92" s="410" t="s">
        <v>2206</v>
      </c>
      <c r="C92" s="410">
        <v>15</v>
      </c>
      <c r="D92" s="411" t="s">
        <v>2207</v>
      </c>
      <c r="E92" s="411"/>
      <c r="F92" s="412" t="s">
        <v>5781</v>
      </c>
      <c r="G92" s="412" t="s">
        <v>5228</v>
      </c>
      <c r="H92" s="412"/>
      <c r="I92" s="412"/>
      <c r="J92" s="412" t="s">
        <v>5229</v>
      </c>
      <c r="K92" s="412" t="s">
        <v>5230</v>
      </c>
      <c r="L92" s="412"/>
      <c r="M92" s="412" t="s">
        <v>5231</v>
      </c>
      <c r="N92" s="412" t="s">
        <v>5232</v>
      </c>
      <c r="O92" s="412"/>
      <c r="P92" s="412" t="s">
        <v>5233</v>
      </c>
      <c r="Q92" s="408" t="s">
        <v>737</v>
      </c>
      <c r="R92" s="412"/>
      <c r="S92" s="412" t="s">
        <v>5234</v>
      </c>
      <c r="T92" s="412"/>
      <c r="U92" s="412" t="s">
        <v>5235</v>
      </c>
      <c r="V92" s="412" t="s">
        <v>5236</v>
      </c>
      <c r="W92" s="412"/>
      <c r="X92" s="412"/>
      <c r="Y92" s="412" t="s">
        <v>5237</v>
      </c>
      <c r="Z92" s="412" t="s">
        <v>731</v>
      </c>
      <c r="AA92" s="412" t="s">
        <v>5238</v>
      </c>
      <c r="AB92" s="412" t="s">
        <v>5239</v>
      </c>
      <c r="AC92" s="412"/>
      <c r="AD92" s="412"/>
      <c r="AE92" s="412" t="s">
        <v>701</v>
      </c>
      <c r="AF92" s="412" t="s">
        <v>738</v>
      </c>
      <c r="AG92" s="412" t="s">
        <v>5240</v>
      </c>
      <c r="AH92" s="412" t="s">
        <v>5241</v>
      </c>
      <c r="AI92" s="413"/>
      <c r="AJ92" s="412"/>
      <c r="AK92" s="414"/>
      <c r="AL92" s="411"/>
      <c r="AM92" s="414"/>
      <c r="AN92" s="415" t="s">
        <v>4853</v>
      </c>
      <c r="AO92" s="416">
        <v>45060</v>
      </c>
      <c r="AP92" s="417" t="s">
        <v>739</v>
      </c>
      <c r="AQ92" s="418"/>
      <c r="AR92" s="418" t="s">
        <v>664</v>
      </c>
      <c r="AS92" s="418" t="s">
        <v>665</v>
      </c>
      <c r="AT92" s="418"/>
      <c r="AU92" s="418"/>
      <c r="AV92" s="418"/>
      <c r="AW92" s="418"/>
      <c r="AX92" s="418"/>
      <c r="AY92" s="418"/>
      <c r="AZ92" s="418"/>
      <c r="BA92" s="419">
        <v>380</v>
      </c>
      <c r="BB92" s="418">
        <v>1</v>
      </c>
    </row>
    <row r="93" spans="1:54" ht="24.95" customHeight="1">
      <c r="A93" s="322" t="s">
        <v>6857</v>
      </c>
      <c r="B93" s="19" t="s">
        <v>2206</v>
      </c>
      <c r="C93" s="19">
        <v>15</v>
      </c>
      <c r="D93" s="27" t="s">
        <v>2207</v>
      </c>
      <c r="E93" s="27"/>
      <c r="F93" s="26" t="s">
        <v>5781</v>
      </c>
      <c r="G93" s="26" t="s">
        <v>5228</v>
      </c>
      <c r="H93" s="26"/>
      <c r="I93" s="26"/>
      <c r="J93" s="26" t="s">
        <v>5229</v>
      </c>
      <c r="K93" s="26" t="s">
        <v>5230</v>
      </c>
      <c r="L93" s="26"/>
      <c r="M93" s="26" t="s">
        <v>5231</v>
      </c>
      <c r="N93" s="26" t="s">
        <v>5232</v>
      </c>
      <c r="O93" s="26"/>
      <c r="P93" s="26" t="s">
        <v>5233</v>
      </c>
      <c r="Q93" s="26" t="s">
        <v>737</v>
      </c>
      <c r="R93" s="26"/>
      <c r="S93" s="26" t="s">
        <v>5234</v>
      </c>
      <c r="T93" s="26"/>
      <c r="U93" s="26" t="s">
        <v>5235</v>
      </c>
      <c r="V93" s="26" t="s">
        <v>5236</v>
      </c>
      <c r="W93" s="26"/>
      <c r="X93" s="26"/>
      <c r="Y93" s="26" t="s">
        <v>5237</v>
      </c>
      <c r="Z93" s="26" t="s">
        <v>731</v>
      </c>
      <c r="AA93" s="28" t="s">
        <v>5238</v>
      </c>
      <c r="AB93" s="28" t="s">
        <v>5239</v>
      </c>
      <c r="AC93" s="28"/>
      <c r="AD93" s="28"/>
      <c r="AE93" s="28" t="s">
        <v>701</v>
      </c>
      <c r="AF93" s="28" t="s">
        <v>738</v>
      </c>
      <c r="AG93" s="28" t="s">
        <v>5240</v>
      </c>
      <c r="AH93" s="28" t="s">
        <v>5241</v>
      </c>
      <c r="AI93" s="29"/>
      <c r="AJ93" s="30"/>
      <c r="AK93" s="31"/>
      <c r="AL93" s="328"/>
      <c r="AM93" s="329"/>
      <c r="AN93" s="25" t="s">
        <v>4853</v>
      </c>
      <c r="AO93" s="24">
        <v>45060</v>
      </c>
      <c r="AP93" s="258" t="s">
        <v>739</v>
      </c>
      <c r="AQ93" s="259"/>
      <c r="AR93" s="259" t="s">
        <v>664</v>
      </c>
      <c r="AS93" s="259" t="s">
        <v>665</v>
      </c>
      <c r="AT93" s="262"/>
      <c r="AU93" s="262"/>
      <c r="AV93" s="262"/>
      <c r="AW93" s="262"/>
      <c r="AX93" s="262"/>
      <c r="AY93" s="262"/>
      <c r="AZ93" s="262"/>
      <c r="BA93" s="317">
        <v>380</v>
      </c>
      <c r="BB93" s="390">
        <v>0</v>
      </c>
    </row>
    <row r="94" spans="1:54" ht="24.95" customHeight="1">
      <c r="A94" s="430" t="s">
        <v>4805</v>
      </c>
      <c r="B94" s="422"/>
      <c r="C94" s="422"/>
      <c r="D94" s="431"/>
      <c r="E94" s="431"/>
      <c r="F94" s="432" t="s">
        <v>5783</v>
      </c>
      <c r="G94" s="432"/>
      <c r="H94" s="432"/>
      <c r="I94" s="432"/>
      <c r="J94" s="432"/>
      <c r="K94" s="432"/>
      <c r="L94" s="432"/>
      <c r="M94" s="432"/>
      <c r="N94" s="432"/>
      <c r="O94" s="432"/>
      <c r="P94" s="432"/>
      <c r="Q94" s="432"/>
      <c r="R94" s="432"/>
      <c r="S94" s="420" t="s">
        <v>776</v>
      </c>
      <c r="T94" s="432"/>
      <c r="U94" s="432"/>
      <c r="V94" s="432"/>
      <c r="W94" s="432"/>
      <c r="X94" s="432"/>
      <c r="Y94" s="432"/>
      <c r="Z94" s="432"/>
      <c r="AA94" s="432"/>
      <c r="AB94" s="432"/>
      <c r="AC94" s="432"/>
      <c r="AD94" s="432"/>
      <c r="AE94" s="432"/>
      <c r="AF94" s="432"/>
      <c r="AG94" s="432"/>
      <c r="AH94" s="432"/>
      <c r="AI94" s="433"/>
      <c r="AJ94" s="432" t="s">
        <v>4787</v>
      </c>
      <c r="AK94" s="434">
        <v>45075</v>
      </c>
      <c r="AL94" s="431"/>
      <c r="AM94" s="434"/>
      <c r="AN94" s="423"/>
      <c r="AO94" s="425"/>
      <c r="AP94" s="435" t="s">
        <v>778</v>
      </c>
      <c r="AQ94" s="429">
        <v>204</v>
      </c>
      <c r="AR94" s="429"/>
      <c r="AS94" s="429"/>
      <c r="AT94" s="429"/>
      <c r="AU94" s="429"/>
      <c r="AV94" s="429"/>
      <c r="AW94" s="429"/>
      <c r="AX94" s="429"/>
      <c r="AY94" s="429"/>
      <c r="AZ94" s="429"/>
      <c r="BA94" s="436"/>
      <c r="BB94" s="429">
        <v>3</v>
      </c>
    </row>
    <row r="95" spans="1:54" ht="24.95" customHeight="1">
      <c r="A95" s="409" t="s">
        <v>6858</v>
      </c>
      <c r="B95" s="410" t="s">
        <v>2212</v>
      </c>
      <c r="C95" s="410">
        <v>82</v>
      </c>
      <c r="D95" s="411">
        <v>3</v>
      </c>
      <c r="E95" s="411">
        <v>1</v>
      </c>
      <c r="F95" s="412" t="s">
        <v>5783</v>
      </c>
      <c r="G95" s="412" t="s">
        <v>5251</v>
      </c>
      <c r="H95" s="412"/>
      <c r="I95" s="412"/>
      <c r="J95" s="412"/>
      <c r="K95" s="412"/>
      <c r="L95" s="412"/>
      <c r="M95" s="412" t="s">
        <v>5252</v>
      </c>
      <c r="N95" s="412" t="s">
        <v>5253</v>
      </c>
      <c r="O95" s="412"/>
      <c r="P95" s="412"/>
      <c r="Q95" s="408" t="s">
        <v>776</v>
      </c>
      <c r="R95" s="412"/>
      <c r="S95" s="412"/>
      <c r="T95" s="412" t="s">
        <v>5254</v>
      </c>
      <c r="U95" s="412" t="s">
        <v>5255</v>
      </c>
      <c r="V95" s="412"/>
      <c r="W95" s="412"/>
      <c r="X95" s="412"/>
      <c r="Y95" s="412" t="s">
        <v>5256</v>
      </c>
      <c r="Z95" s="412" t="s">
        <v>5257</v>
      </c>
      <c r="AA95" s="412" t="s">
        <v>777</v>
      </c>
      <c r="AB95" s="412" t="s">
        <v>5258</v>
      </c>
      <c r="AC95" s="412"/>
      <c r="AD95" s="412"/>
      <c r="AE95" s="412" t="s">
        <v>687</v>
      </c>
      <c r="AF95" s="412" t="s">
        <v>688</v>
      </c>
      <c r="AG95" s="412" t="s">
        <v>5259</v>
      </c>
      <c r="AH95" s="412" t="s">
        <v>5260</v>
      </c>
      <c r="AI95" s="413"/>
      <c r="AJ95" s="412"/>
      <c r="AK95" s="414"/>
      <c r="AL95" s="411"/>
      <c r="AM95" s="414"/>
      <c r="AN95" s="415"/>
      <c r="AO95" s="416"/>
      <c r="AP95" s="417" t="s">
        <v>778</v>
      </c>
      <c r="AQ95" s="418"/>
      <c r="AR95" s="418" t="s">
        <v>664</v>
      </c>
      <c r="AS95" s="418" t="s">
        <v>665</v>
      </c>
      <c r="AT95" s="418"/>
      <c r="AU95" s="418"/>
      <c r="AV95" s="418"/>
      <c r="AW95" s="418"/>
      <c r="AX95" s="418"/>
      <c r="AY95" s="418"/>
      <c r="AZ95" s="418"/>
      <c r="BA95" s="419">
        <v>558</v>
      </c>
      <c r="BB95" s="418">
        <v>1</v>
      </c>
    </row>
    <row r="96" spans="1:54" ht="24.95" customHeight="1">
      <c r="A96" s="322" t="s">
        <v>6857</v>
      </c>
      <c r="B96" s="19" t="s">
        <v>2212</v>
      </c>
      <c r="C96" s="19">
        <v>82</v>
      </c>
      <c r="D96" s="27">
        <v>3</v>
      </c>
      <c r="E96" s="27">
        <v>1</v>
      </c>
      <c r="F96" s="26" t="s">
        <v>5783</v>
      </c>
      <c r="G96" s="26" t="s">
        <v>5251</v>
      </c>
      <c r="H96" s="26"/>
      <c r="I96" s="26"/>
      <c r="J96" s="26"/>
      <c r="K96" s="26"/>
      <c r="L96" s="26"/>
      <c r="M96" s="26" t="s">
        <v>5252</v>
      </c>
      <c r="N96" s="26" t="s">
        <v>5253</v>
      </c>
      <c r="O96" s="26"/>
      <c r="P96" s="26"/>
      <c r="Q96" s="26" t="s">
        <v>776</v>
      </c>
      <c r="R96" s="26"/>
      <c r="S96" s="26"/>
      <c r="T96" s="26" t="s">
        <v>5254</v>
      </c>
      <c r="U96" s="26" t="s">
        <v>5255</v>
      </c>
      <c r="V96" s="26"/>
      <c r="W96" s="26"/>
      <c r="X96" s="26"/>
      <c r="Y96" s="26" t="s">
        <v>5256</v>
      </c>
      <c r="Z96" s="26" t="s">
        <v>5257</v>
      </c>
      <c r="AA96" s="28" t="s">
        <v>777</v>
      </c>
      <c r="AB96" s="28" t="s">
        <v>5258</v>
      </c>
      <c r="AC96" s="28"/>
      <c r="AD96" s="28"/>
      <c r="AE96" s="28" t="s">
        <v>687</v>
      </c>
      <c r="AF96" s="28" t="s">
        <v>688</v>
      </c>
      <c r="AG96" s="28" t="s">
        <v>5259</v>
      </c>
      <c r="AH96" s="28" t="s">
        <v>5260</v>
      </c>
      <c r="AI96" s="29"/>
      <c r="AJ96" s="30"/>
      <c r="AK96" s="31"/>
      <c r="AL96" s="328"/>
      <c r="AM96" s="329"/>
      <c r="AN96" s="25"/>
      <c r="AO96" s="24"/>
      <c r="AP96" s="258" t="s">
        <v>778</v>
      </c>
      <c r="AQ96" s="259"/>
      <c r="AR96" s="259" t="s">
        <v>664</v>
      </c>
      <c r="AS96" s="259" t="s">
        <v>665</v>
      </c>
      <c r="AT96" s="262"/>
      <c r="AU96" s="262"/>
      <c r="AV96" s="262"/>
      <c r="AW96" s="262"/>
      <c r="AX96" s="262"/>
      <c r="AY96" s="262"/>
      <c r="AZ96" s="262"/>
      <c r="BA96" s="317">
        <v>558</v>
      </c>
      <c r="BB96" s="390">
        <v>0</v>
      </c>
    </row>
    <row r="97" spans="1:54" ht="24.95" customHeight="1">
      <c r="A97" s="430" t="s">
        <v>4805</v>
      </c>
      <c r="B97" s="422"/>
      <c r="C97" s="422"/>
      <c r="D97" s="431"/>
      <c r="E97" s="431"/>
      <c r="F97" s="432" t="s">
        <v>5784</v>
      </c>
      <c r="G97" s="432"/>
      <c r="H97" s="432"/>
      <c r="I97" s="432"/>
      <c r="J97" s="432"/>
      <c r="K97" s="432"/>
      <c r="L97" s="432"/>
      <c r="M97" s="432"/>
      <c r="N97" s="432"/>
      <c r="O97" s="432"/>
      <c r="P97" s="432"/>
      <c r="Q97" s="432"/>
      <c r="R97" s="432"/>
      <c r="S97" s="407" t="s">
        <v>6383</v>
      </c>
      <c r="T97" s="432"/>
      <c r="U97" s="432"/>
      <c r="V97" s="432"/>
      <c r="W97" s="432"/>
      <c r="X97" s="432"/>
      <c r="Y97" s="432"/>
      <c r="Z97" s="432"/>
      <c r="AA97" s="432"/>
      <c r="AB97" s="432"/>
      <c r="AC97" s="432"/>
      <c r="AD97" s="432"/>
      <c r="AE97" s="432"/>
      <c r="AF97" s="432"/>
      <c r="AG97" s="432"/>
      <c r="AH97" s="432"/>
      <c r="AI97" s="433"/>
      <c r="AJ97" s="432" t="s">
        <v>4787</v>
      </c>
      <c r="AK97" s="434">
        <v>45075</v>
      </c>
      <c r="AL97" s="431"/>
      <c r="AM97" s="434"/>
      <c r="AN97" s="423"/>
      <c r="AO97" s="425"/>
      <c r="AP97" s="435" t="s">
        <v>5785</v>
      </c>
      <c r="AQ97" s="429">
        <v>39</v>
      </c>
      <c r="AR97" s="429"/>
      <c r="AS97" s="429"/>
      <c r="AT97" s="429"/>
      <c r="AU97" s="429"/>
      <c r="AV97" s="429"/>
      <c r="AW97" s="429"/>
      <c r="AX97" s="429"/>
      <c r="AY97" s="429"/>
      <c r="AZ97" s="429"/>
      <c r="BA97" s="436"/>
      <c r="BB97" s="429">
        <v>3</v>
      </c>
    </row>
    <row r="98" spans="1:54" ht="24.95" customHeight="1">
      <c r="A98" s="409" t="s">
        <v>6858</v>
      </c>
      <c r="B98" s="410" t="s">
        <v>2212</v>
      </c>
      <c r="C98" s="410">
        <v>82</v>
      </c>
      <c r="D98" s="411">
        <v>3</v>
      </c>
      <c r="E98" s="411">
        <v>1</v>
      </c>
      <c r="F98" s="412" t="s">
        <v>5784</v>
      </c>
      <c r="G98" s="412" t="s">
        <v>5261</v>
      </c>
      <c r="H98" s="412"/>
      <c r="I98" s="412"/>
      <c r="J98" s="412"/>
      <c r="K98" s="412"/>
      <c r="L98" s="412"/>
      <c r="M98" s="412" t="s">
        <v>5252</v>
      </c>
      <c r="N98" s="412" t="s">
        <v>5253</v>
      </c>
      <c r="O98" s="412"/>
      <c r="P98" s="407"/>
      <c r="Q98" s="412" t="s">
        <v>776</v>
      </c>
      <c r="R98" s="412"/>
      <c r="S98" s="412"/>
      <c r="T98" s="412" t="s">
        <v>5254</v>
      </c>
      <c r="U98" s="412"/>
      <c r="V98" s="412"/>
      <c r="W98" s="412"/>
      <c r="X98" s="412"/>
      <c r="Y98" s="412" t="s">
        <v>5256</v>
      </c>
      <c r="Z98" s="412" t="s">
        <v>5257</v>
      </c>
      <c r="AA98" s="412" t="s">
        <v>777</v>
      </c>
      <c r="AB98" s="412" t="s">
        <v>5262</v>
      </c>
      <c r="AC98" s="412"/>
      <c r="AD98" s="412"/>
      <c r="AE98" s="412" t="s">
        <v>687</v>
      </c>
      <c r="AF98" s="412" t="s">
        <v>688</v>
      </c>
      <c r="AG98" s="412" t="s">
        <v>5259</v>
      </c>
      <c r="AH98" s="412" t="s">
        <v>5260</v>
      </c>
      <c r="AI98" s="413"/>
      <c r="AJ98" s="412"/>
      <c r="AK98" s="414"/>
      <c r="AL98" s="411"/>
      <c r="AM98" s="414"/>
      <c r="AN98" s="415"/>
      <c r="AO98" s="416"/>
      <c r="AP98" s="417" t="s">
        <v>5785</v>
      </c>
      <c r="AQ98" s="418"/>
      <c r="AR98" s="418" t="s">
        <v>664</v>
      </c>
      <c r="AS98" s="418" t="s">
        <v>665</v>
      </c>
      <c r="AT98" s="418"/>
      <c r="AU98" s="418"/>
      <c r="AV98" s="418"/>
      <c r="AW98" s="418"/>
      <c r="AX98" s="418"/>
      <c r="AY98" s="418"/>
      <c r="AZ98" s="418"/>
      <c r="BA98" s="419">
        <v>647</v>
      </c>
      <c r="BB98" s="418">
        <v>1</v>
      </c>
    </row>
    <row r="99" spans="1:54" ht="24.95" customHeight="1">
      <c r="A99" s="322" t="s">
        <v>6857</v>
      </c>
      <c r="B99" s="19" t="s">
        <v>2212</v>
      </c>
      <c r="C99" s="19">
        <v>82</v>
      </c>
      <c r="D99" s="27">
        <v>3</v>
      </c>
      <c r="E99" s="27">
        <v>1</v>
      </c>
      <c r="F99" s="26" t="s">
        <v>5784</v>
      </c>
      <c r="G99" s="26" t="s">
        <v>5261</v>
      </c>
      <c r="H99" s="26"/>
      <c r="I99" s="26"/>
      <c r="J99" s="26"/>
      <c r="K99" s="26"/>
      <c r="L99" s="26"/>
      <c r="M99" s="26" t="s">
        <v>5252</v>
      </c>
      <c r="N99" s="26" t="s">
        <v>5253</v>
      </c>
      <c r="O99" s="26"/>
      <c r="P99" s="407" t="s">
        <v>6383</v>
      </c>
      <c r="Q99" s="26" t="s">
        <v>776</v>
      </c>
      <c r="R99" s="26"/>
      <c r="S99" s="26"/>
      <c r="T99" s="26" t="s">
        <v>5254</v>
      </c>
      <c r="U99" s="26"/>
      <c r="V99" s="26"/>
      <c r="W99" s="26"/>
      <c r="X99" s="26"/>
      <c r="Y99" s="26" t="s">
        <v>5256</v>
      </c>
      <c r="Z99" s="26" t="s">
        <v>5257</v>
      </c>
      <c r="AA99" s="28" t="s">
        <v>777</v>
      </c>
      <c r="AB99" s="28" t="s">
        <v>5262</v>
      </c>
      <c r="AC99" s="28"/>
      <c r="AD99" s="28"/>
      <c r="AE99" s="28" t="s">
        <v>687</v>
      </c>
      <c r="AF99" s="28" t="s">
        <v>688</v>
      </c>
      <c r="AG99" s="28" t="s">
        <v>5259</v>
      </c>
      <c r="AH99" s="28" t="s">
        <v>5260</v>
      </c>
      <c r="AI99" s="29"/>
      <c r="AJ99" s="30" t="s">
        <v>4787</v>
      </c>
      <c r="AK99" s="31">
        <v>45075</v>
      </c>
      <c r="AL99" s="328"/>
      <c r="AM99" s="329"/>
      <c r="AN99" s="25"/>
      <c r="AO99" s="24"/>
      <c r="AP99" s="258" t="s">
        <v>5785</v>
      </c>
      <c r="AQ99" s="259"/>
      <c r="AR99" s="259" t="s">
        <v>664</v>
      </c>
      <c r="AS99" s="259" t="s">
        <v>665</v>
      </c>
      <c r="AT99" s="262"/>
      <c r="AU99" s="262"/>
      <c r="AV99" s="262"/>
      <c r="AW99" s="262"/>
      <c r="AX99" s="262"/>
      <c r="AY99" s="262"/>
      <c r="AZ99" s="262"/>
      <c r="BA99" s="317">
        <v>647</v>
      </c>
      <c r="BB99" s="390">
        <v>0</v>
      </c>
    </row>
    <row r="100" spans="1:54" ht="24.95" customHeight="1">
      <c r="A100" s="430" t="s">
        <v>4805</v>
      </c>
      <c r="B100" s="422"/>
      <c r="C100" s="422"/>
      <c r="D100" s="431"/>
      <c r="E100" s="431"/>
      <c r="F100" s="432" t="s">
        <v>5786</v>
      </c>
      <c r="G100" s="432"/>
      <c r="H100" s="432"/>
      <c r="I100" s="432"/>
      <c r="J100" s="432"/>
      <c r="K100" s="432"/>
      <c r="L100" s="432"/>
      <c r="M100" s="432"/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2"/>
      <c r="AA100" s="432"/>
      <c r="AB100" s="432"/>
      <c r="AC100" s="432"/>
      <c r="AD100" s="432"/>
      <c r="AE100" s="432"/>
      <c r="AF100" s="432"/>
      <c r="AG100" s="432"/>
      <c r="AH100" s="432"/>
      <c r="AI100" s="433"/>
      <c r="AJ100" s="432" t="s">
        <v>4787</v>
      </c>
      <c r="AK100" s="434">
        <v>45075</v>
      </c>
      <c r="AL100" s="431"/>
      <c r="AM100" s="434"/>
      <c r="AN100" s="423"/>
      <c r="AO100" s="425"/>
      <c r="AP100" s="435" t="s">
        <v>781</v>
      </c>
      <c r="AQ100" s="429">
        <v>111</v>
      </c>
      <c r="AR100" s="429"/>
      <c r="AS100" s="429"/>
      <c r="AT100" s="429"/>
      <c r="AU100" s="429"/>
      <c r="AV100" s="429"/>
      <c r="AW100" s="429"/>
      <c r="AX100" s="429"/>
      <c r="AY100" s="429"/>
      <c r="AZ100" s="429"/>
      <c r="BA100" s="436"/>
      <c r="BB100" s="429">
        <v>3</v>
      </c>
    </row>
    <row r="101" spans="1:54" ht="24.95" customHeight="1">
      <c r="A101" s="409" t="s">
        <v>6858</v>
      </c>
      <c r="B101" s="410" t="s">
        <v>2212</v>
      </c>
      <c r="C101" s="410">
        <v>82</v>
      </c>
      <c r="D101" s="411">
        <v>3</v>
      </c>
      <c r="E101" s="411">
        <v>4</v>
      </c>
      <c r="F101" s="412" t="s">
        <v>5786</v>
      </c>
      <c r="G101" s="412" t="s">
        <v>3</v>
      </c>
      <c r="H101" s="412"/>
      <c r="I101" s="412"/>
      <c r="J101" s="412"/>
      <c r="K101" s="412"/>
      <c r="L101" s="412"/>
      <c r="M101" s="412"/>
      <c r="N101" s="412"/>
      <c r="O101" s="412"/>
      <c r="P101" s="412"/>
      <c r="Q101" s="412"/>
      <c r="R101" s="412"/>
      <c r="S101" s="412"/>
      <c r="T101" s="412"/>
      <c r="U101" s="412" t="s">
        <v>5263</v>
      </c>
      <c r="V101" s="412"/>
      <c r="W101" s="412"/>
      <c r="X101" s="412"/>
      <c r="Y101" s="412" t="s">
        <v>5264</v>
      </c>
      <c r="Z101" s="412"/>
      <c r="AA101" s="412"/>
      <c r="AB101" s="412"/>
      <c r="AC101" s="412"/>
      <c r="AD101" s="412"/>
      <c r="AE101" s="412"/>
      <c r="AF101" s="412"/>
      <c r="AG101" s="412"/>
      <c r="AH101" s="412"/>
      <c r="AI101" s="413"/>
      <c r="AJ101" s="412"/>
      <c r="AK101" s="414"/>
      <c r="AL101" s="411"/>
      <c r="AM101" s="414"/>
      <c r="AN101" s="415"/>
      <c r="AO101" s="416"/>
      <c r="AP101" s="417" t="s">
        <v>781</v>
      </c>
      <c r="AQ101" s="418"/>
      <c r="AR101" s="418" t="s">
        <v>671</v>
      </c>
      <c r="AS101" s="418" t="s">
        <v>665</v>
      </c>
      <c r="AT101" s="418"/>
      <c r="AU101" s="418"/>
      <c r="AV101" s="418"/>
      <c r="AW101" s="418"/>
      <c r="AX101" s="418"/>
      <c r="AY101" s="418"/>
      <c r="AZ101" s="418"/>
      <c r="BA101" s="419">
        <v>561</v>
      </c>
      <c r="BB101" s="418">
        <v>1</v>
      </c>
    </row>
    <row r="102" spans="1:54" ht="24.95" customHeight="1">
      <c r="A102" s="322" t="s">
        <v>6857</v>
      </c>
      <c r="B102" s="19" t="s">
        <v>2212</v>
      </c>
      <c r="C102" s="19">
        <v>82</v>
      </c>
      <c r="D102" s="27">
        <v>3</v>
      </c>
      <c r="E102" s="27">
        <v>4</v>
      </c>
      <c r="F102" s="26" t="s">
        <v>5786</v>
      </c>
      <c r="G102" s="26" t="s">
        <v>3</v>
      </c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 t="s">
        <v>5263</v>
      </c>
      <c r="V102" s="26"/>
      <c r="W102" s="26"/>
      <c r="X102" s="26"/>
      <c r="Y102" s="26" t="s">
        <v>5264</v>
      </c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8"/>
      <c r="AM102" s="329"/>
      <c r="AN102" s="25"/>
      <c r="AO102" s="24"/>
      <c r="AP102" s="258" t="s">
        <v>781</v>
      </c>
      <c r="AQ102" s="259"/>
      <c r="AR102" s="259" t="s">
        <v>671</v>
      </c>
      <c r="AS102" s="259" t="s">
        <v>665</v>
      </c>
      <c r="AT102" s="262"/>
      <c r="AU102" s="262"/>
      <c r="AV102" s="262"/>
      <c r="AW102" s="262"/>
      <c r="AX102" s="262"/>
      <c r="AY102" s="262"/>
      <c r="AZ102" s="262"/>
      <c r="BA102" s="317">
        <v>561</v>
      </c>
      <c r="BB102" s="390">
        <v>0</v>
      </c>
    </row>
    <row r="103" spans="1:54" ht="24.95" customHeight="1">
      <c r="A103" s="430" t="s">
        <v>4805</v>
      </c>
      <c r="B103" s="422"/>
      <c r="C103" s="422"/>
      <c r="D103" s="431"/>
      <c r="E103" s="431"/>
      <c r="F103" s="432" t="s">
        <v>5791</v>
      </c>
      <c r="G103" s="432"/>
      <c r="H103" s="432"/>
      <c r="I103" s="432"/>
      <c r="J103" s="432"/>
      <c r="K103" s="432"/>
      <c r="L103" s="432"/>
      <c r="M103" s="432"/>
      <c r="N103" s="432"/>
      <c r="O103" s="432"/>
      <c r="P103" s="432"/>
      <c r="Q103" s="432"/>
      <c r="R103" s="432"/>
      <c r="S103" s="407" t="s">
        <v>6431</v>
      </c>
      <c r="T103" s="432"/>
      <c r="U103" s="432"/>
      <c r="V103" s="432"/>
      <c r="W103" s="432"/>
      <c r="X103" s="432"/>
      <c r="Y103" s="432"/>
      <c r="Z103" s="432"/>
      <c r="AA103" s="432"/>
      <c r="AB103" s="432"/>
      <c r="AC103" s="432"/>
      <c r="AD103" s="432"/>
      <c r="AE103" s="432"/>
      <c r="AF103" s="432"/>
      <c r="AG103" s="432"/>
      <c r="AH103" s="432"/>
      <c r="AI103" s="433"/>
      <c r="AJ103" s="432" t="s">
        <v>4787</v>
      </c>
      <c r="AK103" s="434">
        <v>45075</v>
      </c>
      <c r="AL103" s="431"/>
      <c r="AM103" s="434"/>
      <c r="AN103" s="423"/>
      <c r="AO103" s="425"/>
      <c r="AP103" s="435" t="s">
        <v>1560</v>
      </c>
      <c r="AQ103" s="429">
        <v>63</v>
      </c>
      <c r="AR103" s="429"/>
      <c r="AS103" s="429"/>
      <c r="AT103" s="429"/>
      <c r="AU103" s="429"/>
      <c r="AV103" s="429"/>
      <c r="AW103" s="429"/>
      <c r="AX103" s="429"/>
      <c r="AY103" s="429"/>
      <c r="AZ103" s="429"/>
      <c r="BA103" s="436"/>
      <c r="BB103" s="429">
        <v>3</v>
      </c>
    </row>
    <row r="104" spans="1:54" ht="24.95" customHeight="1">
      <c r="A104" s="409" t="s">
        <v>6858</v>
      </c>
      <c r="B104" s="410" t="s">
        <v>2215</v>
      </c>
      <c r="C104" s="410">
        <v>91</v>
      </c>
      <c r="D104" s="411" t="s">
        <v>1351</v>
      </c>
      <c r="E104" s="411" t="s">
        <v>1550</v>
      </c>
      <c r="F104" s="412" t="s">
        <v>5791</v>
      </c>
      <c r="G104" s="412" t="s">
        <v>1551</v>
      </c>
      <c r="H104" s="412"/>
      <c r="I104" s="412"/>
      <c r="J104" s="412"/>
      <c r="K104" s="412"/>
      <c r="L104" s="412"/>
      <c r="M104" s="412" t="s">
        <v>1552</v>
      </c>
      <c r="N104" s="412" t="s">
        <v>1553</v>
      </c>
      <c r="O104" s="412"/>
      <c r="P104" s="407"/>
      <c r="Q104" s="412" t="s">
        <v>1554</v>
      </c>
      <c r="R104" s="412"/>
      <c r="S104" s="412"/>
      <c r="T104" s="412"/>
      <c r="U104" s="412"/>
      <c r="V104" s="412"/>
      <c r="W104" s="412"/>
      <c r="X104" s="412"/>
      <c r="Y104" s="412" t="s">
        <v>1555</v>
      </c>
      <c r="Z104" s="412"/>
      <c r="AA104" s="412" t="s">
        <v>1556</v>
      </c>
      <c r="AB104" s="412" t="s">
        <v>1557</v>
      </c>
      <c r="AC104" s="412"/>
      <c r="AD104" s="412"/>
      <c r="AE104" s="412" t="s">
        <v>701</v>
      </c>
      <c r="AF104" s="412" t="s">
        <v>904</v>
      </c>
      <c r="AG104" s="412" t="s">
        <v>1558</v>
      </c>
      <c r="AH104" s="412" t="s">
        <v>1559</v>
      </c>
      <c r="AI104" s="413"/>
      <c r="AJ104" s="412"/>
      <c r="AK104" s="414"/>
      <c r="AL104" s="411"/>
      <c r="AM104" s="414"/>
      <c r="AN104" s="415"/>
      <c r="AO104" s="416"/>
      <c r="AP104" s="417" t="s">
        <v>1560</v>
      </c>
      <c r="AQ104" s="418"/>
      <c r="AR104" s="418" t="s">
        <v>664</v>
      </c>
      <c r="AS104" s="418" t="s">
        <v>665</v>
      </c>
      <c r="AT104" s="418"/>
      <c r="AU104" s="418"/>
      <c r="AV104" s="418" t="s">
        <v>1550</v>
      </c>
      <c r="AW104" s="418"/>
      <c r="AX104" s="418"/>
      <c r="AY104" s="418"/>
      <c r="AZ104" s="418"/>
      <c r="BA104" s="419">
        <v>98</v>
      </c>
      <c r="BB104" s="418">
        <v>1</v>
      </c>
    </row>
    <row r="105" spans="1:54" ht="24.95" customHeight="1">
      <c r="A105" s="322" t="s">
        <v>6857</v>
      </c>
      <c r="B105" s="19" t="s">
        <v>2215</v>
      </c>
      <c r="C105" s="19">
        <v>91</v>
      </c>
      <c r="D105" s="27" t="s">
        <v>1351</v>
      </c>
      <c r="E105" s="27" t="s">
        <v>1550</v>
      </c>
      <c r="F105" s="26" t="s">
        <v>5791</v>
      </c>
      <c r="G105" s="26" t="s">
        <v>1551</v>
      </c>
      <c r="H105" s="26"/>
      <c r="I105" s="26"/>
      <c r="J105" s="26"/>
      <c r="K105" s="26"/>
      <c r="L105" s="26"/>
      <c r="M105" s="26" t="s">
        <v>1552</v>
      </c>
      <c r="N105" s="26" t="s">
        <v>1553</v>
      </c>
      <c r="O105" s="26"/>
      <c r="P105" s="407" t="s">
        <v>6431</v>
      </c>
      <c r="Q105" s="26" t="s">
        <v>1554</v>
      </c>
      <c r="R105" s="26"/>
      <c r="S105" s="26"/>
      <c r="T105" s="26"/>
      <c r="U105" s="26"/>
      <c r="V105" s="26"/>
      <c r="W105" s="26"/>
      <c r="X105" s="26"/>
      <c r="Y105" s="26" t="s">
        <v>1555</v>
      </c>
      <c r="Z105" s="26"/>
      <c r="AA105" s="28" t="s">
        <v>1556</v>
      </c>
      <c r="AB105" s="28" t="s">
        <v>1557</v>
      </c>
      <c r="AC105" s="28"/>
      <c r="AD105" s="28"/>
      <c r="AE105" s="28" t="s">
        <v>701</v>
      </c>
      <c r="AF105" s="28" t="s">
        <v>904</v>
      </c>
      <c r="AG105" s="28" t="s">
        <v>1558</v>
      </c>
      <c r="AH105" s="28" t="s">
        <v>1559</v>
      </c>
      <c r="AI105" s="29"/>
      <c r="AJ105" s="30" t="s">
        <v>4787</v>
      </c>
      <c r="AK105" s="31">
        <v>45075</v>
      </c>
      <c r="AL105" s="328"/>
      <c r="AM105" s="329"/>
      <c r="AN105" s="25"/>
      <c r="AO105" s="24"/>
      <c r="AP105" s="258" t="s">
        <v>1560</v>
      </c>
      <c r="AQ105" s="259"/>
      <c r="AR105" s="259" t="s">
        <v>664</v>
      </c>
      <c r="AS105" s="259" t="s">
        <v>665</v>
      </c>
      <c r="AT105" s="262"/>
      <c r="AU105" s="262"/>
      <c r="AV105" s="262" t="s">
        <v>1550</v>
      </c>
      <c r="AW105" s="262"/>
      <c r="AX105" s="262"/>
      <c r="AY105" s="262"/>
      <c r="AZ105" s="262"/>
      <c r="BA105" s="317">
        <v>98</v>
      </c>
      <c r="BB105" s="390">
        <v>0</v>
      </c>
    </row>
    <row r="106" spans="1:54" ht="24.95" customHeight="1">
      <c r="A106" s="430" t="s">
        <v>4805</v>
      </c>
      <c r="B106" s="422"/>
      <c r="C106" s="422"/>
      <c r="D106" s="431"/>
      <c r="E106" s="431"/>
      <c r="F106" s="432" t="s">
        <v>5794</v>
      </c>
      <c r="G106" s="432"/>
      <c r="H106" s="432"/>
      <c r="I106" s="432"/>
      <c r="J106" s="432"/>
      <c r="K106" s="432"/>
      <c r="L106" s="432"/>
      <c r="M106" s="432"/>
      <c r="N106" s="432"/>
      <c r="O106" s="432"/>
      <c r="P106" s="432"/>
      <c r="Q106" s="432"/>
      <c r="R106" s="432"/>
      <c r="S106" s="407" t="s">
        <v>6715</v>
      </c>
      <c r="T106" s="432"/>
      <c r="U106" s="432"/>
      <c r="V106" s="432"/>
      <c r="W106" s="432"/>
      <c r="X106" s="432"/>
      <c r="Y106" s="432"/>
      <c r="Z106" s="432"/>
      <c r="AA106" s="432"/>
      <c r="AB106" s="432"/>
      <c r="AC106" s="432"/>
      <c r="AD106" s="432"/>
      <c r="AE106" s="432"/>
      <c r="AF106" s="432"/>
      <c r="AG106" s="432"/>
      <c r="AH106" s="432"/>
      <c r="AI106" s="433"/>
      <c r="AJ106" s="432" t="s">
        <v>4787</v>
      </c>
      <c r="AK106" s="434">
        <v>45075</v>
      </c>
      <c r="AL106" s="431"/>
      <c r="AM106" s="434"/>
      <c r="AN106" s="423"/>
      <c r="AO106" s="425"/>
      <c r="AP106" s="435" t="s">
        <v>721</v>
      </c>
      <c r="AQ106" s="429">
        <v>207</v>
      </c>
      <c r="AR106" s="429"/>
      <c r="AS106" s="429"/>
      <c r="AT106" s="429"/>
      <c r="AU106" s="429"/>
      <c r="AV106" s="429"/>
      <c r="AW106" s="429"/>
      <c r="AX106" s="429"/>
      <c r="AY106" s="429"/>
      <c r="AZ106" s="429"/>
      <c r="BA106" s="436"/>
      <c r="BB106" s="429">
        <v>3</v>
      </c>
    </row>
    <row r="107" spans="1:54" ht="24.95" customHeight="1">
      <c r="A107" s="409" t="s">
        <v>6858</v>
      </c>
      <c r="B107" s="410" t="s">
        <v>2204</v>
      </c>
      <c r="C107" s="410">
        <v>12</v>
      </c>
      <c r="D107" s="411" t="s">
        <v>718</v>
      </c>
      <c r="E107" s="411"/>
      <c r="F107" s="412" t="s">
        <v>5794</v>
      </c>
      <c r="G107" s="412" t="s">
        <v>5277</v>
      </c>
      <c r="H107" s="412"/>
      <c r="I107" s="412"/>
      <c r="J107" s="412"/>
      <c r="K107" s="412"/>
      <c r="L107" s="412"/>
      <c r="M107" s="412" t="s">
        <v>5278</v>
      </c>
      <c r="N107" s="412" t="s">
        <v>5279</v>
      </c>
      <c r="O107" s="412"/>
      <c r="P107" s="407"/>
      <c r="Q107" s="412" t="s">
        <v>5280</v>
      </c>
      <c r="R107" s="412"/>
      <c r="S107" s="412"/>
      <c r="T107" s="412"/>
      <c r="U107" s="412" t="s">
        <v>5281</v>
      </c>
      <c r="V107" s="412"/>
      <c r="W107" s="412"/>
      <c r="X107" s="412"/>
      <c r="Y107" s="412" t="s">
        <v>5282</v>
      </c>
      <c r="Z107" s="412"/>
      <c r="AA107" s="412" t="s">
        <v>5283</v>
      </c>
      <c r="AB107" s="412" t="s">
        <v>719</v>
      </c>
      <c r="AC107" s="412"/>
      <c r="AD107" s="412"/>
      <c r="AE107" s="412" t="s">
        <v>701</v>
      </c>
      <c r="AF107" s="412" t="s">
        <v>720</v>
      </c>
      <c r="AG107" s="412" t="s">
        <v>5284</v>
      </c>
      <c r="AH107" s="412" t="s">
        <v>5285</v>
      </c>
      <c r="AI107" s="413" t="s">
        <v>5286</v>
      </c>
      <c r="AJ107" s="412"/>
      <c r="AK107" s="414"/>
      <c r="AL107" s="411"/>
      <c r="AM107" s="414"/>
      <c r="AN107" s="415"/>
      <c r="AO107" s="416"/>
      <c r="AP107" s="417" t="s">
        <v>721</v>
      </c>
      <c r="AQ107" s="418"/>
      <c r="AR107" s="418" t="s">
        <v>664</v>
      </c>
      <c r="AS107" s="418" t="s">
        <v>665</v>
      </c>
      <c r="AT107" s="418"/>
      <c r="AU107" s="418"/>
      <c r="AV107" s="418"/>
      <c r="AW107" s="418"/>
      <c r="AX107" s="418"/>
      <c r="AY107" s="418"/>
      <c r="AZ107" s="418"/>
      <c r="BA107" s="419">
        <v>186</v>
      </c>
      <c r="BB107" s="418">
        <v>1</v>
      </c>
    </row>
    <row r="108" spans="1:54" ht="24.95" customHeight="1">
      <c r="A108" s="322" t="s">
        <v>6857</v>
      </c>
      <c r="B108" s="19" t="s">
        <v>2204</v>
      </c>
      <c r="C108" s="19">
        <v>12</v>
      </c>
      <c r="D108" s="27" t="s">
        <v>718</v>
      </c>
      <c r="E108" s="27"/>
      <c r="F108" s="26" t="s">
        <v>5794</v>
      </c>
      <c r="G108" s="26" t="s">
        <v>5277</v>
      </c>
      <c r="H108" s="26"/>
      <c r="I108" s="26"/>
      <c r="J108" s="26"/>
      <c r="K108" s="26"/>
      <c r="L108" s="26"/>
      <c r="M108" s="26" t="s">
        <v>5278</v>
      </c>
      <c r="N108" s="26" t="s">
        <v>5279</v>
      </c>
      <c r="O108" s="26"/>
      <c r="P108" s="407" t="s">
        <v>6715</v>
      </c>
      <c r="Q108" s="26" t="s">
        <v>5280</v>
      </c>
      <c r="R108" s="26"/>
      <c r="S108" s="26"/>
      <c r="T108" s="26"/>
      <c r="U108" s="26" t="s">
        <v>5281</v>
      </c>
      <c r="V108" s="26"/>
      <c r="W108" s="26"/>
      <c r="X108" s="26"/>
      <c r="Y108" s="26" t="s">
        <v>5282</v>
      </c>
      <c r="Z108" s="26"/>
      <c r="AA108" s="28" t="s">
        <v>5283</v>
      </c>
      <c r="AB108" s="28" t="s">
        <v>719</v>
      </c>
      <c r="AC108" s="28"/>
      <c r="AD108" s="28"/>
      <c r="AE108" s="28" t="s">
        <v>701</v>
      </c>
      <c r="AF108" s="28" t="s">
        <v>720</v>
      </c>
      <c r="AG108" s="28" t="s">
        <v>5284</v>
      </c>
      <c r="AH108" s="28" t="s">
        <v>5285</v>
      </c>
      <c r="AI108" s="29" t="s">
        <v>5286</v>
      </c>
      <c r="AJ108" s="30" t="s">
        <v>4787</v>
      </c>
      <c r="AK108" s="31">
        <v>45075</v>
      </c>
      <c r="AL108" s="328"/>
      <c r="AM108" s="329"/>
      <c r="AN108" s="25"/>
      <c r="AO108" s="24"/>
      <c r="AP108" s="258" t="s">
        <v>721</v>
      </c>
      <c r="AQ108" s="259"/>
      <c r="AR108" s="259" t="s">
        <v>664</v>
      </c>
      <c r="AS108" s="259" t="s">
        <v>665</v>
      </c>
      <c r="AT108" s="262"/>
      <c r="AU108" s="262"/>
      <c r="AV108" s="262"/>
      <c r="AW108" s="262"/>
      <c r="AX108" s="262"/>
      <c r="AY108" s="262"/>
      <c r="AZ108" s="262"/>
      <c r="BA108" s="317">
        <v>186</v>
      </c>
      <c r="BB108" s="390">
        <v>0</v>
      </c>
    </row>
    <row r="109" spans="1:54" ht="24.95" customHeight="1">
      <c r="A109" s="430" t="s">
        <v>4805</v>
      </c>
      <c r="B109" s="422"/>
      <c r="C109" s="422"/>
      <c r="D109" s="431"/>
      <c r="E109" s="431"/>
      <c r="F109" s="432" t="s">
        <v>6250</v>
      </c>
      <c r="G109" s="432"/>
      <c r="H109" s="432"/>
      <c r="I109" s="432"/>
      <c r="J109" s="432"/>
      <c r="K109" s="432"/>
      <c r="L109" s="432"/>
      <c r="M109" s="432"/>
      <c r="N109" s="432"/>
      <c r="O109" s="432"/>
      <c r="P109" s="432"/>
      <c r="Q109" s="432"/>
      <c r="R109" s="432"/>
      <c r="S109" s="432"/>
      <c r="T109" s="432"/>
      <c r="U109" s="432"/>
      <c r="V109" s="432"/>
      <c r="W109" s="432"/>
      <c r="X109" s="432"/>
      <c r="Y109" s="432"/>
      <c r="Z109" s="432"/>
      <c r="AA109" s="432"/>
      <c r="AB109" s="432"/>
      <c r="AC109" s="432"/>
      <c r="AD109" s="432"/>
      <c r="AE109" s="432"/>
      <c r="AF109" s="432"/>
      <c r="AG109" s="432"/>
      <c r="AH109" s="432"/>
      <c r="AI109" s="433"/>
      <c r="AJ109" s="432" t="s">
        <v>4787</v>
      </c>
      <c r="AK109" s="434">
        <v>45075</v>
      </c>
      <c r="AL109" s="431"/>
      <c r="AM109" s="434"/>
      <c r="AN109" s="423"/>
      <c r="AO109" s="425"/>
      <c r="AP109" s="435" t="s">
        <v>4383</v>
      </c>
      <c r="AQ109" s="429">
        <v>70</v>
      </c>
      <c r="AR109" s="429"/>
      <c r="AS109" s="429"/>
      <c r="AT109" s="429"/>
      <c r="AU109" s="429"/>
      <c r="AV109" s="429"/>
      <c r="AW109" s="429"/>
      <c r="AX109" s="429"/>
      <c r="AY109" s="429"/>
      <c r="AZ109" s="429"/>
      <c r="BA109" s="436"/>
      <c r="BB109" s="429">
        <v>3</v>
      </c>
    </row>
    <row r="110" spans="1:54" ht="24.95" customHeight="1">
      <c r="A110" s="409" t="s">
        <v>6858</v>
      </c>
      <c r="B110" s="410" t="s">
        <v>2210</v>
      </c>
      <c r="C110" s="410">
        <v>30</v>
      </c>
      <c r="D110" s="411" t="s">
        <v>4364</v>
      </c>
      <c r="E110" s="411"/>
      <c r="F110" s="412" t="s">
        <v>6250</v>
      </c>
      <c r="G110" s="412" t="s">
        <v>3</v>
      </c>
      <c r="H110" s="412"/>
      <c r="I110" s="412"/>
      <c r="J110" s="412"/>
      <c r="K110" s="412"/>
      <c r="L110" s="412"/>
      <c r="M110" s="412"/>
      <c r="N110" s="412"/>
      <c r="O110" s="412"/>
      <c r="P110" s="412"/>
      <c r="Q110" s="412"/>
      <c r="R110" s="412"/>
      <c r="S110" s="412"/>
      <c r="T110" s="412" t="s">
        <v>4380</v>
      </c>
      <c r="U110" s="412" t="s">
        <v>4381</v>
      </c>
      <c r="V110" s="412"/>
      <c r="W110" s="412"/>
      <c r="X110" s="412"/>
      <c r="Y110" s="412"/>
      <c r="Z110" s="412" t="s">
        <v>4382</v>
      </c>
      <c r="AA110" s="412"/>
      <c r="AB110" s="412"/>
      <c r="AC110" s="412"/>
      <c r="AD110" s="412"/>
      <c r="AE110" s="412"/>
      <c r="AF110" s="412"/>
      <c r="AG110" s="412"/>
      <c r="AH110" s="412"/>
      <c r="AI110" s="413"/>
      <c r="AJ110" s="412"/>
      <c r="AK110" s="414"/>
      <c r="AL110" s="411"/>
      <c r="AM110" s="414"/>
      <c r="AN110" s="415" t="s">
        <v>2256</v>
      </c>
      <c r="AO110" s="416">
        <v>45060</v>
      </c>
      <c r="AP110" s="417" t="s">
        <v>4383</v>
      </c>
      <c r="AQ110" s="418"/>
      <c r="AR110" s="418" t="s">
        <v>671</v>
      </c>
      <c r="AS110" s="418" t="s">
        <v>4384</v>
      </c>
      <c r="AT110" s="418"/>
      <c r="AU110" s="418"/>
      <c r="AV110" s="418"/>
      <c r="AW110" s="418"/>
      <c r="AX110" s="418"/>
      <c r="AY110" s="418"/>
      <c r="AZ110" s="418"/>
      <c r="BA110" s="419">
        <v>531</v>
      </c>
      <c r="BB110" s="418">
        <v>2</v>
      </c>
    </row>
    <row r="111" spans="1:54" ht="24.95" customHeight="1">
      <c r="A111" s="322" t="s">
        <v>6857</v>
      </c>
      <c r="B111" s="19" t="s">
        <v>2210</v>
      </c>
      <c r="C111" s="19">
        <v>30</v>
      </c>
      <c r="D111" s="27" t="s">
        <v>4364</v>
      </c>
      <c r="E111" s="27"/>
      <c r="F111" s="26" t="s">
        <v>6250</v>
      </c>
      <c r="G111" s="26" t="s">
        <v>3</v>
      </c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 t="s">
        <v>4380</v>
      </c>
      <c r="U111" s="26" t="s">
        <v>4381</v>
      </c>
      <c r="V111" s="26"/>
      <c r="W111" s="26"/>
      <c r="X111" s="26"/>
      <c r="Y111" s="26"/>
      <c r="Z111" s="26" t="s">
        <v>4382</v>
      </c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8"/>
      <c r="AM111" s="329"/>
      <c r="AN111" s="25" t="s">
        <v>2256</v>
      </c>
      <c r="AO111" s="24">
        <v>45060</v>
      </c>
      <c r="AP111" s="258" t="s">
        <v>4383</v>
      </c>
      <c r="AQ111" s="259"/>
      <c r="AR111" s="259" t="s">
        <v>671</v>
      </c>
      <c r="AS111" s="259" t="s">
        <v>4384</v>
      </c>
      <c r="AT111" s="262"/>
      <c r="AU111" s="262"/>
      <c r="AV111" s="262"/>
      <c r="AW111" s="262"/>
      <c r="AX111" s="262"/>
      <c r="AY111" s="262"/>
      <c r="AZ111" s="262"/>
      <c r="BA111" s="317">
        <v>531</v>
      </c>
      <c r="BB111" s="390">
        <v>0</v>
      </c>
    </row>
    <row r="112" spans="1:54" ht="24.95" customHeight="1">
      <c r="A112" s="430" t="s">
        <v>4805</v>
      </c>
      <c r="B112" s="422"/>
      <c r="C112" s="422"/>
      <c r="D112" s="431"/>
      <c r="E112" s="431"/>
      <c r="F112" s="432" t="s">
        <v>5798</v>
      </c>
      <c r="G112" s="432"/>
      <c r="H112" s="432"/>
      <c r="I112" s="432"/>
      <c r="J112" s="432"/>
      <c r="K112" s="432"/>
      <c r="L112" s="432"/>
      <c r="M112" s="432"/>
      <c r="N112" s="432"/>
      <c r="O112" s="432"/>
      <c r="P112" s="432"/>
      <c r="Q112" s="432"/>
      <c r="R112" s="432"/>
      <c r="S112" s="420" t="s">
        <v>1021</v>
      </c>
      <c r="T112" s="432"/>
      <c r="U112" s="432"/>
      <c r="V112" s="432"/>
      <c r="W112" s="432"/>
      <c r="X112" s="432"/>
      <c r="Y112" s="432"/>
      <c r="Z112" s="432"/>
      <c r="AA112" s="432"/>
      <c r="AB112" s="432"/>
      <c r="AC112" s="432"/>
      <c r="AD112" s="432"/>
      <c r="AE112" s="432"/>
      <c r="AF112" s="432"/>
      <c r="AG112" s="432"/>
      <c r="AH112" s="432"/>
      <c r="AI112" s="433"/>
      <c r="AJ112" s="432" t="s">
        <v>4787</v>
      </c>
      <c r="AK112" s="434">
        <v>45075</v>
      </c>
      <c r="AL112" s="431"/>
      <c r="AM112" s="434"/>
      <c r="AN112" s="423"/>
      <c r="AO112" s="425"/>
      <c r="AP112" s="435" t="s">
        <v>1028</v>
      </c>
      <c r="AQ112" s="429">
        <v>24</v>
      </c>
      <c r="AR112" s="429"/>
      <c r="AS112" s="429"/>
      <c r="AT112" s="429"/>
      <c r="AU112" s="429"/>
      <c r="AV112" s="429"/>
      <c r="AW112" s="429"/>
      <c r="AX112" s="429"/>
      <c r="AY112" s="429"/>
      <c r="AZ112" s="429"/>
      <c r="BA112" s="436"/>
      <c r="BB112" s="429">
        <v>3</v>
      </c>
    </row>
    <row r="113" spans="1:54" s="406" customFormat="1" ht="24.95" customHeight="1">
      <c r="A113" s="409" t="s">
        <v>6858</v>
      </c>
      <c r="B113" s="410" t="s">
        <v>2215</v>
      </c>
      <c r="C113" s="410">
        <v>91</v>
      </c>
      <c r="D113" s="411" t="s">
        <v>827</v>
      </c>
      <c r="E113" s="411" t="s">
        <v>1018</v>
      </c>
      <c r="F113" s="412" t="s">
        <v>5798</v>
      </c>
      <c r="G113" s="412" t="s">
        <v>3</v>
      </c>
      <c r="H113" s="412" t="s">
        <v>3</v>
      </c>
      <c r="I113" s="412"/>
      <c r="J113" s="412"/>
      <c r="K113" s="412"/>
      <c r="L113" s="412"/>
      <c r="M113" s="412" t="s">
        <v>1019</v>
      </c>
      <c r="N113" s="412" t="s">
        <v>1020</v>
      </c>
      <c r="O113" s="412"/>
      <c r="P113" s="408" t="s">
        <v>1021</v>
      </c>
      <c r="Q113" s="412" t="s">
        <v>1022</v>
      </c>
      <c r="R113" s="412"/>
      <c r="S113" s="412"/>
      <c r="T113" s="412"/>
      <c r="U113" s="412" t="s">
        <v>1023</v>
      </c>
      <c r="V113" s="412"/>
      <c r="W113" s="412"/>
      <c r="X113" s="412"/>
      <c r="Y113" s="412" t="s">
        <v>1024</v>
      </c>
      <c r="Z113" s="412"/>
      <c r="AA113" s="412" t="s">
        <v>1025</v>
      </c>
      <c r="AB113" s="412" t="s">
        <v>1026</v>
      </c>
      <c r="AC113" s="412"/>
      <c r="AD113" s="412"/>
      <c r="AE113" s="412" t="s">
        <v>795</v>
      </c>
      <c r="AF113" s="412" t="s">
        <v>796</v>
      </c>
      <c r="AG113" s="412"/>
      <c r="AH113" s="412" t="s">
        <v>1027</v>
      </c>
      <c r="AI113" s="413"/>
      <c r="AJ113" s="412" t="s">
        <v>962</v>
      </c>
      <c r="AK113" s="414" t="s">
        <v>3</v>
      </c>
      <c r="AL113" s="411"/>
      <c r="AM113" s="414"/>
      <c r="AN113" s="415"/>
      <c r="AO113" s="416"/>
      <c r="AP113" s="417" t="s">
        <v>1028</v>
      </c>
      <c r="AQ113" s="418"/>
      <c r="AR113" s="418" t="s">
        <v>834</v>
      </c>
      <c r="AS113" s="418" t="s">
        <v>665</v>
      </c>
      <c r="AT113" s="418"/>
      <c r="AU113" s="418"/>
      <c r="AV113" s="418" t="s">
        <v>1018</v>
      </c>
      <c r="AW113" s="418"/>
      <c r="AX113" s="418"/>
      <c r="AY113" s="418"/>
      <c r="AZ113" s="418"/>
      <c r="BA113" s="419">
        <v>43</v>
      </c>
      <c r="BB113" s="418">
        <v>1</v>
      </c>
    </row>
    <row r="114" spans="1:54" ht="24.95" customHeight="1">
      <c r="A114" s="322" t="s">
        <v>6857</v>
      </c>
      <c r="B114" s="19" t="s">
        <v>2215</v>
      </c>
      <c r="C114" s="19">
        <v>91</v>
      </c>
      <c r="D114" s="27" t="s">
        <v>827</v>
      </c>
      <c r="E114" s="27" t="s">
        <v>1018</v>
      </c>
      <c r="F114" s="26" t="s">
        <v>5798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1019</v>
      </c>
      <c r="N114" s="26" t="s">
        <v>1020</v>
      </c>
      <c r="O114" s="26"/>
      <c r="P114" s="26" t="s">
        <v>1021</v>
      </c>
      <c r="Q114" s="26" t="s">
        <v>1022</v>
      </c>
      <c r="R114" s="26"/>
      <c r="S114" s="26"/>
      <c r="T114" s="26"/>
      <c r="U114" s="26" t="s">
        <v>1023</v>
      </c>
      <c r="V114" s="26"/>
      <c r="W114" s="26"/>
      <c r="X114" s="26"/>
      <c r="Y114" s="26" t="s">
        <v>1024</v>
      </c>
      <c r="Z114" s="26"/>
      <c r="AA114" s="28" t="s">
        <v>1025</v>
      </c>
      <c r="AB114" s="28" t="s">
        <v>1026</v>
      </c>
      <c r="AC114" s="28"/>
      <c r="AD114" s="28"/>
      <c r="AE114" s="28" t="s">
        <v>795</v>
      </c>
      <c r="AF114" s="28" t="s">
        <v>796</v>
      </c>
      <c r="AG114" s="28"/>
      <c r="AH114" s="28" t="s">
        <v>1027</v>
      </c>
      <c r="AI114" s="29"/>
      <c r="AJ114" s="30" t="s">
        <v>962</v>
      </c>
      <c r="AK114" s="31" t="s">
        <v>3</v>
      </c>
      <c r="AL114" s="328"/>
      <c r="AM114" s="329"/>
      <c r="AN114" s="25"/>
      <c r="AO114" s="24"/>
      <c r="AP114" s="258" t="s">
        <v>1028</v>
      </c>
      <c r="AQ114" s="259"/>
      <c r="AR114" s="259" t="s">
        <v>834</v>
      </c>
      <c r="AS114" s="259" t="s">
        <v>665</v>
      </c>
      <c r="AT114" s="262"/>
      <c r="AU114" s="262"/>
      <c r="AV114" s="262" t="s">
        <v>1018</v>
      </c>
      <c r="AW114" s="262"/>
      <c r="AX114" s="262"/>
      <c r="AY114" s="262"/>
      <c r="AZ114" s="262"/>
      <c r="BA114" s="317">
        <v>43</v>
      </c>
      <c r="BB114" s="390">
        <v>0</v>
      </c>
    </row>
    <row r="115" spans="1:54" ht="24.95" customHeight="1">
      <c r="A115" s="430" t="s">
        <v>4805</v>
      </c>
      <c r="B115" s="422"/>
      <c r="C115" s="422"/>
      <c r="D115" s="431"/>
      <c r="E115" s="431"/>
      <c r="F115" s="432" t="s">
        <v>5800</v>
      </c>
      <c r="G115" s="432"/>
      <c r="H115" s="432"/>
      <c r="I115" s="432"/>
      <c r="J115" s="432"/>
      <c r="K115" s="432"/>
      <c r="L115" s="432"/>
      <c r="M115" s="432"/>
      <c r="N115" s="432"/>
      <c r="O115" s="432"/>
      <c r="P115" s="432"/>
      <c r="Q115" s="432"/>
      <c r="R115" s="432"/>
      <c r="S115" s="420" t="s">
        <v>981</v>
      </c>
      <c r="T115" s="432"/>
      <c r="U115" s="432"/>
      <c r="V115" s="432"/>
      <c r="W115" s="432"/>
      <c r="X115" s="432"/>
      <c r="Y115" s="432"/>
      <c r="Z115" s="432"/>
      <c r="AA115" s="432"/>
      <c r="AB115" s="432"/>
      <c r="AC115" s="432"/>
      <c r="AD115" s="432"/>
      <c r="AE115" s="432"/>
      <c r="AF115" s="432"/>
      <c r="AG115" s="432"/>
      <c r="AH115" s="432"/>
      <c r="AI115" s="433"/>
      <c r="AJ115" s="432" t="s">
        <v>4787</v>
      </c>
      <c r="AK115" s="434">
        <v>45075</v>
      </c>
      <c r="AL115" s="431"/>
      <c r="AM115" s="434"/>
      <c r="AN115" s="423"/>
      <c r="AO115" s="425"/>
      <c r="AP115" s="435" t="s">
        <v>988</v>
      </c>
      <c r="AQ115" s="429">
        <v>120</v>
      </c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36"/>
      <c r="BB115" s="429">
        <v>3</v>
      </c>
    </row>
    <row r="116" spans="1:54" ht="24.95" customHeight="1">
      <c r="A116" s="409" t="s">
        <v>6858</v>
      </c>
      <c r="B116" s="410" t="s">
        <v>2215</v>
      </c>
      <c r="C116" s="410">
        <v>91</v>
      </c>
      <c r="D116" s="411" t="s">
        <v>827</v>
      </c>
      <c r="E116" s="411" t="s">
        <v>978</v>
      </c>
      <c r="F116" s="412" t="s">
        <v>5800</v>
      </c>
      <c r="G116" s="412" t="s">
        <v>3</v>
      </c>
      <c r="H116" s="412" t="s">
        <v>3</v>
      </c>
      <c r="I116" s="412"/>
      <c r="J116" s="412"/>
      <c r="K116" s="412"/>
      <c r="L116" s="412"/>
      <c r="M116" s="412" t="s">
        <v>979</v>
      </c>
      <c r="N116" s="412" t="s">
        <v>980</v>
      </c>
      <c r="O116" s="412"/>
      <c r="P116" s="408" t="s">
        <v>981</v>
      </c>
      <c r="Q116" s="412" t="s">
        <v>982</v>
      </c>
      <c r="R116" s="412"/>
      <c r="S116" s="412"/>
      <c r="T116" s="412"/>
      <c r="U116" s="412" t="s">
        <v>983</v>
      </c>
      <c r="V116" s="412"/>
      <c r="W116" s="412"/>
      <c r="X116" s="412"/>
      <c r="Y116" s="412" t="s">
        <v>984</v>
      </c>
      <c r="Z116" s="412"/>
      <c r="AA116" s="412" t="s">
        <v>985</v>
      </c>
      <c r="AB116" s="412" t="s">
        <v>986</v>
      </c>
      <c r="AC116" s="412"/>
      <c r="AD116" s="412"/>
      <c r="AE116" s="412" t="s">
        <v>701</v>
      </c>
      <c r="AF116" s="412" t="s">
        <v>738</v>
      </c>
      <c r="AG116" s="412"/>
      <c r="AH116" s="412" t="s">
        <v>987</v>
      </c>
      <c r="AI116" s="413"/>
      <c r="AJ116" s="412" t="s">
        <v>3</v>
      </c>
      <c r="AK116" s="414" t="s">
        <v>3</v>
      </c>
      <c r="AL116" s="411"/>
      <c r="AM116" s="414"/>
      <c r="AN116" s="415"/>
      <c r="AO116" s="416"/>
      <c r="AP116" s="417" t="s">
        <v>988</v>
      </c>
      <c r="AQ116" s="418"/>
      <c r="AR116" s="418" t="s">
        <v>834</v>
      </c>
      <c r="AS116" s="418" t="s">
        <v>665</v>
      </c>
      <c r="AT116" s="418"/>
      <c r="AU116" s="418"/>
      <c r="AV116" s="418" t="s">
        <v>978</v>
      </c>
      <c r="AW116" s="418"/>
      <c r="AX116" s="418"/>
      <c r="AY116" s="418"/>
      <c r="AZ116" s="418"/>
      <c r="BA116" s="419">
        <v>38</v>
      </c>
      <c r="BB116" s="418">
        <v>1</v>
      </c>
    </row>
    <row r="117" spans="1:54" ht="24.95" customHeight="1">
      <c r="A117" s="322" t="s">
        <v>6857</v>
      </c>
      <c r="B117" s="19" t="s">
        <v>2215</v>
      </c>
      <c r="C117" s="19">
        <v>91</v>
      </c>
      <c r="D117" s="27" t="s">
        <v>827</v>
      </c>
      <c r="E117" s="27" t="s">
        <v>978</v>
      </c>
      <c r="F117" s="26" t="s">
        <v>5800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979</v>
      </c>
      <c r="N117" s="26" t="s">
        <v>980</v>
      </c>
      <c r="O117" s="26"/>
      <c r="P117" s="26" t="s">
        <v>981</v>
      </c>
      <c r="Q117" s="26" t="s">
        <v>982</v>
      </c>
      <c r="R117" s="26"/>
      <c r="S117" s="26"/>
      <c r="T117" s="26"/>
      <c r="U117" s="26" t="s">
        <v>983</v>
      </c>
      <c r="V117" s="26"/>
      <c r="W117" s="26"/>
      <c r="X117" s="26"/>
      <c r="Y117" s="26" t="s">
        <v>984</v>
      </c>
      <c r="Z117" s="26"/>
      <c r="AA117" s="28" t="s">
        <v>985</v>
      </c>
      <c r="AB117" s="28" t="s">
        <v>986</v>
      </c>
      <c r="AC117" s="28"/>
      <c r="AD117" s="28"/>
      <c r="AE117" s="28" t="s">
        <v>701</v>
      </c>
      <c r="AF117" s="28" t="s">
        <v>738</v>
      </c>
      <c r="AG117" s="28"/>
      <c r="AH117" s="28" t="s">
        <v>987</v>
      </c>
      <c r="AI117" s="29"/>
      <c r="AJ117" s="30" t="s">
        <v>3</v>
      </c>
      <c r="AK117" s="31" t="s">
        <v>3</v>
      </c>
      <c r="AL117" s="328"/>
      <c r="AM117" s="329"/>
      <c r="AN117" s="25"/>
      <c r="AO117" s="24"/>
      <c r="AP117" s="258" t="s">
        <v>988</v>
      </c>
      <c r="AQ117" s="259"/>
      <c r="AR117" s="259" t="s">
        <v>834</v>
      </c>
      <c r="AS117" s="259" t="s">
        <v>665</v>
      </c>
      <c r="AT117" s="262"/>
      <c r="AU117" s="262"/>
      <c r="AV117" s="262" t="s">
        <v>978</v>
      </c>
      <c r="AW117" s="262"/>
      <c r="AX117" s="262"/>
      <c r="AY117" s="262"/>
      <c r="AZ117" s="262"/>
      <c r="BA117" s="317">
        <v>38</v>
      </c>
      <c r="BB117" s="390">
        <v>0</v>
      </c>
    </row>
    <row r="118" spans="1:54" ht="24.95" customHeight="1">
      <c r="A118" s="430" t="s">
        <v>4805</v>
      </c>
      <c r="B118" s="422"/>
      <c r="C118" s="422"/>
      <c r="D118" s="431"/>
      <c r="E118" s="431"/>
      <c r="F118" s="432" t="s">
        <v>6088</v>
      </c>
      <c r="G118" s="432"/>
      <c r="H118" s="432"/>
      <c r="I118" s="432"/>
      <c r="J118" s="432"/>
      <c r="K118" s="432"/>
      <c r="L118" s="432"/>
      <c r="M118" s="432"/>
      <c r="N118" s="432"/>
      <c r="O118" s="432"/>
      <c r="P118" s="432"/>
      <c r="Q118" s="432"/>
      <c r="R118" s="432"/>
      <c r="S118" s="432"/>
      <c r="T118" s="432"/>
      <c r="U118" s="432"/>
      <c r="V118" s="432"/>
      <c r="W118" s="432"/>
      <c r="X118" s="432"/>
      <c r="Y118" s="432"/>
      <c r="Z118" s="432"/>
      <c r="AA118" s="432"/>
      <c r="AB118" s="432"/>
      <c r="AC118" s="432"/>
      <c r="AD118" s="432"/>
      <c r="AE118" s="432"/>
      <c r="AF118" s="432"/>
      <c r="AG118" s="432"/>
      <c r="AH118" s="432"/>
      <c r="AI118" s="433"/>
      <c r="AJ118" s="432" t="s">
        <v>4787</v>
      </c>
      <c r="AK118" s="434">
        <v>45075</v>
      </c>
      <c r="AL118" s="431"/>
      <c r="AM118" s="434"/>
      <c r="AN118" s="423"/>
      <c r="AO118" s="425"/>
      <c r="AP118" s="435" t="s">
        <v>3434</v>
      </c>
      <c r="AQ118" s="429">
        <v>76</v>
      </c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36"/>
      <c r="BB118" s="429">
        <v>3</v>
      </c>
    </row>
    <row r="119" spans="1:54" ht="24.95" customHeight="1">
      <c r="A119" s="409" t="s">
        <v>6858</v>
      </c>
      <c r="B119" s="410" t="s">
        <v>2206</v>
      </c>
      <c r="C119" s="410">
        <v>15</v>
      </c>
      <c r="D119" s="411" t="s">
        <v>2202</v>
      </c>
      <c r="E119" s="411"/>
      <c r="F119" s="412" t="s">
        <v>6088</v>
      </c>
      <c r="G119" s="412" t="s">
        <v>3424</v>
      </c>
      <c r="H119" s="412"/>
      <c r="I119" s="412"/>
      <c r="J119" s="412"/>
      <c r="K119" s="412"/>
      <c r="L119" s="412"/>
      <c r="M119" s="412" t="s">
        <v>3425</v>
      </c>
      <c r="N119" s="412" t="s">
        <v>3426</v>
      </c>
      <c r="O119" s="412"/>
      <c r="P119" s="412"/>
      <c r="Q119" s="412" t="s">
        <v>3427</v>
      </c>
      <c r="R119" s="412"/>
      <c r="S119" s="412"/>
      <c r="T119" s="412"/>
      <c r="U119" s="412"/>
      <c r="V119" s="412" t="s">
        <v>3428</v>
      </c>
      <c r="W119" s="412"/>
      <c r="X119" s="412"/>
      <c r="Y119" s="412" t="s">
        <v>3429</v>
      </c>
      <c r="Z119" s="412" t="s">
        <v>678</v>
      </c>
      <c r="AA119" s="412" t="s">
        <v>3430</v>
      </c>
      <c r="AB119" s="412" t="s">
        <v>3431</v>
      </c>
      <c r="AC119" s="412"/>
      <c r="AD119" s="412"/>
      <c r="AE119" s="412" t="s">
        <v>4</v>
      </c>
      <c r="AF119" s="412" t="s">
        <v>5</v>
      </c>
      <c r="AG119" s="412" t="s">
        <v>3432</v>
      </c>
      <c r="AH119" s="412" t="s">
        <v>3433</v>
      </c>
      <c r="AI119" s="413"/>
      <c r="AJ119" s="412"/>
      <c r="AK119" s="414"/>
      <c r="AL119" s="411"/>
      <c r="AM119" s="414"/>
      <c r="AN119" s="415" t="s">
        <v>2256</v>
      </c>
      <c r="AO119" s="416">
        <v>45060</v>
      </c>
      <c r="AP119" s="417" t="s">
        <v>3434</v>
      </c>
      <c r="AQ119" s="418"/>
      <c r="AR119" s="418" t="s">
        <v>664</v>
      </c>
      <c r="AS119" s="418" t="s">
        <v>665</v>
      </c>
      <c r="AT119" s="418"/>
      <c r="AU119" s="418"/>
      <c r="AV119" s="418"/>
      <c r="AW119" s="418"/>
      <c r="AX119" s="418"/>
      <c r="AY119" s="418"/>
      <c r="AZ119" s="418"/>
      <c r="BA119" s="419">
        <v>359</v>
      </c>
      <c r="BB119" s="418">
        <v>2</v>
      </c>
    </row>
    <row r="120" spans="1:54" ht="24.95" customHeight="1">
      <c r="A120" s="322" t="s">
        <v>6857</v>
      </c>
      <c r="B120" s="19" t="s">
        <v>2206</v>
      </c>
      <c r="C120" s="19">
        <v>15</v>
      </c>
      <c r="D120" s="27" t="s">
        <v>2202</v>
      </c>
      <c r="E120" s="27"/>
      <c r="F120" s="26" t="s">
        <v>6088</v>
      </c>
      <c r="G120" s="26" t="s">
        <v>3424</v>
      </c>
      <c r="H120" s="26"/>
      <c r="I120" s="26"/>
      <c r="J120" s="26"/>
      <c r="K120" s="26"/>
      <c r="L120" s="26"/>
      <c r="M120" s="26" t="s">
        <v>3425</v>
      </c>
      <c r="N120" s="26" t="s">
        <v>3426</v>
      </c>
      <c r="O120" s="26"/>
      <c r="P120" s="26"/>
      <c r="Q120" s="26" t="s">
        <v>3427</v>
      </c>
      <c r="R120" s="26"/>
      <c r="S120" s="26"/>
      <c r="T120" s="26"/>
      <c r="U120" s="26"/>
      <c r="V120" s="26" t="s">
        <v>3428</v>
      </c>
      <c r="W120" s="26"/>
      <c r="X120" s="26"/>
      <c r="Y120" s="26" t="s">
        <v>3429</v>
      </c>
      <c r="Z120" s="26" t="s">
        <v>678</v>
      </c>
      <c r="AA120" s="28" t="s">
        <v>3430</v>
      </c>
      <c r="AB120" s="28" t="s">
        <v>3431</v>
      </c>
      <c r="AC120" s="28"/>
      <c r="AD120" s="28"/>
      <c r="AE120" s="28" t="s">
        <v>4</v>
      </c>
      <c r="AF120" s="28" t="s">
        <v>5</v>
      </c>
      <c r="AG120" s="28" t="s">
        <v>3432</v>
      </c>
      <c r="AH120" s="28" t="s">
        <v>3433</v>
      </c>
      <c r="AI120" s="29"/>
      <c r="AJ120" s="30"/>
      <c r="AK120" s="31"/>
      <c r="AL120" s="328"/>
      <c r="AM120" s="329"/>
      <c r="AN120" s="25" t="s">
        <v>2256</v>
      </c>
      <c r="AO120" s="24">
        <v>45060</v>
      </c>
      <c r="AP120" s="258" t="s">
        <v>3434</v>
      </c>
      <c r="AQ120" s="259"/>
      <c r="AR120" s="259" t="s">
        <v>664</v>
      </c>
      <c r="AS120" s="259" t="s">
        <v>665</v>
      </c>
      <c r="AT120" s="262"/>
      <c r="AU120" s="262"/>
      <c r="AV120" s="262"/>
      <c r="AW120" s="262"/>
      <c r="AX120" s="262"/>
      <c r="AY120" s="262"/>
      <c r="AZ120" s="262"/>
      <c r="BA120" s="317">
        <v>359</v>
      </c>
      <c r="BB120" s="390">
        <v>0</v>
      </c>
    </row>
    <row r="121" spans="1:54" ht="24.95" customHeight="1">
      <c r="A121" s="430" t="s">
        <v>4805</v>
      </c>
      <c r="B121" s="422"/>
      <c r="C121" s="422"/>
      <c r="D121" s="431"/>
      <c r="E121" s="431"/>
      <c r="F121" s="432" t="s">
        <v>5803</v>
      </c>
      <c r="G121" s="432"/>
      <c r="H121" s="432"/>
      <c r="I121" s="432"/>
      <c r="J121" s="432"/>
      <c r="K121" s="432"/>
      <c r="L121" s="432"/>
      <c r="M121" s="432"/>
      <c r="N121" s="432"/>
      <c r="O121" s="432"/>
      <c r="P121" s="432"/>
      <c r="Q121" s="432"/>
      <c r="R121" s="432"/>
      <c r="S121" s="420" t="s">
        <v>768</v>
      </c>
      <c r="T121" s="432"/>
      <c r="U121" s="432"/>
      <c r="V121" s="432"/>
      <c r="W121" s="432"/>
      <c r="X121" s="432"/>
      <c r="Y121" s="432"/>
      <c r="Z121" s="432"/>
      <c r="AA121" s="432"/>
      <c r="AB121" s="432"/>
      <c r="AC121" s="432"/>
      <c r="AD121" s="432"/>
      <c r="AE121" s="432"/>
      <c r="AF121" s="432"/>
      <c r="AG121" s="432"/>
      <c r="AH121" s="432"/>
      <c r="AI121" s="433"/>
      <c r="AJ121" s="432" t="s">
        <v>4787</v>
      </c>
      <c r="AK121" s="434">
        <v>45075</v>
      </c>
      <c r="AL121" s="431"/>
      <c r="AM121" s="434"/>
      <c r="AN121" s="423"/>
      <c r="AO121" s="425"/>
      <c r="AP121" s="435" t="s">
        <v>769</v>
      </c>
      <c r="AQ121" s="429">
        <v>103</v>
      </c>
      <c r="AR121" s="429"/>
      <c r="AS121" s="429"/>
      <c r="AT121" s="429"/>
      <c r="AU121" s="429"/>
      <c r="AV121" s="429"/>
      <c r="AW121" s="429"/>
      <c r="AX121" s="429"/>
      <c r="AY121" s="429"/>
      <c r="AZ121" s="429"/>
      <c r="BA121" s="436"/>
      <c r="BB121" s="429">
        <v>3</v>
      </c>
    </row>
    <row r="122" spans="1:54" ht="24.95" customHeight="1">
      <c r="A122" s="409" t="s">
        <v>6858</v>
      </c>
      <c r="B122" s="410" t="s">
        <v>2211</v>
      </c>
      <c r="C122" s="410">
        <v>81</v>
      </c>
      <c r="D122" s="411">
        <v>6</v>
      </c>
      <c r="E122" s="411">
        <v>1</v>
      </c>
      <c r="F122" s="412" t="s">
        <v>5803</v>
      </c>
      <c r="G122" s="412" t="s">
        <v>5287</v>
      </c>
      <c r="H122" s="412" t="s">
        <v>8</v>
      </c>
      <c r="I122" s="412"/>
      <c r="J122" s="412"/>
      <c r="K122" s="412"/>
      <c r="L122" s="412"/>
      <c r="M122" s="412" t="s">
        <v>767</v>
      </c>
      <c r="N122" s="412" t="s">
        <v>5288</v>
      </c>
      <c r="O122" s="412"/>
      <c r="P122" s="412"/>
      <c r="Q122" s="408" t="s">
        <v>768</v>
      </c>
      <c r="R122" s="412"/>
      <c r="S122" s="412"/>
      <c r="T122" s="412" t="s">
        <v>5289</v>
      </c>
      <c r="U122" s="412" t="s">
        <v>5290</v>
      </c>
      <c r="V122" s="412"/>
      <c r="W122" s="412"/>
      <c r="X122" s="412"/>
      <c r="Y122" s="412" t="s">
        <v>5291</v>
      </c>
      <c r="Z122" s="412" t="s">
        <v>5292</v>
      </c>
      <c r="AA122" s="412" t="s">
        <v>5293</v>
      </c>
      <c r="AB122" s="412" t="s">
        <v>5294</v>
      </c>
      <c r="AC122" s="412"/>
      <c r="AD122" s="412"/>
      <c r="AE122" s="412" t="s">
        <v>695</v>
      </c>
      <c r="AF122" s="412" t="s">
        <v>765</v>
      </c>
      <c r="AG122" s="412" t="s">
        <v>5295</v>
      </c>
      <c r="AH122" s="412" t="s">
        <v>5296</v>
      </c>
      <c r="AI122" s="413" t="s">
        <v>5297</v>
      </c>
      <c r="AJ122" s="412"/>
      <c r="AK122" s="414"/>
      <c r="AL122" s="411"/>
      <c r="AM122" s="414"/>
      <c r="AN122" s="415"/>
      <c r="AO122" s="416"/>
      <c r="AP122" s="417" t="s">
        <v>769</v>
      </c>
      <c r="AQ122" s="418"/>
      <c r="AR122" s="418" t="s">
        <v>664</v>
      </c>
      <c r="AS122" s="418" t="s">
        <v>665</v>
      </c>
      <c r="AT122" s="418"/>
      <c r="AU122" s="418"/>
      <c r="AV122" s="418"/>
      <c r="AW122" s="418"/>
      <c r="AX122" s="418"/>
      <c r="AY122" s="418"/>
      <c r="AZ122" s="418"/>
      <c r="BA122" s="419">
        <v>554</v>
      </c>
      <c r="BB122" s="418">
        <v>1</v>
      </c>
    </row>
    <row r="123" spans="1:54" ht="24.95" customHeight="1">
      <c r="A123" s="322" t="s">
        <v>6857</v>
      </c>
      <c r="B123" s="19" t="s">
        <v>2211</v>
      </c>
      <c r="C123" s="19">
        <v>81</v>
      </c>
      <c r="D123" s="27">
        <v>6</v>
      </c>
      <c r="E123" s="27">
        <v>1</v>
      </c>
      <c r="F123" s="26" t="s">
        <v>5803</v>
      </c>
      <c r="G123" s="26" t="s">
        <v>5287</v>
      </c>
      <c r="H123" s="26" t="s">
        <v>8</v>
      </c>
      <c r="I123" s="26"/>
      <c r="J123" s="26"/>
      <c r="K123" s="26"/>
      <c r="L123" s="26"/>
      <c r="M123" s="26" t="s">
        <v>767</v>
      </c>
      <c r="N123" s="26" t="s">
        <v>5288</v>
      </c>
      <c r="O123" s="26"/>
      <c r="P123" s="26"/>
      <c r="Q123" s="26" t="s">
        <v>768</v>
      </c>
      <c r="R123" s="26"/>
      <c r="S123" s="26"/>
      <c r="T123" s="26" t="s">
        <v>5289</v>
      </c>
      <c r="U123" s="26" t="s">
        <v>5290</v>
      </c>
      <c r="V123" s="26"/>
      <c r="W123" s="26"/>
      <c r="X123" s="26"/>
      <c r="Y123" s="26" t="s">
        <v>5291</v>
      </c>
      <c r="Z123" s="26" t="s">
        <v>5292</v>
      </c>
      <c r="AA123" s="28" t="s">
        <v>5293</v>
      </c>
      <c r="AB123" s="28" t="s">
        <v>5294</v>
      </c>
      <c r="AC123" s="28"/>
      <c r="AD123" s="28"/>
      <c r="AE123" s="28" t="s">
        <v>695</v>
      </c>
      <c r="AF123" s="28" t="s">
        <v>765</v>
      </c>
      <c r="AG123" s="28" t="s">
        <v>5295</v>
      </c>
      <c r="AH123" s="28" t="s">
        <v>5296</v>
      </c>
      <c r="AI123" s="29" t="s">
        <v>5297</v>
      </c>
      <c r="AJ123" s="30"/>
      <c r="AK123" s="31"/>
      <c r="AL123" s="328"/>
      <c r="AM123" s="329"/>
      <c r="AN123" s="25"/>
      <c r="AO123" s="24"/>
      <c r="AP123" s="258" t="s">
        <v>769</v>
      </c>
      <c r="AQ123" s="259"/>
      <c r="AR123" s="259" t="s">
        <v>664</v>
      </c>
      <c r="AS123" s="259" t="s">
        <v>665</v>
      </c>
      <c r="AT123" s="262"/>
      <c r="AU123" s="262"/>
      <c r="AV123" s="262"/>
      <c r="AW123" s="262"/>
      <c r="AX123" s="262"/>
      <c r="AY123" s="262"/>
      <c r="AZ123" s="262"/>
      <c r="BA123" s="317">
        <v>554</v>
      </c>
      <c r="BB123" s="390">
        <v>0</v>
      </c>
    </row>
    <row r="124" spans="1:54" ht="24.95" customHeight="1">
      <c r="A124" s="430" t="s">
        <v>4805</v>
      </c>
      <c r="B124" s="422"/>
      <c r="C124" s="422"/>
      <c r="D124" s="431"/>
      <c r="E124" s="431"/>
      <c r="F124" s="432" t="s">
        <v>5805</v>
      </c>
      <c r="G124" s="432"/>
      <c r="H124" s="432"/>
      <c r="I124" s="432"/>
      <c r="J124" s="432"/>
      <c r="K124" s="432"/>
      <c r="L124" s="432"/>
      <c r="M124" s="432"/>
      <c r="N124" s="432"/>
      <c r="O124" s="432"/>
      <c r="P124" s="432"/>
      <c r="Q124" s="432"/>
      <c r="R124" s="432"/>
      <c r="S124" s="420" t="s">
        <v>854</v>
      </c>
      <c r="T124" s="432"/>
      <c r="U124" s="432"/>
      <c r="V124" s="432"/>
      <c r="W124" s="432"/>
      <c r="X124" s="432"/>
      <c r="Y124" s="432"/>
      <c r="Z124" s="432"/>
      <c r="AA124" s="432"/>
      <c r="AB124" s="432"/>
      <c r="AC124" s="432"/>
      <c r="AD124" s="432"/>
      <c r="AE124" s="432"/>
      <c r="AF124" s="432"/>
      <c r="AG124" s="432"/>
      <c r="AH124" s="432"/>
      <c r="AI124" s="433"/>
      <c r="AJ124" s="432" t="s">
        <v>4787</v>
      </c>
      <c r="AK124" s="434">
        <v>45075</v>
      </c>
      <c r="AL124" s="431"/>
      <c r="AM124" s="434"/>
      <c r="AN124" s="423"/>
      <c r="AO124" s="425"/>
      <c r="AP124" s="435" t="s">
        <v>866</v>
      </c>
      <c r="AQ124" s="429">
        <v>4</v>
      </c>
      <c r="AR124" s="429"/>
      <c r="AS124" s="429"/>
      <c r="AT124" s="429"/>
      <c r="AU124" s="429"/>
      <c r="AV124" s="429"/>
      <c r="AW124" s="429"/>
      <c r="AX124" s="429"/>
      <c r="AY124" s="429"/>
      <c r="AZ124" s="429"/>
      <c r="BA124" s="436"/>
      <c r="BB124" s="429">
        <v>3</v>
      </c>
    </row>
    <row r="125" spans="1:54" ht="24.95" customHeight="1">
      <c r="A125" s="409" t="s">
        <v>6858</v>
      </c>
      <c r="B125" s="410" t="s">
        <v>2215</v>
      </c>
      <c r="C125" s="410">
        <v>91</v>
      </c>
      <c r="D125" s="411" t="s">
        <v>827</v>
      </c>
      <c r="E125" s="411" t="s">
        <v>851</v>
      </c>
      <c r="F125" s="412" t="s">
        <v>5805</v>
      </c>
      <c r="G125" s="412" t="s">
        <v>3</v>
      </c>
      <c r="H125" s="412"/>
      <c r="I125" s="412"/>
      <c r="J125" s="412"/>
      <c r="K125" s="412"/>
      <c r="L125" s="412"/>
      <c r="M125" s="412" t="s">
        <v>852</v>
      </c>
      <c r="N125" s="412" t="s">
        <v>853</v>
      </c>
      <c r="O125" s="412"/>
      <c r="P125" s="408" t="s">
        <v>854</v>
      </c>
      <c r="Q125" s="412" t="s">
        <v>855</v>
      </c>
      <c r="R125" s="412"/>
      <c r="S125" s="412"/>
      <c r="T125" s="412" t="s">
        <v>856</v>
      </c>
      <c r="U125" s="412" t="s">
        <v>857</v>
      </c>
      <c r="V125" s="412" t="s">
        <v>858</v>
      </c>
      <c r="W125" s="412"/>
      <c r="X125" s="412"/>
      <c r="Y125" s="412" t="s">
        <v>859</v>
      </c>
      <c r="Z125" s="412" t="s">
        <v>860</v>
      </c>
      <c r="AA125" s="412" t="s">
        <v>861</v>
      </c>
      <c r="AB125" s="412" t="s">
        <v>862</v>
      </c>
      <c r="AC125" s="412"/>
      <c r="AD125" s="412"/>
      <c r="AE125" s="412" t="s">
        <v>780</v>
      </c>
      <c r="AF125" s="412" t="s">
        <v>863</v>
      </c>
      <c r="AG125" s="412" t="s">
        <v>864</v>
      </c>
      <c r="AH125" s="412" t="s">
        <v>865</v>
      </c>
      <c r="AI125" s="413"/>
      <c r="AJ125" s="412"/>
      <c r="AK125" s="414"/>
      <c r="AL125" s="411"/>
      <c r="AM125" s="414"/>
      <c r="AN125" s="415"/>
      <c r="AO125" s="416"/>
      <c r="AP125" s="417" t="s">
        <v>866</v>
      </c>
      <c r="AQ125" s="418"/>
      <c r="AR125" s="418" t="s">
        <v>664</v>
      </c>
      <c r="AS125" s="418" t="s">
        <v>665</v>
      </c>
      <c r="AT125" s="418"/>
      <c r="AU125" s="418"/>
      <c r="AV125" s="418" t="s">
        <v>851</v>
      </c>
      <c r="AW125" s="418"/>
      <c r="AX125" s="418"/>
      <c r="AY125" s="418"/>
      <c r="AZ125" s="418"/>
      <c r="BA125" s="419">
        <v>25</v>
      </c>
      <c r="BB125" s="418">
        <v>1</v>
      </c>
    </row>
    <row r="126" spans="1:54" ht="24.95" customHeight="1">
      <c r="A126" s="322" t="s">
        <v>6857</v>
      </c>
      <c r="B126" s="19" t="s">
        <v>2215</v>
      </c>
      <c r="C126" s="19">
        <v>91</v>
      </c>
      <c r="D126" s="27" t="s">
        <v>827</v>
      </c>
      <c r="E126" s="27" t="s">
        <v>851</v>
      </c>
      <c r="F126" s="26" t="s">
        <v>5805</v>
      </c>
      <c r="G126" s="26" t="s">
        <v>3</v>
      </c>
      <c r="H126" s="26"/>
      <c r="I126" s="26"/>
      <c r="J126" s="26"/>
      <c r="K126" s="26"/>
      <c r="L126" s="26"/>
      <c r="M126" s="26" t="s">
        <v>852</v>
      </c>
      <c r="N126" s="26" t="s">
        <v>853</v>
      </c>
      <c r="O126" s="26"/>
      <c r="P126" s="26" t="s">
        <v>854</v>
      </c>
      <c r="Q126" s="26" t="s">
        <v>855</v>
      </c>
      <c r="R126" s="26"/>
      <c r="S126" s="26"/>
      <c r="T126" s="26" t="s">
        <v>856</v>
      </c>
      <c r="U126" s="26" t="s">
        <v>857</v>
      </c>
      <c r="V126" s="26" t="s">
        <v>858</v>
      </c>
      <c r="W126" s="26"/>
      <c r="X126" s="26"/>
      <c r="Y126" s="26" t="s">
        <v>859</v>
      </c>
      <c r="Z126" s="26" t="s">
        <v>860</v>
      </c>
      <c r="AA126" s="28" t="s">
        <v>861</v>
      </c>
      <c r="AB126" s="28" t="s">
        <v>862</v>
      </c>
      <c r="AC126" s="28"/>
      <c r="AD126" s="28"/>
      <c r="AE126" s="28" t="s">
        <v>780</v>
      </c>
      <c r="AF126" s="28" t="s">
        <v>863</v>
      </c>
      <c r="AG126" s="28" t="s">
        <v>864</v>
      </c>
      <c r="AH126" s="28" t="s">
        <v>865</v>
      </c>
      <c r="AI126" s="29"/>
      <c r="AJ126" s="30"/>
      <c r="AK126" s="31"/>
      <c r="AL126" s="328"/>
      <c r="AM126" s="329"/>
      <c r="AN126" s="25"/>
      <c r="AO126" s="24"/>
      <c r="AP126" s="258" t="s">
        <v>866</v>
      </c>
      <c r="AQ126" s="259"/>
      <c r="AR126" s="259" t="s">
        <v>664</v>
      </c>
      <c r="AS126" s="259" t="s">
        <v>665</v>
      </c>
      <c r="AT126" s="262"/>
      <c r="AU126" s="262"/>
      <c r="AV126" s="262" t="s">
        <v>851</v>
      </c>
      <c r="AW126" s="262"/>
      <c r="AX126" s="262"/>
      <c r="AY126" s="262"/>
      <c r="AZ126" s="262"/>
      <c r="BA126" s="317">
        <v>25</v>
      </c>
      <c r="BB126" s="390">
        <v>0</v>
      </c>
    </row>
    <row r="127" spans="1:54" ht="24.95" customHeight="1">
      <c r="A127" s="430" t="s">
        <v>4805</v>
      </c>
      <c r="B127" s="422"/>
      <c r="C127" s="422"/>
      <c r="D127" s="431"/>
      <c r="E127" s="431"/>
      <c r="F127" s="432" t="s">
        <v>5817</v>
      </c>
      <c r="G127" s="432"/>
      <c r="H127" s="432"/>
      <c r="I127" s="432"/>
      <c r="J127" s="432"/>
      <c r="K127" s="432"/>
      <c r="L127" s="432"/>
      <c r="M127" s="432"/>
      <c r="N127" s="432"/>
      <c r="O127" s="432"/>
      <c r="P127" s="432"/>
      <c r="Q127" s="432"/>
      <c r="R127" s="432"/>
      <c r="S127" s="420" t="s">
        <v>1779</v>
      </c>
      <c r="T127" s="432"/>
      <c r="U127" s="432"/>
      <c r="V127" s="432"/>
      <c r="W127" s="432"/>
      <c r="X127" s="432"/>
      <c r="Y127" s="432"/>
      <c r="Z127" s="432"/>
      <c r="AA127" s="432"/>
      <c r="AB127" s="432"/>
      <c r="AC127" s="432"/>
      <c r="AD127" s="432"/>
      <c r="AE127" s="432"/>
      <c r="AF127" s="432"/>
      <c r="AG127" s="432"/>
      <c r="AH127" s="432"/>
      <c r="AI127" s="433"/>
      <c r="AJ127" s="432" t="s">
        <v>4787</v>
      </c>
      <c r="AK127" s="434">
        <v>45075</v>
      </c>
      <c r="AL127" s="431"/>
      <c r="AM127" s="434"/>
      <c r="AN127" s="423"/>
      <c r="AO127" s="425"/>
      <c r="AP127" s="435" t="s">
        <v>1788</v>
      </c>
      <c r="AQ127" s="429">
        <v>148</v>
      </c>
      <c r="AR127" s="429"/>
      <c r="AS127" s="429"/>
      <c r="AT127" s="429"/>
      <c r="AU127" s="429"/>
      <c r="AV127" s="429"/>
      <c r="AW127" s="429"/>
      <c r="AX127" s="429"/>
      <c r="AY127" s="429"/>
      <c r="AZ127" s="429"/>
      <c r="BA127" s="436"/>
      <c r="BB127" s="429">
        <v>3</v>
      </c>
    </row>
    <row r="128" spans="1:54" ht="24.95" customHeight="1">
      <c r="A128" s="409" t="s">
        <v>6858</v>
      </c>
      <c r="B128" s="410" t="s">
        <v>2215</v>
      </c>
      <c r="C128" s="410">
        <v>91</v>
      </c>
      <c r="D128" s="411" t="s">
        <v>1351</v>
      </c>
      <c r="E128" s="411" t="s">
        <v>1775</v>
      </c>
      <c r="F128" s="412" t="s">
        <v>5817</v>
      </c>
      <c r="G128" s="412" t="s">
        <v>3</v>
      </c>
      <c r="H128" s="412" t="s">
        <v>1776</v>
      </c>
      <c r="I128" s="412"/>
      <c r="J128" s="412"/>
      <c r="K128" s="412"/>
      <c r="L128" s="412"/>
      <c r="M128" s="412" t="s">
        <v>1777</v>
      </c>
      <c r="N128" s="412" t="s">
        <v>1778</v>
      </c>
      <c r="O128" s="412"/>
      <c r="P128" s="408" t="s">
        <v>1779</v>
      </c>
      <c r="Q128" s="412" t="s">
        <v>1518</v>
      </c>
      <c r="R128" s="412"/>
      <c r="S128" s="412"/>
      <c r="T128" s="412" t="s">
        <v>1780</v>
      </c>
      <c r="U128" s="412" t="s">
        <v>1781</v>
      </c>
      <c r="V128" s="412"/>
      <c r="W128" s="412"/>
      <c r="X128" s="412"/>
      <c r="Y128" s="412" t="s">
        <v>1782</v>
      </c>
      <c r="Z128" s="412"/>
      <c r="AA128" s="412" t="s">
        <v>1783</v>
      </c>
      <c r="AB128" s="412" t="s">
        <v>1784</v>
      </c>
      <c r="AC128" s="412"/>
      <c r="AD128" s="412"/>
      <c r="AE128" s="412" t="s">
        <v>4</v>
      </c>
      <c r="AF128" s="412" t="s">
        <v>1785</v>
      </c>
      <c r="AG128" s="412" t="s">
        <v>1786</v>
      </c>
      <c r="AH128" s="412" t="s">
        <v>1787</v>
      </c>
      <c r="AI128" s="413"/>
      <c r="AJ128" s="412"/>
      <c r="AK128" s="414"/>
      <c r="AL128" s="411"/>
      <c r="AM128" s="414"/>
      <c r="AN128" s="415"/>
      <c r="AO128" s="416"/>
      <c r="AP128" s="417" t="s">
        <v>1788</v>
      </c>
      <c r="AQ128" s="418"/>
      <c r="AR128" s="418" t="s">
        <v>664</v>
      </c>
      <c r="AS128" s="418" t="s">
        <v>665</v>
      </c>
      <c r="AT128" s="418"/>
      <c r="AU128" s="418"/>
      <c r="AV128" s="418" t="s">
        <v>1775</v>
      </c>
      <c r="AW128" s="418"/>
      <c r="AX128" s="418"/>
      <c r="AY128" s="418"/>
      <c r="AZ128" s="418"/>
      <c r="BA128" s="419">
        <v>122</v>
      </c>
      <c r="BB128" s="418">
        <v>1</v>
      </c>
    </row>
    <row r="129" spans="1:54" ht="24.95" customHeight="1">
      <c r="A129" s="322" t="s">
        <v>6857</v>
      </c>
      <c r="B129" s="19" t="s">
        <v>2215</v>
      </c>
      <c r="C129" s="19">
        <v>91</v>
      </c>
      <c r="D129" s="27" t="s">
        <v>1351</v>
      </c>
      <c r="E129" s="27" t="s">
        <v>1775</v>
      </c>
      <c r="F129" s="26" t="s">
        <v>5817</v>
      </c>
      <c r="G129" s="26" t="s">
        <v>3</v>
      </c>
      <c r="H129" s="26" t="s">
        <v>1776</v>
      </c>
      <c r="I129" s="26"/>
      <c r="J129" s="26"/>
      <c r="K129" s="26"/>
      <c r="L129" s="26"/>
      <c r="M129" s="26" t="s">
        <v>1777</v>
      </c>
      <c r="N129" s="26" t="s">
        <v>1778</v>
      </c>
      <c r="O129" s="26"/>
      <c r="P129" s="26" t="s">
        <v>1779</v>
      </c>
      <c r="Q129" s="26" t="s">
        <v>1518</v>
      </c>
      <c r="R129" s="26"/>
      <c r="S129" s="26"/>
      <c r="T129" s="26" t="s">
        <v>1780</v>
      </c>
      <c r="U129" s="26" t="s">
        <v>1781</v>
      </c>
      <c r="V129" s="26"/>
      <c r="W129" s="26"/>
      <c r="X129" s="26"/>
      <c r="Y129" s="26" t="s">
        <v>1782</v>
      </c>
      <c r="Z129" s="26"/>
      <c r="AA129" s="28" t="s">
        <v>1783</v>
      </c>
      <c r="AB129" s="28" t="s">
        <v>1784</v>
      </c>
      <c r="AC129" s="28"/>
      <c r="AD129" s="28"/>
      <c r="AE129" s="28" t="s">
        <v>4</v>
      </c>
      <c r="AF129" s="28" t="s">
        <v>1785</v>
      </c>
      <c r="AG129" s="28" t="s">
        <v>1786</v>
      </c>
      <c r="AH129" s="28" t="s">
        <v>1787</v>
      </c>
      <c r="AI129" s="29"/>
      <c r="AJ129" s="30"/>
      <c r="AK129" s="31"/>
      <c r="AL129" s="328"/>
      <c r="AM129" s="329"/>
      <c r="AN129" s="25"/>
      <c r="AO129" s="24"/>
      <c r="AP129" s="258" t="s">
        <v>1788</v>
      </c>
      <c r="AQ129" s="259"/>
      <c r="AR129" s="259" t="s">
        <v>664</v>
      </c>
      <c r="AS129" s="259" t="s">
        <v>665</v>
      </c>
      <c r="AT129" s="262"/>
      <c r="AU129" s="262"/>
      <c r="AV129" s="262" t="s">
        <v>1775</v>
      </c>
      <c r="AW129" s="262"/>
      <c r="AX129" s="262"/>
      <c r="AY129" s="262"/>
      <c r="AZ129" s="262"/>
      <c r="BA129" s="317">
        <v>122</v>
      </c>
      <c r="BB129" s="390">
        <v>0</v>
      </c>
    </row>
    <row r="130" spans="1:54" ht="24.95" customHeight="1">
      <c r="A130" s="430" t="s">
        <v>4805</v>
      </c>
      <c r="B130" s="422"/>
      <c r="C130" s="422"/>
      <c r="D130" s="431"/>
      <c r="E130" s="431"/>
      <c r="F130" s="432" t="s">
        <v>5819</v>
      </c>
      <c r="G130" s="432"/>
      <c r="H130" s="432"/>
      <c r="I130" s="432"/>
      <c r="J130" s="432"/>
      <c r="K130" s="432"/>
      <c r="L130" s="432"/>
      <c r="M130" s="432"/>
      <c r="N130" s="432"/>
      <c r="O130" s="432"/>
      <c r="P130" s="432"/>
      <c r="Q130" s="432"/>
      <c r="R130" s="432"/>
      <c r="S130" s="407" t="s">
        <v>6416</v>
      </c>
      <c r="T130" s="432"/>
      <c r="U130" s="432"/>
      <c r="V130" s="432"/>
      <c r="W130" s="432"/>
      <c r="X130" s="432"/>
      <c r="Y130" s="432"/>
      <c r="Z130" s="432"/>
      <c r="AA130" s="432"/>
      <c r="AB130" s="432"/>
      <c r="AC130" s="432"/>
      <c r="AD130" s="432"/>
      <c r="AE130" s="432"/>
      <c r="AF130" s="432"/>
      <c r="AG130" s="432"/>
      <c r="AH130" s="432"/>
      <c r="AI130" s="433"/>
      <c r="AJ130" s="432" t="s">
        <v>4787</v>
      </c>
      <c r="AK130" s="434">
        <v>45075</v>
      </c>
      <c r="AL130" s="431"/>
      <c r="AM130" s="434"/>
      <c r="AN130" s="423"/>
      <c r="AO130" s="425"/>
      <c r="AP130" s="435" t="s">
        <v>1530</v>
      </c>
      <c r="AQ130" s="429">
        <v>55</v>
      </c>
      <c r="AR130" s="429"/>
      <c r="AS130" s="429"/>
      <c r="AT130" s="429"/>
      <c r="AU130" s="429"/>
      <c r="AV130" s="429"/>
      <c r="AW130" s="429"/>
      <c r="AX130" s="429"/>
      <c r="AY130" s="429"/>
      <c r="AZ130" s="429"/>
      <c r="BA130" s="436"/>
      <c r="BB130" s="429">
        <v>3</v>
      </c>
    </row>
    <row r="131" spans="1:54" ht="24.95" customHeight="1">
      <c r="A131" s="409" t="s">
        <v>6858</v>
      </c>
      <c r="B131" s="410" t="s">
        <v>2215</v>
      </c>
      <c r="C131" s="410">
        <v>91</v>
      </c>
      <c r="D131" s="411" t="s">
        <v>1351</v>
      </c>
      <c r="E131" s="411" t="s">
        <v>1521</v>
      </c>
      <c r="F131" s="412" t="s">
        <v>5819</v>
      </c>
      <c r="G131" s="412" t="s">
        <v>1522</v>
      </c>
      <c r="H131" s="412"/>
      <c r="I131" s="412"/>
      <c r="J131" s="412"/>
      <c r="K131" s="412"/>
      <c r="L131" s="412"/>
      <c r="M131" s="412">
        <v>1540015</v>
      </c>
      <c r="N131" s="412" t="s">
        <v>1523</v>
      </c>
      <c r="O131" s="412"/>
      <c r="P131" s="407"/>
      <c r="Q131" s="412" t="s">
        <v>1524</v>
      </c>
      <c r="R131" s="412"/>
      <c r="S131" s="412"/>
      <c r="T131" s="412" t="s">
        <v>1525</v>
      </c>
      <c r="U131" s="412"/>
      <c r="V131" s="412"/>
      <c r="W131" s="412"/>
      <c r="X131" s="412"/>
      <c r="Y131" s="412" t="s">
        <v>1526</v>
      </c>
      <c r="Z131" s="412"/>
      <c r="AA131" s="412" t="s">
        <v>1527</v>
      </c>
      <c r="AB131" s="412" t="s">
        <v>1528</v>
      </c>
      <c r="AC131" s="412"/>
      <c r="AD131" s="412"/>
      <c r="AE131" s="412" t="s">
        <v>4</v>
      </c>
      <c r="AF131" s="412" t="s">
        <v>706</v>
      </c>
      <c r="AG131" s="412"/>
      <c r="AH131" s="412" t="s">
        <v>1529</v>
      </c>
      <c r="AI131" s="413"/>
      <c r="AJ131" s="412"/>
      <c r="AK131" s="414"/>
      <c r="AL131" s="411"/>
      <c r="AM131" s="414"/>
      <c r="AN131" s="415"/>
      <c r="AO131" s="416"/>
      <c r="AP131" s="417" t="s">
        <v>1530</v>
      </c>
      <c r="AQ131" s="418"/>
      <c r="AR131" s="418" t="s">
        <v>1311</v>
      </c>
      <c r="AS131" s="418" t="s">
        <v>665</v>
      </c>
      <c r="AT131" s="418"/>
      <c r="AU131" s="418"/>
      <c r="AV131" s="418" t="s">
        <v>1521</v>
      </c>
      <c r="AW131" s="418" t="s">
        <v>2221</v>
      </c>
      <c r="AX131" s="418"/>
      <c r="AY131" s="418"/>
      <c r="AZ131" s="418"/>
      <c r="BA131" s="419">
        <v>95</v>
      </c>
      <c r="BB131" s="418">
        <v>1</v>
      </c>
    </row>
    <row r="132" spans="1:54" ht="24.95" customHeight="1">
      <c r="A132" s="322" t="s">
        <v>6857</v>
      </c>
      <c r="B132" s="19" t="s">
        <v>2215</v>
      </c>
      <c r="C132" s="19">
        <v>91</v>
      </c>
      <c r="D132" s="27" t="s">
        <v>1351</v>
      </c>
      <c r="E132" s="27" t="s">
        <v>1521</v>
      </c>
      <c r="F132" s="26" t="s">
        <v>5819</v>
      </c>
      <c r="G132" s="26" t="s">
        <v>1522</v>
      </c>
      <c r="H132" s="26"/>
      <c r="I132" s="26"/>
      <c r="J132" s="26"/>
      <c r="K132" s="26"/>
      <c r="L132" s="26"/>
      <c r="M132" s="26">
        <v>1540015</v>
      </c>
      <c r="N132" s="26" t="s">
        <v>1523</v>
      </c>
      <c r="O132" s="26"/>
      <c r="P132" s="407" t="s">
        <v>6416</v>
      </c>
      <c r="Q132" s="26" t="s">
        <v>1524</v>
      </c>
      <c r="R132" s="26"/>
      <c r="S132" s="26"/>
      <c r="T132" s="26" t="s">
        <v>1525</v>
      </c>
      <c r="U132" s="26"/>
      <c r="V132" s="26"/>
      <c r="W132" s="26"/>
      <c r="X132" s="26"/>
      <c r="Y132" s="26" t="s">
        <v>1526</v>
      </c>
      <c r="Z132" s="26"/>
      <c r="AA132" s="28" t="s">
        <v>1527</v>
      </c>
      <c r="AB132" s="28" t="s">
        <v>1528</v>
      </c>
      <c r="AC132" s="28"/>
      <c r="AD132" s="28"/>
      <c r="AE132" s="28" t="s">
        <v>4</v>
      </c>
      <c r="AF132" s="28" t="s">
        <v>706</v>
      </c>
      <c r="AG132" s="28"/>
      <c r="AH132" s="28" t="s">
        <v>1529</v>
      </c>
      <c r="AI132" s="29"/>
      <c r="AJ132" s="30" t="s">
        <v>4787</v>
      </c>
      <c r="AK132" s="31">
        <v>45075</v>
      </c>
      <c r="AL132" s="328"/>
      <c r="AM132" s="329"/>
      <c r="AN132" s="25"/>
      <c r="AO132" s="24"/>
      <c r="AP132" s="258" t="s">
        <v>1530</v>
      </c>
      <c r="AQ132" s="259"/>
      <c r="AR132" s="259" t="s">
        <v>1311</v>
      </c>
      <c r="AS132" s="259" t="s">
        <v>665</v>
      </c>
      <c r="AT132" s="262"/>
      <c r="AU132" s="262"/>
      <c r="AV132" s="262" t="s">
        <v>1521</v>
      </c>
      <c r="AW132" s="262" t="s">
        <v>2221</v>
      </c>
      <c r="AX132" s="262"/>
      <c r="AY132" s="262"/>
      <c r="AZ132" s="262"/>
      <c r="BA132" s="317">
        <v>95</v>
      </c>
      <c r="BB132" s="390">
        <v>0</v>
      </c>
    </row>
    <row r="133" spans="1:54" ht="24.95" customHeight="1">
      <c r="A133" s="430" t="s">
        <v>4805</v>
      </c>
      <c r="B133" s="422"/>
      <c r="C133" s="422"/>
      <c r="D133" s="431"/>
      <c r="E133" s="431"/>
      <c r="F133" s="432" t="s">
        <v>5820</v>
      </c>
      <c r="G133" s="432"/>
      <c r="H133" s="432"/>
      <c r="I133" s="432"/>
      <c r="J133" s="432"/>
      <c r="K133" s="432"/>
      <c r="L133" s="432"/>
      <c r="M133" s="432"/>
      <c r="N133" s="432"/>
      <c r="O133" s="432"/>
      <c r="P133" s="432"/>
      <c r="Q133" s="432"/>
      <c r="R133" s="432"/>
      <c r="S133" s="420" t="s">
        <v>685</v>
      </c>
      <c r="T133" s="432"/>
      <c r="U133" s="432"/>
      <c r="V133" s="432"/>
      <c r="W133" s="432"/>
      <c r="X133" s="432"/>
      <c r="Y133" s="432"/>
      <c r="Z133" s="432"/>
      <c r="AA133" s="432"/>
      <c r="AB133" s="432"/>
      <c r="AC133" s="432"/>
      <c r="AD133" s="432"/>
      <c r="AE133" s="432"/>
      <c r="AF133" s="432"/>
      <c r="AG133" s="432"/>
      <c r="AH133" s="432"/>
      <c r="AI133" s="433"/>
      <c r="AJ133" s="432" t="s">
        <v>4787</v>
      </c>
      <c r="AK133" s="434">
        <v>45075</v>
      </c>
      <c r="AL133" s="431"/>
      <c r="AM133" s="434"/>
      <c r="AN133" s="423"/>
      <c r="AO133" s="425"/>
      <c r="AP133" s="435" t="s">
        <v>689</v>
      </c>
      <c r="AQ133" s="429">
        <v>222</v>
      </c>
      <c r="AR133" s="429"/>
      <c r="AS133" s="429"/>
      <c r="AT133" s="429"/>
      <c r="AU133" s="429"/>
      <c r="AV133" s="429"/>
      <c r="AW133" s="429"/>
      <c r="AX133" s="429"/>
      <c r="AY133" s="429"/>
      <c r="AZ133" s="429"/>
      <c r="BA133" s="436"/>
      <c r="BB133" s="429">
        <v>3</v>
      </c>
    </row>
    <row r="134" spans="1:54" ht="24.95" customHeight="1">
      <c r="A134" s="409" t="s">
        <v>6858</v>
      </c>
      <c r="B134" s="410" t="s">
        <v>5209</v>
      </c>
      <c r="C134" s="410">
        <v>5</v>
      </c>
      <c r="D134" s="411" t="s">
        <v>5210</v>
      </c>
      <c r="E134" s="411">
        <v>2</v>
      </c>
      <c r="F134" s="412" t="s">
        <v>5820</v>
      </c>
      <c r="G134" s="412" t="s">
        <v>5324</v>
      </c>
      <c r="H134" s="412"/>
      <c r="I134" s="412"/>
      <c r="J134" s="412"/>
      <c r="K134" s="412"/>
      <c r="L134" s="412"/>
      <c r="M134" s="412" t="s">
        <v>5325</v>
      </c>
      <c r="N134" s="412" t="s">
        <v>5326</v>
      </c>
      <c r="O134" s="412"/>
      <c r="P134" s="412"/>
      <c r="Q134" s="408" t="s">
        <v>685</v>
      </c>
      <c r="R134" s="412"/>
      <c r="S134" s="412"/>
      <c r="T134" s="412" t="s">
        <v>5327</v>
      </c>
      <c r="U134" s="412" t="s">
        <v>5328</v>
      </c>
      <c r="V134" s="412"/>
      <c r="W134" s="412"/>
      <c r="X134" s="412"/>
      <c r="Y134" s="412" t="s">
        <v>5329</v>
      </c>
      <c r="Z134" s="412" t="s">
        <v>5217</v>
      </c>
      <c r="AA134" s="412" t="s">
        <v>686</v>
      </c>
      <c r="AB134" s="412" t="s">
        <v>5330</v>
      </c>
      <c r="AC134" s="412"/>
      <c r="AD134" s="412"/>
      <c r="AE134" s="412" t="s">
        <v>687</v>
      </c>
      <c r="AF134" s="412" t="s">
        <v>688</v>
      </c>
      <c r="AG134" s="412" t="s">
        <v>5331</v>
      </c>
      <c r="AH134" s="412" t="s">
        <v>5332</v>
      </c>
      <c r="AI134" s="413"/>
      <c r="AJ134" s="412"/>
      <c r="AK134" s="414"/>
      <c r="AL134" s="411"/>
      <c r="AM134" s="414"/>
      <c r="AN134" s="415"/>
      <c r="AO134" s="416"/>
      <c r="AP134" s="417" t="s">
        <v>689</v>
      </c>
      <c r="AQ134" s="418"/>
      <c r="AR134" s="418" t="s">
        <v>664</v>
      </c>
      <c r="AS134" s="418" t="s">
        <v>665</v>
      </c>
      <c r="AT134" s="418"/>
      <c r="AU134" s="418"/>
      <c r="AV134" s="418"/>
      <c r="AW134" s="418"/>
      <c r="AX134" s="418"/>
      <c r="AY134" s="418"/>
      <c r="AZ134" s="418"/>
      <c r="BA134" s="419">
        <v>12</v>
      </c>
      <c r="BB134" s="418">
        <v>1</v>
      </c>
    </row>
    <row r="135" spans="1:54" ht="24.95" customHeight="1">
      <c r="A135" s="322" t="s">
        <v>6857</v>
      </c>
      <c r="B135" s="19" t="s">
        <v>5209</v>
      </c>
      <c r="C135" s="19">
        <v>5</v>
      </c>
      <c r="D135" s="27" t="s">
        <v>5210</v>
      </c>
      <c r="E135" s="27">
        <v>2</v>
      </c>
      <c r="F135" s="26" t="s">
        <v>5820</v>
      </c>
      <c r="G135" s="26" t="s">
        <v>5324</v>
      </c>
      <c r="H135" s="26"/>
      <c r="I135" s="26"/>
      <c r="J135" s="26"/>
      <c r="K135" s="26"/>
      <c r="L135" s="26"/>
      <c r="M135" s="26" t="s">
        <v>5325</v>
      </c>
      <c r="N135" s="26" t="s">
        <v>5326</v>
      </c>
      <c r="O135" s="26"/>
      <c r="P135" s="26"/>
      <c r="Q135" s="26" t="s">
        <v>685</v>
      </c>
      <c r="R135" s="26"/>
      <c r="S135" s="26"/>
      <c r="T135" s="26" t="s">
        <v>5327</v>
      </c>
      <c r="U135" s="26" t="s">
        <v>5328</v>
      </c>
      <c r="V135" s="26"/>
      <c r="W135" s="26"/>
      <c r="X135" s="26"/>
      <c r="Y135" s="26" t="s">
        <v>5329</v>
      </c>
      <c r="Z135" s="26" t="s">
        <v>5217</v>
      </c>
      <c r="AA135" s="28" t="s">
        <v>686</v>
      </c>
      <c r="AB135" s="28" t="s">
        <v>5330</v>
      </c>
      <c r="AC135" s="28"/>
      <c r="AD135" s="28"/>
      <c r="AE135" s="28" t="s">
        <v>687</v>
      </c>
      <c r="AF135" s="28" t="s">
        <v>688</v>
      </c>
      <c r="AG135" s="28" t="s">
        <v>5331</v>
      </c>
      <c r="AH135" s="28" t="s">
        <v>5332</v>
      </c>
      <c r="AI135" s="29"/>
      <c r="AJ135" s="30"/>
      <c r="AK135" s="31"/>
      <c r="AL135" s="328"/>
      <c r="AM135" s="329"/>
      <c r="AN135" s="25"/>
      <c r="AO135" s="24"/>
      <c r="AP135" s="258" t="s">
        <v>689</v>
      </c>
      <c r="AQ135" s="259"/>
      <c r="AR135" s="259" t="s">
        <v>664</v>
      </c>
      <c r="AS135" s="259" t="s">
        <v>665</v>
      </c>
      <c r="AT135" s="262"/>
      <c r="AU135" s="262"/>
      <c r="AV135" s="262"/>
      <c r="AW135" s="262"/>
      <c r="AX135" s="262"/>
      <c r="AY135" s="262"/>
      <c r="AZ135" s="262"/>
      <c r="BA135" s="317">
        <v>12</v>
      </c>
      <c r="BB135" s="390">
        <v>0</v>
      </c>
    </row>
    <row r="136" spans="1:54" ht="24.95" customHeight="1">
      <c r="A136" s="430" t="s">
        <v>4805</v>
      </c>
      <c r="B136" s="422"/>
      <c r="C136" s="422"/>
      <c r="D136" s="431"/>
      <c r="E136" s="431"/>
      <c r="F136" s="432" t="s">
        <v>5821</v>
      </c>
      <c r="G136" s="432"/>
      <c r="H136" s="432"/>
      <c r="I136" s="432"/>
      <c r="J136" s="432"/>
      <c r="K136" s="432"/>
      <c r="L136" s="432"/>
      <c r="M136" s="432"/>
      <c r="N136" s="432"/>
      <c r="O136" s="432"/>
      <c r="P136" s="432"/>
      <c r="Q136" s="432"/>
      <c r="R136" s="432"/>
      <c r="S136" s="420" t="s">
        <v>708</v>
      </c>
      <c r="T136" s="432"/>
      <c r="U136" s="432"/>
      <c r="V136" s="432"/>
      <c r="W136" s="432"/>
      <c r="X136" s="432"/>
      <c r="Y136" s="432"/>
      <c r="Z136" s="432"/>
      <c r="AA136" s="432"/>
      <c r="AB136" s="432"/>
      <c r="AC136" s="432"/>
      <c r="AD136" s="432"/>
      <c r="AE136" s="432"/>
      <c r="AF136" s="432"/>
      <c r="AG136" s="432"/>
      <c r="AH136" s="432"/>
      <c r="AI136" s="433"/>
      <c r="AJ136" s="432" t="s">
        <v>4787</v>
      </c>
      <c r="AK136" s="434">
        <v>45075</v>
      </c>
      <c r="AL136" s="431"/>
      <c r="AM136" s="434"/>
      <c r="AN136" s="423"/>
      <c r="AO136" s="425"/>
      <c r="AP136" s="435" t="s">
        <v>711</v>
      </c>
      <c r="AQ136" s="429">
        <v>20</v>
      </c>
      <c r="AR136" s="429"/>
      <c r="AS136" s="429"/>
      <c r="AT136" s="429"/>
      <c r="AU136" s="429"/>
      <c r="AV136" s="429"/>
      <c r="AW136" s="429"/>
      <c r="AX136" s="429"/>
      <c r="AY136" s="429"/>
      <c r="AZ136" s="429"/>
      <c r="BA136" s="436"/>
      <c r="BB136" s="429">
        <v>3</v>
      </c>
    </row>
    <row r="137" spans="1:54" ht="24.95" customHeight="1">
      <c r="A137" s="409" t="s">
        <v>6858</v>
      </c>
      <c r="B137" s="410" t="s">
        <v>5333</v>
      </c>
      <c r="C137" s="410">
        <v>7</v>
      </c>
      <c r="D137" s="411" t="s">
        <v>5334</v>
      </c>
      <c r="E137" s="411">
        <v>1</v>
      </c>
      <c r="F137" s="412" t="s">
        <v>5821</v>
      </c>
      <c r="G137" s="412" t="s">
        <v>5335</v>
      </c>
      <c r="H137" s="412"/>
      <c r="I137" s="412"/>
      <c r="J137" s="412"/>
      <c r="K137" s="412"/>
      <c r="L137" s="412"/>
      <c r="M137" s="412" t="s">
        <v>5336</v>
      </c>
      <c r="N137" s="412" t="s">
        <v>5337</v>
      </c>
      <c r="O137" s="412"/>
      <c r="P137" s="408" t="s">
        <v>708</v>
      </c>
      <c r="Q137" s="412" t="s">
        <v>5338</v>
      </c>
      <c r="R137" s="412" t="s">
        <v>5338</v>
      </c>
      <c r="S137" s="412"/>
      <c r="T137" s="412"/>
      <c r="U137" s="412" t="s">
        <v>5339</v>
      </c>
      <c r="V137" s="412"/>
      <c r="W137" s="412"/>
      <c r="X137" s="412"/>
      <c r="Y137" s="412" t="s">
        <v>5340</v>
      </c>
      <c r="Z137" s="412" t="s">
        <v>709</v>
      </c>
      <c r="AA137" s="412" t="s">
        <v>5341</v>
      </c>
      <c r="AB137" s="412" t="s">
        <v>5342</v>
      </c>
      <c r="AC137" s="412"/>
      <c r="AD137" s="412"/>
      <c r="AE137" s="412" t="s">
        <v>4</v>
      </c>
      <c r="AF137" s="412" t="s">
        <v>5</v>
      </c>
      <c r="AG137" s="412" t="s">
        <v>710</v>
      </c>
      <c r="AH137" s="412" t="s">
        <v>5343</v>
      </c>
      <c r="AI137" s="413"/>
      <c r="AJ137" s="412"/>
      <c r="AK137" s="414"/>
      <c r="AL137" s="411"/>
      <c r="AM137" s="414"/>
      <c r="AN137" s="415"/>
      <c r="AO137" s="416"/>
      <c r="AP137" s="417" t="s">
        <v>711</v>
      </c>
      <c r="AQ137" s="418"/>
      <c r="AR137" s="418" t="s">
        <v>664</v>
      </c>
      <c r="AS137" s="418" t="s">
        <v>665</v>
      </c>
      <c r="AT137" s="418"/>
      <c r="AU137" s="418"/>
      <c r="AV137" s="418"/>
      <c r="AW137" s="418"/>
      <c r="AX137" s="418"/>
      <c r="AY137" s="418"/>
      <c r="AZ137" s="418"/>
      <c r="BA137" s="419">
        <v>19</v>
      </c>
      <c r="BB137" s="418">
        <v>1</v>
      </c>
    </row>
    <row r="138" spans="1:54" ht="24.95" customHeight="1">
      <c r="A138" s="322" t="s">
        <v>6857</v>
      </c>
      <c r="B138" s="19" t="s">
        <v>5333</v>
      </c>
      <c r="C138" s="19">
        <v>7</v>
      </c>
      <c r="D138" s="27" t="s">
        <v>5334</v>
      </c>
      <c r="E138" s="27">
        <v>1</v>
      </c>
      <c r="F138" s="26" t="s">
        <v>5821</v>
      </c>
      <c r="G138" s="26" t="s">
        <v>5335</v>
      </c>
      <c r="H138" s="26"/>
      <c r="I138" s="26"/>
      <c r="J138" s="26"/>
      <c r="K138" s="26"/>
      <c r="L138" s="26"/>
      <c r="M138" s="26" t="s">
        <v>5336</v>
      </c>
      <c r="N138" s="26" t="s">
        <v>5337</v>
      </c>
      <c r="O138" s="26"/>
      <c r="P138" s="26" t="s">
        <v>708</v>
      </c>
      <c r="Q138" s="26" t="s">
        <v>5338</v>
      </c>
      <c r="R138" s="26" t="s">
        <v>5338</v>
      </c>
      <c r="S138" s="26"/>
      <c r="T138" s="26"/>
      <c r="U138" s="26" t="s">
        <v>5339</v>
      </c>
      <c r="V138" s="26"/>
      <c r="W138" s="26"/>
      <c r="X138" s="26"/>
      <c r="Y138" s="26" t="s">
        <v>5340</v>
      </c>
      <c r="Z138" s="26" t="s">
        <v>709</v>
      </c>
      <c r="AA138" s="28" t="s">
        <v>5341</v>
      </c>
      <c r="AB138" s="28" t="s">
        <v>5342</v>
      </c>
      <c r="AC138" s="28"/>
      <c r="AD138" s="28"/>
      <c r="AE138" s="28" t="s">
        <v>4</v>
      </c>
      <c r="AF138" s="28" t="s">
        <v>5</v>
      </c>
      <c r="AG138" s="28" t="s">
        <v>710</v>
      </c>
      <c r="AH138" s="28" t="s">
        <v>5343</v>
      </c>
      <c r="AI138" s="29"/>
      <c r="AJ138" s="30"/>
      <c r="AK138" s="31"/>
      <c r="AL138" s="328"/>
      <c r="AM138" s="329"/>
      <c r="AN138" s="25"/>
      <c r="AO138" s="24"/>
      <c r="AP138" s="258" t="s">
        <v>711</v>
      </c>
      <c r="AQ138" s="259"/>
      <c r="AR138" s="259" t="s">
        <v>664</v>
      </c>
      <c r="AS138" s="259" t="s">
        <v>665</v>
      </c>
      <c r="AT138" s="262"/>
      <c r="AU138" s="262"/>
      <c r="AV138" s="262"/>
      <c r="AW138" s="262"/>
      <c r="AX138" s="262"/>
      <c r="AY138" s="262"/>
      <c r="AZ138" s="262"/>
      <c r="BA138" s="317">
        <v>19</v>
      </c>
      <c r="BB138" s="390">
        <v>0</v>
      </c>
    </row>
    <row r="139" spans="1:54" ht="24.95" customHeight="1">
      <c r="A139" s="430" t="s">
        <v>4805</v>
      </c>
      <c r="B139" s="422"/>
      <c r="C139" s="422"/>
      <c r="D139" s="431"/>
      <c r="E139" s="431"/>
      <c r="F139" s="432" t="s">
        <v>6251</v>
      </c>
      <c r="G139" s="432"/>
      <c r="H139" s="432"/>
      <c r="I139" s="432"/>
      <c r="J139" s="432"/>
      <c r="K139" s="432"/>
      <c r="L139" s="432"/>
      <c r="M139" s="432"/>
      <c r="N139" s="432"/>
      <c r="O139" s="432"/>
      <c r="P139" s="432"/>
      <c r="Q139" s="432"/>
      <c r="R139" s="432"/>
      <c r="S139" s="407" t="s">
        <v>6529</v>
      </c>
      <c r="T139" s="432"/>
      <c r="U139" s="432"/>
      <c r="V139" s="432"/>
      <c r="W139" s="432"/>
      <c r="X139" s="432"/>
      <c r="Y139" s="432"/>
      <c r="Z139" s="432"/>
      <c r="AA139" s="432"/>
      <c r="AB139" s="432"/>
      <c r="AC139" s="432"/>
      <c r="AD139" s="432"/>
      <c r="AE139" s="432"/>
      <c r="AF139" s="432"/>
      <c r="AG139" s="432"/>
      <c r="AH139" s="432"/>
      <c r="AI139" s="433"/>
      <c r="AJ139" s="432" t="s">
        <v>4787</v>
      </c>
      <c r="AK139" s="434">
        <v>45075</v>
      </c>
      <c r="AL139" s="431"/>
      <c r="AM139" s="434"/>
      <c r="AN139" s="423"/>
      <c r="AO139" s="425"/>
      <c r="AP139" s="435" t="s">
        <v>4386</v>
      </c>
      <c r="AQ139" s="429">
        <v>114</v>
      </c>
      <c r="AR139" s="429"/>
      <c r="AS139" s="429"/>
      <c r="AT139" s="429"/>
      <c r="AU139" s="429"/>
      <c r="AV139" s="429"/>
      <c r="AW139" s="429"/>
      <c r="AX139" s="429"/>
      <c r="AY139" s="429"/>
      <c r="AZ139" s="429"/>
      <c r="BA139" s="436"/>
      <c r="BB139" s="429">
        <v>3</v>
      </c>
    </row>
    <row r="140" spans="1:54" ht="24.95" customHeight="1">
      <c r="A140" s="409" t="s">
        <v>6858</v>
      </c>
      <c r="B140" s="410" t="s">
        <v>2210</v>
      </c>
      <c r="C140" s="410">
        <v>30</v>
      </c>
      <c r="D140" s="411" t="s">
        <v>4364</v>
      </c>
      <c r="E140" s="411"/>
      <c r="F140" s="412" t="s">
        <v>6251</v>
      </c>
      <c r="G140" s="412" t="s">
        <v>3</v>
      </c>
      <c r="H140" s="412"/>
      <c r="I140" s="412"/>
      <c r="J140" s="412"/>
      <c r="K140" s="412"/>
      <c r="L140" s="412"/>
      <c r="M140" s="412"/>
      <c r="N140" s="412"/>
      <c r="O140" s="412"/>
      <c r="P140" s="407"/>
      <c r="Q140" s="412"/>
      <c r="R140" s="412"/>
      <c r="S140" s="412"/>
      <c r="T140" s="412"/>
      <c r="U140" s="412" t="s">
        <v>4365</v>
      </c>
      <c r="V140" s="412"/>
      <c r="W140" s="412"/>
      <c r="X140" s="412"/>
      <c r="Y140" s="412"/>
      <c r="Z140" s="412" t="s">
        <v>4385</v>
      </c>
      <c r="AA140" s="412"/>
      <c r="AB140" s="412"/>
      <c r="AC140" s="412"/>
      <c r="AD140" s="412"/>
      <c r="AE140" s="412"/>
      <c r="AF140" s="412"/>
      <c r="AG140" s="412"/>
      <c r="AH140" s="412"/>
      <c r="AI140" s="413"/>
      <c r="AJ140" s="412"/>
      <c r="AK140" s="414"/>
      <c r="AL140" s="411"/>
      <c r="AM140" s="414"/>
      <c r="AN140" s="415" t="s">
        <v>2256</v>
      </c>
      <c r="AO140" s="416">
        <v>45060</v>
      </c>
      <c r="AP140" s="417" t="s">
        <v>4386</v>
      </c>
      <c r="AQ140" s="418"/>
      <c r="AR140" s="418" t="s">
        <v>671</v>
      </c>
      <c r="AS140" s="418" t="s">
        <v>4387</v>
      </c>
      <c r="AT140" s="418"/>
      <c r="AU140" s="418"/>
      <c r="AV140" s="418"/>
      <c r="AW140" s="418"/>
      <c r="AX140" s="418"/>
      <c r="AY140" s="418"/>
      <c r="AZ140" s="418"/>
      <c r="BA140" s="419">
        <v>532</v>
      </c>
      <c r="BB140" s="418">
        <v>2</v>
      </c>
    </row>
    <row r="141" spans="1:54" ht="24.95" customHeight="1">
      <c r="A141" s="322" t="s">
        <v>6857</v>
      </c>
      <c r="B141" s="19" t="s">
        <v>2210</v>
      </c>
      <c r="C141" s="19">
        <v>30</v>
      </c>
      <c r="D141" s="27" t="s">
        <v>4364</v>
      </c>
      <c r="E141" s="27"/>
      <c r="F141" s="26" t="s">
        <v>6251</v>
      </c>
      <c r="G141" s="26" t="s">
        <v>3</v>
      </c>
      <c r="H141" s="26"/>
      <c r="I141" s="26"/>
      <c r="J141" s="26"/>
      <c r="K141" s="26"/>
      <c r="L141" s="26"/>
      <c r="M141" s="26"/>
      <c r="N141" s="26"/>
      <c r="O141" s="26"/>
      <c r="P141" s="407" t="s">
        <v>6529</v>
      </c>
      <c r="Q141" s="26"/>
      <c r="R141" s="26"/>
      <c r="S141" s="26"/>
      <c r="T141" s="26"/>
      <c r="U141" s="26" t="s">
        <v>4365</v>
      </c>
      <c r="V141" s="26"/>
      <c r="W141" s="26"/>
      <c r="X141" s="26"/>
      <c r="Y141" s="26"/>
      <c r="Z141" s="26" t="s">
        <v>4385</v>
      </c>
      <c r="AA141" s="28"/>
      <c r="AB141" s="28"/>
      <c r="AC141" s="28"/>
      <c r="AD141" s="28"/>
      <c r="AE141" s="28"/>
      <c r="AF141" s="28"/>
      <c r="AG141" s="28"/>
      <c r="AH141" s="28"/>
      <c r="AI141" s="29"/>
      <c r="AJ141" s="30" t="s">
        <v>4787</v>
      </c>
      <c r="AK141" s="31">
        <v>45075</v>
      </c>
      <c r="AL141" s="328"/>
      <c r="AM141" s="329"/>
      <c r="AN141" s="25"/>
      <c r="AO141" s="24"/>
      <c r="AP141" s="258" t="s">
        <v>4386</v>
      </c>
      <c r="AQ141" s="259"/>
      <c r="AR141" s="259" t="s">
        <v>671</v>
      </c>
      <c r="AS141" s="259" t="s">
        <v>4387</v>
      </c>
      <c r="AT141" s="262"/>
      <c r="AU141" s="262"/>
      <c r="AV141" s="262"/>
      <c r="AW141" s="262"/>
      <c r="AX141" s="262"/>
      <c r="AY141" s="262"/>
      <c r="AZ141" s="262"/>
      <c r="BA141" s="317">
        <v>532</v>
      </c>
      <c r="BB141" s="390">
        <v>0</v>
      </c>
    </row>
    <row r="142" spans="1:54" ht="24.95" customHeight="1">
      <c r="A142" s="430" t="s">
        <v>4805</v>
      </c>
      <c r="B142" s="422"/>
      <c r="C142" s="422"/>
      <c r="D142" s="431"/>
      <c r="E142" s="431"/>
      <c r="F142" s="432" t="s">
        <v>5823</v>
      </c>
      <c r="G142" s="432"/>
      <c r="H142" s="432"/>
      <c r="I142" s="432"/>
      <c r="J142" s="432"/>
      <c r="K142" s="432"/>
      <c r="L142" s="432"/>
      <c r="M142" s="432"/>
      <c r="N142" s="432"/>
      <c r="O142" s="432"/>
      <c r="P142" s="432"/>
      <c r="Q142" s="432"/>
      <c r="R142" s="432"/>
      <c r="S142" s="407" t="s">
        <v>4792</v>
      </c>
      <c r="T142" s="432"/>
      <c r="U142" s="432"/>
      <c r="V142" s="432"/>
      <c r="W142" s="432"/>
      <c r="X142" s="432"/>
      <c r="Y142" s="432"/>
      <c r="Z142" s="432"/>
      <c r="AA142" s="432"/>
      <c r="AB142" s="432"/>
      <c r="AC142" s="432"/>
      <c r="AD142" s="432"/>
      <c r="AE142" s="432"/>
      <c r="AF142" s="432"/>
      <c r="AG142" s="432"/>
      <c r="AH142" s="432"/>
      <c r="AI142" s="433"/>
      <c r="AJ142" s="432" t="s">
        <v>4787</v>
      </c>
      <c r="AK142" s="434">
        <v>45075</v>
      </c>
      <c r="AL142" s="431"/>
      <c r="AM142" s="434"/>
      <c r="AN142" s="423"/>
      <c r="AO142" s="425"/>
      <c r="AP142" s="435" t="s">
        <v>717</v>
      </c>
      <c r="AQ142" s="429">
        <v>8</v>
      </c>
      <c r="AR142" s="429"/>
      <c r="AS142" s="429"/>
      <c r="AT142" s="429"/>
      <c r="AU142" s="429"/>
      <c r="AV142" s="429"/>
      <c r="AW142" s="429"/>
      <c r="AX142" s="429"/>
      <c r="AY142" s="429"/>
      <c r="AZ142" s="429"/>
      <c r="BA142" s="436"/>
      <c r="BB142" s="429">
        <v>3</v>
      </c>
    </row>
    <row r="143" spans="1:54" ht="24.95" customHeight="1">
      <c r="A143" s="409" t="s">
        <v>6858</v>
      </c>
      <c r="B143" s="410" t="s">
        <v>5333</v>
      </c>
      <c r="C143" s="410">
        <v>7</v>
      </c>
      <c r="D143" s="411" t="s">
        <v>5334</v>
      </c>
      <c r="E143" s="411">
        <v>3</v>
      </c>
      <c r="F143" s="412" t="s">
        <v>5823</v>
      </c>
      <c r="G143" s="412" t="s">
        <v>5344</v>
      </c>
      <c r="H143" s="412"/>
      <c r="I143" s="412"/>
      <c r="J143" s="412" t="s">
        <v>5345</v>
      </c>
      <c r="K143" s="412" t="s">
        <v>5346</v>
      </c>
      <c r="L143" s="412"/>
      <c r="M143" s="412" t="s">
        <v>5347</v>
      </c>
      <c r="N143" s="412" t="s">
        <v>5348</v>
      </c>
      <c r="O143" s="412"/>
      <c r="P143" s="412" t="s">
        <v>5349</v>
      </c>
      <c r="Q143" s="412" t="s">
        <v>5350</v>
      </c>
      <c r="R143" s="407"/>
      <c r="S143" s="412" t="s">
        <v>5351</v>
      </c>
      <c r="T143" s="412"/>
      <c r="U143" s="412"/>
      <c r="V143" s="412"/>
      <c r="W143" s="412"/>
      <c r="X143" s="412"/>
      <c r="Y143" s="412" t="s">
        <v>5352</v>
      </c>
      <c r="Z143" s="412" t="s">
        <v>714</v>
      </c>
      <c r="AA143" s="412" t="s">
        <v>5353</v>
      </c>
      <c r="AB143" s="412" t="s">
        <v>715</v>
      </c>
      <c r="AC143" s="412"/>
      <c r="AD143" s="412"/>
      <c r="AE143" s="412" t="s">
        <v>4</v>
      </c>
      <c r="AF143" s="412" t="s">
        <v>716</v>
      </c>
      <c r="AG143" s="412" t="s">
        <v>5354</v>
      </c>
      <c r="AH143" s="412" t="s">
        <v>5355</v>
      </c>
      <c r="AI143" s="413" t="s">
        <v>5356</v>
      </c>
      <c r="AJ143" s="412"/>
      <c r="AK143" s="414"/>
      <c r="AL143" s="411"/>
      <c r="AM143" s="414"/>
      <c r="AN143" s="415"/>
      <c r="AO143" s="416"/>
      <c r="AP143" s="417" t="s">
        <v>717</v>
      </c>
      <c r="AQ143" s="418"/>
      <c r="AR143" s="418" t="s">
        <v>664</v>
      </c>
      <c r="AS143" s="418" t="s">
        <v>665</v>
      </c>
      <c r="AT143" s="418"/>
      <c r="AU143" s="418"/>
      <c r="AV143" s="418"/>
      <c r="AW143" s="418"/>
      <c r="AX143" s="418"/>
      <c r="AY143" s="418"/>
      <c r="AZ143" s="418"/>
      <c r="BA143" s="419">
        <v>21</v>
      </c>
      <c r="BB143" s="418">
        <v>1</v>
      </c>
    </row>
    <row r="144" spans="1:54" ht="24.95" customHeight="1">
      <c r="A144" s="322" t="s">
        <v>6857</v>
      </c>
      <c r="B144" s="19" t="s">
        <v>5333</v>
      </c>
      <c r="C144" s="19">
        <v>7</v>
      </c>
      <c r="D144" s="20" t="s">
        <v>5334</v>
      </c>
      <c r="E144" s="27">
        <v>3</v>
      </c>
      <c r="F144" s="26" t="s">
        <v>5823</v>
      </c>
      <c r="G144" s="26" t="s">
        <v>5344</v>
      </c>
      <c r="H144" s="26"/>
      <c r="I144" s="26"/>
      <c r="J144" s="26" t="s">
        <v>5345</v>
      </c>
      <c r="K144" s="26" t="s">
        <v>5346</v>
      </c>
      <c r="L144" s="26"/>
      <c r="M144" s="26" t="s">
        <v>5347</v>
      </c>
      <c r="N144" s="26" t="s">
        <v>5348</v>
      </c>
      <c r="O144" s="26"/>
      <c r="P144" s="26" t="s">
        <v>5349</v>
      </c>
      <c r="Q144" s="26" t="s">
        <v>5350</v>
      </c>
      <c r="R144" s="407" t="s">
        <v>4792</v>
      </c>
      <c r="S144" s="26" t="s">
        <v>5351</v>
      </c>
      <c r="T144" s="26"/>
      <c r="U144" s="26"/>
      <c r="V144" s="26"/>
      <c r="W144" s="26"/>
      <c r="X144" s="26"/>
      <c r="Y144" s="26" t="s">
        <v>5352</v>
      </c>
      <c r="Z144" s="26" t="s">
        <v>714</v>
      </c>
      <c r="AA144" s="28" t="s">
        <v>5353</v>
      </c>
      <c r="AB144" s="28" t="s">
        <v>715</v>
      </c>
      <c r="AC144" s="28"/>
      <c r="AD144" s="28"/>
      <c r="AE144" s="28" t="s">
        <v>4</v>
      </c>
      <c r="AF144" s="28" t="s">
        <v>716</v>
      </c>
      <c r="AG144" s="28" t="s">
        <v>5354</v>
      </c>
      <c r="AH144" s="28" t="s">
        <v>5355</v>
      </c>
      <c r="AI144" s="29" t="s">
        <v>5356</v>
      </c>
      <c r="AJ144" s="30" t="s">
        <v>4787</v>
      </c>
      <c r="AK144" s="31">
        <v>45075</v>
      </c>
      <c r="AL144" s="328"/>
      <c r="AM144" s="329"/>
      <c r="AN144" s="25"/>
      <c r="AO144" s="24"/>
      <c r="AP144" s="258" t="s">
        <v>717</v>
      </c>
      <c r="AQ144" s="259"/>
      <c r="AR144" s="259" t="s">
        <v>664</v>
      </c>
      <c r="AS144" s="259" t="s">
        <v>665</v>
      </c>
      <c r="AT144" s="262"/>
      <c r="AU144" s="262"/>
      <c r="AV144" s="262"/>
      <c r="AW144" s="262"/>
      <c r="AX144" s="262"/>
      <c r="AY144" s="262"/>
      <c r="AZ144" s="262"/>
      <c r="BA144" s="317">
        <v>21</v>
      </c>
      <c r="BB144" s="390">
        <v>0</v>
      </c>
    </row>
    <row r="145" spans="1:54" ht="24.95" customHeight="1">
      <c r="A145" s="430" t="s">
        <v>4805</v>
      </c>
      <c r="B145" s="422"/>
      <c r="C145" s="422"/>
      <c r="D145" s="423"/>
      <c r="E145" s="431"/>
      <c r="F145" s="432" t="s">
        <v>5825</v>
      </c>
      <c r="G145" s="432"/>
      <c r="H145" s="432"/>
      <c r="I145" s="432"/>
      <c r="J145" s="432"/>
      <c r="K145" s="432"/>
      <c r="L145" s="432"/>
      <c r="M145" s="432"/>
      <c r="N145" s="432"/>
      <c r="O145" s="432"/>
      <c r="P145" s="432"/>
      <c r="Q145" s="432"/>
      <c r="R145" s="432"/>
      <c r="S145" s="407" t="s">
        <v>6744</v>
      </c>
      <c r="T145" s="432"/>
      <c r="U145" s="432"/>
      <c r="V145" s="432"/>
      <c r="W145" s="432"/>
      <c r="X145" s="432"/>
      <c r="Y145" s="432"/>
      <c r="Z145" s="432"/>
      <c r="AA145" s="432"/>
      <c r="AB145" s="432"/>
      <c r="AC145" s="432"/>
      <c r="AD145" s="432"/>
      <c r="AE145" s="432"/>
      <c r="AF145" s="432"/>
      <c r="AG145" s="432"/>
      <c r="AH145" s="432"/>
      <c r="AI145" s="433"/>
      <c r="AJ145" s="432" t="s">
        <v>4787</v>
      </c>
      <c r="AK145" s="434">
        <v>45075</v>
      </c>
      <c r="AL145" s="431"/>
      <c r="AM145" s="434"/>
      <c r="AN145" s="423"/>
      <c r="AO145" s="425"/>
      <c r="AP145" s="435" t="s">
        <v>684</v>
      </c>
      <c r="AQ145" s="429">
        <v>225</v>
      </c>
      <c r="AR145" s="429"/>
      <c r="AS145" s="429"/>
      <c r="AT145" s="429"/>
      <c r="AU145" s="429"/>
      <c r="AV145" s="429"/>
      <c r="AW145" s="429"/>
      <c r="AX145" s="429"/>
      <c r="AY145" s="429"/>
      <c r="AZ145" s="429"/>
      <c r="BA145" s="436"/>
      <c r="BB145" s="429">
        <v>3</v>
      </c>
    </row>
    <row r="146" spans="1:54" ht="24.95" customHeight="1">
      <c r="A146" s="409" t="s">
        <v>6858</v>
      </c>
      <c r="B146" s="410" t="s">
        <v>5209</v>
      </c>
      <c r="C146" s="410">
        <v>5</v>
      </c>
      <c r="D146" s="411" t="s">
        <v>5210</v>
      </c>
      <c r="E146" s="411">
        <v>1</v>
      </c>
      <c r="F146" s="412" t="s">
        <v>5825</v>
      </c>
      <c r="G146" s="412" t="s">
        <v>5362</v>
      </c>
      <c r="H146" s="412"/>
      <c r="I146" s="412"/>
      <c r="J146" s="412"/>
      <c r="K146" s="412"/>
      <c r="L146" s="412"/>
      <c r="M146" s="412" t="s">
        <v>5363</v>
      </c>
      <c r="N146" s="412" t="s">
        <v>5364</v>
      </c>
      <c r="O146" s="412"/>
      <c r="P146" s="407"/>
      <c r="Q146" s="412" t="s">
        <v>5365</v>
      </c>
      <c r="R146" s="412" t="s">
        <v>5366</v>
      </c>
      <c r="S146" s="412"/>
      <c r="T146" s="412" t="s">
        <v>5367</v>
      </c>
      <c r="U146" s="412"/>
      <c r="V146" s="412"/>
      <c r="W146" s="412"/>
      <c r="X146" s="412"/>
      <c r="Y146" s="412" t="s">
        <v>5368</v>
      </c>
      <c r="Z146" s="412"/>
      <c r="AA146" s="412" t="s">
        <v>5369</v>
      </c>
      <c r="AB146" s="412" t="s">
        <v>5370</v>
      </c>
      <c r="AC146" s="412"/>
      <c r="AD146" s="412"/>
      <c r="AE146" s="412" t="s">
        <v>4</v>
      </c>
      <c r="AF146" s="412" t="s">
        <v>683</v>
      </c>
      <c r="AG146" s="412" t="s">
        <v>5371</v>
      </c>
      <c r="AH146" s="412" t="s">
        <v>5372</v>
      </c>
      <c r="AI146" s="413"/>
      <c r="AJ146" s="412"/>
      <c r="AK146" s="414"/>
      <c r="AL146" s="411"/>
      <c r="AM146" s="414"/>
      <c r="AN146" s="415"/>
      <c r="AO146" s="416"/>
      <c r="AP146" s="417" t="s">
        <v>684</v>
      </c>
      <c r="AQ146" s="418"/>
      <c r="AR146" s="418" t="s">
        <v>664</v>
      </c>
      <c r="AS146" s="418" t="s">
        <v>665</v>
      </c>
      <c r="AT146" s="418"/>
      <c r="AU146" s="418"/>
      <c r="AV146" s="418"/>
      <c r="AW146" s="418"/>
      <c r="AX146" s="418"/>
      <c r="AY146" s="418"/>
      <c r="AZ146" s="418"/>
      <c r="BA146" s="419">
        <v>11</v>
      </c>
      <c r="BB146" s="418">
        <v>1</v>
      </c>
    </row>
    <row r="147" spans="1:54" ht="24.95" customHeight="1">
      <c r="A147" s="322" t="s">
        <v>6857</v>
      </c>
      <c r="B147" s="19" t="s">
        <v>5209</v>
      </c>
      <c r="C147" s="19">
        <v>5</v>
      </c>
      <c r="D147" s="27" t="s">
        <v>5210</v>
      </c>
      <c r="E147" s="27">
        <v>1</v>
      </c>
      <c r="F147" s="26" t="s">
        <v>5825</v>
      </c>
      <c r="G147" s="26" t="s">
        <v>5362</v>
      </c>
      <c r="H147" s="26"/>
      <c r="I147" s="26"/>
      <c r="J147" s="26"/>
      <c r="K147" s="26"/>
      <c r="L147" s="26"/>
      <c r="M147" s="26" t="s">
        <v>5363</v>
      </c>
      <c r="N147" s="26" t="s">
        <v>5364</v>
      </c>
      <c r="O147" s="26"/>
      <c r="P147" s="407" t="s">
        <v>6744</v>
      </c>
      <c r="Q147" s="26" t="s">
        <v>5365</v>
      </c>
      <c r="R147" s="26" t="s">
        <v>5366</v>
      </c>
      <c r="S147" s="26"/>
      <c r="T147" s="26" t="s">
        <v>5367</v>
      </c>
      <c r="U147" s="26"/>
      <c r="V147" s="26"/>
      <c r="W147" s="26"/>
      <c r="X147" s="26"/>
      <c r="Y147" s="26" t="s">
        <v>5368</v>
      </c>
      <c r="Z147" s="26"/>
      <c r="AA147" s="28" t="s">
        <v>5369</v>
      </c>
      <c r="AB147" s="28" t="s">
        <v>5370</v>
      </c>
      <c r="AC147" s="28"/>
      <c r="AD147" s="28"/>
      <c r="AE147" s="28" t="s">
        <v>4</v>
      </c>
      <c r="AF147" s="28" t="s">
        <v>683</v>
      </c>
      <c r="AG147" s="28" t="s">
        <v>5371</v>
      </c>
      <c r="AH147" s="28" t="s">
        <v>5372</v>
      </c>
      <c r="AI147" s="29"/>
      <c r="AJ147" s="30" t="s">
        <v>4787</v>
      </c>
      <c r="AK147" s="31">
        <v>45075</v>
      </c>
      <c r="AL147" s="328"/>
      <c r="AM147" s="329"/>
      <c r="AN147" s="25"/>
      <c r="AO147" s="24"/>
      <c r="AP147" s="258" t="s">
        <v>684</v>
      </c>
      <c r="AQ147" s="259"/>
      <c r="AR147" s="259" t="s">
        <v>664</v>
      </c>
      <c r="AS147" s="259" t="s">
        <v>665</v>
      </c>
      <c r="AT147" s="262"/>
      <c r="AU147" s="262"/>
      <c r="AV147" s="262"/>
      <c r="AW147" s="262"/>
      <c r="AX147" s="262"/>
      <c r="AY147" s="262"/>
      <c r="AZ147" s="262"/>
      <c r="BA147" s="317">
        <v>11</v>
      </c>
      <c r="BB147" s="390">
        <v>0</v>
      </c>
    </row>
    <row r="148" spans="1:54" ht="24.95" customHeight="1">
      <c r="A148" s="430" t="s">
        <v>4805</v>
      </c>
      <c r="B148" s="422"/>
      <c r="C148" s="422"/>
      <c r="D148" s="431"/>
      <c r="E148" s="431"/>
      <c r="F148" s="432" t="s">
        <v>5830</v>
      </c>
      <c r="G148" s="432"/>
      <c r="H148" s="432"/>
      <c r="I148" s="432"/>
      <c r="J148" s="432"/>
      <c r="K148" s="432"/>
      <c r="L148" s="432"/>
      <c r="M148" s="432"/>
      <c r="N148" s="432"/>
      <c r="O148" s="432"/>
      <c r="P148" s="432"/>
      <c r="Q148" s="432"/>
      <c r="R148" s="432"/>
      <c r="S148" s="420" t="s">
        <v>1058</v>
      </c>
      <c r="T148" s="432"/>
      <c r="U148" s="432"/>
      <c r="V148" s="432"/>
      <c r="W148" s="432"/>
      <c r="X148" s="432"/>
      <c r="Y148" s="432"/>
      <c r="Z148" s="432"/>
      <c r="AA148" s="432"/>
      <c r="AB148" s="432"/>
      <c r="AC148" s="432"/>
      <c r="AD148" s="432"/>
      <c r="AE148" s="432"/>
      <c r="AF148" s="432"/>
      <c r="AG148" s="432"/>
      <c r="AH148" s="432"/>
      <c r="AI148" s="433"/>
      <c r="AJ148" s="432" t="s">
        <v>4787</v>
      </c>
      <c r="AK148" s="434">
        <v>45075</v>
      </c>
      <c r="AL148" s="431"/>
      <c r="AM148" s="434"/>
      <c r="AN148" s="423"/>
      <c r="AO148" s="425"/>
      <c r="AP148" s="435" t="s">
        <v>1061</v>
      </c>
      <c r="AQ148" s="429">
        <v>227</v>
      </c>
      <c r="AR148" s="429"/>
      <c r="AS148" s="429"/>
      <c r="AT148" s="429"/>
      <c r="AU148" s="429"/>
      <c r="AV148" s="429"/>
      <c r="AW148" s="429"/>
      <c r="AX148" s="429"/>
      <c r="AY148" s="429"/>
      <c r="AZ148" s="429"/>
      <c r="BA148" s="436"/>
      <c r="BB148" s="429">
        <v>3</v>
      </c>
    </row>
    <row r="149" spans="1:54" ht="24.95" customHeight="1">
      <c r="A149" s="409" t="s">
        <v>6858</v>
      </c>
      <c r="B149" s="410" t="s">
        <v>2215</v>
      </c>
      <c r="C149" s="410">
        <v>91</v>
      </c>
      <c r="D149" s="411" t="s">
        <v>827</v>
      </c>
      <c r="E149" s="411" t="s">
        <v>1055</v>
      </c>
      <c r="F149" s="412" t="s">
        <v>5830</v>
      </c>
      <c r="G149" s="412" t="s">
        <v>3</v>
      </c>
      <c r="H149" s="412" t="s">
        <v>3</v>
      </c>
      <c r="I149" s="412"/>
      <c r="J149" s="412"/>
      <c r="K149" s="412"/>
      <c r="L149" s="412"/>
      <c r="M149" s="412" t="s">
        <v>1056</v>
      </c>
      <c r="N149" s="412" t="s">
        <v>1057</v>
      </c>
      <c r="O149" s="412"/>
      <c r="P149" s="408" t="s">
        <v>1058</v>
      </c>
      <c r="Q149" s="412" t="s">
        <v>1059</v>
      </c>
      <c r="R149" s="412"/>
      <c r="S149" s="412"/>
      <c r="T149" s="412"/>
      <c r="U149" s="412" t="s">
        <v>3</v>
      </c>
      <c r="V149" s="412"/>
      <c r="W149" s="412"/>
      <c r="X149" s="412"/>
      <c r="Y149" s="412"/>
      <c r="Z149" s="412" t="s">
        <v>841</v>
      </c>
      <c r="AA149" s="412"/>
      <c r="AB149" s="412"/>
      <c r="AC149" s="412"/>
      <c r="AD149" s="412"/>
      <c r="AE149" s="412"/>
      <c r="AF149" s="412"/>
      <c r="AG149" s="412"/>
      <c r="AH149" s="412"/>
      <c r="AI149" s="413"/>
      <c r="AJ149" s="412" t="s">
        <v>1060</v>
      </c>
      <c r="AK149" s="414">
        <v>45047</v>
      </c>
      <c r="AL149" s="411"/>
      <c r="AM149" s="414"/>
      <c r="AN149" s="415"/>
      <c r="AO149" s="416"/>
      <c r="AP149" s="417" t="s">
        <v>1061</v>
      </c>
      <c r="AQ149" s="418"/>
      <c r="AR149" s="418" t="s">
        <v>834</v>
      </c>
      <c r="AS149" s="418" t="s">
        <v>1062</v>
      </c>
      <c r="AT149" s="418">
        <v>45047</v>
      </c>
      <c r="AU149" s="418"/>
      <c r="AV149" s="418" t="s">
        <v>1055</v>
      </c>
      <c r="AW149" s="418"/>
      <c r="AX149" s="418"/>
      <c r="AY149" s="418"/>
      <c r="AZ149" s="418"/>
      <c r="BA149" s="419">
        <v>47</v>
      </c>
      <c r="BB149" s="418">
        <v>1</v>
      </c>
    </row>
    <row r="150" spans="1:54" ht="24.95" customHeight="1">
      <c r="A150" s="322" t="s">
        <v>6857</v>
      </c>
      <c r="B150" s="19" t="s">
        <v>2215</v>
      </c>
      <c r="C150" s="19">
        <v>91</v>
      </c>
      <c r="D150" s="27" t="s">
        <v>827</v>
      </c>
      <c r="E150" s="27" t="s">
        <v>1055</v>
      </c>
      <c r="F150" s="26" t="s">
        <v>5830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1056</v>
      </c>
      <c r="N150" s="26" t="s">
        <v>1057</v>
      </c>
      <c r="O150" s="26"/>
      <c r="P150" s="26" t="s">
        <v>1058</v>
      </c>
      <c r="Q150" s="26" t="s">
        <v>1059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 t="s">
        <v>841</v>
      </c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1060</v>
      </c>
      <c r="AK150" s="31">
        <v>45047</v>
      </c>
      <c r="AL150" s="328"/>
      <c r="AM150" s="329"/>
      <c r="AN150" s="25"/>
      <c r="AO150" s="24"/>
      <c r="AP150" s="258" t="s">
        <v>1061</v>
      </c>
      <c r="AQ150" s="259"/>
      <c r="AR150" s="259" t="s">
        <v>834</v>
      </c>
      <c r="AS150" s="259" t="s">
        <v>1062</v>
      </c>
      <c r="AT150" s="262">
        <v>45047</v>
      </c>
      <c r="AU150" s="262"/>
      <c r="AV150" s="262" t="s">
        <v>1055</v>
      </c>
      <c r="AW150" s="262"/>
      <c r="AX150" s="262"/>
      <c r="AY150" s="262"/>
      <c r="AZ150" s="262"/>
      <c r="BA150" s="317">
        <v>47</v>
      </c>
      <c r="BB150" s="390">
        <v>0</v>
      </c>
    </row>
    <row r="151" spans="1:54" ht="24.95" customHeight="1">
      <c r="A151" s="430" t="s">
        <v>4805</v>
      </c>
      <c r="B151" s="422"/>
      <c r="C151" s="422"/>
      <c r="D151" s="431"/>
      <c r="E151" s="431"/>
      <c r="F151" s="432" t="s">
        <v>5840</v>
      </c>
      <c r="G151" s="432"/>
      <c r="H151" s="432"/>
      <c r="I151" s="432"/>
      <c r="J151" s="432"/>
      <c r="K151" s="432"/>
      <c r="L151" s="432"/>
      <c r="M151" s="432"/>
      <c r="N151" s="432"/>
      <c r="O151" s="432"/>
      <c r="P151" s="432"/>
      <c r="Q151" s="432"/>
      <c r="R151" s="432"/>
      <c r="S151" s="407" t="s">
        <v>6421</v>
      </c>
      <c r="T151" s="432"/>
      <c r="U151" s="432"/>
      <c r="V151" s="432"/>
      <c r="W151" s="432"/>
      <c r="X151" s="432"/>
      <c r="Y151" s="432"/>
      <c r="Z151" s="432"/>
      <c r="AA151" s="432"/>
      <c r="AB151" s="432"/>
      <c r="AC151" s="432"/>
      <c r="AD151" s="432"/>
      <c r="AE151" s="432"/>
      <c r="AF151" s="432"/>
      <c r="AG151" s="432"/>
      <c r="AH151" s="432"/>
      <c r="AI151" s="433"/>
      <c r="AJ151" s="432" t="s">
        <v>4787</v>
      </c>
      <c r="AK151" s="434">
        <v>45075</v>
      </c>
      <c r="AL151" s="431"/>
      <c r="AM151" s="434"/>
      <c r="AN151" s="423"/>
      <c r="AO151" s="425"/>
      <c r="AP151" s="435" t="s">
        <v>759</v>
      </c>
      <c r="AQ151" s="429">
        <v>59</v>
      </c>
      <c r="AR151" s="429"/>
      <c r="AS151" s="429"/>
      <c r="AT151" s="429"/>
      <c r="AU151" s="429"/>
      <c r="AV151" s="429"/>
      <c r="AW151" s="429"/>
      <c r="AX151" s="429"/>
      <c r="AY151" s="429"/>
      <c r="AZ151" s="429"/>
      <c r="BA151" s="436"/>
      <c r="BB151" s="429">
        <v>3</v>
      </c>
    </row>
    <row r="152" spans="1:54" ht="24.95" customHeight="1">
      <c r="A152" s="409" t="s">
        <v>6858</v>
      </c>
      <c r="B152" s="410" t="s">
        <v>2211</v>
      </c>
      <c r="C152" s="410">
        <v>81</v>
      </c>
      <c r="D152" s="411">
        <v>3</v>
      </c>
      <c r="E152" s="411">
        <v>2</v>
      </c>
      <c r="F152" s="412" t="s">
        <v>5840</v>
      </c>
      <c r="G152" s="412" t="s">
        <v>5392</v>
      </c>
      <c r="H152" s="412"/>
      <c r="I152" s="412"/>
      <c r="J152" s="412"/>
      <c r="K152" s="412"/>
      <c r="L152" s="412"/>
      <c r="M152" s="412" t="s">
        <v>752</v>
      </c>
      <c r="N152" s="412" t="s">
        <v>756</v>
      </c>
      <c r="O152" s="412"/>
      <c r="P152" s="407"/>
      <c r="Q152" s="412" t="s">
        <v>757</v>
      </c>
      <c r="R152" s="412"/>
      <c r="S152" s="412"/>
      <c r="T152" s="412"/>
      <c r="U152" s="412"/>
      <c r="V152" s="412"/>
      <c r="W152" s="412"/>
      <c r="X152" s="412"/>
      <c r="Y152" s="412" t="s">
        <v>5393</v>
      </c>
      <c r="Z152" s="412"/>
      <c r="AA152" s="412" t="s">
        <v>8</v>
      </c>
      <c r="AB152" s="412" t="s">
        <v>5394</v>
      </c>
      <c r="AC152" s="412"/>
      <c r="AD152" s="412"/>
      <c r="AE152" s="412" t="s">
        <v>723</v>
      </c>
      <c r="AF152" s="412" t="s">
        <v>748</v>
      </c>
      <c r="AG152" s="412" t="s">
        <v>753</v>
      </c>
      <c r="AH152" s="412" t="s">
        <v>758</v>
      </c>
      <c r="AI152" s="413"/>
      <c r="AJ152" s="412"/>
      <c r="AK152" s="414"/>
      <c r="AL152" s="411"/>
      <c r="AM152" s="414"/>
      <c r="AN152" s="415"/>
      <c r="AO152" s="416"/>
      <c r="AP152" s="417" t="s">
        <v>759</v>
      </c>
      <c r="AQ152" s="418"/>
      <c r="AR152" s="418" t="s">
        <v>664</v>
      </c>
      <c r="AS152" s="418" t="s">
        <v>665</v>
      </c>
      <c r="AT152" s="418"/>
      <c r="AU152" s="418"/>
      <c r="AV152" s="418"/>
      <c r="AW152" s="418"/>
      <c r="AX152" s="418"/>
      <c r="AY152" s="418"/>
      <c r="AZ152" s="418"/>
      <c r="BA152" s="419">
        <v>551</v>
      </c>
      <c r="BB152" s="418">
        <v>1</v>
      </c>
    </row>
    <row r="153" spans="1:54" ht="24.95" customHeight="1">
      <c r="A153" s="322" t="s">
        <v>6857</v>
      </c>
      <c r="B153" s="19" t="s">
        <v>2211</v>
      </c>
      <c r="C153" s="19">
        <v>81</v>
      </c>
      <c r="D153" s="27">
        <v>3</v>
      </c>
      <c r="E153" s="27">
        <v>2</v>
      </c>
      <c r="F153" s="26" t="s">
        <v>5840</v>
      </c>
      <c r="G153" s="26" t="s">
        <v>5392</v>
      </c>
      <c r="H153" s="26"/>
      <c r="I153" s="26"/>
      <c r="J153" s="26"/>
      <c r="K153" s="26"/>
      <c r="L153" s="26"/>
      <c r="M153" s="26" t="s">
        <v>752</v>
      </c>
      <c r="N153" s="26" t="s">
        <v>756</v>
      </c>
      <c r="O153" s="26"/>
      <c r="P153" s="407" t="s">
        <v>6421</v>
      </c>
      <c r="Q153" s="26" t="s">
        <v>757</v>
      </c>
      <c r="R153" s="26"/>
      <c r="S153" s="26"/>
      <c r="T153" s="26"/>
      <c r="U153" s="26"/>
      <c r="V153" s="26"/>
      <c r="W153" s="26"/>
      <c r="X153" s="26"/>
      <c r="Y153" s="26" t="s">
        <v>5393</v>
      </c>
      <c r="Z153" s="26"/>
      <c r="AA153" s="28" t="s">
        <v>8</v>
      </c>
      <c r="AB153" s="28" t="s">
        <v>5394</v>
      </c>
      <c r="AC153" s="28"/>
      <c r="AD153" s="28"/>
      <c r="AE153" s="28" t="s">
        <v>723</v>
      </c>
      <c r="AF153" s="28" t="s">
        <v>748</v>
      </c>
      <c r="AG153" s="28" t="s">
        <v>753</v>
      </c>
      <c r="AH153" s="28" t="s">
        <v>758</v>
      </c>
      <c r="AI153" s="29"/>
      <c r="AJ153" s="30" t="s">
        <v>4787</v>
      </c>
      <c r="AK153" s="31">
        <v>45075</v>
      </c>
      <c r="AL153" s="328"/>
      <c r="AM153" s="329"/>
      <c r="AN153" s="25"/>
      <c r="AO153" s="24"/>
      <c r="AP153" s="258" t="s">
        <v>759</v>
      </c>
      <c r="AQ153" s="259"/>
      <c r="AR153" s="259" t="s">
        <v>664</v>
      </c>
      <c r="AS153" s="259" t="s">
        <v>665</v>
      </c>
      <c r="AT153" s="262"/>
      <c r="AU153" s="262"/>
      <c r="AV153" s="262"/>
      <c r="AW153" s="262"/>
      <c r="AX153" s="262"/>
      <c r="AY153" s="262"/>
      <c r="AZ153" s="262"/>
      <c r="BA153" s="317">
        <v>551</v>
      </c>
      <c r="BB153" s="390">
        <v>0</v>
      </c>
    </row>
    <row r="154" spans="1:54" ht="24.95" customHeight="1">
      <c r="A154" s="430" t="s">
        <v>4805</v>
      </c>
      <c r="B154" s="422"/>
      <c r="C154" s="422"/>
      <c r="D154" s="431"/>
      <c r="E154" s="431"/>
      <c r="F154" s="432" t="s">
        <v>6083</v>
      </c>
      <c r="G154" s="432"/>
      <c r="H154" s="432"/>
      <c r="I154" s="432"/>
      <c r="J154" s="432"/>
      <c r="K154" s="432"/>
      <c r="L154" s="432"/>
      <c r="M154" s="432"/>
      <c r="N154" s="432"/>
      <c r="O154" s="432"/>
      <c r="P154" s="432"/>
      <c r="Q154" s="432"/>
      <c r="R154" s="432"/>
      <c r="S154" s="407" t="s">
        <v>6384</v>
      </c>
      <c r="T154" s="432"/>
      <c r="U154" s="432"/>
      <c r="V154" s="432"/>
      <c r="W154" s="432"/>
      <c r="X154" s="432"/>
      <c r="Y154" s="432"/>
      <c r="Z154" s="432"/>
      <c r="AA154" s="432"/>
      <c r="AB154" s="432"/>
      <c r="AC154" s="432"/>
      <c r="AD154" s="432"/>
      <c r="AE154" s="432"/>
      <c r="AF154" s="432"/>
      <c r="AG154" s="432"/>
      <c r="AH154" s="432"/>
      <c r="AI154" s="433"/>
      <c r="AJ154" s="432" t="s">
        <v>4787</v>
      </c>
      <c r="AK154" s="434">
        <v>45075</v>
      </c>
      <c r="AL154" s="431"/>
      <c r="AM154" s="434"/>
      <c r="AN154" s="423"/>
      <c r="AO154" s="425"/>
      <c r="AP154" s="435" t="s">
        <v>3379</v>
      </c>
      <c r="AQ154" s="429">
        <v>40</v>
      </c>
      <c r="AR154" s="429"/>
      <c r="AS154" s="429"/>
      <c r="AT154" s="429"/>
      <c r="AU154" s="429"/>
      <c r="AV154" s="429"/>
      <c r="AW154" s="429"/>
      <c r="AX154" s="429"/>
      <c r="AY154" s="429"/>
      <c r="AZ154" s="429"/>
      <c r="BA154" s="436"/>
      <c r="BB154" s="429">
        <v>3</v>
      </c>
    </row>
    <row r="155" spans="1:54" ht="24.95" customHeight="1">
      <c r="A155" s="409" t="s">
        <v>6858</v>
      </c>
      <c r="B155" s="410" t="s">
        <v>2206</v>
      </c>
      <c r="C155" s="410">
        <v>15</v>
      </c>
      <c r="D155" s="411" t="s">
        <v>2202</v>
      </c>
      <c r="E155" s="411"/>
      <c r="F155" s="412" t="s">
        <v>6083</v>
      </c>
      <c r="G155" s="412" t="s">
        <v>3367</v>
      </c>
      <c r="H155" s="412"/>
      <c r="I155" s="412"/>
      <c r="J155" s="412"/>
      <c r="K155" s="412"/>
      <c r="L155" s="412"/>
      <c r="M155" s="412" t="s">
        <v>3368</v>
      </c>
      <c r="N155" s="412" t="s">
        <v>3369</v>
      </c>
      <c r="O155" s="412"/>
      <c r="P155" s="407"/>
      <c r="Q155" s="412" t="s">
        <v>3370</v>
      </c>
      <c r="R155" s="412"/>
      <c r="S155" s="412" t="s">
        <v>3371</v>
      </c>
      <c r="T155" s="412"/>
      <c r="U155" s="412" t="s">
        <v>3372</v>
      </c>
      <c r="V155" s="412" t="s">
        <v>3373</v>
      </c>
      <c r="W155" s="412"/>
      <c r="X155" s="412"/>
      <c r="Y155" s="412" t="s">
        <v>3374</v>
      </c>
      <c r="Z155" s="412" t="s">
        <v>678</v>
      </c>
      <c r="AA155" s="412" t="s">
        <v>1107</v>
      </c>
      <c r="AB155" s="412" t="s">
        <v>3375</v>
      </c>
      <c r="AC155" s="412"/>
      <c r="AD155" s="412"/>
      <c r="AE155" s="412" t="s">
        <v>4</v>
      </c>
      <c r="AF155" s="412" t="s">
        <v>706</v>
      </c>
      <c r="AG155" s="412" t="s">
        <v>3376</v>
      </c>
      <c r="AH155" s="412" t="s">
        <v>3377</v>
      </c>
      <c r="AI155" s="413" t="s">
        <v>3378</v>
      </c>
      <c r="AJ155" s="412"/>
      <c r="AK155" s="414"/>
      <c r="AL155" s="411"/>
      <c r="AM155" s="414"/>
      <c r="AN155" s="415" t="s">
        <v>2256</v>
      </c>
      <c r="AO155" s="416">
        <v>45060</v>
      </c>
      <c r="AP155" s="417" t="s">
        <v>3379</v>
      </c>
      <c r="AQ155" s="418"/>
      <c r="AR155" s="418" t="s">
        <v>664</v>
      </c>
      <c r="AS155" s="418" t="s">
        <v>665</v>
      </c>
      <c r="AT155" s="418"/>
      <c r="AU155" s="418"/>
      <c r="AV155" s="418"/>
      <c r="AW155" s="418"/>
      <c r="AX155" s="418"/>
      <c r="AY155" s="418"/>
      <c r="AZ155" s="418"/>
      <c r="BA155" s="419">
        <v>354</v>
      </c>
      <c r="BB155" s="418">
        <v>2</v>
      </c>
    </row>
    <row r="156" spans="1:54" ht="24.95" customHeight="1">
      <c r="A156" s="322" t="s">
        <v>6857</v>
      </c>
      <c r="B156" s="19" t="s">
        <v>2206</v>
      </c>
      <c r="C156" s="19">
        <v>15</v>
      </c>
      <c r="D156" s="27" t="s">
        <v>2202</v>
      </c>
      <c r="E156" s="27"/>
      <c r="F156" s="26" t="s">
        <v>6083</v>
      </c>
      <c r="G156" s="26" t="s">
        <v>3367</v>
      </c>
      <c r="H156" s="26"/>
      <c r="I156" s="26"/>
      <c r="J156" s="26"/>
      <c r="K156" s="26"/>
      <c r="L156" s="26"/>
      <c r="M156" s="26" t="s">
        <v>3368</v>
      </c>
      <c r="N156" s="26" t="s">
        <v>3369</v>
      </c>
      <c r="O156" s="26"/>
      <c r="P156" s="407" t="s">
        <v>6384</v>
      </c>
      <c r="Q156" s="26" t="s">
        <v>3370</v>
      </c>
      <c r="R156" s="26"/>
      <c r="S156" s="26" t="s">
        <v>3371</v>
      </c>
      <c r="T156" s="26"/>
      <c r="U156" s="26" t="s">
        <v>3372</v>
      </c>
      <c r="V156" s="26" t="s">
        <v>3373</v>
      </c>
      <c r="W156" s="26"/>
      <c r="X156" s="26"/>
      <c r="Y156" s="26" t="s">
        <v>3374</v>
      </c>
      <c r="Z156" s="26" t="s">
        <v>678</v>
      </c>
      <c r="AA156" s="28" t="s">
        <v>1107</v>
      </c>
      <c r="AB156" s="28" t="s">
        <v>3375</v>
      </c>
      <c r="AC156" s="28"/>
      <c r="AD156" s="28"/>
      <c r="AE156" s="28" t="s">
        <v>4</v>
      </c>
      <c r="AF156" s="28" t="s">
        <v>706</v>
      </c>
      <c r="AG156" s="28" t="s">
        <v>3376</v>
      </c>
      <c r="AH156" s="28" t="s">
        <v>3377</v>
      </c>
      <c r="AI156" s="29" t="s">
        <v>3378</v>
      </c>
      <c r="AJ156" s="30" t="s">
        <v>4787</v>
      </c>
      <c r="AK156" s="31">
        <v>45075</v>
      </c>
      <c r="AL156" s="328"/>
      <c r="AM156" s="329"/>
      <c r="AN156" s="25"/>
      <c r="AO156" s="24"/>
      <c r="AP156" s="258" t="s">
        <v>3379</v>
      </c>
      <c r="AQ156" s="259"/>
      <c r="AR156" s="259" t="s">
        <v>664</v>
      </c>
      <c r="AS156" s="259" t="s">
        <v>665</v>
      </c>
      <c r="AT156" s="262"/>
      <c r="AU156" s="262"/>
      <c r="AV156" s="262"/>
      <c r="AW156" s="262"/>
      <c r="AX156" s="262"/>
      <c r="AY156" s="262"/>
      <c r="AZ156" s="262"/>
      <c r="BA156" s="317">
        <v>354</v>
      </c>
      <c r="BB156" s="390">
        <v>0</v>
      </c>
    </row>
    <row r="157" spans="1:54" ht="24.95" customHeight="1">
      <c r="A157" s="430" t="s">
        <v>4805</v>
      </c>
      <c r="B157" s="422"/>
      <c r="C157" s="422"/>
      <c r="D157" s="431"/>
      <c r="E157" s="431"/>
      <c r="F157" s="432" t="s">
        <v>5851</v>
      </c>
      <c r="G157" s="432"/>
      <c r="H157" s="432"/>
      <c r="I157" s="432"/>
      <c r="J157" s="432"/>
      <c r="K157" s="432"/>
      <c r="L157" s="432"/>
      <c r="M157" s="432"/>
      <c r="N157" s="432"/>
      <c r="O157" s="432"/>
      <c r="P157" s="432"/>
      <c r="Q157" s="432"/>
      <c r="R157" s="432"/>
      <c r="S157" s="420" t="s">
        <v>1463</v>
      </c>
      <c r="T157" s="432"/>
      <c r="U157" s="432"/>
      <c r="V157" s="432"/>
      <c r="W157" s="432"/>
      <c r="X157" s="432"/>
      <c r="Y157" s="432"/>
      <c r="Z157" s="432"/>
      <c r="AA157" s="432"/>
      <c r="AB157" s="432"/>
      <c r="AC157" s="432"/>
      <c r="AD157" s="432"/>
      <c r="AE157" s="432"/>
      <c r="AF157" s="432"/>
      <c r="AG157" s="432"/>
      <c r="AH157" s="432"/>
      <c r="AI157" s="433"/>
      <c r="AJ157" s="432" t="s">
        <v>4787</v>
      </c>
      <c r="AK157" s="434">
        <v>45075</v>
      </c>
      <c r="AL157" s="431"/>
      <c r="AM157" s="434"/>
      <c r="AN157" s="423"/>
      <c r="AO157" s="425"/>
      <c r="AP157" s="435" t="s">
        <v>1465</v>
      </c>
      <c r="AQ157" s="429">
        <v>66</v>
      </c>
      <c r="AR157" s="429"/>
      <c r="AS157" s="429"/>
      <c r="AT157" s="429"/>
      <c r="AU157" s="429"/>
      <c r="AV157" s="429"/>
      <c r="AW157" s="429"/>
      <c r="AX157" s="429"/>
      <c r="AY157" s="429"/>
      <c r="AZ157" s="429"/>
      <c r="BA157" s="436"/>
      <c r="BB157" s="429">
        <v>3</v>
      </c>
    </row>
    <row r="158" spans="1:54" ht="24.95" customHeight="1">
      <c r="A158" s="409" t="s">
        <v>6858</v>
      </c>
      <c r="B158" s="410" t="s">
        <v>2215</v>
      </c>
      <c r="C158" s="410">
        <v>91</v>
      </c>
      <c r="D158" s="411" t="s">
        <v>1351</v>
      </c>
      <c r="E158" s="411" t="s">
        <v>1461</v>
      </c>
      <c r="F158" s="412" t="s">
        <v>5851</v>
      </c>
      <c r="G158" s="412" t="s">
        <v>3</v>
      </c>
      <c r="H158" s="412" t="s">
        <v>3</v>
      </c>
      <c r="I158" s="412"/>
      <c r="J158" s="412"/>
      <c r="K158" s="412"/>
      <c r="L158" s="412"/>
      <c r="M158" s="412" t="s">
        <v>898</v>
      </c>
      <c r="N158" s="412" t="s">
        <v>1462</v>
      </c>
      <c r="O158" s="412"/>
      <c r="P158" s="408" t="s">
        <v>1463</v>
      </c>
      <c r="Q158" s="412" t="s">
        <v>1464</v>
      </c>
      <c r="R158" s="412"/>
      <c r="S158" s="412"/>
      <c r="T158" s="412"/>
      <c r="U158" s="412" t="s">
        <v>3</v>
      </c>
      <c r="V158" s="412"/>
      <c r="W158" s="412"/>
      <c r="X158" s="412"/>
      <c r="Y158" s="412"/>
      <c r="Z158" s="412"/>
      <c r="AA158" s="412"/>
      <c r="AB158" s="412"/>
      <c r="AC158" s="412"/>
      <c r="AD158" s="412"/>
      <c r="AE158" s="412"/>
      <c r="AF158" s="412"/>
      <c r="AG158" s="412"/>
      <c r="AH158" s="412"/>
      <c r="AI158" s="413"/>
      <c r="AJ158" s="412" t="s">
        <v>3</v>
      </c>
      <c r="AK158" s="414" t="s">
        <v>3</v>
      </c>
      <c r="AL158" s="411"/>
      <c r="AM158" s="414"/>
      <c r="AN158" s="415"/>
      <c r="AO158" s="416"/>
      <c r="AP158" s="417" t="s">
        <v>1465</v>
      </c>
      <c r="AQ158" s="418"/>
      <c r="AR158" s="418" t="s">
        <v>834</v>
      </c>
      <c r="AS158" s="418" t="s">
        <v>1466</v>
      </c>
      <c r="AT158" s="418"/>
      <c r="AU158" s="418"/>
      <c r="AV158" s="418" t="s">
        <v>1461</v>
      </c>
      <c r="AW158" s="418"/>
      <c r="AX158" s="418"/>
      <c r="AY158" s="418"/>
      <c r="AZ158" s="418"/>
      <c r="BA158" s="419">
        <v>88</v>
      </c>
      <c r="BB158" s="418">
        <v>1</v>
      </c>
    </row>
    <row r="159" spans="1:54" ht="24.95" customHeight="1">
      <c r="A159" s="322" t="s">
        <v>6857</v>
      </c>
      <c r="B159" s="19" t="s">
        <v>2215</v>
      </c>
      <c r="C159" s="19">
        <v>91</v>
      </c>
      <c r="D159" s="27" t="s">
        <v>1351</v>
      </c>
      <c r="E159" s="27" t="s">
        <v>1461</v>
      </c>
      <c r="F159" s="26" t="s">
        <v>5851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898</v>
      </c>
      <c r="N159" s="26" t="s">
        <v>1462</v>
      </c>
      <c r="O159" s="26"/>
      <c r="P159" s="26" t="s">
        <v>1463</v>
      </c>
      <c r="Q159" s="26" t="s">
        <v>1464</v>
      </c>
      <c r="R159" s="26"/>
      <c r="S159" s="26"/>
      <c r="T159" s="26"/>
      <c r="U159" s="26" t="s">
        <v>3</v>
      </c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 t="s">
        <v>3</v>
      </c>
      <c r="AK159" s="31" t="s">
        <v>3</v>
      </c>
      <c r="AL159" s="328"/>
      <c r="AM159" s="329"/>
      <c r="AN159" s="25"/>
      <c r="AO159" s="24"/>
      <c r="AP159" s="258" t="s">
        <v>1465</v>
      </c>
      <c r="AQ159" s="259"/>
      <c r="AR159" s="259" t="s">
        <v>834</v>
      </c>
      <c r="AS159" s="259" t="s">
        <v>1466</v>
      </c>
      <c r="AT159" s="262"/>
      <c r="AU159" s="262"/>
      <c r="AV159" s="262" t="s">
        <v>1461</v>
      </c>
      <c r="AW159" s="262"/>
      <c r="AX159" s="262"/>
      <c r="AY159" s="262"/>
      <c r="AZ159" s="262"/>
      <c r="BA159" s="317">
        <v>88</v>
      </c>
      <c r="BB159" s="390">
        <v>0</v>
      </c>
    </row>
    <row r="160" spans="1:54" ht="24.95" customHeight="1">
      <c r="A160" s="430" t="s">
        <v>4805</v>
      </c>
      <c r="B160" s="422"/>
      <c r="C160" s="422"/>
      <c r="D160" s="431"/>
      <c r="E160" s="431"/>
      <c r="F160" s="432" t="s">
        <v>6252</v>
      </c>
      <c r="G160" s="432"/>
      <c r="H160" s="432"/>
      <c r="I160" s="432"/>
      <c r="J160" s="432"/>
      <c r="K160" s="432"/>
      <c r="L160" s="432"/>
      <c r="M160" s="432"/>
      <c r="N160" s="432"/>
      <c r="O160" s="432"/>
      <c r="P160" s="432"/>
      <c r="Q160" s="432"/>
      <c r="R160" s="432"/>
      <c r="S160" s="407" t="s">
        <v>6737</v>
      </c>
      <c r="T160" s="432"/>
      <c r="U160" s="432"/>
      <c r="V160" s="432"/>
      <c r="W160" s="432"/>
      <c r="X160" s="432"/>
      <c r="Y160" s="432"/>
      <c r="Z160" s="432"/>
      <c r="AA160" s="432"/>
      <c r="AB160" s="432"/>
      <c r="AC160" s="432"/>
      <c r="AD160" s="432"/>
      <c r="AE160" s="432"/>
      <c r="AF160" s="432"/>
      <c r="AG160" s="432"/>
      <c r="AH160" s="432"/>
      <c r="AI160" s="433"/>
      <c r="AJ160" s="432" t="s">
        <v>4787</v>
      </c>
      <c r="AK160" s="434">
        <v>45075</v>
      </c>
      <c r="AL160" s="431"/>
      <c r="AM160" s="434"/>
      <c r="AN160" s="423"/>
      <c r="AO160" s="425"/>
      <c r="AP160" s="435" t="s">
        <v>4391</v>
      </c>
      <c r="AQ160" s="429">
        <v>220</v>
      </c>
      <c r="AR160" s="429"/>
      <c r="AS160" s="429"/>
      <c r="AT160" s="429"/>
      <c r="AU160" s="429"/>
      <c r="AV160" s="429"/>
      <c r="AW160" s="429"/>
      <c r="AX160" s="429"/>
      <c r="AY160" s="429"/>
      <c r="AZ160" s="429"/>
      <c r="BA160" s="436"/>
      <c r="BB160" s="429">
        <v>3</v>
      </c>
    </row>
    <row r="161" spans="1:54" ht="24.95" customHeight="1">
      <c r="A161" s="409" t="s">
        <v>6858</v>
      </c>
      <c r="B161" s="410" t="s">
        <v>2210</v>
      </c>
      <c r="C161" s="410">
        <v>30</v>
      </c>
      <c r="D161" s="411" t="s">
        <v>4364</v>
      </c>
      <c r="E161" s="411"/>
      <c r="F161" s="412" t="s">
        <v>6252</v>
      </c>
      <c r="G161" s="412" t="s">
        <v>3</v>
      </c>
      <c r="H161" s="412"/>
      <c r="I161" s="412"/>
      <c r="J161" s="412"/>
      <c r="K161" s="412"/>
      <c r="L161" s="412"/>
      <c r="M161" s="412"/>
      <c r="N161" s="412"/>
      <c r="O161" s="412"/>
      <c r="P161" s="407"/>
      <c r="Q161" s="412"/>
      <c r="R161" s="412"/>
      <c r="S161" s="412"/>
      <c r="T161" s="412" t="s">
        <v>4388</v>
      </c>
      <c r="U161" s="412" t="s">
        <v>4389</v>
      </c>
      <c r="V161" s="412"/>
      <c r="W161" s="412"/>
      <c r="X161" s="412"/>
      <c r="Y161" s="412"/>
      <c r="Z161" s="412" t="s">
        <v>4390</v>
      </c>
      <c r="AA161" s="412"/>
      <c r="AB161" s="412"/>
      <c r="AC161" s="412"/>
      <c r="AD161" s="412"/>
      <c r="AE161" s="412"/>
      <c r="AF161" s="412"/>
      <c r="AG161" s="412"/>
      <c r="AH161" s="412"/>
      <c r="AI161" s="413"/>
      <c r="AJ161" s="412"/>
      <c r="AK161" s="414"/>
      <c r="AL161" s="411"/>
      <c r="AM161" s="414"/>
      <c r="AN161" s="415" t="s">
        <v>2256</v>
      </c>
      <c r="AO161" s="416">
        <v>45060</v>
      </c>
      <c r="AP161" s="417" t="s">
        <v>4391</v>
      </c>
      <c r="AQ161" s="418"/>
      <c r="AR161" s="418" t="s">
        <v>671</v>
      </c>
      <c r="AS161" s="418" t="s">
        <v>4392</v>
      </c>
      <c r="AT161" s="418"/>
      <c r="AU161" s="418"/>
      <c r="AV161" s="418"/>
      <c r="AW161" s="418"/>
      <c r="AX161" s="418"/>
      <c r="AY161" s="418"/>
      <c r="AZ161" s="418"/>
      <c r="BA161" s="419">
        <v>533</v>
      </c>
      <c r="BB161" s="418">
        <v>2</v>
      </c>
    </row>
    <row r="162" spans="1:54" ht="24.95" customHeight="1">
      <c r="A162" s="322" t="s">
        <v>6857</v>
      </c>
      <c r="B162" s="19" t="s">
        <v>2210</v>
      </c>
      <c r="C162" s="19">
        <v>30</v>
      </c>
      <c r="D162" s="27" t="s">
        <v>4364</v>
      </c>
      <c r="E162" s="27"/>
      <c r="F162" s="26" t="s">
        <v>6252</v>
      </c>
      <c r="G162" s="26" t="s">
        <v>3</v>
      </c>
      <c r="H162" s="26"/>
      <c r="I162" s="26"/>
      <c r="J162" s="26"/>
      <c r="K162" s="26"/>
      <c r="L162" s="26"/>
      <c r="M162" s="26"/>
      <c r="N162" s="26"/>
      <c r="O162" s="26"/>
      <c r="P162" s="407" t="s">
        <v>6737</v>
      </c>
      <c r="Q162" s="26"/>
      <c r="R162" s="26"/>
      <c r="S162" s="26"/>
      <c r="T162" s="26" t="s">
        <v>4388</v>
      </c>
      <c r="U162" s="26" t="s">
        <v>4389</v>
      </c>
      <c r="V162" s="26"/>
      <c r="W162" s="26"/>
      <c r="X162" s="26"/>
      <c r="Y162" s="26"/>
      <c r="Z162" s="26" t="s">
        <v>4390</v>
      </c>
      <c r="AA162" s="28"/>
      <c r="AB162" s="28"/>
      <c r="AC162" s="28"/>
      <c r="AD162" s="28"/>
      <c r="AE162" s="28"/>
      <c r="AF162" s="28"/>
      <c r="AG162" s="28"/>
      <c r="AH162" s="28"/>
      <c r="AI162" s="29"/>
      <c r="AJ162" s="30" t="s">
        <v>4787</v>
      </c>
      <c r="AK162" s="31">
        <v>45075</v>
      </c>
      <c r="AL162" s="328"/>
      <c r="AM162" s="329"/>
      <c r="AN162" s="25"/>
      <c r="AO162" s="24"/>
      <c r="AP162" s="258" t="s">
        <v>4391</v>
      </c>
      <c r="AQ162" s="259"/>
      <c r="AR162" s="259" t="s">
        <v>671</v>
      </c>
      <c r="AS162" s="259" t="s">
        <v>4392</v>
      </c>
      <c r="AT162" s="262"/>
      <c r="AU162" s="262"/>
      <c r="AV162" s="262"/>
      <c r="AW162" s="262"/>
      <c r="AX162" s="262"/>
      <c r="AY162" s="262"/>
      <c r="AZ162" s="262"/>
      <c r="BA162" s="317">
        <v>533</v>
      </c>
      <c r="BB162" s="390">
        <v>0</v>
      </c>
    </row>
    <row r="163" spans="1:54" ht="24.95" customHeight="1">
      <c r="A163" s="430" t="s">
        <v>4805</v>
      </c>
      <c r="B163" s="422"/>
      <c r="C163" s="422"/>
      <c r="D163" s="431"/>
      <c r="E163" s="431"/>
      <c r="F163" s="432" t="s">
        <v>5855</v>
      </c>
      <c r="G163" s="432"/>
      <c r="H163" s="432"/>
      <c r="I163" s="432"/>
      <c r="J163" s="432"/>
      <c r="K163" s="432"/>
      <c r="L163" s="432"/>
      <c r="M163" s="432"/>
      <c r="N163" s="432"/>
      <c r="O163" s="432"/>
      <c r="P163" s="432"/>
      <c r="Q163" s="432"/>
      <c r="R163" s="432"/>
      <c r="S163" s="407" t="s">
        <v>6465</v>
      </c>
      <c r="T163" s="432"/>
      <c r="U163" s="432"/>
      <c r="V163" s="432"/>
      <c r="W163" s="432"/>
      <c r="X163" s="432"/>
      <c r="Y163" s="432"/>
      <c r="Z163" s="432"/>
      <c r="AA163" s="432"/>
      <c r="AB163" s="432"/>
      <c r="AC163" s="432"/>
      <c r="AD163" s="432"/>
      <c r="AE163" s="432"/>
      <c r="AF163" s="432"/>
      <c r="AG163" s="432"/>
      <c r="AH163" s="432"/>
      <c r="AI163" s="433"/>
      <c r="AJ163" s="432" t="s">
        <v>4787</v>
      </c>
      <c r="AK163" s="434">
        <v>45075</v>
      </c>
      <c r="AL163" s="431"/>
      <c r="AM163" s="434"/>
      <c r="AN163" s="423"/>
      <c r="AO163" s="425"/>
      <c r="AP163" s="435" t="s">
        <v>682</v>
      </c>
      <c r="AQ163" s="429">
        <v>81</v>
      </c>
      <c r="AR163" s="429"/>
      <c r="AS163" s="429"/>
      <c r="AT163" s="429"/>
      <c r="AU163" s="429"/>
      <c r="AV163" s="429"/>
      <c r="AW163" s="429"/>
      <c r="AX163" s="429"/>
      <c r="AY163" s="429"/>
      <c r="AZ163" s="429"/>
      <c r="BA163" s="436"/>
      <c r="BB163" s="429">
        <v>3</v>
      </c>
    </row>
    <row r="164" spans="1:54" ht="24.95" customHeight="1">
      <c r="A164" s="409" t="s">
        <v>6858</v>
      </c>
      <c r="B164" s="410" t="s">
        <v>5412</v>
      </c>
      <c r="C164" s="410">
        <v>4</v>
      </c>
      <c r="D164" s="411" t="s">
        <v>2202</v>
      </c>
      <c r="E164" s="411"/>
      <c r="F164" s="412" t="s">
        <v>5855</v>
      </c>
      <c r="G164" s="412" t="s">
        <v>5413</v>
      </c>
      <c r="H164" s="412"/>
      <c r="I164" s="412"/>
      <c r="J164" s="412"/>
      <c r="K164" s="412"/>
      <c r="L164" s="412"/>
      <c r="M164" s="412" t="s">
        <v>5414</v>
      </c>
      <c r="N164" s="412" t="s">
        <v>5415</v>
      </c>
      <c r="O164" s="412"/>
      <c r="P164" s="412" t="s">
        <v>5416</v>
      </c>
      <c r="Q164" s="412" t="s">
        <v>5417</v>
      </c>
      <c r="R164" s="407"/>
      <c r="S164" s="412" t="s">
        <v>5417</v>
      </c>
      <c r="T164" s="412" t="s">
        <v>5418</v>
      </c>
      <c r="U164" s="412" t="s">
        <v>5419</v>
      </c>
      <c r="V164" s="412" t="s">
        <v>5420</v>
      </c>
      <c r="W164" s="412"/>
      <c r="X164" s="412" t="s">
        <v>5421</v>
      </c>
      <c r="Y164" s="412" t="s">
        <v>5422</v>
      </c>
      <c r="Z164" s="412" t="s">
        <v>681</v>
      </c>
      <c r="AA164" s="412" t="s">
        <v>5423</v>
      </c>
      <c r="AB164" s="412" t="s">
        <v>5424</v>
      </c>
      <c r="AC164" s="412"/>
      <c r="AD164" s="412"/>
      <c r="AE164" s="412" t="s">
        <v>4</v>
      </c>
      <c r="AF164" s="412" t="s">
        <v>675</v>
      </c>
      <c r="AG164" s="412" t="s">
        <v>5425</v>
      </c>
      <c r="AH164" s="412" t="s">
        <v>5426</v>
      </c>
      <c r="AI164" s="413"/>
      <c r="AJ164" s="412"/>
      <c r="AK164" s="414"/>
      <c r="AL164" s="411"/>
      <c r="AM164" s="414"/>
      <c r="AN164" s="415" t="s">
        <v>4853</v>
      </c>
      <c r="AO164" s="416">
        <v>45060</v>
      </c>
      <c r="AP164" s="417" t="s">
        <v>682</v>
      </c>
      <c r="AQ164" s="418"/>
      <c r="AR164" s="418" t="s">
        <v>664</v>
      </c>
      <c r="AS164" s="418" t="s">
        <v>665</v>
      </c>
      <c r="AT164" s="418"/>
      <c r="AU164" s="418"/>
      <c r="AV164" s="418"/>
      <c r="AW164" s="418"/>
      <c r="AX164" s="418"/>
      <c r="AY164" s="418"/>
      <c r="AZ164" s="418"/>
      <c r="BA164" s="419">
        <v>368</v>
      </c>
      <c r="BB164" s="418">
        <v>1</v>
      </c>
    </row>
    <row r="165" spans="1:54" ht="24.95" customHeight="1">
      <c r="A165" s="322" t="s">
        <v>6857</v>
      </c>
      <c r="B165" s="19" t="s">
        <v>5412</v>
      </c>
      <c r="C165" s="19">
        <v>4</v>
      </c>
      <c r="D165" s="27" t="s">
        <v>2202</v>
      </c>
      <c r="E165" s="27"/>
      <c r="F165" s="26" t="s">
        <v>5855</v>
      </c>
      <c r="G165" s="26" t="s">
        <v>5413</v>
      </c>
      <c r="H165" s="26"/>
      <c r="I165" s="26"/>
      <c r="J165" s="26"/>
      <c r="K165" s="26"/>
      <c r="L165" s="26"/>
      <c r="M165" s="26" t="s">
        <v>5414</v>
      </c>
      <c r="N165" s="26" t="s">
        <v>5415</v>
      </c>
      <c r="O165" s="26"/>
      <c r="P165" s="26" t="s">
        <v>5416</v>
      </c>
      <c r="Q165" s="26" t="s">
        <v>5417</v>
      </c>
      <c r="R165" s="407" t="s">
        <v>6465</v>
      </c>
      <c r="S165" s="26" t="s">
        <v>5417</v>
      </c>
      <c r="T165" s="26" t="s">
        <v>5418</v>
      </c>
      <c r="U165" s="26" t="s">
        <v>5419</v>
      </c>
      <c r="V165" s="26" t="s">
        <v>5420</v>
      </c>
      <c r="W165" s="26"/>
      <c r="X165" s="26" t="s">
        <v>5421</v>
      </c>
      <c r="Y165" s="26" t="s">
        <v>5422</v>
      </c>
      <c r="Z165" s="26" t="s">
        <v>681</v>
      </c>
      <c r="AA165" s="28" t="s">
        <v>5423</v>
      </c>
      <c r="AB165" s="28" t="s">
        <v>5424</v>
      </c>
      <c r="AC165" s="28"/>
      <c r="AD165" s="28"/>
      <c r="AE165" s="28" t="s">
        <v>4</v>
      </c>
      <c r="AF165" s="28" t="s">
        <v>675</v>
      </c>
      <c r="AG165" s="28" t="s">
        <v>5425</v>
      </c>
      <c r="AH165" s="28" t="s">
        <v>5426</v>
      </c>
      <c r="AI165" s="29"/>
      <c r="AJ165" s="30" t="s">
        <v>4787</v>
      </c>
      <c r="AK165" s="31">
        <v>45075</v>
      </c>
      <c r="AL165" s="328"/>
      <c r="AM165" s="329"/>
      <c r="AN165" s="25"/>
      <c r="AO165" s="24"/>
      <c r="AP165" s="258" t="s">
        <v>682</v>
      </c>
      <c r="AQ165" s="259"/>
      <c r="AR165" s="259" t="s">
        <v>664</v>
      </c>
      <c r="AS165" s="259" t="s">
        <v>665</v>
      </c>
      <c r="AT165" s="262"/>
      <c r="AU165" s="262"/>
      <c r="AV165" s="262"/>
      <c r="AW165" s="262"/>
      <c r="AX165" s="262"/>
      <c r="AY165" s="262"/>
      <c r="AZ165" s="262"/>
      <c r="BA165" s="317">
        <v>368</v>
      </c>
      <c r="BB165" s="390">
        <v>0</v>
      </c>
    </row>
    <row r="166" spans="1:54" ht="24.95" customHeight="1">
      <c r="A166" s="430" t="s">
        <v>4805</v>
      </c>
      <c r="B166" s="422"/>
      <c r="C166" s="422"/>
      <c r="D166" s="431"/>
      <c r="E166" s="431"/>
      <c r="F166" s="432" t="s">
        <v>5856</v>
      </c>
      <c r="G166" s="432"/>
      <c r="H166" s="432"/>
      <c r="I166" s="432"/>
      <c r="J166" s="432"/>
      <c r="K166" s="432"/>
      <c r="L166" s="432"/>
      <c r="M166" s="432"/>
      <c r="N166" s="432"/>
      <c r="O166" s="432"/>
      <c r="P166" s="432"/>
      <c r="Q166" s="432"/>
      <c r="R166" s="432"/>
      <c r="S166" s="407" t="s">
        <v>6664</v>
      </c>
      <c r="T166" s="432"/>
      <c r="U166" s="432"/>
      <c r="V166" s="432"/>
      <c r="W166" s="432"/>
      <c r="X166" s="432"/>
      <c r="Y166" s="432"/>
      <c r="Z166" s="432"/>
      <c r="AA166" s="432"/>
      <c r="AB166" s="432"/>
      <c r="AC166" s="432"/>
      <c r="AD166" s="432"/>
      <c r="AE166" s="432"/>
      <c r="AF166" s="432"/>
      <c r="AG166" s="432"/>
      <c r="AH166" s="432"/>
      <c r="AI166" s="433"/>
      <c r="AJ166" s="432" t="s">
        <v>4787</v>
      </c>
      <c r="AK166" s="434">
        <v>45075</v>
      </c>
      <c r="AL166" s="431"/>
      <c r="AM166" s="434"/>
      <c r="AN166" s="423"/>
      <c r="AO166" s="425"/>
      <c r="AP166" s="435" t="s">
        <v>680</v>
      </c>
      <c r="AQ166" s="429">
        <v>178</v>
      </c>
      <c r="AR166" s="429"/>
      <c r="AS166" s="429"/>
      <c r="AT166" s="429"/>
      <c r="AU166" s="429"/>
      <c r="AV166" s="429"/>
      <c r="AW166" s="429"/>
      <c r="AX166" s="429"/>
      <c r="AY166" s="429"/>
      <c r="AZ166" s="429"/>
      <c r="BA166" s="436"/>
      <c r="BB166" s="429">
        <v>3</v>
      </c>
    </row>
    <row r="167" spans="1:54" ht="24.95" customHeight="1">
      <c r="A167" s="409" t="s">
        <v>6858</v>
      </c>
      <c r="B167" s="410" t="s">
        <v>5412</v>
      </c>
      <c r="C167" s="410">
        <v>4</v>
      </c>
      <c r="D167" s="411" t="s">
        <v>2202</v>
      </c>
      <c r="E167" s="411"/>
      <c r="F167" s="412" t="s">
        <v>5856</v>
      </c>
      <c r="G167" s="412" t="s">
        <v>5427</v>
      </c>
      <c r="H167" s="412"/>
      <c r="I167" s="412"/>
      <c r="J167" s="412"/>
      <c r="K167" s="412"/>
      <c r="L167" s="412"/>
      <c r="M167" s="412" t="s">
        <v>5428</v>
      </c>
      <c r="N167" s="412" t="s">
        <v>5429</v>
      </c>
      <c r="O167" s="412"/>
      <c r="P167" s="412" t="s">
        <v>5430</v>
      </c>
      <c r="Q167" s="412" t="s">
        <v>5431</v>
      </c>
      <c r="R167" s="407"/>
      <c r="S167" s="412" t="s">
        <v>5432</v>
      </c>
      <c r="T167" s="412" t="s">
        <v>5433</v>
      </c>
      <c r="U167" s="412" t="s">
        <v>5434</v>
      </c>
      <c r="V167" s="412" t="s">
        <v>5435</v>
      </c>
      <c r="W167" s="412" t="s">
        <v>5436</v>
      </c>
      <c r="X167" s="412" t="s">
        <v>5437</v>
      </c>
      <c r="Y167" s="412" t="s">
        <v>5438</v>
      </c>
      <c r="Z167" s="412" t="s">
        <v>678</v>
      </c>
      <c r="AA167" s="412" t="s">
        <v>5423</v>
      </c>
      <c r="AB167" s="412" t="s">
        <v>5439</v>
      </c>
      <c r="AC167" s="412"/>
      <c r="AD167" s="412"/>
      <c r="AE167" s="412" t="s">
        <v>4</v>
      </c>
      <c r="AF167" s="412" t="s">
        <v>679</v>
      </c>
      <c r="AG167" s="412" t="s">
        <v>5440</v>
      </c>
      <c r="AH167" s="412" t="s">
        <v>5441</v>
      </c>
      <c r="AI167" s="413"/>
      <c r="AJ167" s="412"/>
      <c r="AK167" s="414"/>
      <c r="AL167" s="411"/>
      <c r="AM167" s="414"/>
      <c r="AN167" s="415" t="s">
        <v>4853</v>
      </c>
      <c r="AO167" s="416">
        <v>45060</v>
      </c>
      <c r="AP167" s="417" t="s">
        <v>680</v>
      </c>
      <c r="AQ167" s="418"/>
      <c r="AR167" s="418" t="s">
        <v>664</v>
      </c>
      <c r="AS167" s="418" t="s">
        <v>665</v>
      </c>
      <c r="AT167" s="418"/>
      <c r="AU167" s="418"/>
      <c r="AV167" s="418"/>
      <c r="AW167" s="418"/>
      <c r="AX167" s="418"/>
      <c r="AY167" s="418"/>
      <c r="AZ167" s="418"/>
      <c r="BA167" s="419">
        <v>361</v>
      </c>
      <c r="BB167" s="418">
        <v>1</v>
      </c>
    </row>
    <row r="168" spans="1:54" ht="24.95" customHeight="1">
      <c r="A168" s="322" t="s">
        <v>6857</v>
      </c>
      <c r="B168" s="19" t="s">
        <v>5412</v>
      </c>
      <c r="C168" s="19">
        <v>4</v>
      </c>
      <c r="D168" s="27" t="s">
        <v>2202</v>
      </c>
      <c r="E168" s="27"/>
      <c r="F168" s="26" t="s">
        <v>5856</v>
      </c>
      <c r="G168" s="26" t="s">
        <v>5427</v>
      </c>
      <c r="H168" s="26"/>
      <c r="I168" s="26"/>
      <c r="J168" s="26"/>
      <c r="K168" s="26"/>
      <c r="L168" s="26"/>
      <c r="M168" s="26" t="s">
        <v>5428</v>
      </c>
      <c r="N168" s="26" t="s">
        <v>5429</v>
      </c>
      <c r="O168" s="26"/>
      <c r="P168" s="26" t="s">
        <v>5430</v>
      </c>
      <c r="Q168" s="26" t="s">
        <v>5431</v>
      </c>
      <c r="R168" s="407" t="s">
        <v>6664</v>
      </c>
      <c r="S168" s="26" t="s">
        <v>5432</v>
      </c>
      <c r="T168" s="26" t="s">
        <v>5433</v>
      </c>
      <c r="U168" s="26" t="s">
        <v>5434</v>
      </c>
      <c r="V168" s="26" t="s">
        <v>5435</v>
      </c>
      <c r="W168" s="26" t="s">
        <v>5436</v>
      </c>
      <c r="X168" s="26" t="s">
        <v>5437</v>
      </c>
      <c r="Y168" s="26" t="s">
        <v>5438</v>
      </c>
      <c r="Z168" s="26" t="s">
        <v>678</v>
      </c>
      <c r="AA168" s="28" t="s">
        <v>5423</v>
      </c>
      <c r="AB168" s="28" t="s">
        <v>5439</v>
      </c>
      <c r="AC168" s="28"/>
      <c r="AD168" s="28"/>
      <c r="AE168" s="28" t="s">
        <v>4</v>
      </c>
      <c r="AF168" s="28" t="s">
        <v>679</v>
      </c>
      <c r="AG168" s="28" t="s">
        <v>5440</v>
      </c>
      <c r="AH168" s="28" t="s">
        <v>5441</v>
      </c>
      <c r="AI168" s="29"/>
      <c r="AJ168" s="30" t="s">
        <v>4787</v>
      </c>
      <c r="AK168" s="31">
        <v>45075</v>
      </c>
      <c r="AL168" s="328"/>
      <c r="AM168" s="329"/>
      <c r="AN168" s="25"/>
      <c r="AO168" s="24"/>
      <c r="AP168" s="258" t="s">
        <v>680</v>
      </c>
      <c r="AQ168" s="259"/>
      <c r="AR168" s="259" t="s">
        <v>664</v>
      </c>
      <c r="AS168" s="259" t="s">
        <v>665</v>
      </c>
      <c r="AT168" s="262"/>
      <c r="AU168" s="262"/>
      <c r="AV168" s="262"/>
      <c r="AW168" s="262"/>
      <c r="AX168" s="262"/>
      <c r="AY168" s="262"/>
      <c r="AZ168" s="262"/>
      <c r="BA168" s="317">
        <v>361</v>
      </c>
      <c r="BB168" s="390">
        <v>0</v>
      </c>
    </row>
    <row r="169" spans="1:54" ht="24.95" customHeight="1">
      <c r="A169" s="430" t="s">
        <v>4805</v>
      </c>
      <c r="B169" s="422"/>
      <c r="C169" s="422"/>
      <c r="D169" s="431"/>
      <c r="E169" s="431"/>
      <c r="F169" s="432" t="s">
        <v>5917</v>
      </c>
      <c r="G169" s="432"/>
      <c r="H169" s="432"/>
      <c r="I169" s="432"/>
      <c r="J169" s="432"/>
      <c r="K169" s="432"/>
      <c r="L169" s="432"/>
      <c r="M169" s="432"/>
      <c r="N169" s="432"/>
      <c r="O169" s="432"/>
      <c r="P169" s="432"/>
      <c r="Q169" s="432"/>
      <c r="R169" s="432"/>
      <c r="S169" s="407" t="s">
        <v>6813</v>
      </c>
      <c r="T169" s="432"/>
      <c r="U169" s="432"/>
      <c r="V169" s="432"/>
      <c r="W169" s="432"/>
      <c r="X169" s="432"/>
      <c r="Y169" s="432"/>
      <c r="Z169" s="432"/>
      <c r="AA169" s="432"/>
      <c r="AB169" s="432"/>
      <c r="AC169" s="432"/>
      <c r="AD169" s="432"/>
      <c r="AE169" s="432"/>
      <c r="AF169" s="432"/>
      <c r="AG169" s="432"/>
      <c r="AH169" s="432"/>
      <c r="AI169" s="433"/>
      <c r="AJ169" s="432" t="s">
        <v>4787</v>
      </c>
      <c r="AK169" s="434">
        <v>45075</v>
      </c>
      <c r="AL169" s="431"/>
      <c r="AM169" s="434"/>
      <c r="AN169" s="423"/>
      <c r="AO169" s="425"/>
      <c r="AP169" s="435" t="s">
        <v>2260</v>
      </c>
      <c r="AQ169" s="429">
        <v>263</v>
      </c>
      <c r="AR169" s="429"/>
      <c r="AS169" s="429"/>
      <c r="AT169" s="429"/>
      <c r="AU169" s="429"/>
      <c r="AV169" s="429"/>
      <c r="AW169" s="429"/>
      <c r="AX169" s="429"/>
      <c r="AY169" s="429"/>
      <c r="AZ169" s="429"/>
      <c r="BA169" s="436"/>
      <c r="BB169" s="429">
        <v>3</v>
      </c>
    </row>
    <row r="170" spans="1:54" ht="24.95" customHeight="1">
      <c r="A170" s="409" t="s">
        <v>6858</v>
      </c>
      <c r="B170" s="410" t="s">
        <v>2201</v>
      </c>
      <c r="C170" s="410">
        <v>1</v>
      </c>
      <c r="D170" s="411">
        <v>1</v>
      </c>
      <c r="E170" s="411">
        <v>4</v>
      </c>
      <c r="F170" s="412" t="s">
        <v>5917</v>
      </c>
      <c r="G170" s="412" t="s">
        <v>3</v>
      </c>
      <c r="H170" s="412"/>
      <c r="I170" s="412"/>
      <c r="J170" s="412"/>
      <c r="K170" s="412"/>
      <c r="L170" s="412"/>
      <c r="M170" s="412" t="s">
        <v>7</v>
      </c>
      <c r="N170" s="412" t="s">
        <v>2250</v>
      </c>
      <c r="O170" s="412"/>
      <c r="P170" s="407"/>
      <c r="Q170" s="412" t="s">
        <v>2251</v>
      </c>
      <c r="R170" s="412"/>
      <c r="S170" s="412"/>
      <c r="T170" s="412"/>
      <c r="U170" s="412"/>
      <c r="V170" s="412"/>
      <c r="W170" s="412"/>
      <c r="X170" s="412"/>
      <c r="Y170" s="412"/>
      <c r="Z170" s="412" t="s">
        <v>2253</v>
      </c>
      <c r="AA170" s="412" t="s">
        <v>6</v>
      </c>
      <c r="AB170" s="412" t="s">
        <v>2259</v>
      </c>
      <c r="AC170" s="412"/>
      <c r="AD170" s="412"/>
      <c r="AE170" s="412" t="s">
        <v>4</v>
      </c>
      <c r="AF170" s="412" t="s">
        <v>5</v>
      </c>
      <c r="AG170" s="412" t="s">
        <v>19</v>
      </c>
      <c r="AH170" s="412" t="s">
        <v>2255</v>
      </c>
      <c r="AI170" s="413"/>
      <c r="AJ170" s="412"/>
      <c r="AK170" s="414"/>
      <c r="AL170" s="411"/>
      <c r="AM170" s="414"/>
      <c r="AN170" s="415" t="s">
        <v>2256</v>
      </c>
      <c r="AO170" s="416">
        <v>45060</v>
      </c>
      <c r="AP170" s="417" t="s">
        <v>2260</v>
      </c>
      <c r="AQ170" s="418"/>
      <c r="AR170" s="418" t="s">
        <v>664</v>
      </c>
      <c r="AS170" s="418" t="s">
        <v>2261</v>
      </c>
      <c r="AT170" s="418" t="s">
        <v>2262</v>
      </c>
      <c r="AU170" s="418"/>
      <c r="AV170" s="418"/>
      <c r="AW170" s="418"/>
      <c r="AX170" s="418"/>
      <c r="AY170" s="418"/>
      <c r="AZ170" s="418"/>
      <c r="BA170" s="419">
        <v>4</v>
      </c>
      <c r="BB170" s="418">
        <v>2</v>
      </c>
    </row>
    <row r="171" spans="1:54" ht="24.95" customHeight="1">
      <c r="A171" s="322" t="s">
        <v>6857</v>
      </c>
      <c r="B171" s="19" t="s">
        <v>2201</v>
      </c>
      <c r="C171" s="19">
        <v>1</v>
      </c>
      <c r="D171" s="27">
        <v>1</v>
      </c>
      <c r="E171" s="27">
        <v>4</v>
      </c>
      <c r="F171" s="26" t="s">
        <v>5917</v>
      </c>
      <c r="G171" s="26" t="s">
        <v>3</v>
      </c>
      <c r="H171" s="26"/>
      <c r="I171" s="26"/>
      <c r="J171" s="26"/>
      <c r="K171" s="26"/>
      <c r="L171" s="26"/>
      <c r="M171" s="26" t="s">
        <v>7</v>
      </c>
      <c r="N171" s="26" t="s">
        <v>2250</v>
      </c>
      <c r="O171" s="26"/>
      <c r="P171" s="407" t="s">
        <v>6813</v>
      </c>
      <c r="Q171" s="26" t="s">
        <v>2251</v>
      </c>
      <c r="R171" s="26"/>
      <c r="S171" s="26"/>
      <c r="T171" s="26"/>
      <c r="U171" s="26"/>
      <c r="V171" s="26"/>
      <c r="W171" s="26"/>
      <c r="X171" s="26"/>
      <c r="Y171" s="26"/>
      <c r="Z171" s="26" t="s">
        <v>2253</v>
      </c>
      <c r="AA171" s="28" t="s">
        <v>6</v>
      </c>
      <c r="AB171" s="28" t="s">
        <v>2259</v>
      </c>
      <c r="AC171" s="28"/>
      <c r="AD171" s="28"/>
      <c r="AE171" s="28" t="s">
        <v>4</v>
      </c>
      <c r="AF171" s="28" t="s">
        <v>5</v>
      </c>
      <c r="AG171" s="28" t="s">
        <v>19</v>
      </c>
      <c r="AH171" s="28" t="s">
        <v>2255</v>
      </c>
      <c r="AI171" s="29"/>
      <c r="AJ171" s="30" t="s">
        <v>4787</v>
      </c>
      <c r="AK171" s="31">
        <v>45075</v>
      </c>
      <c r="AL171" s="328"/>
      <c r="AM171" s="329"/>
      <c r="AN171" s="25"/>
      <c r="AO171" s="24"/>
      <c r="AP171" s="258" t="s">
        <v>2260</v>
      </c>
      <c r="AQ171" s="259"/>
      <c r="AR171" s="259" t="s">
        <v>664</v>
      </c>
      <c r="AS171" s="259" t="s">
        <v>2261</v>
      </c>
      <c r="AT171" s="262" t="s">
        <v>2262</v>
      </c>
      <c r="AU171" s="262"/>
      <c r="AV171" s="262"/>
      <c r="AW171" s="262"/>
      <c r="AX171" s="262"/>
      <c r="AY171" s="262"/>
      <c r="AZ171" s="262"/>
      <c r="BA171" s="317">
        <v>4</v>
      </c>
      <c r="BB171" s="390">
        <v>0</v>
      </c>
    </row>
    <row r="172" spans="1:54" ht="24.95" customHeight="1">
      <c r="A172" s="430" t="s">
        <v>4805</v>
      </c>
      <c r="B172" s="422"/>
      <c r="C172" s="422"/>
      <c r="D172" s="431"/>
      <c r="E172" s="431"/>
      <c r="F172" s="432" t="s">
        <v>5858</v>
      </c>
      <c r="G172" s="432"/>
      <c r="H172" s="432"/>
      <c r="I172" s="432"/>
      <c r="J172" s="432"/>
      <c r="K172" s="432"/>
      <c r="L172" s="432"/>
      <c r="M172" s="432"/>
      <c r="N172" s="432"/>
      <c r="O172" s="432"/>
      <c r="P172" s="420" t="s">
        <v>667</v>
      </c>
      <c r="Q172" s="432"/>
      <c r="R172" s="432"/>
      <c r="S172" s="432"/>
      <c r="T172" s="420" t="s">
        <v>668</v>
      </c>
      <c r="U172" s="407" t="s">
        <v>6836</v>
      </c>
      <c r="V172" s="432"/>
      <c r="W172" s="432"/>
      <c r="X172" s="432"/>
      <c r="Y172" s="432"/>
      <c r="Z172" s="432"/>
      <c r="AA172" s="432"/>
      <c r="AB172" s="432"/>
      <c r="AC172" s="432"/>
      <c r="AD172" s="432"/>
      <c r="AE172" s="432"/>
      <c r="AF172" s="432"/>
      <c r="AG172" s="432"/>
      <c r="AH172" s="432"/>
      <c r="AI172" s="433"/>
      <c r="AJ172" s="432" t="s">
        <v>4787</v>
      </c>
      <c r="AK172" s="434">
        <v>45075</v>
      </c>
      <c r="AL172" s="431"/>
      <c r="AM172" s="434"/>
      <c r="AN172" s="423"/>
      <c r="AO172" s="425"/>
      <c r="AP172" s="435" t="s">
        <v>669</v>
      </c>
      <c r="AQ172" s="429">
        <v>276</v>
      </c>
      <c r="AR172" s="429"/>
      <c r="AS172" s="429"/>
      <c r="AT172" s="429"/>
      <c r="AU172" s="429"/>
      <c r="AV172" s="429"/>
      <c r="AW172" s="429"/>
      <c r="AX172" s="429"/>
      <c r="AY172" s="429"/>
      <c r="AZ172" s="429"/>
      <c r="BA172" s="436"/>
      <c r="BB172" s="429">
        <v>3</v>
      </c>
    </row>
    <row r="173" spans="1:54" ht="24.95" customHeight="1">
      <c r="A173" s="409" t="s">
        <v>6858</v>
      </c>
      <c r="B173" s="410" t="s">
        <v>2201</v>
      </c>
      <c r="C173" s="410">
        <v>1</v>
      </c>
      <c r="D173" s="411">
        <v>2</v>
      </c>
      <c r="E173" s="411">
        <v>1</v>
      </c>
      <c r="F173" s="412" t="s">
        <v>5858</v>
      </c>
      <c r="G173" s="412" t="s">
        <v>5451</v>
      </c>
      <c r="H173" s="412"/>
      <c r="I173" s="412"/>
      <c r="J173" s="412"/>
      <c r="K173" s="412"/>
      <c r="L173" s="412"/>
      <c r="M173" s="412" t="s">
        <v>7</v>
      </c>
      <c r="N173" s="412" t="s">
        <v>5452</v>
      </c>
      <c r="O173" s="412"/>
      <c r="P173" s="408" t="s">
        <v>667</v>
      </c>
      <c r="Q173" s="412"/>
      <c r="R173" s="412"/>
      <c r="S173" s="412">
        <v>338778836</v>
      </c>
      <c r="T173" s="408" t="s">
        <v>668</v>
      </c>
      <c r="U173" s="412" t="s">
        <v>5453</v>
      </c>
      <c r="V173" s="407"/>
      <c r="W173" s="412"/>
      <c r="X173" s="412"/>
      <c r="Y173" s="412" t="s">
        <v>5454</v>
      </c>
      <c r="Z173" s="412" t="s">
        <v>5455</v>
      </c>
      <c r="AA173" s="412" t="s">
        <v>6</v>
      </c>
      <c r="AB173" s="412" t="s">
        <v>5456</v>
      </c>
      <c r="AC173" s="412"/>
      <c r="AD173" s="412"/>
      <c r="AE173" s="412"/>
      <c r="AF173" s="412"/>
      <c r="AG173" s="412"/>
      <c r="AH173" s="412"/>
      <c r="AI173" s="413"/>
      <c r="AJ173" s="412"/>
      <c r="AK173" s="414"/>
      <c r="AL173" s="411"/>
      <c r="AM173" s="414"/>
      <c r="AN173" s="415"/>
      <c r="AO173" s="416"/>
      <c r="AP173" s="417" t="s">
        <v>669</v>
      </c>
      <c r="AQ173" s="418"/>
      <c r="AR173" s="418" t="s">
        <v>664</v>
      </c>
      <c r="AS173" s="418" t="s">
        <v>665</v>
      </c>
      <c r="AT173" s="418"/>
      <c r="AU173" s="418"/>
      <c r="AV173" s="418"/>
      <c r="AW173" s="418"/>
      <c r="AX173" s="418"/>
      <c r="AY173" s="418"/>
      <c r="AZ173" s="418"/>
      <c r="BA173" s="419">
        <v>6</v>
      </c>
      <c r="BB173" s="418">
        <v>1</v>
      </c>
    </row>
    <row r="174" spans="1:54" ht="24.95" customHeight="1">
      <c r="A174" s="322" t="s">
        <v>6857</v>
      </c>
      <c r="B174" s="19" t="s">
        <v>2201</v>
      </c>
      <c r="C174" s="19">
        <v>1</v>
      </c>
      <c r="D174" s="27">
        <v>2</v>
      </c>
      <c r="E174" s="27">
        <v>1</v>
      </c>
      <c r="F174" s="26" t="s">
        <v>5858</v>
      </c>
      <c r="G174" s="26" t="s">
        <v>5451</v>
      </c>
      <c r="H174" s="26"/>
      <c r="I174" s="26"/>
      <c r="J174" s="26"/>
      <c r="K174" s="26"/>
      <c r="L174" s="26"/>
      <c r="M174" s="26" t="s">
        <v>7</v>
      </c>
      <c r="N174" s="26" t="s">
        <v>5452</v>
      </c>
      <c r="O174" s="26"/>
      <c r="P174" s="26" t="s">
        <v>667</v>
      </c>
      <c r="Q174" s="26"/>
      <c r="R174" s="26"/>
      <c r="S174" s="26">
        <v>338778836</v>
      </c>
      <c r="T174" s="26" t="s">
        <v>668</v>
      </c>
      <c r="U174" s="26" t="s">
        <v>5453</v>
      </c>
      <c r="V174" s="407" t="s">
        <v>6836</v>
      </c>
      <c r="W174" s="26"/>
      <c r="X174" s="26"/>
      <c r="Y174" s="26" t="s">
        <v>5454</v>
      </c>
      <c r="Z174" s="26" t="s">
        <v>5455</v>
      </c>
      <c r="AA174" s="28" t="s">
        <v>6</v>
      </c>
      <c r="AB174" s="28" t="s">
        <v>5456</v>
      </c>
      <c r="AC174" s="28"/>
      <c r="AD174" s="28"/>
      <c r="AE174" s="28"/>
      <c r="AF174" s="28"/>
      <c r="AG174" s="28"/>
      <c r="AH174" s="28"/>
      <c r="AI174" s="29"/>
      <c r="AJ174" s="30" t="s">
        <v>4787</v>
      </c>
      <c r="AK174" s="31">
        <v>45075</v>
      </c>
      <c r="AL174" s="328"/>
      <c r="AM174" s="329"/>
      <c r="AN174" s="25"/>
      <c r="AO174" s="24"/>
      <c r="AP174" s="258" t="s">
        <v>669</v>
      </c>
      <c r="AQ174" s="259"/>
      <c r="AR174" s="259" t="s">
        <v>664</v>
      </c>
      <c r="AS174" s="259" t="s">
        <v>665</v>
      </c>
      <c r="AT174" s="262"/>
      <c r="AU174" s="262"/>
      <c r="AV174" s="262"/>
      <c r="AW174" s="262"/>
      <c r="AX174" s="262"/>
      <c r="AY174" s="262"/>
      <c r="AZ174" s="262"/>
      <c r="BA174" s="317">
        <v>6</v>
      </c>
      <c r="BB174" s="390">
        <v>0</v>
      </c>
    </row>
    <row r="175" spans="1:54" ht="24.95" customHeight="1">
      <c r="A175" s="430" t="s">
        <v>4805</v>
      </c>
      <c r="B175" s="422"/>
      <c r="C175" s="422"/>
      <c r="D175" s="431"/>
      <c r="E175" s="431"/>
      <c r="F175" s="432" t="s">
        <v>5859</v>
      </c>
      <c r="G175" s="432"/>
      <c r="H175" s="432"/>
      <c r="I175" s="432"/>
      <c r="J175" s="432"/>
      <c r="K175" s="432"/>
      <c r="L175" s="432"/>
      <c r="M175" s="432"/>
      <c r="N175" s="432"/>
      <c r="O175" s="432"/>
      <c r="P175" s="432"/>
      <c r="Q175" s="432"/>
      <c r="R175" s="432"/>
      <c r="S175" s="420" t="s">
        <v>16</v>
      </c>
      <c r="T175" s="407" t="s">
        <v>0</v>
      </c>
      <c r="U175" s="420" t="s">
        <v>1</v>
      </c>
      <c r="V175" s="432"/>
      <c r="W175" s="432"/>
      <c r="X175" s="432"/>
      <c r="Y175" s="432"/>
      <c r="Z175" s="432"/>
      <c r="AA175" s="432"/>
      <c r="AB175" s="432"/>
      <c r="AC175" s="432"/>
      <c r="AD175" s="432"/>
      <c r="AE175" s="432"/>
      <c r="AF175" s="432"/>
      <c r="AG175" s="432"/>
      <c r="AH175" s="432"/>
      <c r="AI175" s="433"/>
      <c r="AJ175" s="432" t="s">
        <v>4787</v>
      </c>
      <c r="AK175" s="434">
        <v>45075</v>
      </c>
      <c r="AL175" s="431"/>
      <c r="AM175" s="434"/>
      <c r="AN175" s="423"/>
      <c r="AO175" s="425"/>
      <c r="AP175" s="435" t="s">
        <v>663</v>
      </c>
      <c r="AQ175" s="429">
        <v>279</v>
      </c>
      <c r="AR175" s="429"/>
      <c r="AS175" s="429"/>
      <c r="AT175" s="429"/>
      <c r="AU175" s="429"/>
      <c r="AV175" s="429"/>
      <c r="AW175" s="429"/>
      <c r="AX175" s="429"/>
      <c r="AY175" s="429"/>
      <c r="AZ175" s="429"/>
      <c r="BA175" s="436"/>
      <c r="BB175" s="429">
        <v>3</v>
      </c>
    </row>
    <row r="176" spans="1:54" ht="24.95" customHeight="1">
      <c r="A176" s="409" t="s">
        <v>6858</v>
      </c>
      <c r="B176" s="410" t="s">
        <v>2201</v>
      </c>
      <c r="C176" s="410">
        <v>1</v>
      </c>
      <c r="D176" s="411">
        <v>1</v>
      </c>
      <c r="E176" s="411">
        <v>1</v>
      </c>
      <c r="F176" s="412" t="s">
        <v>5859</v>
      </c>
      <c r="G176" s="412" t="s">
        <v>5457</v>
      </c>
      <c r="H176" s="412" t="s">
        <v>5458</v>
      </c>
      <c r="I176" s="412"/>
      <c r="J176" s="412"/>
      <c r="K176" s="412"/>
      <c r="L176" s="412"/>
      <c r="M176" s="412" t="s">
        <v>7</v>
      </c>
      <c r="N176" s="412" t="s">
        <v>5459</v>
      </c>
      <c r="O176" s="412"/>
      <c r="P176" s="408" t="s">
        <v>16</v>
      </c>
      <c r="Q176" s="412" t="s">
        <v>17</v>
      </c>
      <c r="R176" s="412" t="s">
        <v>17</v>
      </c>
      <c r="S176" s="412"/>
      <c r="T176" s="407"/>
      <c r="U176" s="408" t="s">
        <v>1</v>
      </c>
      <c r="V176" s="412"/>
      <c r="W176" s="412"/>
      <c r="X176" s="412"/>
      <c r="Y176" s="412" t="s">
        <v>5460</v>
      </c>
      <c r="Z176" s="412"/>
      <c r="AA176" s="412" t="s">
        <v>6</v>
      </c>
      <c r="AB176" s="412" t="s">
        <v>10</v>
      </c>
      <c r="AC176" s="412"/>
      <c r="AD176" s="412"/>
      <c r="AE176" s="412"/>
      <c r="AF176" s="412"/>
      <c r="AG176" s="412"/>
      <c r="AH176" s="412"/>
      <c r="AI176" s="413"/>
      <c r="AJ176" s="412"/>
      <c r="AK176" s="414">
        <v>42741</v>
      </c>
      <c r="AL176" s="411"/>
      <c r="AM176" s="414"/>
      <c r="AN176" s="415"/>
      <c r="AO176" s="416"/>
      <c r="AP176" s="417" t="s">
        <v>663</v>
      </c>
      <c r="AQ176" s="418"/>
      <c r="AR176" s="418" t="s">
        <v>664</v>
      </c>
      <c r="AS176" s="418" t="s">
        <v>665</v>
      </c>
      <c r="AT176" s="418"/>
      <c r="AU176" s="418"/>
      <c r="AV176" s="418" t="s">
        <v>5461</v>
      </c>
      <c r="AW176" s="418" t="s">
        <v>5462</v>
      </c>
      <c r="AX176" s="418"/>
      <c r="AY176" s="418"/>
      <c r="AZ176" s="418"/>
      <c r="BA176" s="419">
        <v>1</v>
      </c>
      <c r="BB176" s="418">
        <v>1</v>
      </c>
    </row>
    <row r="177" spans="1:54" ht="24.95" customHeight="1">
      <c r="A177" s="322" t="s">
        <v>6857</v>
      </c>
      <c r="B177" s="19" t="s">
        <v>2201</v>
      </c>
      <c r="C177" s="19">
        <v>1</v>
      </c>
      <c r="D177" s="27">
        <v>1</v>
      </c>
      <c r="E177" s="27">
        <v>1</v>
      </c>
      <c r="F177" s="26" t="s">
        <v>5859</v>
      </c>
      <c r="G177" s="26" t="s">
        <v>5457</v>
      </c>
      <c r="H177" s="26" t="s">
        <v>5458</v>
      </c>
      <c r="I177" s="26"/>
      <c r="J177" s="26"/>
      <c r="K177" s="26"/>
      <c r="L177" s="26"/>
      <c r="M177" s="26" t="s">
        <v>7</v>
      </c>
      <c r="N177" s="26" t="s">
        <v>5459</v>
      </c>
      <c r="O177" s="26"/>
      <c r="P177" s="26" t="s">
        <v>16</v>
      </c>
      <c r="Q177" s="26" t="s">
        <v>17</v>
      </c>
      <c r="R177" s="26" t="s">
        <v>17</v>
      </c>
      <c r="S177" s="26"/>
      <c r="T177" s="407" t="s">
        <v>0</v>
      </c>
      <c r="U177" s="26" t="s">
        <v>1</v>
      </c>
      <c r="V177" s="26"/>
      <c r="W177" s="26"/>
      <c r="X177" s="26"/>
      <c r="Y177" s="26" t="s">
        <v>5460</v>
      </c>
      <c r="Z177" s="26"/>
      <c r="AA177" s="28" t="s">
        <v>6</v>
      </c>
      <c r="AB177" s="28" t="s">
        <v>10</v>
      </c>
      <c r="AC177" s="28"/>
      <c r="AD177" s="28"/>
      <c r="AE177" s="28"/>
      <c r="AF177" s="28"/>
      <c r="AG177" s="28"/>
      <c r="AH177" s="28"/>
      <c r="AI177" s="29"/>
      <c r="AJ177" s="30" t="s">
        <v>4787</v>
      </c>
      <c r="AK177" s="31">
        <v>45075</v>
      </c>
      <c r="AL177" s="328"/>
      <c r="AM177" s="329"/>
      <c r="AN177" s="25"/>
      <c r="AO177" s="24"/>
      <c r="AP177" s="258" t="s">
        <v>663</v>
      </c>
      <c r="AQ177" s="259"/>
      <c r="AR177" s="259" t="s">
        <v>664</v>
      </c>
      <c r="AS177" s="259" t="s">
        <v>665</v>
      </c>
      <c r="AT177" s="262"/>
      <c r="AU177" s="262"/>
      <c r="AV177" s="262" t="s">
        <v>5461</v>
      </c>
      <c r="AW177" s="262" t="s">
        <v>5462</v>
      </c>
      <c r="AX177" s="262"/>
      <c r="AY177" s="262"/>
      <c r="AZ177" s="262"/>
      <c r="BA177" s="317">
        <v>1</v>
      </c>
      <c r="BB177" s="390">
        <v>0</v>
      </c>
    </row>
    <row r="178" spans="1:54" ht="24.95" customHeight="1">
      <c r="A178" s="430" t="s">
        <v>4805</v>
      </c>
      <c r="B178" s="422"/>
      <c r="C178" s="422"/>
      <c r="D178" s="431"/>
      <c r="E178" s="431"/>
      <c r="F178" s="432" t="s">
        <v>5860</v>
      </c>
      <c r="G178" s="432"/>
      <c r="H178" s="432"/>
      <c r="I178" s="432"/>
      <c r="J178" s="432"/>
      <c r="K178" s="432"/>
      <c r="L178" s="432"/>
      <c r="M178" s="432"/>
      <c r="N178" s="432"/>
      <c r="O178" s="432"/>
      <c r="P178" s="432"/>
      <c r="Q178" s="432"/>
      <c r="R178" s="432"/>
      <c r="S178" s="420" t="s">
        <v>747</v>
      </c>
      <c r="T178" s="432"/>
      <c r="U178" s="432"/>
      <c r="V178" s="432"/>
      <c r="W178" s="432"/>
      <c r="X178" s="432"/>
      <c r="Y178" s="432"/>
      <c r="Z178" s="432"/>
      <c r="AA178" s="432"/>
      <c r="AB178" s="432"/>
      <c r="AC178" s="432"/>
      <c r="AD178" s="432"/>
      <c r="AE178" s="432"/>
      <c r="AF178" s="432"/>
      <c r="AG178" s="432"/>
      <c r="AH178" s="432"/>
      <c r="AI178" s="433"/>
      <c r="AJ178" s="432" t="s">
        <v>4787</v>
      </c>
      <c r="AK178" s="434">
        <v>45075</v>
      </c>
      <c r="AL178" s="431"/>
      <c r="AM178" s="434"/>
      <c r="AN178" s="423"/>
      <c r="AO178" s="425"/>
      <c r="AP178" s="435" t="s">
        <v>749</v>
      </c>
      <c r="AQ178" s="429">
        <v>69</v>
      </c>
      <c r="AR178" s="429"/>
      <c r="AS178" s="429"/>
      <c r="AT178" s="429"/>
      <c r="AU178" s="429"/>
      <c r="AV178" s="429"/>
      <c r="AW178" s="429"/>
      <c r="AX178" s="429"/>
      <c r="AY178" s="429"/>
      <c r="AZ178" s="429"/>
      <c r="BA178" s="436"/>
      <c r="BB178" s="429">
        <v>3</v>
      </c>
    </row>
    <row r="179" spans="1:54" ht="24.95" customHeight="1">
      <c r="A179" s="409" t="s">
        <v>6858</v>
      </c>
      <c r="B179" s="410" t="s">
        <v>2211</v>
      </c>
      <c r="C179" s="410">
        <v>81</v>
      </c>
      <c r="D179" s="411">
        <v>1</v>
      </c>
      <c r="E179" s="411">
        <v>1</v>
      </c>
      <c r="F179" s="412" t="s">
        <v>5860</v>
      </c>
      <c r="G179" s="412" t="s">
        <v>5463</v>
      </c>
      <c r="H179" s="412"/>
      <c r="I179" s="412"/>
      <c r="J179" s="412" t="s">
        <v>5181</v>
      </c>
      <c r="K179" s="412"/>
      <c r="L179" s="412"/>
      <c r="M179" s="412" t="s">
        <v>5464</v>
      </c>
      <c r="N179" s="412" t="s">
        <v>5465</v>
      </c>
      <c r="O179" s="412"/>
      <c r="P179" s="408" t="s">
        <v>747</v>
      </c>
      <c r="Q179" s="412" t="s">
        <v>747</v>
      </c>
      <c r="R179" s="412"/>
      <c r="S179" s="412"/>
      <c r="T179" s="412"/>
      <c r="U179" s="412"/>
      <c r="V179" s="412"/>
      <c r="W179" s="412"/>
      <c r="X179" s="412"/>
      <c r="Y179" s="412" t="s">
        <v>5466</v>
      </c>
      <c r="Z179" s="412"/>
      <c r="AA179" s="412" t="s">
        <v>6</v>
      </c>
      <c r="AB179" s="412" t="s">
        <v>5467</v>
      </c>
      <c r="AC179" s="412"/>
      <c r="AD179" s="412"/>
      <c r="AE179" s="412" t="s">
        <v>723</v>
      </c>
      <c r="AF179" s="412" t="s">
        <v>748</v>
      </c>
      <c r="AG179" s="412" t="s">
        <v>5468</v>
      </c>
      <c r="AH179" s="412" t="s">
        <v>5469</v>
      </c>
      <c r="AI179" s="413"/>
      <c r="AJ179" s="412"/>
      <c r="AK179" s="414"/>
      <c r="AL179" s="411"/>
      <c r="AM179" s="414"/>
      <c r="AN179" s="415"/>
      <c r="AO179" s="416"/>
      <c r="AP179" s="417" t="s">
        <v>749</v>
      </c>
      <c r="AQ179" s="418"/>
      <c r="AR179" s="418" t="s">
        <v>664</v>
      </c>
      <c r="AS179" s="418" t="s">
        <v>665</v>
      </c>
      <c r="AT179" s="418"/>
      <c r="AU179" s="418"/>
      <c r="AV179" s="418"/>
      <c r="AW179" s="418"/>
      <c r="AX179" s="418"/>
      <c r="AY179" s="418"/>
      <c r="AZ179" s="418"/>
      <c r="BA179" s="419">
        <v>546</v>
      </c>
      <c r="BB179" s="418">
        <v>1</v>
      </c>
    </row>
    <row r="180" spans="1:54" ht="24.95" customHeight="1">
      <c r="A180" s="322" t="s">
        <v>6857</v>
      </c>
      <c r="B180" s="19" t="s">
        <v>2211</v>
      </c>
      <c r="C180" s="19">
        <v>81</v>
      </c>
      <c r="D180" s="27">
        <v>1</v>
      </c>
      <c r="E180" s="27">
        <v>1</v>
      </c>
      <c r="F180" s="26" t="s">
        <v>5860</v>
      </c>
      <c r="G180" s="26" t="s">
        <v>5463</v>
      </c>
      <c r="H180" s="26"/>
      <c r="I180" s="26"/>
      <c r="J180" s="26" t="s">
        <v>5181</v>
      </c>
      <c r="K180" s="26"/>
      <c r="L180" s="26"/>
      <c r="M180" s="26" t="s">
        <v>5464</v>
      </c>
      <c r="N180" s="26" t="s">
        <v>5465</v>
      </c>
      <c r="O180" s="26"/>
      <c r="P180" s="26" t="s">
        <v>747</v>
      </c>
      <c r="Q180" s="26" t="s">
        <v>747</v>
      </c>
      <c r="R180" s="26"/>
      <c r="S180" s="26"/>
      <c r="T180" s="26"/>
      <c r="U180" s="26"/>
      <c r="V180" s="26"/>
      <c r="W180" s="26"/>
      <c r="X180" s="26"/>
      <c r="Y180" s="26" t="s">
        <v>5466</v>
      </c>
      <c r="Z180" s="26"/>
      <c r="AA180" s="28" t="s">
        <v>6</v>
      </c>
      <c r="AB180" s="28" t="s">
        <v>5467</v>
      </c>
      <c r="AC180" s="28"/>
      <c r="AD180" s="28"/>
      <c r="AE180" s="28" t="s">
        <v>723</v>
      </c>
      <c r="AF180" s="28" t="s">
        <v>748</v>
      </c>
      <c r="AG180" s="28" t="s">
        <v>5468</v>
      </c>
      <c r="AH180" s="28" t="s">
        <v>5469</v>
      </c>
      <c r="AI180" s="29"/>
      <c r="AJ180" s="30"/>
      <c r="AK180" s="31"/>
      <c r="AL180" s="328"/>
      <c r="AM180" s="329"/>
      <c r="AN180" s="25"/>
      <c r="AO180" s="24"/>
      <c r="AP180" s="258" t="s">
        <v>749</v>
      </c>
      <c r="AQ180" s="259"/>
      <c r="AR180" s="259" t="s">
        <v>664</v>
      </c>
      <c r="AS180" s="259" t="s">
        <v>665</v>
      </c>
      <c r="AT180" s="262"/>
      <c r="AU180" s="262"/>
      <c r="AV180" s="262"/>
      <c r="AW180" s="262"/>
      <c r="AX180" s="262"/>
      <c r="AY180" s="262"/>
      <c r="AZ180" s="262"/>
      <c r="BA180" s="317">
        <v>546</v>
      </c>
      <c r="BB180" s="390">
        <v>0</v>
      </c>
    </row>
    <row r="181" spans="1:54" ht="24.95" customHeight="1">
      <c r="A181" s="430" t="s">
        <v>4805</v>
      </c>
      <c r="B181" s="422"/>
      <c r="C181" s="422"/>
      <c r="D181" s="431"/>
      <c r="E181" s="431"/>
      <c r="F181" s="432" t="s">
        <v>5861</v>
      </c>
      <c r="G181" s="432"/>
      <c r="H181" s="432"/>
      <c r="I181" s="432"/>
      <c r="J181" s="432"/>
      <c r="K181" s="432"/>
      <c r="L181" s="432"/>
      <c r="M181" s="432"/>
      <c r="N181" s="432"/>
      <c r="O181" s="432"/>
      <c r="P181" s="432"/>
      <c r="Q181" s="432"/>
      <c r="R181" s="432"/>
      <c r="S181" s="407" t="s">
        <v>6791</v>
      </c>
      <c r="T181" s="432"/>
      <c r="U181" s="432"/>
      <c r="V181" s="432"/>
      <c r="W181" s="432"/>
      <c r="X181" s="432"/>
      <c r="Y181" s="432"/>
      <c r="Z181" s="432"/>
      <c r="AA181" s="432"/>
      <c r="AB181" s="432"/>
      <c r="AC181" s="432"/>
      <c r="AD181" s="432"/>
      <c r="AE181" s="432"/>
      <c r="AF181" s="432"/>
      <c r="AG181" s="432"/>
      <c r="AH181" s="432"/>
      <c r="AI181" s="433"/>
      <c r="AJ181" s="432" t="s">
        <v>4787</v>
      </c>
      <c r="AK181" s="434">
        <v>45075</v>
      </c>
      <c r="AL181" s="431"/>
      <c r="AM181" s="434"/>
      <c r="AN181" s="423"/>
      <c r="AO181" s="425"/>
      <c r="AP181" s="435" t="s">
        <v>670</v>
      </c>
      <c r="AQ181" s="429">
        <v>252</v>
      </c>
      <c r="AR181" s="429"/>
      <c r="AS181" s="429"/>
      <c r="AT181" s="429"/>
      <c r="AU181" s="429"/>
      <c r="AV181" s="429"/>
      <c r="AW181" s="429"/>
      <c r="AX181" s="429"/>
      <c r="AY181" s="429"/>
      <c r="AZ181" s="429"/>
      <c r="BA181" s="436"/>
      <c r="BB181" s="429">
        <v>3</v>
      </c>
    </row>
    <row r="182" spans="1:54" ht="24.95" customHeight="1">
      <c r="A182" s="409" t="s">
        <v>6858</v>
      </c>
      <c r="B182" s="410" t="s">
        <v>2201</v>
      </c>
      <c r="C182" s="410">
        <v>1</v>
      </c>
      <c r="D182" s="411">
        <v>2</v>
      </c>
      <c r="E182" s="411">
        <v>2</v>
      </c>
      <c r="F182" s="412" t="s">
        <v>5861</v>
      </c>
      <c r="G182" s="412" t="s">
        <v>5470</v>
      </c>
      <c r="H182" s="412"/>
      <c r="I182" s="412"/>
      <c r="J182" s="412"/>
      <c r="K182" s="412"/>
      <c r="L182" s="412"/>
      <c r="M182" s="412" t="s">
        <v>7</v>
      </c>
      <c r="N182" s="412" t="s">
        <v>5452</v>
      </c>
      <c r="O182" s="412"/>
      <c r="P182" s="407"/>
      <c r="Q182" s="412"/>
      <c r="R182" s="412"/>
      <c r="S182" s="412"/>
      <c r="T182" s="412" t="s">
        <v>5471</v>
      </c>
      <c r="U182" s="412" t="s">
        <v>5472</v>
      </c>
      <c r="V182" s="412"/>
      <c r="W182" s="412"/>
      <c r="X182" s="412"/>
      <c r="Y182" s="412" t="s">
        <v>5473</v>
      </c>
      <c r="Z182" s="412"/>
      <c r="AA182" s="412"/>
      <c r="AB182" s="412"/>
      <c r="AC182" s="412"/>
      <c r="AD182" s="412"/>
      <c r="AE182" s="412"/>
      <c r="AF182" s="412"/>
      <c r="AG182" s="412"/>
      <c r="AH182" s="412"/>
      <c r="AI182" s="413"/>
      <c r="AJ182" s="412"/>
      <c r="AK182" s="414"/>
      <c r="AL182" s="411"/>
      <c r="AM182" s="414"/>
      <c r="AN182" s="415"/>
      <c r="AO182" s="416"/>
      <c r="AP182" s="417" t="s">
        <v>670</v>
      </c>
      <c r="AQ182" s="418"/>
      <c r="AR182" s="418" t="s">
        <v>671</v>
      </c>
      <c r="AS182" s="418" t="s">
        <v>665</v>
      </c>
      <c r="AT182" s="418"/>
      <c r="AU182" s="418"/>
      <c r="AV182" s="418"/>
      <c r="AW182" s="418"/>
      <c r="AX182" s="418"/>
      <c r="AY182" s="418"/>
      <c r="AZ182" s="418"/>
      <c r="BA182" s="419">
        <v>7</v>
      </c>
      <c r="BB182" s="418">
        <v>1</v>
      </c>
    </row>
    <row r="183" spans="1:54" ht="24.95" customHeight="1">
      <c r="A183" s="322" t="s">
        <v>6857</v>
      </c>
      <c r="B183" s="19" t="s">
        <v>2201</v>
      </c>
      <c r="C183" s="19">
        <v>1</v>
      </c>
      <c r="D183" s="27">
        <v>2</v>
      </c>
      <c r="E183" s="27">
        <v>2</v>
      </c>
      <c r="F183" s="26" t="s">
        <v>5861</v>
      </c>
      <c r="G183" s="26" t="s">
        <v>5470</v>
      </c>
      <c r="H183" s="26"/>
      <c r="I183" s="26"/>
      <c r="J183" s="26"/>
      <c r="K183" s="26"/>
      <c r="L183" s="26"/>
      <c r="M183" s="26" t="s">
        <v>7</v>
      </c>
      <c r="N183" s="26" t="s">
        <v>5452</v>
      </c>
      <c r="O183" s="26"/>
      <c r="P183" s="407" t="s">
        <v>6791</v>
      </c>
      <c r="Q183" s="26"/>
      <c r="R183" s="26"/>
      <c r="S183" s="26"/>
      <c r="T183" s="26" t="s">
        <v>5471</v>
      </c>
      <c r="U183" s="26" t="s">
        <v>5472</v>
      </c>
      <c r="V183" s="26"/>
      <c r="W183" s="26"/>
      <c r="X183" s="26"/>
      <c r="Y183" s="26" t="s">
        <v>5473</v>
      </c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 t="s">
        <v>4787</v>
      </c>
      <c r="AK183" s="31">
        <v>45075</v>
      </c>
      <c r="AL183" s="328"/>
      <c r="AM183" s="329"/>
      <c r="AN183" s="25"/>
      <c r="AO183" s="24"/>
      <c r="AP183" s="258" t="s">
        <v>670</v>
      </c>
      <c r="AQ183" s="259"/>
      <c r="AR183" s="259" t="s">
        <v>671</v>
      </c>
      <c r="AS183" s="259" t="s">
        <v>665</v>
      </c>
      <c r="AT183" s="262"/>
      <c r="AU183" s="262"/>
      <c r="AV183" s="262"/>
      <c r="AW183" s="262"/>
      <c r="AX183" s="262"/>
      <c r="AY183" s="262"/>
      <c r="AZ183" s="262"/>
      <c r="BA183" s="317">
        <v>7</v>
      </c>
      <c r="BB183" s="390">
        <v>0</v>
      </c>
    </row>
    <row r="184" spans="1:54" ht="24.95" customHeight="1">
      <c r="A184" s="430" t="s">
        <v>4805</v>
      </c>
      <c r="B184" s="422"/>
      <c r="C184" s="422"/>
      <c r="D184" s="431"/>
      <c r="E184" s="431"/>
      <c r="F184" s="432" t="s">
        <v>5862</v>
      </c>
      <c r="G184" s="432"/>
      <c r="H184" s="432"/>
      <c r="I184" s="432"/>
      <c r="J184" s="432"/>
      <c r="K184" s="432"/>
      <c r="L184" s="432"/>
      <c r="M184" s="432"/>
      <c r="N184" s="432"/>
      <c r="O184" s="432"/>
      <c r="P184" s="432"/>
      <c r="Q184" s="432"/>
      <c r="R184" s="432"/>
      <c r="S184" s="420" t="s">
        <v>674</v>
      </c>
      <c r="T184" s="432"/>
      <c r="U184" s="432"/>
      <c r="V184" s="432"/>
      <c r="W184" s="432"/>
      <c r="X184" s="432"/>
      <c r="Y184" s="432"/>
      <c r="Z184" s="432"/>
      <c r="AA184" s="432"/>
      <c r="AB184" s="432"/>
      <c r="AC184" s="432"/>
      <c r="AD184" s="432"/>
      <c r="AE184" s="432"/>
      <c r="AF184" s="432"/>
      <c r="AG184" s="432"/>
      <c r="AH184" s="432"/>
      <c r="AI184" s="433"/>
      <c r="AJ184" s="432" t="s">
        <v>4787</v>
      </c>
      <c r="AK184" s="434">
        <v>45075</v>
      </c>
      <c r="AL184" s="431"/>
      <c r="AM184" s="434"/>
      <c r="AN184" s="423"/>
      <c r="AO184" s="425"/>
      <c r="AP184" s="435" t="s">
        <v>677</v>
      </c>
      <c r="AQ184" s="429">
        <v>121</v>
      </c>
      <c r="AR184" s="429"/>
      <c r="AS184" s="429"/>
      <c r="AT184" s="429"/>
      <c r="AU184" s="429"/>
      <c r="AV184" s="429"/>
      <c r="AW184" s="429"/>
      <c r="AX184" s="429"/>
      <c r="AY184" s="429"/>
      <c r="AZ184" s="429"/>
      <c r="BA184" s="436"/>
      <c r="BB184" s="429">
        <v>3</v>
      </c>
    </row>
    <row r="185" spans="1:54" ht="24.95" customHeight="1">
      <c r="A185" s="409" t="s">
        <v>6858</v>
      </c>
      <c r="B185" s="410" t="s">
        <v>2201</v>
      </c>
      <c r="C185" s="410">
        <v>1</v>
      </c>
      <c r="D185" s="411">
        <v>4</v>
      </c>
      <c r="E185" s="411">
        <v>1</v>
      </c>
      <c r="F185" s="412" t="s">
        <v>5862</v>
      </c>
      <c r="G185" s="412" t="s">
        <v>5474</v>
      </c>
      <c r="H185" s="412"/>
      <c r="I185" s="412"/>
      <c r="J185" s="412"/>
      <c r="K185" s="412"/>
      <c r="L185" s="412"/>
      <c r="M185" s="412" t="s">
        <v>673</v>
      </c>
      <c r="N185" s="412" t="s">
        <v>5475</v>
      </c>
      <c r="O185" s="412"/>
      <c r="P185" s="408" t="s">
        <v>674</v>
      </c>
      <c r="Q185" s="412"/>
      <c r="R185" s="412"/>
      <c r="S185" s="412"/>
      <c r="T185" s="412" t="s">
        <v>5476</v>
      </c>
      <c r="U185" s="412" t="s">
        <v>5477</v>
      </c>
      <c r="V185" s="412"/>
      <c r="W185" s="412"/>
      <c r="X185" s="412"/>
      <c r="Y185" s="412" t="s">
        <v>5478</v>
      </c>
      <c r="Z185" s="412"/>
      <c r="AA185" s="412" t="s">
        <v>6</v>
      </c>
      <c r="AB185" s="412" t="s">
        <v>5479</v>
      </c>
      <c r="AC185" s="412"/>
      <c r="AD185" s="412"/>
      <c r="AE185" s="412" t="s">
        <v>4</v>
      </c>
      <c r="AF185" s="412" t="s">
        <v>675</v>
      </c>
      <c r="AG185" s="412" t="s">
        <v>676</v>
      </c>
      <c r="AH185" s="412" t="s">
        <v>5480</v>
      </c>
      <c r="AI185" s="413" t="s">
        <v>5481</v>
      </c>
      <c r="AJ185" s="412"/>
      <c r="AK185" s="414"/>
      <c r="AL185" s="411"/>
      <c r="AM185" s="414"/>
      <c r="AN185" s="415"/>
      <c r="AO185" s="416"/>
      <c r="AP185" s="417" t="s">
        <v>677</v>
      </c>
      <c r="AQ185" s="418"/>
      <c r="AR185" s="418" t="s">
        <v>664</v>
      </c>
      <c r="AS185" s="418" t="s">
        <v>665</v>
      </c>
      <c r="AT185" s="418"/>
      <c r="AU185" s="418"/>
      <c r="AV185" s="418"/>
      <c r="AW185" s="418"/>
      <c r="AX185" s="418"/>
      <c r="AY185" s="418"/>
      <c r="AZ185" s="418"/>
      <c r="BA185" s="419">
        <v>10</v>
      </c>
      <c r="BB185" s="418">
        <v>1</v>
      </c>
    </row>
    <row r="186" spans="1:54" ht="24.95" customHeight="1">
      <c r="A186" s="322" t="s">
        <v>6857</v>
      </c>
      <c r="B186" s="19" t="s">
        <v>2201</v>
      </c>
      <c r="C186" s="19">
        <v>1</v>
      </c>
      <c r="D186" s="27">
        <v>4</v>
      </c>
      <c r="E186" s="27">
        <v>1</v>
      </c>
      <c r="F186" s="26" t="s">
        <v>5862</v>
      </c>
      <c r="G186" s="26" t="s">
        <v>5474</v>
      </c>
      <c r="H186" s="26"/>
      <c r="I186" s="26"/>
      <c r="J186" s="26"/>
      <c r="K186" s="26"/>
      <c r="L186" s="26"/>
      <c r="M186" s="26" t="s">
        <v>673</v>
      </c>
      <c r="N186" s="26" t="s">
        <v>5475</v>
      </c>
      <c r="O186" s="26"/>
      <c r="P186" s="26" t="s">
        <v>674</v>
      </c>
      <c r="Q186" s="26"/>
      <c r="R186" s="26"/>
      <c r="S186" s="26"/>
      <c r="T186" s="26" t="s">
        <v>5476</v>
      </c>
      <c r="U186" s="26" t="s">
        <v>5477</v>
      </c>
      <c r="V186" s="26"/>
      <c r="W186" s="26"/>
      <c r="X186" s="26"/>
      <c r="Y186" s="26" t="s">
        <v>5478</v>
      </c>
      <c r="Z186" s="26"/>
      <c r="AA186" s="28" t="s">
        <v>6</v>
      </c>
      <c r="AB186" s="28" t="s">
        <v>5479</v>
      </c>
      <c r="AC186" s="28"/>
      <c r="AD186" s="28"/>
      <c r="AE186" s="28" t="s">
        <v>4</v>
      </c>
      <c r="AF186" s="28" t="s">
        <v>675</v>
      </c>
      <c r="AG186" s="28" t="s">
        <v>676</v>
      </c>
      <c r="AH186" s="28" t="s">
        <v>5480</v>
      </c>
      <c r="AI186" s="29" t="s">
        <v>5481</v>
      </c>
      <c r="AJ186" s="30"/>
      <c r="AK186" s="31"/>
      <c r="AL186" s="328"/>
      <c r="AM186" s="329"/>
      <c r="AN186" s="25"/>
      <c r="AO186" s="24"/>
      <c r="AP186" s="258" t="s">
        <v>677</v>
      </c>
      <c r="AQ186" s="259"/>
      <c r="AR186" s="259" t="s">
        <v>664</v>
      </c>
      <c r="AS186" s="259" t="s">
        <v>665</v>
      </c>
      <c r="AT186" s="262"/>
      <c r="AU186" s="262"/>
      <c r="AV186" s="262"/>
      <c r="AW186" s="262"/>
      <c r="AX186" s="262"/>
      <c r="AY186" s="262"/>
      <c r="AZ186" s="262"/>
      <c r="BA186" s="317">
        <v>10</v>
      </c>
      <c r="BB186" s="390">
        <v>0</v>
      </c>
    </row>
    <row r="187" spans="1:54" ht="24.95" customHeight="1">
      <c r="A187" s="430" t="s">
        <v>4805</v>
      </c>
      <c r="B187" s="422"/>
      <c r="C187" s="422"/>
      <c r="D187" s="431"/>
      <c r="E187" s="431"/>
      <c r="F187" s="432" t="s">
        <v>5869</v>
      </c>
      <c r="G187" s="432"/>
      <c r="H187" s="432"/>
      <c r="I187" s="432"/>
      <c r="J187" s="432"/>
      <c r="K187" s="432"/>
      <c r="L187" s="432"/>
      <c r="M187" s="432"/>
      <c r="N187" s="432"/>
      <c r="O187" s="432"/>
      <c r="P187" s="432"/>
      <c r="Q187" s="432"/>
      <c r="R187" s="432"/>
      <c r="S187" s="420" t="s">
        <v>712</v>
      </c>
      <c r="T187" s="432"/>
      <c r="U187" s="432"/>
      <c r="V187" s="432"/>
      <c r="W187" s="432"/>
      <c r="X187" s="432"/>
      <c r="Y187" s="432"/>
      <c r="Z187" s="432"/>
      <c r="AA187" s="432"/>
      <c r="AB187" s="432"/>
      <c r="AC187" s="432"/>
      <c r="AD187" s="432"/>
      <c r="AE187" s="432"/>
      <c r="AF187" s="432"/>
      <c r="AG187" s="432"/>
      <c r="AH187" s="432"/>
      <c r="AI187" s="433"/>
      <c r="AJ187" s="432" t="s">
        <v>4787</v>
      </c>
      <c r="AK187" s="434">
        <v>45075</v>
      </c>
      <c r="AL187" s="431"/>
      <c r="AM187" s="434"/>
      <c r="AN187" s="423"/>
      <c r="AO187" s="425"/>
      <c r="AP187" s="435" t="s">
        <v>713</v>
      </c>
      <c r="AQ187" s="429">
        <v>237</v>
      </c>
      <c r="AR187" s="429"/>
      <c r="AS187" s="429"/>
      <c r="AT187" s="429"/>
      <c r="AU187" s="429"/>
      <c r="AV187" s="429"/>
      <c r="AW187" s="429"/>
      <c r="AX187" s="429"/>
      <c r="AY187" s="429"/>
      <c r="AZ187" s="429"/>
      <c r="BA187" s="436"/>
      <c r="BB187" s="429">
        <v>3</v>
      </c>
    </row>
    <row r="188" spans="1:54" ht="24.95" customHeight="1">
      <c r="A188" s="409" t="s">
        <v>6858</v>
      </c>
      <c r="B188" s="410" t="s">
        <v>5333</v>
      </c>
      <c r="C188" s="410">
        <v>7</v>
      </c>
      <c r="D188" s="411" t="s">
        <v>5334</v>
      </c>
      <c r="E188" s="411">
        <v>2</v>
      </c>
      <c r="F188" s="412" t="s">
        <v>5869</v>
      </c>
      <c r="G188" s="412" t="s">
        <v>5506</v>
      </c>
      <c r="H188" s="412"/>
      <c r="I188" s="412"/>
      <c r="J188" s="412"/>
      <c r="K188" s="412"/>
      <c r="L188" s="412"/>
      <c r="M188" s="412" t="s">
        <v>5507</v>
      </c>
      <c r="N188" s="412" t="s">
        <v>5508</v>
      </c>
      <c r="O188" s="412"/>
      <c r="P188" s="408" t="s">
        <v>712</v>
      </c>
      <c r="Q188" s="412" t="s">
        <v>5509</v>
      </c>
      <c r="R188" s="412"/>
      <c r="S188" s="412"/>
      <c r="T188" s="412"/>
      <c r="U188" s="412" t="s">
        <v>5510</v>
      </c>
      <c r="V188" s="412"/>
      <c r="W188" s="412"/>
      <c r="X188" s="412"/>
      <c r="Y188" s="412" t="s">
        <v>5511</v>
      </c>
      <c r="Z188" s="412" t="s">
        <v>709</v>
      </c>
      <c r="AA188" s="412" t="s">
        <v>5512</v>
      </c>
      <c r="AB188" s="412" t="s">
        <v>5513</v>
      </c>
      <c r="AC188" s="412"/>
      <c r="AD188" s="412"/>
      <c r="AE188" s="412" t="s">
        <v>4</v>
      </c>
      <c r="AF188" s="412" t="s">
        <v>5514</v>
      </c>
      <c r="AG188" s="412" t="s">
        <v>5515</v>
      </c>
      <c r="AH188" s="412" t="s">
        <v>5516</v>
      </c>
      <c r="AI188" s="413"/>
      <c r="AJ188" s="412"/>
      <c r="AK188" s="414"/>
      <c r="AL188" s="411"/>
      <c r="AM188" s="414"/>
      <c r="AN188" s="415"/>
      <c r="AO188" s="416"/>
      <c r="AP188" s="417" t="s">
        <v>713</v>
      </c>
      <c r="AQ188" s="418"/>
      <c r="AR188" s="418" t="s">
        <v>664</v>
      </c>
      <c r="AS188" s="418" t="s">
        <v>665</v>
      </c>
      <c r="AT188" s="418"/>
      <c r="AU188" s="418"/>
      <c r="AV188" s="418"/>
      <c r="AW188" s="418"/>
      <c r="AX188" s="418"/>
      <c r="AY188" s="418"/>
      <c r="AZ188" s="418"/>
      <c r="BA188" s="419">
        <v>20</v>
      </c>
      <c r="BB188" s="418">
        <v>1</v>
      </c>
    </row>
    <row r="189" spans="1:54" ht="24.95" customHeight="1">
      <c r="A189" s="322" t="s">
        <v>6857</v>
      </c>
      <c r="B189" s="19" t="s">
        <v>5333</v>
      </c>
      <c r="C189" s="19">
        <v>7</v>
      </c>
      <c r="D189" s="27" t="s">
        <v>5334</v>
      </c>
      <c r="E189" s="27">
        <v>2</v>
      </c>
      <c r="F189" s="26" t="s">
        <v>5869</v>
      </c>
      <c r="G189" s="26" t="s">
        <v>5506</v>
      </c>
      <c r="H189" s="26"/>
      <c r="I189" s="26"/>
      <c r="J189" s="26"/>
      <c r="K189" s="26"/>
      <c r="L189" s="26"/>
      <c r="M189" s="26" t="s">
        <v>5507</v>
      </c>
      <c r="N189" s="26" t="s">
        <v>5508</v>
      </c>
      <c r="O189" s="26"/>
      <c r="P189" s="26" t="s">
        <v>712</v>
      </c>
      <c r="Q189" s="26" t="s">
        <v>5509</v>
      </c>
      <c r="R189" s="26"/>
      <c r="S189" s="26"/>
      <c r="T189" s="26"/>
      <c r="U189" s="26" t="s">
        <v>5510</v>
      </c>
      <c r="V189" s="26"/>
      <c r="W189" s="26"/>
      <c r="X189" s="26"/>
      <c r="Y189" s="26" t="s">
        <v>5511</v>
      </c>
      <c r="Z189" s="26" t="s">
        <v>709</v>
      </c>
      <c r="AA189" s="28" t="s">
        <v>5512</v>
      </c>
      <c r="AB189" s="28" t="s">
        <v>5513</v>
      </c>
      <c r="AC189" s="28"/>
      <c r="AD189" s="28"/>
      <c r="AE189" s="28" t="s">
        <v>4</v>
      </c>
      <c r="AF189" s="28" t="s">
        <v>5514</v>
      </c>
      <c r="AG189" s="28" t="s">
        <v>5515</v>
      </c>
      <c r="AH189" s="28" t="s">
        <v>5516</v>
      </c>
      <c r="AI189" s="29"/>
      <c r="AJ189" s="30"/>
      <c r="AK189" s="31"/>
      <c r="AL189" s="328"/>
      <c r="AM189" s="329"/>
      <c r="AN189" s="25"/>
      <c r="AO189" s="24"/>
      <c r="AP189" s="258" t="s">
        <v>713</v>
      </c>
      <c r="AQ189" s="259"/>
      <c r="AR189" s="259" t="s">
        <v>664</v>
      </c>
      <c r="AS189" s="259" t="s">
        <v>665</v>
      </c>
      <c r="AT189" s="262"/>
      <c r="AU189" s="262"/>
      <c r="AV189" s="262"/>
      <c r="AW189" s="262"/>
      <c r="AX189" s="262"/>
      <c r="AY189" s="262"/>
      <c r="AZ189" s="262"/>
      <c r="BA189" s="317">
        <v>20</v>
      </c>
      <c r="BB189" s="390">
        <v>0</v>
      </c>
    </row>
    <row r="190" spans="1:54" ht="24.95" customHeight="1">
      <c r="A190" s="430" t="s">
        <v>4805</v>
      </c>
      <c r="B190" s="422"/>
      <c r="C190" s="422"/>
      <c r="D190" s="431"/>
      <c r="E190" s="431"/>
      <c r="F190" s="432" t="s">
        <v>5870</v>
      </c>
      <c r="G190" s="432"/>
      <c r="H190" s="432"/>
      <c r="I190" s="432"/>
      <c r="J190" s="432"/>
      <c r="K190" s="432"/>
      <c r="L190" s="432"/>
      <c r="M190" s="432"/>
      <c r="N190" s="432"/>
      <c r="O190" s="432"/>
      <c r="P190" s="432"/>
      <c r="Q190" s="432"/>
      <c r="R190" s="432"/>
      <c r="S190" s="407" t="s">
        <v>6730</v>
      </c>
      <c r="T190" s="432"/>
      <c r="U190" s="432"/>
      <c r="V190" s="432"/>
      <c r="W190" s="432"/>
      <c r="X190" s="432"/>
      <c r="Y190" s="432"/>
      <c r="Z190" s="432"/>
      <c r="AA190" s="432"/>
      <c r="AB190" s="432"/>
      <c r="AC190" s="432"/>
      <c r="AD190" s="432"/>
      <c r="AE190" s="432"/>
      <c r="AF190" s="432"/>
      <c r="AG190" s="432"/>
      <c r="AH190" s="432"/>
      <c r="AI190" s="433"/>
      <c r="AJ190" s="432" t="s">
        <v>4787</v>
      </c>
      <c r="AK190" s="434">
        <v>45075</v>
      </c>
      <c r="AL190" s="431"/>
      <c r="AM190" s="434"/>
      <c r="AN190" s="423"/>
      <c r="AO190" s="425"/>
      <c r="AP190" s="435" t="s">
        <v>5528</v>
      </c>
      <c r="AQ190" s="429">
        <v>215</v>
      </c>
      <c r="AR190" s="429"/>
      <c r="AS190" s="429"/>
      <c r="AT190" s="429"/>
      <c r="AU190" s="429"/>
      <c r="AV190" s="429"/>
      <c r="AW190" s="429"/>
      <c r="AX190" s="429"/>
      <c r="AY190" s="429"/>
      <c r="AZ190" s="429"/>
      <c r="BA190" s="436"/>
      <c r="BB190" s="429">
        <v>3</v>
      </c>
    </row>
    <row r="191" spans="1:54" ht="24.95" customHeight="1">
      <c r="A191" s="409" t="s">
        <v>6858</v>
      </c>
      <c r="B191" s="410" t="s">
        <v>2206</v>
      </c>
      <c r="C191" s="410">
        <v>15</v>
      </c>
      <c r="D191" s="411" t="s">
        <v>2208</v>
      </c>
      <c r="E191" s="411"/>
      <c r="F191" s="412" t="s">
        <v>5870</v>
      </c>
      <c r="G191" s="412" t="s">
        <v>5517</v>
      </c>
      <c r="H191" s="412"/>
      <c r="I191" s="412"/>
      <c r="J191" s="412"/>
      <c r="K191" s="412"/>
      <c r="L191" s="412"/>
      <c r="M191" s="412" t="s">
        <v>5518</v>
      </c>
      <c r="N191" s="412" t="s">
        <v>5519</v>
      </c>
      <c r="O191" s="412"/>
      <c r="P191" s="407"/>
      <c r="Q191" s="412" t="s">
        <v>5520</v>
      </c>
      <c r="R191" s="412"/>
      <c r="S191" s="412" t="s">
        <v>740</v>
      </c>
      <c r="T191" s="412"/>
      <c r="U191" s="412" t="s">
        <v>5521</v>
      </c>
      <c r="V191" s="412"/>
      <c r="W191" s="412"/>
      <c r="X191" s="412"/>
      <c r="Y191" s="412" t="s">
        <v>5522</v>
      </c>
      <c r="Z191" s="412" t="s">
        <v>5523</v>
      </c>
      <c r="AA191" s="412" t="s">
        <v>5524</v>
      </c>
      <c r="AB191" s="412" t="s">
        <v>5525</v>
      </c>
      <c r="AC191" s="412"/>
      <c r="AD191" s="412"/>
      <c r="AE191" s="412" t="s">
        <v>695</v>
      </c>
      <c r="AF191" s="412" t="s">
        <v>741</v>
      </c>
      <c r="AG191" s="412" t="s">
        <v>5526</v>
      </c>
      <c r="AH191" s="412" t="s">
        <v>5527</v>
      </c>
      <c r="AI191" s="413"/>
      <c r="AJ191" s="412"/>
      <c r="AK191" s="414"/>
      <c r="AL191" s="411"/>
      <c r="AM191" s="414"/>
      <c r="AN191" s="415" t="s">
        <v>4853</v>
      </c>
      <c r="AO191" s="416">
        <v>45060</v>
      </c>
      <c r="AP191" s="417" t="s">
        <v>5528</v>
      </c>
      <c r="AQ191" s="418"/>
      <c r="AR191" s="418" t="s">
        <v>664</v>
      </c>
      <c r="AS191" s="418" t="s">
        <v>665</v>
      </c>
      <c r="AT191" s="418"/>
      <c r="AU191" s="418"/>
      <c r="AV191" s="418"/>
      <c r="AW191" s="418"/>
      <c r="AX191" s="418"/>
      <c r="AY191" s="418"/>
      <c r="AZ191" s="418"/>
      <c r="BA191" s="419">
        <v>501</v>
      </c>
      <c r="BB191" s="418">
        <v>1</v>
      </c>
    </row>
    <row r="192" spans="1:54" ht="24.95" customHeight="1">
      <c r="A192" s="322" t="s">
        <v>6857</v>
      </c>
      <c r="B192" s="19" t="s">
        <v>2206</v>
      </c>
      <c r="C192" s="19">
        <v>15</v>
      </c>
      <c r="D192" s="27" t="s">
        <v>2208</v>
      </c>
      <c r="E192" s="27"/>
      <c r="F192" s="26" t="s">
        <v>5870</v>
      </c>
      <c r="G192" s="26" t="s">
        <v>5517</v>
      </c>
      <c r="H192" s="26"/>
      <c r="I192" s="26"/>
      <c r="J192" s="26"/>
      <c r="K192" s="26"/>
      <c r="L192" s="26"/>
      <c r="M192" s="26" t="s">
        <v>5518</v>
      </c>
      <c r="N192" s="26" t="s">
        <v>5519</v>
      </c>
      <c r="O192" s="26"/>
      <c r="P192" s="407" t="s">
        <v>6730</v>
      </c>
      <c r="Q192" s="26" t="s">
        <v>5520</v>
      </c>
      <c r="R192" s="26"/>
      <c r="S192" s="26" t="s">
        <v>740</v>
      </c>
      <c r="T192" s="26"/>
      <c r="U192" s="26" t="s">
        <v>5521</v>
      </c>
      <c r="V192" s="26"/>
      <c r="W192" s="26"/>
      <c r="X192" s="26"/>
      <c r="Y192" s="26" t="s">
        <v>5522</v>
      </c>
      <c r="Z192" s="26" t="s">
        <v>5523</v>
      </c>
      <c r="AA192" s="28" t="s">
        <v>5524</v>
      </c>
      <c r="AB192" s="28" t="s">
        <v>5525</v>
      </c>
      <c r="AC192" s="28"/>
      <c r="AD192" s="28"/>
      <c r="AE192" s="28" t="s">
        <v>695</v>
      </c>
      <c r="AF192" s="28" t="s">
        <v>741</v>
      </c>
      <c r="AG192" s="28" t="s">
        <v>5526</v>
      </c>
      <c r="AH192" s="28" t="s">
        <v>5527</v>
      </c>
      <c r="AI192" s="29"/>
      <c r="AJ192" s="30" t="s">
        <v>4787</v>
      </c>
      <c r="AK192" s="31">
        <v>45075</v>
      </c>
      <c r="AL192" s="328"/>
      <c r="AM192" s="329"/>
      <c r="AN192" s="25"/>
      <c r="AO192" s="24"/>
      <c r="AP192" s="258" t="s">
        <v>5528</v>
      </c>
      <c r="AQ192" s="259"/>
      <c r="AR192" s="259" t="s">
        <v>664</v>
      </c>
      <c r="AS192" s="259" t="s">
        <v>665</v>
      </c>
      <c r="AT192" s="262"/>
      <c r="AU192" s="262"/>
      <c r="AV192" s="262"/>
      <c r="AW192" s="262"/>
      <c r="AX192" s="262"/>
      <c r="AY192" s="262"/>
      <c r="AZ192" s="262"/>
      <c r="BA192" s="317">
        <v>501</v>
      </c>
      <c r="BB192" s="390">
        <v>0</v>
      </c>
    </row>
    <row r="193" spans="1:54" ht="24.95" customHeight="1">
      <c r="A193" s="430" t="s">
        <v>4805</v>
      </c>
      <c r="B193" s="422"/>
      <c r="C193" s="422"/>
      <c r="D193" s="431"/>
      <c r="E193" s="431"/>
      <c r="F193" s="432" t="s">
        <v>5876</v>
      </c>
      <c r="G193" s="432"/>
      <c r="H193" s="432"/>
      <c r="I193" s="432"/>
      <c r="J193" s="432"/>
      <c r="K193" s="432"/>
      <c r="L193" s="432"/>
      <c r="M193" s="432"/>
      <c r="N193" s="432"/>
      <c r="O193" s="432"/>
      <c r="P193" s="432"/>
      <c r="Q193" s="432"/>
      <c r="R193" s="432"/>
      <c r="S193" s="420" t="s">
        <v>1565</v>
      </c>
      <c r="T193" s="432"/>
      <c r="U193" s="432"/>
      <c r="V193" s="432"/>
      <c r="W193" s="432"/>
      <c r="X193" s="432"/>
      <c r="Y193" s="432"/>
      <c r="Z193" s="432"/>
      <c r="AA193" s="432"/>
      <c r="AB193" s="432"/>
      <c r="AC193" s="432"/>
      <c r="AD193" s="432"/>
      <c r="AE193" s="432"/>
      <c r="AF193" s="432"/>
      <c r="AG193" s="432"/>
      <c r="AH193" s="432"/>
      <c r="AI193" s="433"/>
      <c r="AJ193" s="432" t="s">
        <v>4787</v>
      </c>
      <c r="AK193" s="434">
        <v>45075</v>
      </c>
      <c r="AL193" s="431"/>
      <c r="AM193" s="434"/>
      <c r="AN193" s="423"/>
      <c r="AO193" s="425"/>
      <c r="AP193" s="435" t="s">
        <v>1576</v>
      </c>
      <c r="AQ193" s="429">
        <v>44</v>
      </c>
      <c r="AR193" s="429"/>
      <c r="AS193" s="429"/>
      <c r="AT193" s="429"/>
      <c r="AU193" s="429"/>
      <c r="AV193" s="429"/>
      <c r="AW193" s="429"/>
      <c r="AX193" s="429"/>
      <c r="AY193" s="429"/>
      <c r="AZ193" s="429"/>
      <c r="BA193" s="436"/>
      <c r="BB193" s="429">
        <v>3</v>
      </c>
    </row>
    <row r="194" spans="1:54" ht="24.95" customHeight="1">
      <c r="A194" s="409" t="s">
        <v>6858</v>
      </c>
      <c r="B194" s="410" t="s">
        <v>2215</v>
      </c>
      <c r="C194" s="410">
        <v>91</v>
      </c>
      <c r="D194" s="411" t="s">
        <v>1351</v>
      </c>
      <c r="E194" s="411" t="s">
        <v>1561</v>
      </c>
      <c r="F194" s="412" t="s">
        <v>5876</v>
      </c>
      <c r="G194" s="412" t="s">
        <v>1562</v>
      </c>
      <c r="H194" s="412"/>
      <c r="I194" s="412"/>
      <c r="J194" s="412"/>
      <c r="K194" s="412"/>
      <c r="L194" s="412"/>
      <c r="M194" s="412" t="s">
        <v>1563</v>
      </c>
      <c r="N194" s="412" t="s">
        <v>1564</v>
      </c>
      <c r="O194" s="412"/>
      <c r="P194" s="408" t="s">
        <v>1565</v>
      </c>
      <c r="Q194" s="412" t="s">
        <v>1566</v>
      </c>
      <c r="R194" s="412"/>
      <c r="S194" s="412" t="s">
        <v>1567</v>
      </c>
      <c r="T194" s="412" t="s">
        <v>1568</v>
      </c>
      <c r="U194" s="412" t="s">
        <v>1569</v>
      </c>
      <c r="V194" s="412"/>
      <c r="W194" s="412"/>
      <c r="X194" s="412"/>
      <c r="Y194" s="412" t="s">
        <v>1570</v>
      </c>
      <c r="Z194" s="412" t="s">
        <v>1404</v>
      </c>
      <c r="AA194" s="412" t="s">
        <v>1571</v>
      </c>
      <c r="AB194" s="412" t="s">
        <v>1572</v>
      </c>
      <c r="AC194" s="412"/>
      <c r="AD194" s="412"/>
      <c r="AE194" s="412" t="s">
        <v>695</v>
      </c>
      <c r="AF194" s="412" t="s">
        <v>1573</v>
      </c>
      <c r="AG194" s="412" t="s">
        <v>1574</v>
      </c>
      <c r="AH194" s="412" t="s">
        <v>1575</v>
      </c>
      <c r="AI194" s="413"/>
      <c r="AJ194" s="412"/>
      <c r="AK194" s="414"/>
      <c r="AL194" s="411"/>
      <c r="AM194" s="414"/>
      <c r="AN194" s="415"/>
      <c r="AO194" s="416"/>
      <c r="AP194" s="417" t="s">
        <v>1576</v>
      </c>
      <c r="AQ194" s="418"/>
      <c r="AR194" s="418" t="s">
        <v>664</v>
      </c>
      <c r="AS194" s="418" t="s">
        <v>665</v>
      </c>
      <c r="AT194" s="418"/>
      <c r="AU194" s="418"/>
      <c r="AV194" s="418" t="s">
        <v>1561</v>
      </c>
      <c r="AW194" s="418"/>
      <c r="AX194" s="418"/>
      <c r="AY194" s="418"/>
      <c r="AZ194" s="418"/>
      <c r="BA194" s="419">
        <v>99</v>
      </c>
      <c r="BB194" s="418">
        <v>1</v>
      </c>
    </row>
    <row r="195" spans="1:54" ht="24.95" customHeight="1">
      <c r="A195" s="322" t="s">
        <v>6857</v>
      </c>
      <c r="B195" s="19" t="s">
        <v>2215</v>
      </c>
      <c r="C195" s="19">
        <v>91</v>
      </c>
      <c r="D195" s="27" t="s">
        <v>1351</v>
      </c>
      <c r="E195" s="27" t="s">
        <v>1561</v>
      </c>
      <c r="F195" s="26" t="s">
        <v>5876</v>
      </c>
      <c r="G195" s="26" t="s">
        <v>1562</v>
      </c>
      <c r="H195" s="26"/>
      <c r="I195" s="26"/>
      <c r="J195" s="26"/>
      <c r="K195" s="26"/>
      <c r="L195" s="26"/>
      <c r="M195" s="26" t="s">
        <v>1563</v>
      </c>
      <c r="N195" s="26" t="s">
        <v>1564</v>
      </c>
      <c r="O195" s="26"/>
      <c r="P195" s="26" t="s">
        <v>1565</v>
      </c>
      <c r="Q195" s="26" t="s">
        <v>1566</v>
      </c>
      <c r="R195" s="26"/>
      <c r="S195" s="26" t="s">
        <v>1567</v>
      </c>
      <c r="T195" s="26" t="s">
        <v>1568</v>
      </c>
      <c r="U195" s="26" t="s">
        <v>1569</v>
      </c>
      <c r="V195" s="26"/>
      <c r="W195" s="26"/>
      <c r="X195" s="26"/>
      <c r="Y195" s="26" t="s">
        <v>1570</v>
      </c>
      <c r="Z195" s="26" t="s">
        <v>1404</v>
      </c>
      <c r="AA195" s="28" t="s">
        <v>1571</v>
      </c>
      <c r="AB195" s="28" t="s">
        <v>1572</v>
      </c>
      <c r="AC195" s="28"/>
      <c r="AD195" s="28"/>
      <c r="AE195" s="28" t="s">
        <v>695</v>
      </c>
      <c r="AF195" s="28" t="s">
        <v>1573</v>
      </c>
      <c r="AG195" s="28" t="s">
        <v>1574</v>
      </c>
      <c r="AH195" s="28" t="s">
        <v>1575</v>
      </c>
      <c r="AI195" s="29"/>
      <c r="AJ195" s="30"/>
      <c r="AK195" s="31"/>
      <c r="AL195" s="328"/>
      <c r="AM195" s="329"/>
      <c r="AN195" s="25"/>
      <c r="AO195" s="24"/>
      <c r="AP195" s="258" t="s">
        <v>1576</v>
      </c>
      <c r="AQ195" s="259"/>
      <c r="AR195" s="259" t="s">
        <v>664</v>
      </c>
      <c r="AS195" s="259" t="s">
        <v>665</v>
      </c>
      <c r="AT195" s="262"/>
      <c r="AU195" s="262"/>
      <c r="AV195" s="262" t="s">
        <v>1561</v>
      </c>
      <c r="AW195" s="262"/>
      <c r="AX195" s="262"/>
      <c r="AY195" s="262"/>
      <c r="AZ195" s="262"/>
      <c r="BA195" s="317">
        <v>99</v>
      </c>
      <c r="BB195" s="390">
        <v>0</v>
      </c>
    </row>
    <row r="196" spans="1:54" ht="24.95" customHeight="1">
      <c r="A196" s="430" t="s">
        <v>4805</v>
      </c>
      <c r="B196" s="422"/>
      <c r="C196" s="422"/>
      <c r="D196" s="431"/>
      <c r="E196" s="431"/>
      <c r="F196" s="432" t="s">
        <v>6253</v>
      </c>
      <c r="G196" s="432"/>
      <c r="H196" s="432"/>
      <c r="I196" s="432"/>
      <c r="J196" s="432"/>
      <c r="K196" s="432"/>
      <c r="L196" s="432"/>
      <c r="M196" s="432"/>
      <c r="N196" s="432"/>
      <c r="O196" s="432"/>
      <c r="P196" s="432"/>
      <c r="Q196" s="432"/>
      <c r="R196" s="432"/>
      <c r="S196" s="407" t="s">
        <v>6488</v>
      </c>
      <c r="T196" s="432"/>
      <c r="U196" s="432"/>
      <c r="V196" s="432"/>
      <c r="W196" s="432"/>
      <c r="X196" s="432"/>
      <c r="Y196" s="432"/>
      <c r="Z196" s="432"/>
      <c r="AA196" s="432"/>
      <c r="AB196" s="432"/>
      <c r="AC196" s="432"/>
      <c r="AD196" s="432"/>
      <c r="AE196" s="432"/>
      <c r="AF196" s="432"/>
      <c r="AG196" s="432"/>
      <c r="AH196" s="432"/>
      <c r="AI196" s="433"/>
      <c r="AJ196" s="432" t="s">
        <v>4787</v>
      </c>
      <c r="AK196" s="434">
        <v>45075</v>
      </c>
      <c r="AL196" s="431"/>
      <c r="AM196" s="434"/>
      <c r="AN196" s="423"/>
      <c r="AO196" s="425"/>
      <c r="AP196" s="435" t="s">
        <v>4395</v>
      </c>
      <c r="AQ196" s="429">
        <v>92</v>
      </c>
      <c r="AR196" s="429"/>
      <c r="AS196" s="429"/>
      <c r="AT196" s="429"/>
      <c r="AU196" s="429"/>
      <c r="AV196" s="429"/>
      <c r="AW196" s="429"/>
      <c r="AX196" s="429"/>
      <c r="AY196" s="429"/>
      <c r="AZ196" s="429"/>
      <c r="BA196" s="436"/>
      <c r="BB196" s="429">
        <v>3</v>
      </c>
    </row>
    <row r="197" spans="1:54" ht="24.95" customHeight="1">
      <c r="A197" s="409" t="s">
        <v>6858</v>
      </c>
      <c r="B197" s="410" t="s">
        <v>2210</v>
      </c>
      <c r="C197" s="410">
        <v>30</v>
      </c>
      <c r="D197" s="411" t="s">
        <v>4364</v>
      </c>
      <c r="E197" s="411"/>
      <c r="F197" s="412" t="s">
        <v>6253</v>
      </c>
      <c r="G197" s="412" t="s">
        <v>3</v>
      </c>
      <c r="H197" s="412"/>
      <c r="I197" s="412"/>
      <c r="J197" s="412"/>
      <c r="K197" s="412"/>
      <c r="L197" s="412"/>
      <c r="M197" s="412"/>
      <c r="N197" s="412"/>
      <c r="O197" s="412"/>
      <c r="P197" s="407"/>
      <c r="Q197" s="412"/>
      <c r="R197" s="412"/>
      <c r="S197" s="412"/>
      <c r="T197" s="412" t="s">
        <v>4393</v>
      </c>
      <c r="U197" s="412" t="s">
        <v>4394</v>
      </c>
      <c r="V197" s="412"/>
      <c r="W197" s="412"/>
      <c r="X197" s="412"/>
      <c r="Y197" s="412"/>
      <c r="Z197" s="412" t="s">
        <v>4377</v>
      </c>
      <c r="AA197" s="412"/>
      <c r="AB197" s="412"/>
      <c r="AC197" s="412"/>
      <c r="AD197" s="412"/>
      <c r="AE197" s="412"/>
      <c r="AF197" s="412"/>
      <c r="AG197" s="412"/>
      <c r="AH197" s="412"/>
      <c r="AI197" s="413"/>
      <c r="AJ197" s="412"/>
      <c r="AK197" s="414"/>
      <c r="AL197" s="411"/>
      <c r="AM197" s="414"/>
      <c r="AN197" s="415" t="s">
        <v>2256</v>
      </c>
      <c r="AO197" s="416">
        <v>45060</v>
      </c>
      <c r="AP197" s="417" t="s">
        <v>4395</v>
      </c>
      <c r="AQ197" s="418"/>
      <c r="AR197" s="418" t="s">
        <v>671</v>
      </c>
      <c r="AS197" s="418" t="s">
        <v>4396</v>
      </c>
      <c r="AT197" s="418"/>
      <c r="AU197" s="418"/>
      <c r="AV197" s="418"/>
      <c r="AW197" s="418"/>
      <c r="AX197" s="418"/>
      <c r="AY197" s="418"/>
      <c r="AZ197" s="418"/>
      <c r="BA197" s="419">
        <v>534</v>
      </c>
      <c r="BB197" s="418">
        <v>2</v>
      </c>
    </row>
    <row r="198" spans="1:54" s="406" customFormat="1" ht="24.95" customHeight="1">
      <c r="A198" s="322" t="s">
        <v>6857</v>
      </c>
      <c r="B198" s="19" t="s">
        <v>2210</v>
      </c>
      <c r="C198" s="19">
        <v>30</v>
      </c>
      <c r="D198" s="27" t="s">
        <v>4364</v>
      </c>
      <c r="E198" s="27"/>
      <c r="F198" s="26" t="s">
        <v>6253</v>
      </c>
      <c r="G198" s="26" t="s">
        <v>3</v>
      </c>
      <c r="H198" s="26"/>
      <c r="I198" s="26"/>
      <c r="J198" s="26"/>
      <c r="K198" s="26"/>
      <c r="L198" s="26"/>
      <c r="M198" s="26"/>
      <c r="N198" s="26"/>
      <c r="O198" s="26"/>
      <c r="P198" s="407" t="s">
        <v>6488</v>
      </c>
      <c r="Q198" s="26"/>
      <c r="R198" s="26"/>
      <c r="S198" s="26"/>
      <c r="T198" s="26" t="s">
        <v>4393</v>
      </c>
      <c r="U198" s="26" t="s">
        <v>4394</v>
      </c>
      <c r="V198" s="26"/>
      <c r="W198" s="26"/>
      <c r="X198" s="26"/>
      <c r="Y198" s="26"/>
      <c r="Z198" s="26" t="s">
        <v>4377</v>
      </c>
      <c r="AA198" s="28"/>
      <c r="AB198" s="28"/>
      <c r="AC198" s="28"/>
      <c r="AD198" s="28"/>
      <c r="AE198" s="28"/>
      <c r="AF198" s="28"/>
      <c r="AG198" s="28"/>
      <c r="AH198" s="28"/>
      <c r="AI198" s="29"/>
      <c r="AJ198" s="30" t="s">
        <v>4787</v>
      </c>
      <c r="AK198" s="31">
        <v>45075</v>
      </c>
      <c r="AL198" s="328"/>
      <c r="AM198" s="329"/>
      <c r="AN198" s="25"/>
      <c r="AO198" s="24"/>
      <c r="AP198" s="258" t="s">
        <v>4395</v>
      </c>
      <c r="AQ198" s="259"/>
      <c r="AR198" s="259" t="s">
        <v>671</v>
      </c>
      <c r="AS198" s="259" t="s">
        <v>4396</v>
      </c>
      <c r="AT198" s="262"/>
      <c r="AU198" s="262"/>
      <c r="AV198" s="262"/>
      <c r="AW198" s="262"/>
      <c r="AX198" s="262"/>
      <c r="AY198" s="262"/>
      <c r="AZ198" s="262"/>
      <c r="BA198" s="317">
        <v>534</v>
      </c>
      <c r="BB198" s="390">
        <v>0</v>
      </c>
    </row>
    <row r="199" spans="1:54" ht="24.95" customHeight="1">
      <c r="A199" s="430" t="s">
        <v>4805</v>
      </c>
      <c r="B199" s="422"/>
      <c r="C199" s="422"/>
      <c r="D199" s="431"/>
      <c r="E199" s="431"/>
      <c r="F199" s="432" t="s">
        <v>5888</v>
      </c>
      <c r="G199" s="432"/>
      <c r="H199" s="432"/>
      <c r="I199" s="432"/>
      <c r="J199" s="432"/>
      <c r="K199" s="432"/>
      <c r="L199" s="432"/>
      <c r="M199" s="432"/>
      <c r="N199" s="432"/>
      <c r="O199" s="432"/>
      <c r="P199" s="432"/>
      <c r="Q199" s="432"/>
      <c r="R199" s="432"/>
      <c r="S199" s="407" t="s">
        <v>6509</v>
      </c>
      <c r="T199" s="432"/>
      <c r="U199" s="432"/>
      <c r="V199" s="432"/>
      <c r="W199" s="432"/>
      <c r="X199" s="432"/>
      <c r="Y199" s="432"/>
      <c r="Z199" s="432"/>
      <c r="AA199" s="432"/>
      <c r="AB199" s="432"/>
      <c r="AC199" s="432"/>
      <c r="AD199" s="432"/>
      <c r="AE199" s="432"/>
      <c r="AF199" s="432"/>
      <c r="AG199" s="432"/>
      <c r="AH199" s="432"/>
      <c r="AI199" s="433"/>
      <c r="AJ199" s="432" t="s">
        <v>4787</v>
      </c>
      <c r="AK199" s="434">
        <v>45075</v>
      </c>
      <c r="AL199" s="431"/>
      <c r="AM199" s="434"/>
      <c r="AN199" s="423"/>
      <c r="AO199" s="425"/>
      <c r="AP199" s="435" t="s">
        <v>766</v>
      </c>
      <c r="AQ199" s="429">
        <v>104</v>
      </c>
      <c r="AR199" s="429"/>
      <c r="AS199" s="429"/>
      <c r="AT199" s="429"/>
      <c r="AU199" s="429"/>
      <c r="AV199" s="429"/>
      <c r="AW199" s="429"/>
      <c r="AX199" s="429"/>
      <c r="AY199" s="429"/>
      <c r="AZ199" s="429"/>
      <c r="BA199" s="436"/>
      <c r="BB199" s="429">
        <v>3</v>
      </c>
    </row>
    <row r="200" spans="1:54" ht="24.95" customHeight="1">
      <c r="A200" s="409" t="s">
        <v>6858</v>
      </c>
      <c r="B200" s="410" t="s">
        <v>2211</v>
      </c>
      <c r="C200" s="410">
        <v>81</v>
      </c>
      <c r="D200" s="411">
        <v>5</v>
      </c>
      <c r="E200" s="411">
        <v>1</v>
      </c>
      <c r="F200" s="412" t="s">
        <v>5888</v>
      </c>
      <c r="G200" s="412" t="s">
        <v>5564</v>
      </c>
      <c r="H200" s="412" t="s">
        <v>8</v>
      </c>
      <c r="I200" s="412"/>
      <c r="J200" s="412"/>
      <c r="K200" s="412" t="s">
        <v>763</v>
      </c>
      <c r="L200" s="412" t="s">
        <v>5565</v>
      </c>
      <c r="M200" s="412" t="s">
        <v>5566</v>
      </c>
      <c r="N200" s="412" t="s">
        <v>5567</v>
      </c>
      <c r="O200" s="412"/>
      <c r="P200" s="407"/>
      <c r="Q200" s="412" t="s">
        <v>5568</v>
      </c>
      <c r="R200" s="412"/>
      <c r="S200" s="412"/>
      <c r="T200" s="412"/>
      <c r="U200" s="412"/>
      <c r="V200" s="412"/>
      <c r="W200" s="412"/>
      <c r="X200" s="412"/>
      <c r="Y200" s="412" t="s">
        <v>5569</v>
      </c>
      <c r="Z200" s="412"/>
      <c r="AA200" s="412" t="s">
        <v>764</v>
      </c>
      <c r="AB200" s="412" t="s">
        <v>5570</v>
      </c>
      <c r="AC200" s="412"/>
      <c r="AD200" s="412"/>
      <c r="AE200" s="412" t="s">
        <v>695</v>
      </c>
      <c r="AF200" s="412" t="s">
        <v>765</v>
      </c>
      <c r="AG200" s="412" t="s">
        <v>5571</v>
      </c>
      <c r="AH200" s="412" t="s">
        <v>5572</v>
      </c>
      <c r="AI200" s="413" t="s">
        <v>5573</v>
      </c>
      <c r="AJ200" s="412"/>
      <c r="AK200" s="414"/>
      <c r="AL200" s="411"/>
      <c r="AM200" s="414"/>
      <c r="AN200" s="415"/>
      <c r="AO200" s="416"/>
      <c r="AP200" s="417" t="s">
        <v>766</v>
      </c>
      <c r="AQ200" s="418"/>
      <c r="AR200" s="418" t="s">
        <v>664</v>
      </c>
      <c r="AS200" s="418" t="s">
        <v>665</v>
      </c>
      <c r="AT200" s="418"/>
      <c r="AU200" s="418"/>
      <c r="AV200" s="418"/>
      <c r="AW200" s="418"/>
      <c r="AX200" s="418"/>
      <c r="AY200" s="418"/>
      <c r="AZ200" s="418"/>
      <c r="BA200" s="419">
        <v>553</v>
      </c>
      <c r="BB200" s="418">
        <v>1</v>
      </c>
    </row>
    <row r="201" spans="1:54" ht="24.95" customHeight="1">
      <c r="A201" s="322" t="s">
        <v>6857</v>
      </c>
      <c r="B201" s="19" t="s">
        <v>2211</v>
      </c>
      <c r="C201" s="19">
        <v>81</v>
      </c>
      <c r="D201" s="27">
        <v>5</v>
      </c>
      <c r="E201" s="27">
        <v>1</v>
      </c>
      <c r="F201" s="26" t="s">
        <v>5888</v>
      </c>
      <c r="G201" s="26" t="s">
        <v>5564</v>
      </c>
      <c r="H201" s="26" t="s">
        <v>8</v>
      </c>
      <c r="I201" s="26"/>
      <c r="J201" s="26"/>
      <c r="K201" s="26" t="s">
        <v>763</v>
      </c>
      <c r="L201" s="26" t="s">
        <v>5565</v>
      </c>
      <c r="M201" s="26" t="s">
        <v>5566</v>
      </c>
      <c r="N201" s="26" t="s">
        <v>5567</v>
      </c>
      <c r="O201" s="26"/>
      <c r="P201" s="407" t="s">
        <v>6509</v>
      </c>
      <c r="Q201" s="26" t="s">
        <v>5568</v>
      </c>
      <c r="R201" s="26"/>
      <c r="S201" s="26"/>
      <c r="T201" s="26"/>
      <c r="U201" s="26"/>
      <c r="V201" s="26"/>
      <c r="W201" s="26"/>
      <c r="X201" s="26"/>
      <c r="Y201" s="26" t="s">
        <v>5569</v>
      </c>
      <c r="Z201" s="26"/>
      <c r="AA201" s="28" t="s">
        <v>764</v>
      </c>
      <c r="AB201" s="28" t="s">
        <v>5570</v>
      </c>
      <c r="AC201" s="28"/>
      <c r="AD201" s="28"/>
      <c r="AE201" s="28" t="s">
        <v>695</v>
      </c>
      <c r="AF201" s="28" t="s">
        <v>765</v>
      </c>
      <c r="AG201" s="28" t="s">
        <v>5571</v>
      </c>
      <c r="AH201" s="28" t="s">
        <v>5572</v>
      </c>
      <c r="AI201" s="29" t="s">
        <v>5573</v>
      </c>
      <c r="AJ201" s="30" t="s">
        <v>4787</v>
      </c>
      <c r="AK201" s="31">
        <v>45075</v>
      </c>
      <c r="AL201" s="328"/>
      <c r="AM201" s="329"/>
      <c r="AN201" s="25"/>
      <c r="AO201" s="24"/>
      <c r="AP201" s="258" t="s">
        <v>766</v>
      </c>
      <c r="AQ201" s="259"/>
      <c r="AR201" s="259" t="s">
        <v>664</v>
      </c>
      <c r="AS201" s="259" t="s">
        <v>665</v>
      </c>
      <c r="AT201" s="262"/>
      <c r="AU201" s="262"/>
      <c r="AV201" s="262"/>
      <c r="AW201" s="262"/>
      <c r="AX201" s="262"/>
      <c r="AY201" s="262"/>
      <c r="AZ201" s="262"/>
      <c r="BA201" s="317">
        <v>553</v>
      </c>
      <c r="BB201" s="390">
        <v>0</v>
      </c>
    </row>
    <row r="202" spans="1:54" ht="24.95" customHeight="1">
      <c r="A202" s="430" t="s">
        <v>4805</v>
      </c>
      <c r="B202" s="422"/>
      <c r="C202" s="422"/>
      <c r="D202" s="431"/>
      <c r="E202" s="431"/>
      <c r="F202" s="432" t="s">
        <v>5889</v>
      </c>
      <c r="G202" s="432"/>
      <c r="H202" s="432"/>
      <c r="I202" s="432"/>
      <c r="J202" s="432"/>
      <c r="K202" s="432"/>
      <c r="L202" s="432"/>
      <c r="M202" s="432"/>
      <c r="N202" s="432"/>
      <c r="O202" s="432"/>
      <c r="P202" s="432"/>
      <c r="Q202" s="432"/>
      <c r="R202" s="432"/>
      <c r="S202" s="420" t="s">
        <v>754</v>
      </c>
      <c r="T202" s="432"/>
      <c r="U202" s="432"/>
      <c r="V202" s="432"/>
      <c r="W202" s="432"/>
      <c r="X202" s="432"/>
      <c r="Y202" s="432"/>
      <c r="Z202" s="432"/>
      <c r="AA202" s="432"/>
      <c r="AB202" s="432"/>
      <c r="AC202" s="432"/>
      <c r="AD202" s="432"/>
      <c r="AE202" s="432"/>
      <c r="AF202" s="432"/>
      <c r="AG202" s="432"/>
      <c r="AH202" s="432"/>
      <c r="AI202" s="433"/>
      <c r="AJ202" s="432" t="s">
        <v>4787</v>
      </c>
      <c r="AK202" s="434">
        <v>45075</v>
      </c>
      <c r="AL202" s="431"/>
      <c r="AM202" s="434"/>
      <c r="AN202" s="423"/>
      <c r="AO202" s="425"/>
      <c r="AP202" s="435" t="s">
        <v>755</v>
      </c>
      <c r="AQ202" s="429">
        <v>58</v>
      </c>
      <c r="AR202" s="429"/>
      <c r="AS202" s="429"/>
      <c r="AT202" s="429"/>
      <c r="AU202" s="429"/>
      <c r="AV202" s="429"/>
      <c r="AW202" s="429"/>
      <c r="AX202" s="429"/>
      <c r="AY202" s="429"/>
      <c r="AZ202" s="429"/>
      <c r="BA202" s="436"/>
      <c r="BB202" s="429">
        <v>3</v>
      </c>
    </row>
    <row r="203" spans="1:54" ht="24.95" customHeight="1">
      <c r="A203" s="409" t="s">
        <v>6858</v>
      </c>
      <c r="B203" s="410" t="s">
        <v>2211</v>
      </c>
      <c r="C203" s="410">
        <v>81</v>
      </c>
      <c r="D203" s="411">
        <v>2</v>
      </c>
      <c r="E203" s="411">
        <v>2</v>
      </c>
      <c r="F203" s="412" t="s">
        <v>5889</v>
      </c>
      <c r="G203" s="412" t="s">
        <v>3</v>
      </c>
      <c r="H203" s="412"/>
      <c r="I203" s="412"/>
      <c r="J203" s="412"/>
      <c r="K203" s="412"/>
      <c r="L203" s="412"/>
      <c r="M203" s="412" t="s">
        <v>752</v>
      </c>
      <c r="N203" s="412" t="s">
        <v>5490</v>
      </c>
      <c r="O203" s="412"/>
      <c r="P203" s="412"/>
      <c r="Q203" s="408" t="s">
        <v>754</v>
      </c>
      <c r="R203" s="412"/>
      <c r="S203" s="412"/>
      <c r="T203" s="412"/>
      <c r="U203" s="412"/>
      <c r="V203" s="412"/>
      <c r="W203" s="412"/>
      <c r="X203" s="412"/>
      <c r="Y203" s="412"/>
      <c r="Z203" s="412"/>
      <c r="AA203" s="412" t="s">
        <v>5574</v>
      </c>
      <c r="AB203" s="412" t="s">
        <v>5575</v>
      </c>
      <c r="AC203" s="412"/>
      <c r="AD203" s="412"/>
      <c r="AE203" s="412" t="s">
        <v>723</v>
      </c>
      <c r="AF203" s="412" t="s">
        <v>748</v>
      </c>
      <c r="AG203" s="412" t="s">
        <v>753</v>
      </c>
      <c r="AH203" s="412" t="s">
        <v>5494</v>
      </c>
      <c r="AI203" s="413"/>
      <c r="AJ203" s="412"/>
      <c r="AK203" s="414"/>
      <c r="AL203" s="411"/>
      <c r="AM203" s="414"/>
      <c r="AN203" s="415"/>
      <c r="AO203" s="416"/>
      <c r="AP203" s="417" t="s">
        <v>755</v>
      </c>
      <c r="AQ203" s="418"/>
      <c r="AR203" s="418" t="s">
        <v>664</v>
      </c>
      <c r="AS203" s="418" t="s">
        <v>5576</v>
      </c>
      <c r="AT203" s="418"/>
      <c r="AU203" s="418"/>
      <c r="AV203" s="418"/>
      <c r="AW203" s="418"/>
      <c r="AX203" s="418"/>
      <c r="AY203" s="418"/>
      <c r="AZ203" s="418"/>
      <c r="BA203" s="419">
        <v>549</v>
      </c>
      <c r="BB203" s="418">
        <v>1</v>
      </c>
    </row>
    <row r="204" spans="1:54" ht="24.95" customHeight="1">
      <c r="A204" s="322" t="s">
        <v>6857</v>
      </c>
      <c r="B204" s="19" t="s">
        <v>2211</v>
      </c>
      <c r="C204" s="19">
        <v>81</v>
      </c>
      <c r="D204" s="27">
        <v>2</v>
      </c>
      <c r="E204" s="27">
        <v>2</v>
      </c>
      <c r="F204" s="26" t="s">
        <v>5889</v>
      </c>
      <c r="G204" s="26" t="s">
        <v>3</v>
      </c>
      <c r="H204" s="26"/>
      <c r="I204" s="26"/>
      <c r="J204" s="26"/>
      <c r="K204" s="26"/>
      <c r="L204" s="26"/>
      <c r="M204" s="26" t="s">
        <v>752</v>
      </c>
      <c r="N204" s="26" t="s">
        <v>5490</v>
      </c>
      <c r="O204" s="26"/>
      <c r="P204" s="26"/>
      <c r="Q204" s="26" t="s">
        <v>754</v>
      </c>
      <c r="R204" s="26"/>
      <c r="S204" s="26"/>
      <c r="T204" s="26"/>
      <c r="U204" s="26"/>
      <c r="V204" s="26"/>
      <c r="W204" s="26"/>
      <c r="X204" s="26"/>
      <c r="Y204" s="26"/>
      <c r="Z204" s="26"/>
      <c r="AA204" s="28" t="s">
        <v>5574</v>
      </c>
      <c r="AB204" s="28" t="s">
        <v>5575</v>
      </c>
      <c r="AC204" s="28"/>
      <c r="AD204" s="28"/>
      <c r="AE204" s="28" t="s">
        <v>723</v>
      </c>
      <c r="AF204" s="28" t="s">
        <v>748</v>
      </c>
      <c r="AG204" s="28" t="s">
        <v>753</v>
      </c>
      <c r="AH204" s="28" t="s">
        <v>5494</v>
      </c>
      <c r="AI204" s="29"/>
      <c r="AJ204" s="30"/>
      <c r="AK204" s="31"/>
      <c r="AL204" s="328"/>
      <c r="AM204" s="329"/>
      <c r="AN204" s="25"/>
      <c r="AO204" s="24"/>
      <c r="AP204" s="258" t="s">
        <v>755</v>
      </c>
      <c r="AQ204" s="259"/>
      <c r="AR204" s="259" t="s">
        <v>664</v>
      </c>
      <c r="AS204" s="259" t="s">
        <v>5576</v>
      </c>
      <c r="AT204" s="262"/>
      <c r="AU204" s="262"/>
      <c r="AV204" s="262"/>
      <c r="AW204" s="262"/>
      <c r="AX204" s="262"/>
      <c r="AY204" s="262"/>
      <c r="AZ204" s="262"/>
      <c r="BA204" s="317">
        <v>549</v>
      </c>
      <c r="BB204" s="390">
        <v>0</v>
      </c>
    </row>
    <row r="205" spans="1:54" ht="24.95" customHeight="1">
      <c r="A205" s="430" t="s">
        <v>4805</v>
      </c>
      <c r="B205" s="422"/>
      <c r="C205" s="422"/>
      <c r="D205" s="431"/>
      <c r="E205" s="431"/>
      <c r="F205" s="432" t="s">
        <v>5891</v>
      </c>
      <c r="G205" s="432"/>
      <c r="H205" s="432"/>
      <c r="I205" s="432"/>
      <c r="J205" s="432"/>
      <c r="K205" s="432"/>
      <c r="L205" s="432"/>
      <c r="M205" s="432"/>
      <c r="N205" s="432"/>
      <c r="O205" s="432"/>
      <c r="P205" s="432"/>
      <c r="Q205" s="432"/>
      <c r="R205" s="432"/>
      <c r="S205" s="407" t="s">
        <v>6440</v>
      </c>
      <c r="T205" s="432"/>
      <c r="U205" s="432"/>
      <c r="V205" s="432"/>
      <c r="W205" s="432"/>
      <c r="X205" s="432"/>
      <c r="Y205" s="432"/>
      <c r="Z205" s="432"/>
      <c r="AA205" s="432"/>
      <c r="AB205" s="432"/>
      <c r="AC205" s="432"/>
      <c r="AD205" s="432"/>
      <c r="AE205" s="432"/>
      <c r="AF205" s="432"/>
      <c r="AG205" s="432"/>
      <c r="AH205" s="432"/>
      <c r="AI205" s="433"/>
      <c r="AJ205" s="432" t="s">
        <v>4787</v>
      </c>
      <c r="AK205" s="434">
        <v>45075</v>
      </c>
      <c r="AL205" s="431"/>
      <c r="AM205" s="434"/>
      <c r="AN205" s="423"/>
      <c r="AO205" s="425"/>
      <c r="AP205" s="435" t="s">
        <v>1549</v>
      </c>
      <c r="AQ205" s="429">
        <v>71</v>
      </c>
      <c r="AR205" s="429"/>
      <c r="AS205" s="429"/>
      <c r="AT205" s="429"/>
      <c r="AU205" s="429"/>
      <c r="AV205" s="429"/>
      <c r="AW205" s="429"/>
      <c r="AX205" s="429"/>
      <c r="AY205" s="429"/>
      <c r="AZ205" s="429"/>
      <c r="BA205" s="436"/>
      <c r="BB205" s="429">
        <v>3</v>
      </c>
    </row>
    <row r="206" spans="1:54" ht="24.95" customHeight="1">
      <c r="A206" s="409" t="s">
        <v>6858</v>
      </c>
      <c r="B206" s="410" t="s">
        <v>2215</v>
      </c>
      <c r="C206" s="410">
        <v>91</v>
      </c>
      <c r="D206" s="411" t="s">
        <v>1351</v>
      </c>
      <c r="E206" s="411" t="s">
        <v>1540</v>
      </c>
      <c r="F206" s="412" t="s">
        <v>5891</v>
      </c>
      <c r="G206" s="412" t="s">
        <v>1541</v>
      </c>
      <c r="H206" s="412"/>
      <c r="I206" s="412"/>
      <c r="J206" s="412"/>
      <c r="K206" s="412"/>
      <c r="L206" s="412"/>
      <c r="M206" s="412" t="s">
        <v>821</v>
      </c>
      <c r="N206" s="412" t="s">
        <v>1542</v>
      </c>
      <c r="O206" s="412"/>
      <c r="P206" s="412" t="s">
        <v>1543</v>
      </c>
      <c r="Q206" s="412" t="s">
        <v>1544</v>
      </c>
      <c r="R206" s="407"/>
      <c r="S206" s="412"/>
      <c r="T206" s="412"/>
      <c r="U206" s="412"/>
      <c r="V206" s="412"/>
      <c r="W206" s="412"/>
      <c r="X206" s="412"/>
      <c r="Y206" s="412" t="s">
        <v>1545</v>
      </c>
      <c r="Z206" s="412"/>
      <c r="AA206" s="412" t="s">
        <v>1546</v>
      </c>
      <c r="AB206" s="412" t="s">
        <v>1547</v>
      </c>
      <c r="AC206" s="412"/>
      <c r="AD206" s="412"/>
      <c r="AE206" s="412" t="s">
        <v>4</v>
      </c>
      <c r="AF206" s="412" t="s">
        <v>5</v>
      </c>
      <c r="AG206" s="412" t="s">
        <v>822</v>
      </c>
      <c r="AH206" s="412" t="s">
        <v>1548</v>
      </c>
      <c r="AI206" s="413"/>
      <c r="AJ206" s="412"/>
      <c r="AK206" s="414"/>
      <c r="AL206" s="411"/>
      <c r="AM206" s="414"/>
      <c r="AN206" s="415"/>
      <c r="AO206" s="416"/>
      <c r="AP206" s="417" t="s">
        <v>1549</v>
      </c>
      <c r="AQ206" s="418"/>
      <c r="AR206" s="418" t="s">
        <v>664</v>
      </c>
      <c r="AS206" s="418" t="s">
        <v>665</v>
      </c>
      <c r="AT206" s="418"/>
      <c r="AU206" s="418"/>
      <c r="AV206" s="418" t="s">
        <v>1540</v>
      </c>
      <c r="AW206" s="418"/>
      <c r="AX206" s="418"/>
      <c r="AY206" s="418"/>
      <c r="AZ206" s="418"/>
      <c r="BA206" s="419">
        <v>97</v>
      </c>
      <c r="BB206" s="418">
        <v>1</v>
      </c>
    </row>
    <row r="207" spans="1:54" ht="24.95" customHeight="1">
      <c r="A207" s="322" t="s">
        <v>6857</v>
      </c>
      <c r="B207" s="19" t="s">
        <v>2215</v>
      </c>
      <c r="C207" s="19">
        <v>91</v>
      </c>
      <c r="D207" s="27" t="s">
        <v>1351</v>
      </c>
      <c r="E207" s="27" t="s">
        <v>1540</v>
      </c>
      <c r="F207" s="26" t="s">
        <v>5891</v>
      </c>
      <c r="G207" s="26" t="s">
        <v>1541</v>
      </c>
      <c r="H207" s="26"/>
      <c r="I207" s="26"/>
      <c r="J207" s="26"/>
      <c r="K207" s="26"/>
      <c r="L207" s="26"/>
      <c r="M207" s="26" t="s">
        <v>821</v>
      </c>
      <c r="N207" s="26" t="s">
        <v>1542</v>
      </c>
      <c r="O207" s="26"/>
      <c r="P207" s="26" t="s">
        <v>1543</v>
      </c>
      <c r="Q207" s="26" t="s">
        <v>1544</v>
      </c>
      <c r="R207" s="407" t="s">
        <v>6440</v>
      </c>
      <c r="S207" s="26"/>
      <c r="T207" s="26"/>
      <c r="U207" s="26"/>
      <c r="V207" s="26"/>
      <c r="W207" s="26"/>
      <c r="X207" s="26"/>
      <c r="Y207" s="26" t="s">
        <v>1545</v>
      </c>
      <c r="Z207" s="26"/>
      <c r="AA207" s="28" t="s">
        <v>1546</v>
      </c>
      <c r="AB207" s="28" t="s">
        <v>1547</v>
      </c>
      <c r="AC207" s="28"/>
      <c r="AD207" s="28"/>
      <c r="AE207" s="28" t="s">
        <v>4</v>
      </c>
      <c r="AF207" s="28" t="s">
        <v>5</v>
      </c>
      <c r="AG207" s="28" t="s">
        <v>822</v>
      </c>
      <c r="AH207" s="28" t="s">
        <v>1548</v>
      </c>
      <c r="AI207" s="29"/>
      <c r="AJ207" s="30" t="s">
        <v>4787</v>
      </c>
      <c r="AK207" s="31">
        <v>45075</v>
      </c>
      <c r="AL207" s="328"/>
      <c r="AM207" s="329"/>
      <c r="AN207" s="25"/>
      <c r="AO207" s="24"/>
      <c r="AP207" s="258" t="s">
        <v>1549</v>
      </c>
      <c r="AQ207" s="259"/>
      <c r="AR207" s="259" t="s">
        <v>664</v>
      </c>
      <c r="AS207" s="259" t="s">
        <v>665</v>
      </c>
      <c r="AT207" s="262"/>
      <c r="AU207" s="262"/>
      <c r="AV207" s="262" t="s">
        <v>1540</v>
      </c>
      <c r="AW207" s="262"/>
      <c r="AX207" s="262"/>
      <c r="AY207" s="262"/>
      <c r="AZ207" s="262"/>
      <c r="BA207" s="317">
        <v>97</v>
      </c>
      <c r="BB207" s="390">
        <v>0</v>
      </c>
    </row>
    <row r="208" spans="1:54" ht="24.95" customHeight="1">
      <c r="A208" s="430" t="s">
        <v>4805</v>
      </c>
      <c r="B208" s="422"/>
      <c r="C208" s="422"/>
      <c r="D208" s="431"/>
      <c r="E208" s="431"/>
      <c r="F208" s="432" t="s">
        <v>5897</v>
      </c>
      <c r="G208" s="432"/>
      <c r="H208" s="432"/>
      <c r="I208" s="432"/>
      <c r="J208" s="432"/>
      <c r="K208" s="432"/>
      <c r="L208" s="432"/>
      <c r="M208" s="432"/>
      <c r="N208" s="432"/>
      <c r="O208" s="432"/>
      <c r="P208" s="432"/>
      <c r="Q208" s="432"/>
      <c r="R208" s="432"/>
      <c r="S208" s="420" t="s">
        <v>1399</v>
      </c>
      <c r="T208" s="432"/>
      <c r="U208" s="432"/>
      <c r="V208" s="432"/>
      <c r="W208" s="432"/>
      <c r="X208" s="432"/>
      <c r="Y208" s="432"/>
      <c r="Z208" s="432"/>
      <c r="AA208" s="432"/>
      <c r="AB208" s="432"/>
      <c r="AC208" s="432"/>
      <c r="AD208" s="432"/>
      <c r="AE208" s="432"/>
      <c r="AF208" s="432"/>
      <c r="AG208" s="432"/>
      <c r="AH208" s="432"/>
      <c r="AI208" s="433"/>
      <c r="AJ208" s="432" t="s">
        <v>4787</v>
      </c>
      <c r="AK208" s="434">
        <v>45075</v>
      </c>
      <c r="AL208" s="431"/>
      <c r="AM208" s="434"/>
      <c r="AN208" s="423"/>
      <c r="AO208" s="425"/>
      <c r="AP208" s="435" t="s">
        <v>1410</v>
      </c>
      <c r="AQ208" s="429">
        <v>248</v>
      </c>
      <c r="AR208" s="429"/>
      <c r="AS208" s="429"/>
      <c r="AT208" s="429"/>
      <c r="AU208" s="429"/>
      <c r="AV208" s="429"/>
      <c r="AW208" s="429"/>
      <c r="AX208" s="429"/>
      <c r="AY208" s="429"/>
      <c r="AZ208" s="429"/>
      <c r="BA208" s="436"/>
      <c r="BB208" s="429">
        <v>3</v>
      </c>
    </row>
    <row r="209" spans="1:54" ht="24.95" customHeight="1">
      <c r="A209" s="409" t="s">
        <v>6858</v>
      </c>
      <c r="B209" s="410" t="s">
        <v>2215</v>
      </c>
      <c r="C209" s="410">
        <v>91</v>
      </c>
      <c r="D209" s="411" t="s">
        <v>1351</v>
      </c>
      <c r="E209" s="411" t="s">
        <v>1395</v>
      </c>
      <c r="F209" s="412" t="s">
        <v>5897</v>
      </c>
      <c r="G209" s="412" t="s">
        <v>1396</v>
      </c>
      <c r="H209" s="412"/>
      <c r="I209" s="412"/>
      <c r="J209" s="412"/>
      <c r="K209" s="412"/>
      <c r="L209" s="412"/>
      <c r="M209" s="412" t="s">
        <v>1397</v>
      </c>
      <c r="N209" s="412" t="s">
        <v>1398</v>
      </c>
      <c r="O209" s="412"/>
      <c r="P209" s="408" t="s">
        <v>1399</v>
      </c>
      <c r="Q209" s="412" t="s">
        <v>1400</v>
      </c>
      <c r="R209" s="412" t="s">
        <v>1400</v>
      </c>
      <c r="S209" s="412" t="s">
        <v>1400</v>
      </c>
      <c r="T209" s="412" t="s">
        <v>1401</v>
      </c>
      <c r="U209" s="412" t="s">
        <v>1402</v>
      </c>
      <c r="V209" s="412"/>
      <c r="W209" s="412"/>
      <c r="X209" s="412"/>
      <c r="Y209" s="412" t="s">
        <v>1403</v>
      </c>
      <c r="Z209" s="412" t="s">
        <v>1404</v>
      </c>
      <c r="AA209" s="412" t="s">
        <v>1405</v>
      </c>
      <c r="AB209" s="412" t="s">
        <v>1406</v>
      </c>
      <c r="AC209" s="412"/>
      <c r="AD209" s="412"/>
      <c r="AE209" s="412" t="s">
        <v>695</v>
      </c>
      <c r="AF209" s="412" t="s">
        <v>765</v>
      </c>
      <c r="AG209" s="412" t="s">
        <v>1407</v>
      </c>
      <c r="AH209" s="412" t="s">
        <v>1408</v>
      </c>
      <c r="AI209" s="413" t="s">
        <v>1409</v>
      </c>
      <c r="AJ209" s="412"/>
      <c r="AK209" s="414"/>
      <c r="AL209" s="411"/>
      <c r="AM209" s="414"/>
      <c r="AN209" s="415"/>
      <c r="AO209" s="416"/>
      <c r="AP209" s="417" t="s">
        <v>1410</v>
      </c>
      <c r="AQ209" s="418"/>
      <c r="AR209" s="418" t="s">
        <v>664</v>
      </c>
      <c r="AS209" s="418" t="s">
        <v>665</v>
      </c>
      <c r="AT209" s="418"/>
      <c r="AU209" s="418"/>
      <c r="AV209" s="418" t="s">
        <v>1395</v>
      </c>
      <c r="AW209" s="418"/>
      <c r="AX209" s="418"/>
      <c r="AY209" s="418"/>
      <c r="AZ209" s="418"/>
      <c r="BA209" s="419">
        <v>82</v>
      </c>
      <c r="BB209" s="418">
        <v>1</v>
      </c>
    </row>
    <row r="210" spans="1:54" ht="24.95" customHeight="1">
      <c r="A210" s="322" t="s">
        <v>6857</v>
      </c>
      <c r="B210" s="19" t="s">
        <v>2215</v>
      </c>
      <c r="C210" s="19">
        <v>91</v>
      </c>
      <c r="D210" s="27" t="s">
        <v>1351</v>
      </c>
      <c r="E210" s="27" t="s">
        <v>1395</v>
      </c>
      <c r="F210" s="26" t="s">
        <v>5897</v>
      </c>
      <c r="G210" s="26" t="s">
        <v>1396</v>
      </c>
      <c r="H210" s="26"/>
      <c r="I210" s="26"/>
      <c r="J210" s="26"/>
      <c r="K210" s="26"/>
      <c r="L210" s="26"/>
      <c r="M210" s="26" t="s">
        <v>1397</v>
      </c>
      <c r="N210" s="26" t="s">
        <v>1398</v>
      </c>
      <c r="O210" s="26"/>
      <c r="P210" s="26" t="s">
        <v>1399</v>
      </c>
      <c r="Q210" s="26" t="s">
        <v>1400</v>
      </c>
      <c r="R210" s="26" t="s">
        <v>1400</v>
      </c>
      <c r="S210" s="26" t="s">
        <v>1400</v>
      </c>
      <c r="T210" s="26" t="s">
        <v>1401</v>
      </c>
      <c r="U210" s="26" t="s">
        <v>1402</v>
      </c>
      <c r="V210" s="26"/>
      <c r="W210" s="26"/>
      <c r="X210" s="26"/>
      <c r="Y210" s="26" t="s">
        <v>1403</v>
      </c>
      <c r="Z210" s="26" t="s">
        <v>1404</v>
      </c>
      <c r="AA210" s="28" t="s">
        <v>1405</v>
      </c>
      <c r="AB210" s="28" t="s">
        <v>1406</v>
      </c>
      <c r="AC210" s="28"/>
      <c r="AD210" s="28"/>
      <c r="AE210" s="28" t="s">
        <v>695</v>
      </c>
      <c r="AF210" s="28" t="s">
        <v>765</v>
      </c>
      <c r="AG210" s="28" t="s">
        <v>1407</v>
      </c>
      <c r="AH210" s="28" t="s">
        <v>1408</v>
      </c>
      <c r="AI210" s="29" t="s">
        <v>1409</v>
      </c>
      <c r="AJ210" s="30"/>
      <c r="AK210" s="31"/>
      <c r="AL210" s="328"/>
      <c r="AM210" s="329"/>
      <c r="AN210" s="25"/>
      <c r="AO210" s="24"/>
      <c r="AP210" s="258" t="s">
        <v>1410</v>
      </c>
      <c r="AQ210" s="259"/>
      <c r="AR210" s="259" t="s">
        <v>664</v>
      </c>
      <c r="AS210" s="259" t="s">
        <v>665</v>
      </c>
      <c r="AT210" s="262"/>
      <c r="AU210" s="262"/>
      <c r="AV210" s="262" t="s">
        <v>1395</v>
      </c>
      <c r="AW210" s="262"/>
      <c r="AX210" s="262"/>
      <c r="AY210" s="262"/>
      <c r="AZ210" s="262"/>
      <c r="BA210" s="317">
        <v>82</v>
      </c>
      <c r="BB210" s="390">
        <v>0</v>
      </c>
    </row>
    <row r="211" spans="1:54" ht="24.95" customHeight="1">
      <c r="A211" s="430" t="s">
        <v>4805</v>
      </c>
      <c r="B211" s="422"/>
      <c r="C211" s="422"/>
      <c r="D211" s="431"/>
      <c r="E211" s="431"/>
      <c r="F211" s="432" t="s">
        <v>5909</v>
      </c>
      <c r="G211" s="432"/>
      <c r="H211" s="432"/>
      <c r="I211" s="432"/>
      <c r="J211" s="432"/>
      <c r="K211" s="432"/>
      <c r="L211" s="432"/>
      <c r="M211" s="432"/>
      <c r="N211" s="432"/>
      <c r="O211" s="432"/>
      <c r="P211" s="432"/>
      <c r="Q211" s="432"/>
      <c r="R211" s="432"/>
      <c r="S211" s="420" t="s">
        <v>693</v>
      </c>
      <c r="T211" s="432"/>
      <c r="U211" s="432"/>
      <c r="V211" s="432"/>
      <c r="W211" s="432"/>
      <c r="X211" s="432"/>
      <c r="Y211" s="432"/>
      <c r="Z211" s="432"/>
      <c r="AA211" s="432"/>
      <c r="AB211" s="432"/>
      <c r="AC211" s="432"/>
      <c r="AD211" s="432"/>
      <c r="AE211" s="432"/>
      <c r="AF211" s="432"/>
      <c r="AG211" s="432"/>
      <c r="AH211" s="432"/>
      <c r="AI211" s="433"/>
      <c r="AJ211" s="432" t="s">
        <v>4787</v>
      </c>
      <c r="AK211" s="434">
        <v>45075</v>
      </c>
      <c r="AL211" s="431"/>
      <c r="AM211" s="434"/>
      <c r="AN211" s="423"/>
      <c r="AO211" s="425"/>
      <c r="AP211" s="435" t="s">
        <v>697</v>
      </c>
      <c r="AQ211" s="429">
        <v>264</v>
      </c>
      <c r="AR211" s="429"/>
      <c r="AS211" s="429"/>
      <c r="AT211" s="429"/>
      <c r="AU211" s="429"/>
      <c r="AV211" s="429"/>
      <c r="AW211" s="429"/>
      <c r="AX211" s="429"/>
      <c r="AY211" s="429"/>
      <c r="AZ211" s="429"/>
      <c r="BA211" s="436"/>
      <c r="BB211" s="429">
        <v>3</v>
      </c>
    </row>
    <row r="212" spans="1:54" ht="24.95" customHeight="1">
      <c r="A212" s="409" t="s">
        <v>6858</v>
      </c>
      <c r="B212" s="410" t="s">
        <v>5209</v>
      </c>
      <c r="C212" s="410">
        <v>5</v>
      </c>
      <c r="D212" s="411" t="s">
        <v>5210</v>
      </c>
      <c r="E212" s="411">
        <v>9</v>
      </c>
      <c r="F212" s="412" t="s">
        <v>5909</v>
      </c>
      <c r="G212" s="412" t="s">
        <v>5634</v>
      </c>
      <c r="H212" s="412"/>
      <c r="I212" s="412"/>
      <c r="J212" s="412"/>
      <c r="K212" s="412"/>
      <c r="L212" s="412"/>
      <c r="M212" s="412" t="s">
        <v>5635</v>
      </c>
      <c r="N212" s="412" t="s">
        <v>5636</v>
      </c>
      <c r="O212" s="412"/>
      <c r="P212" s="408" t="s">
        <v>693</v>
      </c>
      <c r="Q212" s="412" t="s">
        <v>5637</v>
      </c>
      <c r="R212" s="412"/>
      <c r="S212" s="412">
        <v>352026348</v>
      </c>
      <c r="T212" s="412" t="s">
        <v>5638</v>
      </c>
      <c r="U212" s="412" t="s">
        <v>5639</v>
      </c>
      <c r="V212" s="412" t="s">
        <v>5640</v>
      </c>
      <c r="W212" s="412"/>
      <c r="X212" s="412"/>
      <c r="Y212" s="412" t="s">
        <v>5641</v>
      </c>
      <c r="Z212" s="412" t="s">
        <v>5642</v>
      </c>
      <c r="AA212" s="412" t="s">
        <v>694</v>
      </c>
      <c r="AB212" s="412" t="s">
        <v>5643</v>
      </c>
      <c r="AC212" s="412"/>
      <c r="AD212" s="412"/>
      <c r="AE212" s="412" t="s">
        <v>695</v>
      </c>
      <c r="AF212" s="412" t="s">
        <v>696</v>
      </c>
      <c r="AG212" s="412" t="s">
        <v>5644</v>
      </c>
      <c r="AH212" s="412" t="s">
        <v>5645</v>
      </c>
      <c r="AI212" s="413"/>
      <c r="AJ212" s="412"/>
      <c r="AK212" s="414"/>
      <c r="AL212" s="411"/>
      <c r="AM212" s="414"/>
      <c r="AN212" s="415"/>
      <c r="AO212" s="416"/>
      <c r="AP212" s="417" t="s">
        <v>697</v>
      </c>
      <c r="AQ212" s="418"/>
      <c r="AR212" s="418" t="s">
        <v>664</v>
      </c>
      <c r="AS212" s="418" t="s">
        <v>665</v>
      </c>
      <c r="AT212" s="418"/>
      <c r="AU212" s="418"/>
      <c r="AV212" s="418"/>
      <c r="AW212" s="418"/>
      <c r="AX212" s="418"/>
      <c r="AY212" s="418"/>
      <c r="AZ212" s="418"/>
      <c r="BA212" s="419">
        <v>15</v>
      </c>
      <c r="BB212" s="418">
        <v>1</v>
      </c>
    </row>
    <row r="213" spans="1:54" ht="24.95" customHeight="1">
      <c r="A213" s="322" t="s">
        <v>6857</v>
      </c>
      <c r="B213" s="19" t="s">
        <v>5209</v>
      </c>
      <c r="C213" s="19">
        <v>5</v>
      </c>
      <c r="D213" s="27" t="s">
        <v>5210</v>
      </c>
      <c r="E213" s="27">
        <v>9</v>
      </c>
      <c r="F213" s="26" t="s">
        <v>5909</v>
      </c>
      <c r="G213" s="26" t="s">
        <v>5634</v>
      </c>
      <c r="H213" s="26"/>
      <c r="I213" s="26"/>
      <c r="J213" s="26"/>
      <c r="K213" s="26"/>
      <c r="L213" s="26"/>
      <c r="M213" s="26" t="s">
        <v>5635</v>
      </c>
      <c r="N213" s="26" t="s">
        <v>5636</v>
      </c>
      <c r="O213" s="26"/>
      <c r="P213" s="26" t="s">
        <v>693</v>
      </c>
      <c r="Q213" s="26" t="s">
        <v>5637</v>
      </c>
      <c r="R213" s="26"/>
      <c r="S213" s="26">
        <v>352026348</v>
      </c>
      <c r="T213" s="26" t="s">
        <v>5638</v>
      </c>
      <c r="U213" s="26" t="s">
        <v>5639</v>
      </c>
      <c r="V213" s="26" t="s">
        <v>5640</v>
      </c>
      <c r="W213" s="26"/>
      <c r="X213" s="26"/>
      <c r="Y213" s="26" t="s">
        <v>5641</v>
      </c>
      <c r="Z213" s="26" t="s">
        <v>5642</v>
      </c>
      <c r="AA213" s="28" t="s">
        <v>694</v>
      </c>
      <c r="AB213" s="28" t="s">
        <v>5643</v>
      </c>
      <c r="AC213" s="28"/>
      <c r="AD213" s="28"/>
      <c r="AE213" s="28" t="s">
        <v>695</v>
      </c>
      <c r="AF213" s="28" t="s">
        <v>696</v>
      </c>
      <c r="AG213" s="28" t="s">
        <v>5644</v>
      </c>
      <c r="AH213" s="28" t="s">
        <v>5645</v>
      </c>
      <c r="AI213" s="29"/>
      <c r="AJ213" s="30"/>
      <c r="AK213" s="31"/>
      <c r="AL213" s="328"/>
      <c r="AM213" s="329"/>
      <c r="AN213" s="25"/>
      <c r="AO213" s="24"/>
      <c r="AP213" s="258" t="s">
        <v>697</v>
      </c>
      <c r="AQ213" s="259"/>
      <c r="AR213" s="259" t="s">
        <v>664</v>
      </c>
      <c r="AS213" s="259" t="s">
        <v>665</v>
      </c>
      <c r="AT213" s="262"/>
      <c r="AU213" s="262"/>
      <c r="AV213" s="262"/>
      <c r="AW213" s="262"/>
      <c r="AX213" s="262"/>
      <c r="AY213" s="262"/>
      <c r="AZ213" s="262"/>
      <c r="BA213" s="317">
        <v>15</v>
      </c>
      <c r="BB213" s="390">
        <v>0</v>
      </c>
    </row>
    <row r="214" spans="1:54" ht="24.95" customHeight="1">
      <c r="A214" s="322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8"/>
      <c r="AM214" s="329"/>
      <c r="AN214" s="25"/>
      <c r="AO214" s="24"/>
      <c r="AP214" s="258"/>
      <c r="AQ214" s="259"/>
      <c r="AR214" s="259"/>
      <c r="AS214" s="259"/>
      <c r="AT214" s="262"/>
      <c r="AU214" s="262"/>
      <c r="AV214" s="262"/>
      <c r="AW214" s="262"/>
      <c r="AX214" s="262"/>
      <c r="AY214" s="262"/>
      <c r="AZ214" s="262"/>
      <c r="BA214" s="317"/>
      <c r="BB214" s="390"/>
    </row>
    <row r="215" spans="1:54" ht="24.95" customHeight="1">
      <c r="A215" s="322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8"/>
      <c r="AM215" s="329"/>
      <c r="AN215" s="25"/>
      <c r="AO215" s="24"/>
      <c r="AP215" s="258"/>
      <c r="AQ215" s="259"/>
      <c r="AR215" s="259"/>
      <c r="AS215" s="259"/>
      <c r="AT215" s="262"/>
      <c r="AU215" s="262"/>
      <c r="AV215" s="262"/>
      <c r="AW215" s="262"/>
      <c r="AX215" s="262"/>
      <c r="AY215" s="262"/>
      <c r="AZ215" s="262"/>
      <c r="BA215" s="317"/>
      <c r="BB215" s="390"/>
    </row>
    <row r="216" spans="1:54" ht="24.95" customHeight="1">
      <c r="A216" s="322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8"/>
      <c r="AM216" s="329"/>
      <c r="AN216" s="25"/>
      <c r="AO216" s="24"/>
      <c r="AP216" s="258"/>
      <c r="AQ216" s="259"/>
      <c r="AR216" s="259"/>
      <c r="AS216" s="259"/>
      <c r="AT216" s="262"/>
      <c r="AU216" s="262"/>
      <c r="AV216" s="262"/>
      <c r="AW216" s="262"/>
      <c r="AX216" s="262"/>
      <c r="AY216" s="262"/>
      <c r="AZ216" s="262"/>
      <c r="BA216" s="317"/>
      <c r="BB216" s="390"/>
    </row>
    <row r="217" spans="1:54" ht="24.95" customHeight="1">
      <c r="A217" s="322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8"/>
      <c r="AM217" s="329"/>
      <c r="AN217" s="25"/>
      <c r="AO217" s="24"/>
      <c r="AP217" s="258"/>
      <c r="AQ217" s="259"/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/>
    </row>
    <row r="218" spans="1:54" ht="24.95" customHeight="1">
      <c r="A218" s="322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8"/>
      <c r="AM218" s="329"/>
      <c r="AN218" s="25"/>
      <c r="AO218" s="24"/>
      <c r="AP218" s="258"/>
      <c r="AQ218" s="259"/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/>
    </row>
    <row r="219" spans="1:54" ht="24.95" customHeight="1">
      <c r="A219" s="322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8"/>
      <c r="AM219" s="329"/>
      <c r="AN219" s="25"/>
      <c r="AO219" s="24"/>
      <c r="AP219" s="258"/>
      <c r="AQ219" s="259"/>
      <c r="AR219" s="259"/>
      <c r="AS219" s="259"/>
      <c r="AT219" s="262"/>
      <c r="AU219" s="262"/>
      <c r="AV219" s="262"/>
      <c r="AW219" s="262"/>
      <c r="AX219" s="262"/>
      <c r="AY219" s="262"/>
      <c r="AZ219" s="262"/>
      <c r="BA219" s="317"/>
      <c r="BB219" s="390"/>
    </row>
    <row r="220" spans="1:54" ht="24.95" customHeight="1">
      <c r="A220" s="322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8"/>
      <c r="AM220" s="329"/>
      <c r="AN220" s="25"/>
      <c r="AO220" s="24"/>
      <c r="AP220" s="258"/>
      <c r="AQ220" s="259"/>
      <c r="AR220" s="259"/>
      <c r="AS220" s="259"/>
      <c r="AT220" s="262"/>
      <c r="AU220" s="262"/>
      <c r="AV220" s="262"/>
      <c r="AW220" s="262"/>
      <c r="AX220" s="262"/>
      <c r="AY220" s="262"/>
      <c r="AZ220" s="262"/>
      <c r="BA220" s="317"/>
      <c r="BB220" s="390"/>
    </row>
    <row r="221" spans="1:54" ht="24.95" customHeight="1">
      <c r="A221" s="322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8"/>
      <c r="AM221" s="329"/>
      <c r="AN221" s="25"/>
      <c r="AO221" s="24"/>
      <c r="AP221" s="258"/>
      <c r="AQ221" s="259"/>
      <c r="AR221" s="259"/>
      <c r="AS221" s="259"/>
      <c r="AT221" s="262"/>
      <c r="AU221" s="262"/>
      <c r="AV221" s="262"/>
      <c r="AW221" s="262"/>
      <c r="AX221" s="262"/>
      <c r="AY221" s="262"/>
      <c r="AZ221" s="262"/>
      <c r="BA221" s="317"/>
      <c r="BB221" s="390"/>
    </row>
    <row r="222" spans="1:54" ht="24.95" customHeight="1">
      <c r="A222" s="322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8"/>
      <c r="AM222" s="329"/>
      <c r="AN222" s="25"/>
      <c r="AO222" s="24"/>
      <c r="AP222" s="258"/>
      <c r="AQ222" s="259"/>
      <c r="AR222" s="259"/>
      <c r="AS222" s="259"/>
      <c r="AT222" s="262"/>
      <c r="AU222" s="262"/>
      <c r="AV222" s="262"/>
      <c r="AW222" s="262"/>
      <c r="AX222" s="262"/>
      <c r="AY222" s="262"/>
      <c r="AZ222" s="262"/>
      <c r="BA222" s="317"/>
      <c r="BB222" s="390"/>
    </row>
    <row r="223" spans="1:54" ht="24.95" customHeight="1">
      <c r="A223" s="322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8"/>
      <c r="AM223" s="329"/>
      <c r="AN223" s="25"/>
      <c r="AO223" s="24"/>
      <c r="AP223" s="258"/>
      <c r="AQ223" s="259"/>
      <c r="AR223" s="259"/>
      <c r="AS223" s="259"/>
      <c r="AT223" s="262"/>
      <c r="AU223" s="262"/>
      <c r="AV223" s="262"/>
      <c r="AW223" s="262"/>
      <c r="AX223" s="262"/>
      <c r="AY223" s="262"/>
      <c r="AZ223" s="262"/>
      <c r="BA223" s="317"/>
      <c r="BB223" s="390"/>
    </row>
    <row r="224" spans="1:54" ht="24.95" customHeight="1">
      <c r="A224" s="322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8"/>
      <c r="AM224" s="329"/>
      <c r="AN224" s="25"/>
      <c r="AO224" s="24"/>
      <c r="AP224" s="258"/>
      <c r="AQ224" s="259"/>
      <c r="AR224" s="259"/>
      <c r="AS224" s="259"/>
      <c r="AT224" s="262"/>
      <c r="AU224" s="262"/>
      <c r="AV224" s="262"/>
      <c r="AW224" s="262"/>
      <c r="AX224" s="262"/>
      <c r="AY224" s="262"/>
      <c r="AZ224" s="262"/>
      <c r="BA224" s="317"/>
      <c r="BB224" s="390"/>
    </row>
    <row r="225" spans="1:54" ht="24.95" customHeight="1">
      <c r="A225" s="322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8"/>
      <c r="AM225" s="329"/>
      <c r="AN225" s="25"/>
      <c r="AO225" s="24"/>
      <c r="AP225" s="258"/>
      <c r="AQ225" s="259"/>
      <c r="AR225" s="259"/>
      <c r="AS225" s="259"/>
      <c r="AT225" s="262"/>
      <c r="AU225" s="262"/>
      <c r="AV225" s="262"/>
      <c r="AW225" s="262"/>
      <c r="AX225" s="262"/>
      <c r="AY225" s="262"/>
      <c r="AZ225" s="262"/>
      <c r="BA225" s="317"/>
      <c r="BB225" s="390"/>
    </row>
    <row r="226" spans="1:54" ht="24.95" customHeight="1">
      <c r="A226" s="322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8"/>
      <c r="AM226" s="329"/>
      <c r="AN226" s="25"/>
      <c r="AO226" s="24"/>
      <c r="AP226" s="258"/>
      <c r="AQ226" s="259"/>
      <c r="AR226" s="259"/>
      <c r="AS226" s="259"/>
      <c r="AT226" s="262"/>
      <c r="AU226" s="262"/>
      <c r="AV226" s="262"/>
      <c r="AW226" s="262"/>
      <c r="AX226" s="262"/>
      <c r="AY226" s="262"/>
      <c r="AZ226" s="262"/>
      <c r="BA226" s="317"/>
      <c r="BB226" s="390"/>
    </row>
    <row r="227" spans="1:54" ht="24.95" customHeight="1">
      <c r="A227" s="322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8"/>
      <c r="AM227" s="329"/>
      <c r="AN227" s="25"/>
      <c r="AO227" s="24"/>
      <c r="AP227" s="258"/>
      <c r="AQ227" s="259"/>
      <c r="AR227" s="259"/>
      <c r="AS227" s="259"/>
      <c r="AT227" s="262"/>
      <c r="AU227" s="262"/>
      <c r="AV227" s="262"/>
      <c r="AW227" s="262"/>
      <c r="AX227" s="262"/>
      <c r="AY227" s="262"/>
      <c r="AZ227" s="262"/>
      <c r="BA227" s="317"/>
      <c r="BB227" s="390"/>
    </row>
    <row r="228" spans="1:54" ht="24.95" customHeight="1">
      <c r="A228" s="322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8"/>
      <c r="AM228" s="329"/>
      <c r="AN228" s="25"/>
      <c r="AO228" s="24"/>
      <c r="AP228" s="258"/>
      <c r="AQ228" s="259"/>
      <c r="AR228" s="259"/>
      <c r="AS228" s="259"/>
      <c r="AT228" s="262"/>
      <c r="AU228" s="262"/>
      <c r="AV228" s="262"/>
      <c r="AW228" s="262"/>
      <c r="AX228" s="262"/>
      <c r="AY228" s="262"/>
      <c r="AZ228" s="262"/>
      <c r="BA228" s="317"/>
      <c r="BB228" s="390"/>
    </row>
    <row r="229" spans="1:54" ht="24.95" customHeight="1">
      <c r="A229" s="322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8"/>
      <c r="AM229" s="329"/>
      <c r="AN229" s="25"/>
      <c r="AO229" s="24"/>
      <c r="AP229" s="258"/>
      <c r="AQ229" s="259"/>
      <c r="AR229" s="259"/>
      <c r="AS229" s="259"/>
      <c r="AT229" s="262"/>
      <c r="AU229" s="262"/>
      <c r="AV229" s="262"/>
      <c r="AW229" s="262"/>
      <c r="AX229" s="262"/>
      <c r="AY229" s="262"/>
      <c r="AZ229" s="262"/>
      <c r="BA229" s="317"/>
      <c r="BB229" s="390"/>
    </row>
    <row r="230" spans="1:54" ht="24.95" customHeight="1">
      <c r="A230" s="322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8"/>
      <c r="AM230" s="329"/>
      <c r="AN230" s="25"/>
      <c r="AO230" s="24"/>
      <c r="AP230" s="258"/>
      <c r="AQ230" s="259"/>
      <c r="AR230" s="259"/>
      <c r="AS230" s="259"/>
      <c r="AT230" s="262"/>
      <c r="AU230" s="262"/>
      <c r="AV230" s="262"/>
      <c r="AW230" s="262"/>
      <c r="AX230" s="262"/>
      <c r="AY230" s="262"/>
      <c r="AZ230" s="262"/>
      <c r="BA230" s="317"/>
      <c r="BB230" s="390"/>
    </row>
    <row r="231" spans="1:54" ht="24.95" customHeight="1">
      <c r="A231" s="322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8"/>
      <c r="AM231" s="329"/>
      <c r="AN231" s="25"/>
      <c r="AO231" s="24"/>
      <c r="AP231" s="258"/>
      <c r="AQ231" s="259"/>
      <c r="AR231" s="259"/>
      <c r="AS231" s="259"/>
      <c r="AT231" s="262"/>
      <c r="AU231" s="262"/>
      <c r="AV231" s="262"/>
      <c r="AW231" s="262"/>
      <c r="AX231" s="262"/>
      <c r="AY231" s="262"/>
      <c r="AZ231" s="262"/>
      <c r="BA231" s="317"/>
      <c r="BB231" s="390"/>
    </row>
    <row r="232" spans="1:54" ht="24.95" customHeight="1">
      <c r="A232" s="322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8"/>
      <c r="AM232" s="329"/>
      <c r="AN232" s="25"/>
      <c r="AO232" s="24"/>
      <c r="AP232" s="258"/>
      <c r="AQ232" s="259"/>
      <c r="AR232" s="259"/>
      <c r="AS232" s="259"/>
      <c r="AT232" s="262"/>
      <c r="AU232" s="262"/>
      <c r="AV232" s="262"/>
      <c r="AW232" s="262"/>
      <c r="AX232" s="262"/>
      <c r="AY232" s="262"/>
      <c r="AZ232" s="262"/>
      <c r="BA232" s="317"/>
      <c r="BB232" s="390"/>
    </row>
    <row r="233" spans="1:54" ht="24.95" customHeight="1">
      <c r="A233" s="322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8"/>
      <c r="AM233" s="329"/>
      <c r="AN233" s="25"/>
      <c r="AO233" s="24"/>
      <c r="AP233" s="258"/>
      <c r="AQ233" s="259"/>
      <c r="AR233" s="259"/>
      <c r="AS233" s="259"/>
      <c r="AT233" s="262"/>
      <c r="AU233" s="262"/>
      <c r="AV233" s="262"/>
      <c r="AW233" s="262"/>
      <c r="AX233" s="262"/>
      <c r="AY233" s="262"/>
      <c r="AZ233" s="262"/>
      <c r="BA233" s="317"/>
      <c r="BB233" s="390"/>
    </row>
    <row r="234" spans="1:54" ht="24.95" customHeight="1">
      <c r="A234" s="322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8"/>
      <c r="AM234" s="329"/>
      <c r="AN234" s="25"/>
      <c r="AO234" s="24"/>
      <c r="AP234" s="258"/>
      <c r="AQ234" s="259"/>
      <c r="AR234" s="259"/>
      <c r="AS234" s="259"/>
      <c r="AT234" s="262"/>
      <c r="AU234" s="262"/>
      <c r="AV234" s="262"/>
      <c r="AW234" s="262"/>
      <c r="AX234" s="262"/>
      <c r="AY234" s="262"/>
      <c r="AZ234" s="262"/>
      <c r="BA234" s="317"/>
      <c r="BB234" s="390"/>
    </row>
    <row r="235" spans="1:54" ht="24.95" customHeight="1">
      <c r="A235" s="322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8"/>
      <c r="AM235" s="329"/>
      <c r="AN235" s="25"/>
      <c r="AO235" s="24"/>
      <c r="AP235" s="258"/>
      <c r="AQ235" s="259"/>
      <c r="AR235" s="259"/>
      <c r="AS235" s="259"/>
      <c r="AT235" s="262"/>
      <c r="AU235" s="262"/>
      <c r="AV235" s="262"/>
      <c r="AW235" s="262"/>
      <c r="AX235" s="262"/>
      <c r="AY235" s="262"/>
      <c r="AZ235" s="262"/>
      <c r="BA235" s="317"/>
      <c r="BB235" s="390"/>
    </row>
    <row r="236" spans="1:54" ht="24.95" customHeight="1">
      <c r="A236" s="322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8"/>
      <c r="AM236" s="329"/>
      <c r="AN236" s="25"/>
      <c r="AO236" s="24"/>
      <c r="AP236" s="258"/>
      <c r="AQ236" s="259"/>
      <c r="AR236" s="259"/>
      <c r="AS236" s="259"/>
      <c r="AT236" s="262"/>
      <c r="AU236" s="262"/>
      <c r="AV236" s="262"/>
      <c r="AW236" s="262"/>
      <c r="AX236" s="262"/>
      <c r="AY236" s="262"/>
      <c r="AZ236" s="262"/>
      <c r="BA236" s="317"/>
      <c r="BB236" s="390"/>
    </row>
    <row r="237" spans="1:54" ht="24.95" customHeight="1">
      <c r="A237" s="322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8"/>
      <c r="AM237" s="329"/>
      <c r="AN237" s="25"/>
      <c r="AO237" s="24"/>
      <c r="AP237" s="258"/>
      <c r="AQ237" s="259"/>
      <c r="AR237" s="259"/>
      <c r="AS237" s="259"/>
      <c r="AT237" s="262"/>
      <c r="AU237" s="262"/>
      <c r="AV237" s="262"/>
      <c r="AW237" s="262"/>
      <c r="AX237" s="262"/>
      <c r="AY237" s="262"/>
      <c r="AZ237" s="262"/>
      <c r="BA237" s="317"/>
      <c r="BB237" s="390"/>
    </row>
    <row r="238" spans="1:54" ht="24.95" customHeight="1">
      <c r="A238" s="322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8"/>
      <c r="AM238" s="329"/>
      <c r="AN238" s="25"/>
      <c r="AO238" s="24"/>
      <c r="AP238" s="258"/>
      <c r="AQ238" s="259"/>
      <c r="AR238" s="259"/>
      <c r="AS238" s="259"/>
      <c r="AT238" s="262"/>
      <c r="AU238" s="262"/>
      <c r="AV238" s="262"/>
      <c r="AW238" s="262"/>
      <c r="AX238" s="262"/>
      <c r="AY238" s="262"/>
      <c r="AZ238" s="262"/>
      <c r="BA238" s="317"/>
      <c r="BB238" s="390"/>
    </row>
    <row r="239" spans="1:54" ht="24.95" customHeight="1">
      <c r="A239" s="322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8"/>
      <c r="AM239" s="329"/>
      <c r="AN239" s="25"/>
      <c r="AO239" s="24"/>
      <c r="AP239" s="258"/>
      <c r="AQ239" s="259"/>
      <c r="AR239" s="259"/>
      <c r="AS239" s="259"/>
      <c r="AT239" s="262"/>
      <c r="AU239" s="262"/>
      <c r="AV239" s="262"/>
      <c r="AW239" s="262"/>
      <c r="AX239" s="262"/>
      <c r="AY239" s="262"/>
      <c r="AZ239" s="262"/>
      <c r="BA239" s="317"/>
      <c r="BB239" s="390"/>
    </row>
    <row r="240" spans="1:54" ht="24.95" customHeight="1">
      <c r="A240" s="322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8"/>
      <c r="AM240" s="329"/>
      <c r="AN240" s="25"/>
      <c r="AO240" s="24"/>
      <c r="AP240" s="258"/>
      <c r="AQ240" s="259"/>
      <c r="AR240" s="259"/>
      <c r="AS240" s="259"/>
      <c r="AT240" s="262"/>
      <c r="AU240" s="262"/>
      <c r="AV240" s="262"/>
      <c r="AW240" s="262"/>
      <c r="AX240" s="262"/>
      <c r="AY240" s="262"/>
      <c r="AZ240" s="262"/>
      <c r="BA240" s="317"/>
      <c r="BB240" s="390"/>
    </row>
    <row r="241" spans="1:54" ht="24.95" customHeight="1">
      <c r="A241" s="322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8"/>
      <c r="AM241" s="329"/>
      <c r="AN241" s="25"/>
      <c r="AO241" s="24"/>
      <c r="AP241" s="258"/>
      <c r="AQ241" s="259"/>
      <c r="AR241" s="259"/>
      <c r="AS241" s="259"/>
      <c r="AT241" s="262"/>
      <c r="AU241" s="262"/>
      <c r="AV241" s="262"/>
      <c r="AW241" s="262"/>
      <c r="AX241" s="262"/>
      <c r="AY241" s="262"/>
      <c r="AZ241" s="262"/>
      <c r="BA241" s="317"/>
      <c r="BB241" s="390"/>
    </row>
    <row r="242" spans="1:54" ht="24.95" customHeight="1">
      <c r="A242" s="322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8"/>
      <c r="AM242" s="329"/>
      <c r="AN242" s="25"/>
      <c r="AO242" s="24"/>
      <c r="AP242" s="258"/>
      <c r="AQ242" s="259"/>
      <c r="AR242" s="259"/>
      <c r="AS242" s="259"/>
      <c r="AT242" s="262"/>
      <c r="AU242" s="262"/>
      <c r="AV242" s="262"/>
      <c r="AW242" s="262"/>
      <c r="AX242" s="262"/>
      <c r="AY242" s="262"/>
      <c r="AZ242" s="262"/>
      <c r="BA242" s="317"/>
      <c r="BB242" s="390"/>
    </row>
    <row r="243" spans="1:54" ht="24.95" customHeight="1">
      <c r="A243" s="322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8"/>
      <c r="AM243" s="329"/>
      <c r="AN243" s="25"/>
      <c r="AO243" s="24"/>
      <c r="AP243" s="258"/>
      <c r="AQ243" s="259"/>
      <c r="AR243" s="259"/>
      <c r="AS243" s="259"/>
      <c r="AT243" s="262"/>
      <c r="AU243" s="262"/>
      <c r="AV243" s="262"/>
      <c r="AW243" s="262"/>
      <c r="AX243" s="262"/>
      <c r="AY243" s="262"/>
      <c r="AZ243" s="262"/>
      <c r="BA243" s="317"/>
      <c r="BB243" s="390"/>
    </row>
    <row r="244" spans="1:54" ht="24.95" customHeight="1">
      <c r="A244" s="322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8"/>
      <c r="AM244" s="329"/>
      <c r="AN244" s="25"/>
      <c r="AO244" s="24"/>
      <c r="AP244" s="258"/>
      <c r="AQ244" s="259"/>
      <c r="AR244" s="259"/>
      <c r="AS244" s="259"/>
      <c r="AT244" s="262"/>
      <c r="AU244" s="262"/>
      <c r="AV244" s="262"/>
      <c r="AW244" s="262"/>
      <c r="AX244" s="262"/>
      <c r="AY244" s="262"/>
      <c r="AZ244" s="262"/>
      <c r="BA244" s="317"/>
      <c r="BB244" s="390"/>
    </row>
    <row r="245" spans="1:54" ht="24.95" customHeight="1">
      <c r="A245" s="322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8"/>
      <c r="AM245" s="329"/>
      <c r="AN245" s="25"/>
      <c r="AO245" s="24"/>
      <c r="AP245" s="258"/>
      <c r="AQ245" s="259"/>
      <c r="AR245" s="259"/>
      <c r="AS245" s="259"/>
      <c r="AT245" s="262"/>
      <c r="AU245" s="262"/>
      <c r="AV245" s="262"/>
      <c r="AW245" s="262"/>
      <c r="AX245" s="262"/>
      <c r="AY245" s="262"/>
      <c r="AZ245" s="262"/>
      <c r="BA245" s="317"/>
      <c r="BB245" s="390"/>
    </row>
    <row r="246" spans="1:54" ht="24.95" customHeight="1">
      <c r="A246" s="322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8"/>
      <c r="AM246" s="329"/>
      <c r="AN246" s="25"/>
      <c r="AO246" s="24"/>
      <c r="AP246" s="258"/>
      <c r="AQ246" s="259"/>
      <c r="AR246" s="259"/>
      <c r="AS246" s="259"/>
      <c r="AT246" s="262"/>
      <c r="AU246" s="262"/>
      <c r="AV246" s="262"/>
      <c r="AW246" s="262"/>
      <c r="AX246" s="262"/>
      <c r="AY246" s="262"/>
      <c r="AZ246" s="262"/>
      <c r="BA246" s="317"/>
      <c r="BB246" s="390"/>
    </row>
    <row r="247" spans="1:54" ht="24.95" customHeight="1">
      <c r="A247" s="322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8"/>
      <c r="AM247" s="329"/>
      <c r="AN247" s="25"/>
      <c r="AO247" s="24"/>
      <c r="AP247" s="258"/>
      <c r="AQ247" s="259"/>
      <c r="AR247" s="259"/>
      <c r="AS247" s="259"/>
      <c r="AT247" s="262"/>
      <c r="AU247" s="262"/>
      <c r="AV247" s="262"/>
      <c r="AW247" s="262"/>
      <c r="AX247" s="262"/>
      <c r="AY247" s="262"/>
      <c r="AZ247" s="262"/>
      <c r="BA247" s="317"/>
      <c r="BB247" s="390"/>
    </row>
    <row r="248" spans="1:54" ht="24.95" customHeight="1">
      <c r="A248" s="322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8"/>
      <c r="AM248" s="329"/>
      <c r="AN248" s="25"/>
      <c r="AO248" s="24"/>
      <c r="AP248" s="258"/>
      <c r="AQ248" s="259"/>
      <c r="AR248" s="259"/>
      <c r="AS248" s="259"/>
      <c r="AT248" s="262"/>
      <c r="AU248" s="262"/>
      <c r="AV248" s="262"/>
      <c r="AW248" s="262"/>
      <c r="AX248" s="262"/>
      <c r="AY248" s="262"/>
      <c r="AZ248" s="262"/>
      <c r="BA248" s="317"/>
      <c r="BB248" s="390"/>
    </row>
    <row r="249" spans="1:54" ht="24.95" customHeight="1">
      <c r="A249" s="322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8"/>
      <c r="AM249" s="329"/>
      <c r="AN249" s="25"/>
      <c r="AO249" s="24"/>
      <c r="AP249" s="258"/>
      <c r="AQ249" s="259"/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/>
    </row>
    <row r="250" spans="1:54" ht="24.95" customHeight="1">
      <c r="A250" s="322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8"/>
      <c r="AM250" s="329"/>
      <c r="AN250" s="25"/>
      <c r="AO250" s="24"/>
      <c r="AP250" s="258"/>
      <c r="AQ250" s="259"/>
      <c r="AR250" s="259"/>
      <c r="AS250" s="259"/>
      <c r="AT250" s="262"/>
      <c r="AU250" s="262"/>
      <c r="AV250" s="262"/>
      <c r="AW250" s="262"/>
      <c r="AX250" s="262"/>
      <c r="AY250" s="262"/>
      <c r="AZ250" s="262"/>
      <c r="BA250" s="317"/>
      <c r="BB250" s="390"/>
    </row>
    <row r="251" spans="1:54" ht="24.95" customHeight="1">
      <c r="A251" s="322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8"/>
      <c r="AM251" s="329"/>
      <c r="AN251" s="25"/>
      <c r="AO251" s="24"/>
      <c r="AP251" s="258"/>
      <c r="AQ251" s="259"/>
      <c r="AR251" s="259"/>
      <c r="AS251" s="259"/>
      <c r="AT251" s="262"/>
      <c r="AU251" s="262"/>
      <c r="AV251" s="262"/>
      <c r="AW251" s="262"/>
      <c r="AX251" s="262"/>
      <c r="AY251" s="262"/>
      <c r="AZ251" s="262"/>
      <c r="BA251" s="317"/>
      <c r="BB251" s="390"/>
    </row>
    <row r="252" spans="1:54" ht="24.95" customHeight="1">
      <c r="A252" s="322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8"/>
      <c r="AM252" s="329"/>
      <c r="AN252" s="25"/>
      <c r="AO252" s="24"/>
      <c r="AP252" s="258"/>
      <c r="AQ252" s="259"/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/>
    </row>
    <row r="253" spans="1:54" ht="24.95" customHeight="1">
      <c r="A253" s="322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8"/>
      <c r="AM253" s="329"/>
      <c r="AN253" s="25"/>
      <c r="AO253" s="24"/>
      <c r="AP253" s="258"/>
      <c r="AQ253" s="259"/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/>
    </row>
    <row r="254" spans="1:54" ht="24.95" customHeight="1">
      <c r="A254" s="322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8"/>
      <c r="AM254" s="329"/>
      <c r="AN254" s="25"/>
      <c r="AO254" s="24"/>
      <c r="AP254" s="258"/>
      <c r="AQ254" s="259"/>
      <c r="AR254" s="259"/>
      <c r="AS254" s="259"/>
      <c r="AT254" s="262"/>
      <c r="AU254" s="262"/>
      <c r="AV254" s="262"/>
      <c r="AW254" s="262"/>
      <c r="AX254" s="262"/>
      <c r="AY254" s="262"/>
      <c r="AZ254" s="262"/>
      <c r="BA254" s="317"/>
      <c r="BB254" s="390"/>
    </row>
    <row r="255" spans="1:54" ht="24.95" customHeight="1">
      <c r="A255" s="322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8"/>
      <c r="AM255" s="329"/>
      <c r="AN255" s="25"/>
      <c r="AO255" s="24"/>
      <c r="AP255" s="258"/>
      <c r="AQ255" s="259"/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8"/>
      <c r="AM256" s="329"/>
      <c r="AN256" s="25"/>
      <c r="AO256" s="24"/>
      <c r="AP256" s="258"/>
      <c r="AQ256" s="259"/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8"/>
      <c r="AM257" s="329"/>
      <c r="AN257" s="25"/>
      <c r="AO257" s="24"/>
      <c r="AP257" s="258"/>
      <c r="AQ257" s="259"/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s="406" customFormat="1" ht="24.95" customHeight="1">
      <c r="A258" s="322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8"/>
      <c r="AM258" s="329"/>
      <c r="AN258" s="25"/>
      <c r="AO258" s="24"/>
      <c r="AP258" s="258"/>
      <c r="AQ258" s="259"/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8"/>
      <c r="AM259" s="329"/>
      <c r="AN259" s="25"/>
      <c r="AO259" s="24"/>
      <c r="AP259" s="258"/>
      <c r="AQ259" s="259"/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8"/>
      <c r="AM260" s="329"/>
      <c r="AN260" s="25"/>
      <c r="AO260" s="24"/>
      <c r="AP260" s="258"/>
      <c r="AQ260" s="259"/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8"/>
      <c r="AM261" s="329"/>
      <c r="AN261" s="25"/>
      <c r="AO261" s="24"/>
      <c r="AP261" s="258"/>
      <c r="AQ261" s="259"/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8"/>
      <c r="AM262" s="329"/>
      <c r="AN262" s="25"/>
      <c r="AO262" s="24"/>
      <c r="AP262" s="258"/>
      <c r="AQ262" s="259"/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8"/>
      <c r="AM263" s="329"/>
      <c r="AN263" s="25"/>
      <c r="AO263" s="24"/>
      <c r="AP263" s="258"/>
      <c r="AQ263" s="259"/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8"/>
      <c r="AM264" s="329"/>
      <c r="AN264" s="25"/>
      <c r="AO264" s="24"/>
      <c r="AP264" s="258"/>
      <c r="AQ264" s="259"/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8"/>
      <c r="AM265" s="329"/>
      <c r="AN265" s="25"/>
      <c r="AO265" s="24"/>
      <c r="AP265" s="258"/>
      <c r="AQ265" s="259"/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8"/>
      <c r="AM266" s="329"/>
      <c r="AN266" s="25"/>
      <c r="AO266" s="24"/>
      <c r="AP266" s="258"/>
      <c r="AQ266" s="259"/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8"/>
      <c r="AM267" s="329"/>
      <c r="AN267" s="25"/>
      <c r="AO267" s="24"/>
      <c r="AP267" s="258"/>
      <c r="AQ267" s="259"/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/>
      <c r="AO268" s="24"/>
      <c r="AP268" s="258"/>
      <c r="AQ268" s="259"/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8"/>
      <c r="AM269" s="329"/>
      <c r="AN269" s="25"/>
      <c r="AO269" s="24"/>
      <c r="AP269" s="258"/>
      <c r="AQ269" s="259"/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8"/>
      <c r="AM270" s="329"/>
      <c r="AN270" s="25"/>
      <c r="AO270" s="24"/>
      <c r="AP270" s="258"/>
      <c r="AQ270" s="259"/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8"/>
      <c r="AM271" s="329"/>
      <c r="AN271" s="25"/>
      <c r="AO271" s="24"/>
      <c r="AP271" s="258"/>
      <c r="AQ271" s="259"/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8"/>
      <c r="AM272" s="329"/>
      <c r="AN272" s="25"/>
      <c r="AO272" s="24"/>
      <c r="AP272" s="258"/>
      <c r="AQ272" s="259"/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8"/>
      <c r="AM273" s="329"/>
      <c r="AN273" s="25"/>
      <c r="AO273" s="24"/>
      <c r="AP273" s="258"/>
      <c r="AQ273" s="259"/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8"/>
      <c r="AM274" s="329"/>
      <c r="AN274" s="25"/>
      <c r="AO274" s="24"/>
      <c r="AP274" s="258"/>
      <c r="AQ274" s="259"/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8"/>
      <c r="AM275" s="329"/>
      <c r="AN275" s="25"/>
      <c r="AO275" s="24"/>
      <c r="AP275" s="258"/>
      <c r="AQ275" s="259"/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/>
      <c r="AO276" s="24"/>
      <c r="AP276" s="258"/>
      <c r="AQ276" s="259"/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8"/>
      <c r="AM277" s="329"/>
      <c r="AN277" s="25"/>
      <c r="AO277" s="24"/>
      <c r="AP277" s="258"/>
      <c r="AQ277" s="259"/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8"/>
      <c r="AM278" s="329"/>
      <c r="AN278" s="25"/>
      <c r="AO278" s="24"/>
      <c r="AP278" s="258"/>
      <c r="AQ278" s="259"/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8"/>
      <c r="AM279" s="329"/>
      <c r="AN279" s="25"/>
      <c r="AO279" s="24"/>
      <c r="AP279" s="258"/>
      <c r="AQ279" s="259"/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/>
      <c r="AQ280" s="259"/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8"/>
      <c r="AM281" s="329"/>
      <c r="AN281" s="25"/>
      <c r="AO281" s="24"/>
      <c r="AP281" s="258"/>
      <c r="AQ281" s="259"/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8"/>
      <c r="AM282" s="329"/>
      <c r="AN282" s="25"/>
      <c r="AO282" s="24"/>
      <c r="AP282" s="258"/>
      <c r="AQ282" s="259"/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8"/>
      <c r="AM283" s="329"/>
      <c r="AN283" s="25"/>
      <c r="AO283" s="24"/>
      <c r="AP283" s="258"/>
      <c r="AQ283" s="259"/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8"/>
      <c r="AM284" s="329"/>
      <c r="AN284" s="25"/>
      <c r="AO284" s="24"/>
      <c r="AP284" s="258"/>
      <c r="AQ284" s="259"/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8"/>
      <c r="AM285" s="329"/>
      <c r="AN285" s="25"/>
      <c r="AO285" s="24"/>
      <c r="AP285" s="258"/>
      <c r="AQ285" s="259"/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8"/>
      <c r="AM286" s="329"/>
      <c r="AN286" s="25"/>
      <c r="AO286" s="24"/>
      <c r="AP286" s="258"/>
      <c r="AQ286" s="259"/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8"/>
      <c r="AM287" s="329"/>
      <c r="AN287" s="25"/>
      <c r="AO287" s="24"/>
      <c r="AP287" s="258"/>
      <c r="AQ287" s="259"/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8"/>
      <c r="AM288" s="329"/>
      <c r="AN288" s="25"/>
      <c r="AO288" s="24"/>
      <c r="AP288" s="258"/>
      <c r="AQ288" s="259"/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8"/>
      <c r="AM289" s="329"/>
      <c r="AN289" s="25"/>
      <c r="AO289" s="24"/>
      <c r="AP289" s="258"/>
      <c r="AQ289" s="259"/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8"/>
      <c r="AM290" s="329"/>
      <c r="AN290" s="25"/>
      <c r="AO290" s="24"/>
      <c r="AP290" s="258"/>
      <c r="AQ290" s="259"/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8"/>
      <c r="AM291" s="329"/>
      <c r="AN291" s="25"/>
      <c r="AO291" s="24"/>
      <c r="AP291" s="258"/>
      <c r="AQ291" s="259"/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/>
      <c r="AQ298" s="259"/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/>
      <c r="AQ299" s="259"/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/>
      <c r="AQ300" s="259"/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/>
      <c r="AQ301" s="259"/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/>
      <c r="AQ302" s="259"/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/>
      <c r="AQ303" s="259"/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/>
      <c r="AQ304" s="259"/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/>
      <c r="AQ305" s="259"/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/>
      <c r="AQ306" s="259"/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/>
      <c r="AQ307" s="259"/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/>
      <c r="AQ308" s="259"/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/>
      <c r="AQ309" s="259"/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/>
      <c r="AQ310" s="259"/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/>
      <c r="AQ311" s="259"/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/>
      <c r="AQ312" s="259"/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/>
      <c r="AQ313" s="259"/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/>
      <c r="AQ314" s="259"/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/>
      <c r="AQ315" s="259"/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/>
      <c r="AQ316" s="259"/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/>
      <c r="AQ317" s="259"/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/>
      <c r="AQ318" s="259"/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/>
      <c r="AQ319" s="259"/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/>
      <c r="AQ320" s="259"/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/>
      <c r="AQ321" s="259"/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/>
      <c r="AQ322" s="259"/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/>
      <c r="AQ323" s="259"/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/>
      <c r="AQ324" s="259"/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/>
      <c r="AQ325" s="259"/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/>
      <c r="AQ326" s="259"/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/>
      <c r="AQ327" s="259"/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/>
      <c r="AQ328" s="259"/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/>
      <c r="AQ329" s="259"/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/>
      <c r="AQ330" s="259"/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/>
      <c r="AQ331" s="259"/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/>
      <c r="AQ332" s="259"/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/>
      <c r="AQ333" s="259"/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/>
      <c r="AQ334" s="259"/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/>
      <c r="AQ335" s="259"/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/>
      <c r="AQ336" s="259"/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/>
      <c r="AQ337" s="259"/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/>
      <c r="AQ338" s="259"/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/>
      <c r="AQ339" s="259"/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/>
      <c r="AQ340" s="259"/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/>
      <c r="AQ341" s="259"/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/>
      <c r="AQ342" s="259"/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/>
      <c r="AQ343" s="259"/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/>
      <c r="AQ344" s="259"/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/>
      <c r="AQ345" s="259"/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/>
      <c r="AQ346" s="259"/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/>
      <c r="AQ347" s="259"/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/>
      <c r="AQ348" s="259"/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/>
      <c r="AQ349" s="259"/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/>
      <c r="AQ350" s="259"/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/>
      <c r="AQ351" s="259"/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/>
      <c r="AQ352" s="259"/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/>
      <c r="AQ353" s="259"/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/>
      <c r="AQ354" s="259"/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/>
      <c r="AQ355" s="259"/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/>
      <c r="AQ356" s="259"/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/>
      <c r="AQ357" s="259"/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/>
      <c r="AQ358" s="259"/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/>
      <c r="AQ359" s="259"/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/>
      <c r="AQ360" s="259"/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/>
      <c r="AQ361" s="259"/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/>
      <c r="AQ362" s="259"/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/>
      <c r="AQ363" s="259"/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/>
      <c r="AQ364" s="259"/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/>
      <c r="AQ365" s="259"/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/>
      <c r="AQ366" s="259"/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/>
      <c r="AQ367" s="259"/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/>
      <c r="AQ368" s="259"/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/>
      <c r="AQ369" s="259"/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/>
      <c r="AQ370" s="259"/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/>
      <c r="AQ371" s="259"/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/>
      <c r="AQ372" s="259"/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/>
      <c r="AQ373" s="259"/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/>
      <c r="AQ374" s="259"/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/>
      <c r="AQ375" s="259"/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/>
      <c r="AQ376" s="259"/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/>
      <c r="AQ377" s="259"/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/>
      <c r="AQ378" s="259"/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/>
      <c r="AQ379" s="259"/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/>
      <c r="AQ380" s="259"/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/>
      <c r="AQ381" s="259"/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/>
      <c r="AQ382" s="259"/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/>
      <c r="AQ383" s="259"/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/>
      <c r="AQ384" s="259"/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/>
      <c r="AQ385" s="259"/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/>
      <c r="AQ386" s="259"/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/>
      <c r="AQ387" s="259"/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/>
      <c r="AQ388" s="259"/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/>
      <c r="AQ389" s="259"/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/>
      <c r="AQ390" s="259"/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/>
      <c r="AQ391" s="259"/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/>
      <c r="AQ392" s="259"/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/>
      <c r="AQ393" s="259"/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/>
      <c r="AQ394" s="259"/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/>
      <c r="AQ395" s="259"/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/>
      <c r="AQ396" s="259"/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/>
      <c r="AQ397" s="259"/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s="406" customFormat="1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s="406" customFormat="1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s="406" customFormat="1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  <row r="2001" spans="14:54" ht="24.95" customHeight="1">
      <c r="N2001" s="2"/>
      <c r="O2001" s="2"/>
      <c r="Q2001" s="2"/>
      <c r="R2001" s="2"/>
      <c r="S2001" s="2"/>
      <c r="T2001" s="2"/>
      <c r="U2001" s="2"/>
      <c r="V2001" s="2"/>
      <c r="W2001" s="2"/>
      <c r="X2001" s="2"/>
      <c r="Y2001" s="2"/>
      <c r="BB2001" s="2"/>
    </row>
    <row r="2002" spans="14:54" ht="24.95" customHeight="1">
      <c r="N2002" s="2"/>
      <c r="O2002" s="2"/>
      <c r="Q2002" s="2"/>
      <c r="R2002" s="2"/>
      <c r="S2002" s="2"/>
      <c r="T2002" s="2"/>
      <c r="U2002" s="2"/>
      <c r="V2002" s="2"/>
      <c r="W2002" s="2"/>
      <c r="X2002" s="2"/>
      <c r="Y2002" s="2"/>
      <c r="BB2002" s="2"/>
    </row>
    <row r="2003" spans="14:54" ht="24.95" customHeight="1">
      <c r="N2003" s="2"/>
      <c r="O2003" s="2"/>
      <c r="Q2003" s="2"/>
      <c r="R2003" s="2"/>
      <c r="S2003" s="2"/>
      <c r="T2003" s="2"/>
      <c r="U2003" s="2"/>
      <c r="V2003" s="2"/>
      <c r="W2003" s="2"/>
      <c r="X2003" s="2"/>
      <c r="Y2003" s="2"/>
      <c r="BB2003" s="2"/>
    </row>
    <row r="2004" spans="14:54" ht="24.95" customHeight="1">
      <c r="N2004" s="2"/>
      <c r="O2004" s="2"/>
      <c r="Q2004" s="2"/>
      <c r="R2004" s="2"/>
      <c r="S2004" s="2"/>
      <c r="T2004" s="2"/>
      <c r="U2004" s="2"/>
      <c r="V2004" s="2"/>
      <c r="W2004" s="2"/>
      <c r="X2004" s="2"/>
      <c r="Y2004" s="2"/>
      <c r="BB2004" s="2"/>
    </row>
    <row r="2005" spans="14:54" ht="24.95" customHeight="1">
      <c r="N2005" s="2"/>
      <c r="O2005" s="2"/>
      <c r="Q2005" s="2"/>
      <c r="R2005" s="2"/>
      <c r="S2005" s="2"/>
      <c r="T2005" s="2"/>
      <c r="U2005" s="2"/>
      <c r="V2005" s="2"/>
      <c r="W2005" s="2"/>
      <c r="X2005" s="2"/>
      <c r="Y2005" s="2"/>
      <c r="BB2005" s="2"/>
    </row>
    <row r="2006" spans="14:54" ht="24.95" customHeight="1">
      <c r="N2006" s="2"/>
      <c r="O2006" s="2"/>
      <c r="Q2006" s="2"/>
      <c r="R2006" s="2"/>
      <c r="S2006" s="2"/>
      <c r="T2006" s="2"/>
      <c r="U2006" s="2"/>
      <c r="V2006" s="2"/>
      <c r="W2006" s="2"/>
      <c r="X2006" s="2"/>
      <c r="Y2006" s="2"/>
      <c r="BB2006" s="2"/>
    </row>
    <row r="2007" spans="14:54" ht="24.95" customHeight="1">
      <c r="N2007" s="2"/>
      <c r="O2007" s="2"/>
      <c r="Q2007" s="2"/>
      <c r="R2007" s="2"/>
      <c r="S2007" s="2"/>
      <c r="T2007" s="2"/>
      <c r="U2007" s="2"/>
      <c r="V2007" s="2"/>
      <c r="W2007" s="2"/>
      <c r="X2007" s="2"/>
      <c r="Y2007" s="2"/>
      <c r="BB2007" s="2"/>
    </row>
    <row r="2008" spans="14:54" ht="24.95" customHeight="1">
      <c r="N2008" s="2"/>
      <c r="O2008" s="2"/>
      <c r="Q2008" s="2"/>
      <c r="R2008" s="2"/>
      <c r="S2008" s="2"/>
      <c r="T2008" s="2"/>
      <c r="U2008" s="2"/>
      <c r="V2008" s="2"/>
      <c r="W2008" s="2"/>
      <c r="X2008" s="2"/>
      <c r="Y2008" s="2"/>
      <c r="BB2008" s="2"/>
    </row>
    <row r="2009" spans="14:54" ht="24.95" customHeight="1">
      <c r="N2009" s="2"/>
      <c r="O2009" s="2"/>
      <c r="Q2009" s="2"/>
      <c r="R2009" s="2"/>
      <c r="S2009" s="2"/>
      <c r="T2009" s="2"/>
      <c r="U2009" s="2"/>
      <c r="V2009" s="2"/>
      <c r="W2009" s="2"/>
      <c r="X2009" s="2"/>
      <c r="Y2009" s="2"/>
      <c r="BB2009" s="2"/>
    </row>
    <row r="2010" spans="14:54" ht="24.95" customHeight="1">
      <c r="N2010" s="2"/>
      <c r="O2010" s="2"/>
      <c r="Q2010" s="2"/>
      <c r="R2010" s="2"/>
      <c r="S2010" s="2"/>
      <c r="T2010" s="2"/>
      <c r="U2010" s="2"/>
      <c r="V2010" s="2"/>
      <c r="W2010" s="2"/>
      <c r="X2010" s="2"/>
      <c r="Y2010" s="2"/>
      <c r="BB2010" s="2"/>
    </row>
    <row r="2011" spans="14:54" ht="24.95" customHeight="1">
      <c r="N2011" s="2"/>
      <c r="O2011" s="2"/>
      <c r="Q2011" s="2"/>
      <c r="R2011" s="2"/>
      <c r="S2011" s="2"/>
      <c r="T2011" s="2"/>
      <c r="U2011" s="2"/>
      <c r="V2011" s="2"/>
      <c r="W2011" s="2"/>
      <c r="X2011" s="2"/>
      <c r="Y2011" s="2"/>
      <c r="BB2011" s="2"/>
    </row>
    <row r="2012" spans="14:54" ht="24.95" customHeight="1">
      <c r="N2012" s="2"/>
      <c r="O2012" s="2"/>
      <c r="Q2012" s="2"/>
      <c r="R2012" s="2"/>
      <c r="S2012" s="2"/>
      <c r="T2012" s="2"/>
      <c r="U2012" s="2"/>
      <c r="V2012" s="2"/>
      <c r="W2012" s="2"/>
      <c r="X2012" s="2"/>
      <c r="Y2012" s="2"/>
      <c r="BB2012" s="2"/>
    </row>
    <row r="2013" spans="14:54" ht="24.95" customHeight="1">
      <c r="N2013" s="2"/>
      <c r="O2013" s="2"/>
      <c r="Q2013" s="2"/>
      <c r="R2013" s="2"/>
      <c r="S2013" s="2"/>
      <c r="T2013" s="2"/>
      <c r="U2013" s="2"/>
      <c r="V2013" s="2"/>
      <c r="W2013" s="2"/>
      <c r="X2013" s="2"/>
      <c r="Y2013" s="2"/>
      <c r="BB2013" s="2"/>
    </row>
    <row r="2014" spans="14:54" ht="24.95" customHeight="1">
      <c r="N2014" s="2"/>
      <c r="O2014" s="2"/>
      <c r="Q2014" s="2"/>
      <c r="R2014" s="2"/>
      <c r="S2014" s="2"/>
      <c r="T2014" s="2"/>
      <c r="U2014" s="2"/>
      <c r="V2014" s="2"/>
      <c r="W2014" s="2"/>
      <c r="X2014" s="2"/>
      <c r="Y2014" s="2"/>
      <c r="BB2014" s="2"/>
    </row>
    <row r="2015" spans="14:54" ht="24.95" customHeight="1">
      <c r="N2015" s="2"/>
      <c r="O2015" s="2"/>
      <c r="Q2015" s="2"/>
      <c r="R2015" s="2"/>
      <c r="S2015" s="2"/>
      <c r="T2015" s="2"/>
      <c r="U2015" s="2"/>
      <c r="V2015" s="2"/>
      <c r="W2015" s="2"/>
      <c r="X2015" s="2"/>
      <c r="Y2015" s="2"/>
      <c r="BB2015" s="2"/>
    </row>
    <row r="2016" spans="14:54" ht="24.95" customHeight="1">
      <c r="N2016" s="2"/>
      <c r="O2016" s="2"/>
      <c r="Q2016" s="2"/>
      <c r="R2016" s="2"/>
      <c r="S2016" s="2"/>
      <c r="T2016" s="2"/>
      <c r="U2016" s="2"/>
      <c r="V2016" s="2"/>
      <c r="W2016" s="2"/>
      <c r="X2016" s="2"/>
      <c r="Y2016" s="2"/>
      <c r="BB2016" s="2"/>
    </row>
    <row r="2017" spans="54:54" ht="24.95" customHeight="1">
      <c r="BB2017" s="318"/>
    </row>
  </sheetData>
  <sortState xmlns:xlrd2="http://schemas.microsoft.com/office/spreadsheetml/2017/richdata2" ref="A4:BB213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zoomScale="95" zoomScaleNormal="95" workbookViewId="0">
      <selection activeCell="B5" sqref="B5"/>
    </sheetView>
  </sheetViews>
  <sheetFormatPr defaultRowHeight="24.95" customHeight="1"/>
  <cols>
    <col min="1" max="1" width="6.3984375" style="319" customWidth="1"/>
    <col min="2" max="2" width="16.296875" style="2" customWidth="1"/>
    <col min="3" max="3" width="11.69921875" style="2" customWidth="1"/>
    <col min="4" max="4" width="20.8984375" style="33" bestFit="1" customWidth="1"/>
    <col min="5" max="5" width="10.5" style="33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4" bestFit="1" customWidth="1"/>
    <col min="15" max="15" width="4.59765625" style="34" bestFit="1" customWidth="1"/>
    <col min="16" max="16" width="14.296875" style="2" bestFit="1" customWidth="1"/>
    <col min="17" max="17" width="14.296875" style="34" bestFit="1" customWidth="1"/>
    <col min="18" max="18" width="13.19921875" style="34" bestFit="1" customWidth="1"/>
    <col min="19" max="19" width="11.796875" style="34" bestFit="1" customWidth="1"/>
    <col min="20" max="20" width="18.69921875" style="34" bestFit="1" customWidth="1"/>
    <col min="21" max="21" width="21.19921875" style="34" bestFit="1" customWidth="1"/>
    <col min="22" max="22" width="15.5" style="34" bestFit="1" customWidth="1"/>
    <col min="23" max="25" width="15.5" style="34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5" customWidth="1"/>
    <col min="37" max="37" width="11" style="36" customWidth="1"/>
    <col min="38" max="38" width="9.296875" style="37" customWidth="1"/>
    <col min="39" max="39" width="11" style="36" customWidth="1"/>
    <col min="40" max="40" width="15.3984375" style="37" customWidth="1"/>
    <col min="41" max="41" width="11" style="36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18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01" customFormat="1" ht="16.5" customHeight="1">
      <c r="A1" s="392"/>
      <c r="B1" s="393" t="s">
        <v>653</v>
      </c>
      <c r="C1" s="394">
        <f>COUNTA(F:F)</f>
        <v>3</v>
      </c>
      <c r="D1" s="395" t="s">
        <v>654</v>
      </c>
      <c r="E1" s="394">
        <v>999</v>
      </c>
      <c r="F1" s="525" t="s">
        <v>590</v>
      </c>
      <c r="G1" s="525"/>
      <c r="H1" s="525"/>
      <c r="I1" s="525"/>
      <c r="J1" s="525"/>
      <c r="K1" s="525"/>
      <c r="L1" s="525"/>
      <c r="M1" s="525"/>
      <c r="N1" s="525"/>
      <c r="O1" s="525"/>
      <c r="P1" s="525"/>
      <c r="Q1" s="525"/>
      <c r="R1" s="525"/>
      <c r="S1" s="525"/>
      <c r="T1" s="525"/>
      <c r="U1" s="525"/>
      <c r="V1" s="525"/>
      <c r="W1" s="525"/>
      <c r="X1" s="525"/>
      <c r="Y1" s="525"/>
      <c r="Z1" s="526"/>
      <c r="AA1" s="527" t="s">
        <v>591</v>
      </c>
      <c r="AB1" s="527"/>
      <c r="AC1" s="527"/>
      <c r="AD1" s="527"/>
      <c r="AE1" s="527"/>
      <c r="AF1" s="527"/>
      <c r="AG1" s="527"/>
      <c r="AH1" s="527"/>
      <c r="AI1" s="527"/>
      <c r="AJ1" s="528" t="s">
        <v>592</v>
      </c>
      <c r="AK1" s="528"/>
      <c r="AL1" s="528"/>
      <c r="AM1" s="528"/>
      <c r="AN1" s="528"/>
      <c r="AO1" s="529"/>
      <c r="AP1" s="530" t="str">
        <f>" ( "&amp;COUNTA(F:F)-3&amp;"名 )"</f>
        <v xml:space="preserve"> ( 0名 )</v>
      </c>
      <c r="AQ1" s="396"/>
      <c r="AR1" s="396"/>
      <c r="AS1" s="396"/>
      <c r="AT1" s="397" t="s">
        <v>593</v>
      </c>
      <c r="AU1" s="398"/>
      <c r="AV1" s="398"/>
      <c r="AW1" s="398"/>
      <c r="AX1" s="398"/>
      <c r="AY1" s="398"/>
      <c r="AZ1" s="399"/>
      <c r="BA1" s="400" t="str">
        <f>" rowMax= "&amp;COUNTA(F:F)</f>
        <v xml:space="preserve"> rowMax= 3</v>
      </c>
      <c r="BB1" s="536" t="s">
        <v>661</v>
      </c>
    </row>
    <row r="2" spans="1:54" s="11" customFormat="1" ht="28.5">
      <c r="A2" s="323"/>
      <c r="B2" s="384"/>
      <c r="C2" s="385" t="s">
        <v>594</v>
      </c>
      <c r="D2" s="4">
        <v>19</v>
      </c>
      <c r="E2" s="4"/>
      <c r="F2" s="3" t="s">
        <v>9</v>
      </c>
      <c r="G2" s="5" t="s">
        <v>602</v>
      </c>
      <c r="H2" s="5" t="s">
        <v>8</v>
      </c>
      <c r="I2" s="3" t="s">
        <v>595</v>
      </c>
      <c r="J2" s="3"/>
      <c r="K2" s="3"/>
      <c r="L2" s="3"/>
      <c r="M2" s="5" t="s">
        <v>7</v>
      </c>
      <c r="N2" s="3" t="s">
        <v>596</v>
      </c>
      <c r="O2" s="3"/>
      <c r="P2" s="5" t="s">
        <v>16</v>
      </c>
      <c r="Q2" s="5" t="s">
        <v>17</v>
      </c>
      <c r="R2" s="5" t="s">
        <v>17</v>
      </c>
      <c r="S2" s="3" t="s">
        <v>597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598</v>
      </c>
      <c r="AE2" s="6" t="s">
        <v>4</v>
      </c>
      <c r="AF2" s="6" t="s">
        <v>5</v>
      </c>
      <c r="AG2" s="6" t="s">
        <v>19</v>
      </c>
      <c r="AH2" s="6" t="s">
        <v>599</v>
      </c>
      <c r="AI2" s="7"/>
      <c r="AJ2" s="8" t="s">
        <v>600</v>
      </c>
      <c r="AK2" s="9">
        <v>39248</v>
      </c>
      <c r="AL2" s="532">
        <v>3</v>
      </c>
      <c r="AM2" s="533"/>
      <c r="AN2" s="10"/>
      <c r="AO2" s="9"/>
      <c r="AP2" s="531"/>
      <c r="AQ2" s="254"/>
      <c r="AR2" s="254" t="str">
        <f>IF(F2="","","1-"&amp;LEFT(F2, FIND(" ", F2)-1)&amp;RIGHT(F2, LEN(F2)-FIND(" ", F2)))</f>
        <v>1-藤縄潤</v>
      </c>
      <c r="AS2" s="254"/>
      <c r="AT2" s="260">
        <v>1</v>
      </c>
      <c r="AU2" s="260">
        <f t="shared" ref="AU2:AZ2" si="0">AT2+1</f>
        <v>2</v>
      </c>
      <c r="AV2" s="260">
        <f t="shared" si="0"/>
        <v>3</v>
      </c>
      <c r="AW2" s="260">
        <f t="shared" si="0"/>
        <v>4</v>
      </c>
      <c r="AX2" s="260">
        <f t="shared" si="0"/>
        <v>5</v>
      </c>
      <c r="AY2" s="260">
        <f t="shared" si="0"/>
        <v>6</v>
      </c>
      <c r="AZ2" s="260">
        <f t="shared" si="0"/>
        <v>7</v>
      </c>
      <c r="BA2" s="386"/>
      <c r="BB2" s="537"/>
    </row>
    <row r="3" spans="1:54" s="18" customFormat="1" ht="33">
      <c r="A3" s="320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65" t="str">
        <f>"("&amp;COLUMN()&amp;")"&amp;CHAR(10)&amp;"名前（区切り ≡ 全角の空白）"</f>
        <v>(6)
名前（区切り ≡ 全角の空白）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24" t="str">
        <f>"("&amp;COLUMN()&amp;")"&amp;CHAR(10)&amp;"InAct事由"</f>
        <v>(38)
InAct事由</v>
      </c>
      <c r="AM3" s="325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55" t="str">
        <f>"("&amp;COLUMN()&amp;")"&amp;CHAR(10)&amp;"✓"</f>
        <v>(43)
✓</v>
      </c>
      <c r="AR3" s="255" t="str">
        <f>"("&amp;COLUMN()&amp;")"&amp;CHAR(10)&amp;"原稿住所録"</f>
        <v>(44)
原稿住所録</v>
      </c>
      <c r="AS3" s="255" t="str">
        <f>"("&amp;COLUMN()&amp;")"&amp;CHAR(10)&amp;"統合元シート"</f>
        <v>(45)
統合元シート</v>
      </c>
      <c r="AT3" s="263" t="str">
        <f>"("&amp;COLUMN()&amp;")"&amp;CHAR(10)&amp;"ご永眠"</f>
        <v>(46)
ご永眠</v>
      </c>
      <c r="AU3" s="263" t="str">
        <f>"("&amp;COLUMN()&amp;")"&amp;CHAR(10)&amp;"年賀状"</f>
        <v>(47)
年賀状</v>
      </c>
      <c r="AV3" s="264" t="str">
        <f>"("&amp;COLUMN()&amp;")"&amp;CHAR(10)&amp;"中学同期会"</f>
        <v>(48)
中学同期会</v>
      </c>
      <c r="AW3" s="264" t="str">
        <f>"("&amp;COLUMN()&amp;")"&amp;CHAR(10)&amp;"高３B同期会"</f>
        <v>(49)
高３B同期会</v>
      </c>
      <c r="AX3" s="263" t="str">
        <f>"("&amp;COLUMN()&amp;")"&amp;CHAR(10)&amp;""</f>
        <v xml:space="preserve">(50)
</v>
      </c>
      <c r="AY3" s="263" t="str">
        <f>"("&amp;COLUMN()&amp;")"&amp;CHAR(10)&amp;""</f>
        <v xml:space="preserve">(51)
</v>
      </c>
      <c r="AZ3" s="263" t="str">
        <f>"("&amp;COLUMN()&amp;")"&amp;CHAR(10)&amp;""</f>
        <v xml:space="preserve">(52)
</v>
      </c>
      <c r="BA3" s="315" t="str">
        <f>"("&amp;COLUMN()&amp;")"&amp;CHAR(10)&amp;"PrimaryKey"</f>
        <v>(53)
PrimaryKey</v>
      </c>
      <c r="BB3" s="389" t="s">
        <v>660</v>
      </c>
    </row>
    <row r="4" spans="1:54" ht="24.95" customHeight="1">
      <c r="A4" s="321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26"/>
      <c r="AM4" s="327"/>
      <c r="AN4" s="25"/>
      <c r="AO4" s="24"/>
      <c r="AP4" s="256"/>
      <c r="AQ4" s="257"/>
      <c r="AR4" s="257"/>
      <c r="AS4" s="257"/>
      <c r="AT4" s="261"/>
      <c r="AU4" s="261"/>
      <c r="AV4" s="261"/>
      <c r="AW4" s="261"/>
      <c r="AX4" s="261"/>
      <c r="AY4" s="261"/>
      <c r="AZ4" s="261"/>
      <c r="BA4" s="316"/>
      <c r="BB4" s="390"/>
    </row>
    <row r="5" spans="1:54" ht="24.95" customHeight="1">
      <c r="A5" s="322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28"/>
      <c r="AM5" s="329"/>
      <c r="AN5" s="25"/>
      <c r="AO5" s="24"/>
      <c r="AP5" s="258"/>
      <c r="AQ5" s="259"/>
      <c r="AR5" s="259"/>
      <c r="AS5" s="259"/>
      <c r="AT5" s="262"/>
      <c r="AU5" s="262"/>
      <c r="AV5" s="262"/>
      <c r="AW5" s="262"/>
      <c r="AX5" s="262"/>
      <c r="AY5" s="262"/>
      <c r="AZ5" s="262"/>
      <c r="BA5" s="317"/>
      <c r="BB5" s="390"/>
    </row>
    <row r="6" spans="1:54" ht="24.95" customHeight="1">
      <c r="A6" s="322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28"/>
      <c r="AM6" s="329"/>
      <c r="AN6" s="25"/>
      <c r="AO6" s="24"/>
      <c r="AP6" s="258"/>
      <c r="AQ6" s="259"/>
      <c r="AR6" s="259"/>
      <c r="AS6" s="259"/>
      <c r="AT6" s="262"/>
      <c r="AU6" s="262"/>
      <c r="AV6" s="262"/>
      <c r="AW6" s="262"/>
      <c r="AX6" s="262"/>
      <c r="AY6" s="262"/>
      <c r="AZ6" s="262"/>
      <c r="BA6" s="317"/>
      <c r="BB6" s="390"/>
    </row>
    <row r="7" spans="1:54" ht="24.95" customHeight="1">
      <c r="A7" s="322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28"/>
      <c r="AM7" s="329"/>
      <c r="AN7" s="25"/>
      <c r="AO7" s="24"/>
      <c r="AP7" s="258"/>
      <c r="AQ7" s="259"/>
      <c r="AR7" s="259"/>
      <c r="AS7" s="259"/>
      <c r="AT7" s="262"/>
      <c r="AU7" s="262"/>
      <c r="AV7" s="262"/>
      <c r="AW7" s="262"/>
      <c r="AX7" s="262"/>
      <c r="AY7" s="262"/>
      <c r="AZ7" s="262"/>
      <c r="BA7" s="317"/>
      <c r="BB7" s="390"/>
    </row>
    <row r="8" spans="1:54" ht="24.95" customHeight="1">
      <c r="A8" s="322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28"/>
      <c r="AM8" s="329"/>
      <c r="AN8" s="25"/>
      <c r="AO8" s="24"/>
      <c r="AP8" s="258"/>
      <c r="AQ8" s="259"/>
      <c r="AR8" s="259"/>
      <c r="AS8" s="259"/>
      <c r="AT8" s="262"/>
      <c r="AU8" s="262"/>
      <c r="AV8" s="262"/>
      <c r="AW8" s="262"/>
      <c r="AX8" s="262"/>
      <c r="AY8" s="262"/>
      <c r="AZ8" s="262"/>
      <c r="BA8" s="317"/>
      <c r="BB8" s="390"/>
    </row>
    <row r="9" spans="1:54" ht="24.95" customHeight="1">
      <c r="A9" s="322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28"/>
      <c r="AM9" s="329"/>
      <c r="AN9" s="25"/>
      <c r="AO9" s="24"/>
      <c r="AP9" s="258"/>
      <c r="AQ9" s="259"/>
      <c r="AR9" s="259"/>
      <c r="AS9" s="259"/>
      <c r="AT9" s="262"/>
      <c r="AU9" s="262"/>
      <c r="AV9" s="262"/>
      <c r="AW9" s="262"/>
      <c r="AX9" s="262"/>
      <c r="AY9" s="262"/>
      <c r="AZ9" s="262"/>
      <c r="BA9" s="317"/>
      <c r="BB9" s="390"/>
    </row>
    <row r="10" spans="1:54" ht="24.95" customHeight="1">
      <c r="A10" s="322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28"/>
      <c r="AM10" s="329"/>
      <c r="AN10" s="25"/>
      <c r="AO10" s="24"/>
      <c r="AP10" s="258"/>
      <c r="AQ10" s="259"/>
      <c r="AR10" s="259"/>
      <c r="AS10" s="259"/>
      <c r="AT10" s="262"/>
      <c r="AU10" s="262"/>
      <c r="AV10" s="262"/>
      <c r="AW10" s="262"/>
      <c r="AX10" s="262"/>
      <c r="AY10" s="262"/>
      <c r="AZ10" s="262"/>
      <c r="BA10" s="317"/>
      <c r="BB10" s="390"/>
    </row>
    <row r="11" spans="1:54" ht="24.95" customHeight="1">
      <c r="A11" s="322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28"/>
      <c r="AM11" s="329"/>
      <c r="AN11" s="25"/>
      <c r="AO11" s="24"/>
      <c r="AP11" s="258"/>
      <c r="AQ11" s="259"/>
      <c r="AR11" s="259"/>
      <c r="AS11" s="259"/>
      <c r="AT11" s="262"/>
      <c r="AU11" s="262"/>
      <c r="AV11" s="262"/>
      <c r="AW11" s="262"/>
      <c r="AX11" s="262"/>
      <c r="AY11" s="262"/>
      <c r="AZ11" s="262"/>
      <c r="BA11" s="317"/>
      <c r="BB11" s="390"/>
    </row>
    <row r="12" spans="1:54" ht="24.95" customHeight="1">
      <c r="A12" s="322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28"/>
      <c r="AM12" s="329"/>
      <c r="AN12" s="25"/>
      <c r="AO12" s="24"/>
      <c r="AP12" s="258"/>
      <c r="AQ12" s="259"/>
      <c r="AR12" s="259"/>
      <c r="AS12" s="259"/>
      <c r="AT12" s="262"/>
      <c r="AU12" s="262"/>
      <c r="AV12" s="262"/>
      <c r="AW12" s="262"/>
      <c r="AX12" s="262"/>
      <c r="AY12" s="262"/>
      <c r="AZ12" s="262"/>
      <c r="BA12" s="317"/>
      <c r="BB12" s="390"/>
    </row>
    <row r="13" spans="1:54" ht="24.95" customHeight="1">
      <c r="A13" s="322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28"/>
      <c r="AM13" s="329"/>
      <c r="AN13" s="25"/>
      <c r="AO13" s="24"/>
      <c r="AP13" s="258"/>
      <c r="AQ13" s="259"/>
      <c r="AR13" s="259"/>
      <c r="AS13" s="259"/>
      <c r="AT13" s="262"/>
      <c r="AU13" s="262"/>
      <c r="AV13" s="262"/>
      <c r="AW13" s="262"/>
      <c r="AX13" s="262"/>
      <c r="AY13" s="262"/>
      <c r="AZ13" s="262"/>
      <c r="BA13" s="317"/>
      <c r="BB13" s="390"/>
    </row>
    <row r="14" spans="1:54" ht="24.95" customHeight="1">
      <c r="A14" s="322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28"/>
      <c r="AM14" s="329"/>
      <c r="AN14" s="25"/>
      <c r="AO14" s="24"/>
      <c r="AP14" s="258"/>
      <c r="AQ14" s="259"/>
      <c r="AR14" s="259"/>
      <c r="AS14" s="259"/>
      <c r="AT14" s="262"/>
      <c r="AU14" s="262"/>
      <c r="AV14" s="262"/>
      <c r="AW14" s="262"/>
      <c r="AX14" s="262"/>
      <c r="AY14" s="262"/>
      <c r="AZ14" s="262"/>
      <c r="BA14" s="317"/>
      <c r="BB14" s="390"/>
    </row>
    <row r="15" spans="1:54" ht="24.95" customHeight="1">
      <c r="A15" s="322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28"/>
      <c r="AM15" s="329"/>
      <c r="AN15" s="25"/>
      <c r="AO15" s="24"/>
      <c r="AP15" s="258"/>
      <c r="AQ15" s="259"/>
      <c r="AR15" s="259"/>
      <c r="AS15" s="259"/>
      <c r="AT15" s="262"/>
      <c r="AU15" s="262"/>
      <c r="AV15" s="262"/>
      <c r="AW15" s="262"/>
      <c r="AX15" s="262"/>
      <c r="AY15" s="262"/>
      <c r="AZ15" s="262"/>
      <c r="BA15" s="317"/>
      <c r="BB15" s="390"/>
    </row>
    <row r="16" spans="1:54" ht="24.95" customHeight="1">
      <c r="A16" s="322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28"/>
      <c r="AM16" s="329"/>
      <c r="AN16" s="25"/>
      <c r="AO16" s="24"/>
      <c r="AP16" s="258"/>
      <c r="AQ16" s="259"/>
      <c r="AR16" s="259"/>
      <c r="AS16" s="259"/>
      <c r="AT16" s="262"/>
      <c r="AU16" s="262"/>
      <c r="AV16" s="262"/>
      <c r="AW16" s="262"/>
      <c r="AX16" s="262"/>
      <c r="AY16" s="262"/>
      <c r="AZ16" s="262"/>
      <c r="BA16" s="317"/>
      <c r="BB16" s="390"/>
    </row>
    <row r="17" spans="1:54" ht="24.95" customHeight="1">
      <c r="A17" s="322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28"/>
      <c r="AM17" s="329"/>
      <c r="AN17" s="25"/>
      <c r="AO17" s="24"/>
      <c r="AP17" s="258"/>
      <c r="AQ17" s="259"/>
      <c r="AR17" s="259"/>
      <c r="AS17" s="259"/>
      <c r="AT17" s="262"/>
      <c r="AU17" s="262"/>
      <c r="AV17" s="262"/>
      <c r="AW17" s="262"/>
      <c r="AX17" s="262"/>
      <c r="AY17" s="262"/>
      <c r="AZ17" s="262"/>
      <c r="BA17" s="317"/>
      <c r="BB17" s="390"/>
    </row>
    <row r="18" spans="1:54" ht="24.95" customHeight="1">
      <c r="A18" s="322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28"/>
      <c r="AM18" s="329"/>
      <c r="AN18" s="25"/>
      <c r="AO18" s="24"/>
      <c r="AP18" s="258"/>
      <c r="AQ18" s="259"/>
      <c r="AR18" s="259"/>
      <c r="AS18" s="259"/>
      <c r="AT18" s="262"/>
      <c r="AU18" s="262"/>
      <c r="AV18" s="262"/>
      <c r="AW18" s="262"/>
      <c r="AX18" s="262"/>
      <c r="AY18" s="262"/>
      <c r="AZ18" s="262"/>
      <c r="BA18" s="317"/>
      <c r="BB18" s="390"/>
    </row>
    <row r="19" spans="1:54" ht="24.95" customHeight="1">
      <c r="A19" s="322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28"/>
      <c r="AM19" s="329"/>
      <c r="AN19" s="25"/>
      <c r="AO19" s="24"/>
      <c r="AP19" s="258"/>
      <c r="AQ19" s="259"/>
      <c r="AR19" s="259"/>
      <c r="AS19" s="259"/>
      <c r="AT19" s="262"/>
      <c r="AU19" s="262"/>
      <c r="AV19" s="262"/>
      <c r="AW19" s="262"/>
      <c r="AX19" s="262"/>
      <c r="AY19" s="262"/>
      <c r="AZ19" s="262"/>
      <c r="BA19" s="317"/>
      <c r="BB19" s="390"/>
    </row>
    <row r="20" spans="1:54" ht="24.95" customHeight="1">
      <c r="A20" s="322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28"/>
      <c r="AM20" s="329"/>
      <c r="AN20" s="25"/>
      <c r="AO20" s="24"/>
      <c r="AP20" s="258"/>
      <c r="AQ20" s="259"/>
      <c r="AR20" s="259"/>
      <c r="AS20" s="259"/>
      <c r="AT20" s="262"/>
      <c r="AU20" s="262"/>
      <c r="AV20" s="262"/>
      <c r="AW20" s="262"/>
      <c r="AX20" s="262"/>
      <c r="AY20" s="262"/>
      <c r="AZ20" s="262"/>
      <c r="BA20" s="317"/>
      <c r="BB20" s="390"/>
    </row>
    <row r="21" spans="1:54" ht="24.95" customHeight="1">
      <c r="A21" s="322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28"/>
      <c r="AM21" s="329"/>
      <c r="AN21" s="25"/>
      <c r="AO21" s="24"/>
      <c r="AP21" s="258"/>
      <c r="AQ21" s="259"/>
      <c r="AR21" s="259"/>
      <c r="AS21" s="259"/>
      <c r="AT21" s="262"/>
      <c r="AU21" s="262"/>
      <c r="AV21" s="262"/>
      <c r="AW21" s="262"/>
      <c r="AX21" s="262"/>
      <c r="AY21" s="262"/>
      <c r="AZ21" s="262"/>
      <c r="BA21" s="317"/>
      <c r="BB21" s="390"/>
    </row>
    <row r="22" spans="1:54" ht="24.95" customHeight="1">
      <c r="A22" s="322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28"/>
      <c r="AM22" s="329"/>
      <c r="AN22" s="25"/>
      <c r="AO22" s="24"/>
      <c r="AP22" s="258"/>
      <c r="AQ22" s="259"/>
      <c r="AR22" s="259"/>
      <c r="AS22" s="259"/>
      <c r="AT22" s="262"/>
      <c r="AU22" s="262"/>
      <c r="AV22" s="262"/>
      <c r="AW22" s="262"/>
      <c r="AX22" s="262"/>
      <c r="AY22" s="262"/>
      <c r="AZ22" s="262"/>
      <c r="BA22" s="317"/>
      <c r="BB22" s="390"/>
    </row>
    <row r="23" spans="1:54" ht="24.95" customHeight="1">
      <c r="A23" s="322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28"/>
      <c r="AM23" s="329"/>
      <c r="AN23" s="25"/>
      <c r="AO23" s="24"/>
      <c r="AP23" s="258"/>
      <c r="AQ23" s="259"/>
      <c r="AR23" s="259"/>
      <c r="AS23" s="259"/>
      <c r="AT23" s="262"/>
      <c r="AU23" s="262"/>
      <c r="AV23" s="262"/>
      <c r="AW23" s="262"/>
      <c r="AX23" s="262"/>
      <c r="AY23" s="262"/>
      <c r="AZ23" s="262"/>
      <c r="BA23" s="317"/>
      <c r="BB23" s="390"/>
    </row>
    <row r="24" spans="1:54" ht="24.95" customHeight="1">
      <c r="A24" s="322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28"/>
      <c r="AM24" s="329"/>
      <c r="AN24" s="25"/>
      <c r="AO24" s="24"/>
      <c r="AP24" s="258"/>
      <c r="AQ24" s="259"/>
      <c r="AR24" s="259"/>
      <c r="AS24" s="259"/>
      <c r="AT24" s="262"/>
      <c r="AU24" s="262"/>
      <c r="AV24" s="262"/>
      <c r="AW24" s="262"/>
      <c r="AX24" s="262"/>
      <c r="AY24" s="262"/>
      <c r="AZ24" s="262"/>
      <c r="BA24" s="317"/>
      <c r="BB24" s="390"/>
    </row>
    <row r="25" spans="1:54" ht="24.95" customHeight="1">
      <c r="A25" s="322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28"/>
      <c r="AM25" s="329"/>
      <c r="AN25" s="25"/>
      <c r="AO25" s="24"/>
      <c r="AP25" s="258"/>
      <c r="AQ25" s="259"/>
      <c r="AR25" s="259"/>
      <c r="AS25" s="259"/>
      <c r="AT25" s="262"/>
      <c r="AU25" s="262"/>
      <c r="AV25" s="262"/>
      <c r="AW25" s="262"/>
      <c r="AX25" s="262"/>
      <c r="AY25" s="262"/>
      <c r="AZ25" s="262"/>
      <c r="BA25" s="317"/>
      <c r="BB25" s="390"/>
    </row>
    <row r="26" spans="1:54" ht="24.95" customHeight="1">
      <c r="A26" s="322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28"/>
      <c r="AM26" s="329"/>
      <c r="AN26" s="25"/>
      <c r="AO26" s="24"/>
      <c r="AP26" s="258"/>
      <c r="AQ26" s="259"/>
      <c r="AR26" s="259"/>
      <c r="AS26" s="259"/>
      <c r="AT26" s="262"/>
      <c r="AU26" s="262"/>
      <c r="AV26" s="262"/>
      <c r="AW26" s="262"/>
      <c r="AX26" s="262"/>
      <c r="AY26" s="262"/>
      <c r="AZ26" s="262"/>
      <c r="BA26" s="317"/>
      <c r="BB26" s="390"/>
    </row>
    <row r="27" spans="1:54" ht="24.95" customHeight="1">
      <c r="A27" s="322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28"/>
      <c r="AM27" s="329"/>
      <c r="AN27" s="25"/>
      <c r="AO27" s="24"/>
      <c r="AP27" s="258"/>
      <c r="AQ27" s="259"/>
      <c r="AR27" s="259"/>
      <c r="AS27" s="259"/>
      <c r="AT27" s="262"/>
      <c r="AU27" s="262"/>
      <c r="AV27" s="262"/>
      <c r="AW27" s="262"/>
      <c r="AX27" s="262"/>
      <c r="AY27" s="262"/>
      <c r="AZ27" s="262"/>
      <c r="BA27" s="317"/>
      <c r="BB27" s="390"/>
    </row>
    <row r="28" spans="1:54" ht="24.95" customHeight="1">
      <c r="A28" s="322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28"/>
      <c r="AM28" s="329"/>
      <c r="AN28" s="25"/>
      <c r="AO28" s="24"/>
      <c r="AP28" s="258"/>
      <c r="AQ28" s="259"/>
      <c r="AR28" s="259"/>
      <c r="AS28" s="259"/>
      <c r="AT28" s="262"/>
      <c r="AU28" s="262"/>
      <c r="AV28" s="262"/>
      <c r="AW28" s="262"/>
      <c r="AX28" s="262"/>
      <c r="AY28" s="262"/>
      <c r="AZ28" s="262"/>
      <c r="BA28" s="317"/>
      <c r="BB28" s="390"/>
    </row>
    <row r="29" spans="1:54" ht="24.95" customHeight="1">
      <c r="A29" s="322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28"/>
      <c r="AM29" s="329"/>
      <c r="AN29" s="25"/>
      <c r="AO29" s="24"/>
      <c r="AP29" s="258"/>
      <c r="AQ29" s="259"/>
      <c r="AR29" s="259"/>
      <c r="AS29" s="259"/>
      <c r="AT29" s="262"/>
      <c r="AU29" s="262"/>
      <c r="AV29" s="262"/>
      <c r="AW29" s="262"/>
      <c r="AX29" s="262"/>
      <c r="AY29" s="262"/>
      <c r="AZ29" s="262"/>
      <c r="BA29" s="317"/>
      <c r="BB29" s="390"/>
    </row>
    <row r="30" spans="1:54" ht="24.95" customHeight="1">
      <c r="A30" s="322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28"/>
      <c r="AM30" s="329"/>
      <c r="AN30" s="25"/>
      <c r="AO30" s="24"/>
      <c r="AP30" s="258"/>
      <c r="AQ30" s="259"/>
      <c r="AR30" s="259"/>
      <c r="AS30" s="259"/>
      <c r="AT30" s="262"/>
      <c r="AU30" s="262"/>
      <c r="AV30" s="262"/>
      <c r="AW30" s="262"/>
      <c r="AX30" s="262"/>
      <c r="AY30" s="262"/>
      <c r="AZ30" s="262"/>
      <c r="BA30" s="317"/>
      <c r="BB30" s="390"/>
    </row>
    <row r="31" spans="1:54" ht="24.95" customHeight="1">
      <c r="A31" s="322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28"/>
      <c r="AM31" s="329"/>
      <c r="AN31" s="25"/>
      <c r="AO31" s="24"/>
      <c r="AP31" s="258"/>
      <c r="AQ31" s="259"/>
      <c r="AR31" s="259"/>
      <c r="AS31" s="259"/>
      <c r="AT31" s="262"/>
      <c r="AU31" s="262"/>
      <c r="AV31" s="262"/>
      <c r="AW31" s="262"/>
      <c r="AX31" s="262"/>
      <c r="AY31" s="262"/>
      <c r="AZ31" s="262"/>
      <c r="BA31" s="317"/>
      <c r="BB31" s="390"/>
    </row>
    <row r="32" spans="1:54" ht="24.95" customHeight="1">
      <c r="A32" s="322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28"/>
      <c r="AM32" s="329"/>
      <c r="AN32" s="25"/>
      <c r="AO32" s="24"/>
      <c r="AP32" s="258"/>
      <c r="AQ32" s="259"/>
      <c r="AR32" s="259"/>
      <c r="AS32" s="259"/>
      <c r="AT32" s="262"/>
      <c r="AU32" s="262"/>
      <c r="AV32" s="262"/>
      <c r="AW32" s="262"/>
      <c r="AX32" s="262"/>
      <c r="AY32" s="262"/>
      <c r="AZ32" s="262"/>
      <c r="BA32" s="317"/>
      <c r="BB32" s="390"/>
    </row>
    <row r="33" spans="1:54" ht="24.95" customHeight="1">
      <c r="A33" s="322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28"/>
      <c r="AM33" s="329"/>
      <c r="AN33" s="25"/>
      <c r="AO33" s="24"/>
      <c r="AP33" s="258"/>
      <c r="AQ33" s="259"/>
      <c r="AR33" s="259"/>
      <c r="AS33" s="259"/>
      <c r="AT33" s="262"/>
      <c r="AU33" s="262"/>
      <c r="AV33" s="262"/>
      <c r="AW33" s="262"/>
      <c r="AX33" s="262"/>
      <c r="AY33" s="262"/>
      <c r="AZ33" s="262"/>
      <c r="BA33" s="317"/>
      <c r="BB33" s="390"/>
    </row>
    <row r="34" spans="1:54" ht="24.95" customHeight="1">
      <c r="A34" s="322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28"/>
      <c r="AM34" s="329"/>
      <c r="AN34" s="25"/>
      <c r="AO34" s="24"/>
      <c r="AP34" s="258"/>
      <c r="AQ34" s="259"/>
      <c r="AR34" s="259"/>
      <c r="AS34" s="259"/>
      <c r="AT34" s="262"/>
      <c r="AU34" s="262"/>
      <c r="AV34" s="262"/>
      <c r="AW34" s="262"/>
      <c r="AX34" s="262"/>
      <c r="AY34" s="262"/>
      <c r="AZ34" s="262"/>
      <c r="BA34" s="317"/>
      <c r="BB34" s="390"/>
    </row>
    <row r="35" spans="1:54" ht="24.95" customHeight="1">
      <c r="A35" s="322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28"/>
      <c r="AM35" s="329"/>
      <c r="AN35" s="25"/>
      <c r="AO35" s="24"/>
      <c r="AP35" s="258"/>
      <c r="AQ35" s="259"/>
      <c r="AR35" s="259"/>
      <c r="AS35" s="259"/>
      <c r="AT35" s="262"/>
      <c r="AU35" s="262"/>
      <c r="AV35" s="262"/>
      <c r="AW35" s="262"/>
      <c r="AX35" s="262"/>
      <c r="AY35" s="262"/>
      <c r="AZ35" s="262"/>
      <c r="BA35" s="317"/>
      <c r="BB35" s="390"/>
    </row>
    <row r="36" spans="1:54" ht="24.95" customHeight="1">
      <c r="A36" s="322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28"/>
      <c r="AM36" s="329"/>
      <c r="AN36" s="25"/>
      <c r="AO36" s="24"/>
      <c r="AP36" s="258"/>
      <c r="AQ36" s="259"/>
      <c r="AR36" s="259"/>
      <c r="AS36" s="259"/>
      <c r="AT36" s="262"/>
      <c r="AU36" s="262"/>
      <c r="AV36" s="262"/>
      <c r="AW36" s="262"/>
      <c r="AX36" s="262"/>
      <c r="AY36" s="262"/>
      <c r="AZ36" s="262"/>
      <c r="BA36" s="317"/>
      <c r="BB36" s="390"/>
    </row>
    <row r="37" spans="1:54" ht="24.95" customHeight="1">
      <c r="A37" s="322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28"/>
      <c r="AM37" s="329"/>
      <c r="AN37" s="25"/>
      <c r="AO37" s="24"/>
      <c r="AP37" s="258"/>
      <c r="AQ37" s="259"/>
      <c r="AR37" s="259"/>
      <c r="AS37" s="259"/>
      <c r="AT37" s="262"/>
      <c r="AU37" s="262"/>
      <c r="AV37" s="262"/>
      <c r="AW37" s="262"/>
      <c r="AX37" s="262"/>
      <c r="AY37" s="262"/>
      <c r="AZ37" s="262"/>
      <c r="BA37" s="317"/>
      <c r="BB37" s="390"/>
    </row>
    <row r="38" spans="1:54" ht="24.95" customHeight="1">
      <c r="A38" s="322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28"/>
      <c r="AM38" s="329"/>
      <c r="AN38" s="25"/>
      <c r="AO38" s="24"/>
      <c r="AP38" s="258"/>
      <c r="AQ38" s="259"/>
      <c r="AR38" s="259"/>
      <c r="AS38" s="259"/>
      <c r="AT38" s="262"/>
      <c r="AU38" s="262"/>
      <c r="AV38" s="262"/>
      <c r="AW38" s="262"/>
      <c r="AX38" s="262"/>
      <c r="AY38" s="262"/>
      <c r="AZ38" s="262"/>
      <c r="BA38" s="317"/>
      <c r="BB38" s="390"/>
    </row>
    <row r="39" spans="1:54" ht="24.95" customHeight="1">
      <c r="A39" s="322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28"/>
      <c r="AM39" s="329"/>
      <c r="AN39" s="25"/>
      <c r="AO39" s="24"/>
      <c r="AP39" s="258"/>
      <c r="AQ39" s="259"/>
      <c r="AR39" s="259"/>
      <c r="AS39" s="259"/>
      <c r="AT39" s="262"/>
      <c r="AU39" s="262"/>
      <c r="AV39" s="262"/>
      <c r="AW39" s="262"/>
      <c r="AX39" s="262"/>
      <c r="AY39" s="262"/>
      <c r="AZ39" s="262"/>
      <c r="BA39" s="317"/>
      <c r="BB39" s="390"/>
    </row>
    <row r="40" spans="1:54" ht="24.95" customHeight="1">
      <c r="A40" s="322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28"/>
      <c r="AM40" s="329"/>
      <c r="AN40" s="25"/>
      <c r="AO40" s="24"/>
      <c r="AP40" s="258"/>
      <c r="AQ40" s="259"/>
      <c r="AR40" s="259"/>
      <c r="AS40" s="259"/>
      <c r="AT40" s="262"/>
      <c r="AU40" s="262"/>
      <c r="AV40" s="262"/>
      <c r="AW40" s="262"/>
      <c r="AX40" s="262"/>
      <c r="AY40" s="262"/>
      <c r="AZ40" s="262"/>
      <c r="BA40" s="317"/>
      <c r="BB40" s="390"/>
    </row>
    <row r="41" spans="1:54" ht="24.95" customHeight="1">
      <c r="A41" s="322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28"/>
      <c r="AM41" s="329"/>
      <c r="AN41" s="25"/>
      <c r="AO41" s="24"/>
      <c r="AP41" s="258"/>
      <c r="AQ41" s="259"/>
      <c r="AR41" s="259"/>
      <c r="AS41" s="259"/>
      <c r="AT41" s="262"/>
      <c r="AU41" s="262"/>
      <c r="AV41" s="262"/>
      <c r="AW41" s="262"/>
      <c r="AX41" s="262"/>
      <c r="AY41" s="262"/>
      <c r="AZ41" s="262"/>
      <c r="BA41" s="317"/>
      <c r="BB41" s="390"/>
    </row>
    <row r="42" spans="1:54" ht="24.95" customHeight="1">
      <c r="A42" s="322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28"/>
      <c r="AM42" s="329"/>
      <c r="AN42" s="25"/>
      <c r="AO42" s="24"/>
      <c r="AP42" s="258"/>
      <c r="AQ42" s="259"/>
      <c r="AR42" s="259"/>
      <c r="AS42" s="259"/>
      <c r="AT42" s="262"/>
      <c r="AU42" s="262"/>
      <c r="AV42" s="262"/>
      <c r="AW42" s="262"/>
      <c r="AX42" s="262"/>
      <c r="AY42" s="262"/>
      <c r="AZ42" s="262"/>
      <c r="BA42" s="317"/>
      <c r="BB42" s="390"/>
    </row>
    <row r="43" spans="1:54" ht="24.95" customHeight="1">
      <c r="A43" s="322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28"/>
      <c r="AM43" s="329"/>
      <c r="AN43" s="25"/>
      <c r="AO43" s="24"/>
      <c r="AP43" s="258"/>
      <c r="AQ43" s="259"/>
      <c r="AR43" s="259"/>
      <c r="AS43" s="259"/>
      <c r="AT43" s="262"/>
      <c r="AU43" s="262"/>
      <c r="AV43" s="262"/>
      <c r="AW43" s="262"/>
      <c r="AX43" s="262"/>
      <c r="AY43" s="262"/>
      <c r="AZ43" s="262"/>
      <c r="BA43" s="317"/>
      <c r="BB43" s="390"/>
    </row>
    <row r="44" spans="1:54" ht="24.95" customHeight="1">
      <c r="A44" s="322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28"/>
      <c r="AM44" s="329"/>
      <c r="AN44" s="25"/>
      <c r="AO44" s="24"/>
      <c r="AP44" s="258"/>
      <c r="AQ44" s="259"/>
      <c r="AR44" s="259"/>
      <c r="AS44" s="259"/>
      <c r="AT44" s="262"/>
      <c r="AU44" s="262"/>
      <c r="AV44" s="262"/>
      <c r="AW44" s="262"/>
      <c r="AX44" s="262"/>
      <c r="AY44" s="262"/>
      <c r="AZ44" s="262"/>
      <c r="BA44" s="317"/>
      <c r="BB44" s="390"/>
    </row>
    <row r="45" spans="1:54" ht="24.95" customHeight="1">
      <c r="A45" s="322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28"/>
      <c r="AM45" s="329"/>
      <c r="AN45" s="25"/>
      <c r="AO45" s="24"/>
      <c r="AP45" s="258"/>
      <c r="AQ45" s="259"/>
      <c r="AR45" s="259"/>
      <c r="AS45" s="259"/>
      <c r="AT45" s="262"/>
      <c r="AU45" s="262"/>
      <c r="AV45" s="262"/>
      <c r="AW45" s="262"/>
      <c r="AX45" s="262"/>
      <c r="AY45" s="262"/>
      <c r="AZ45" s="262"/>
      <c r="BA45" s="317"/>
      <c r="BB45" s="390"/>
    </row>
    <row r="46" spans="1:54" ht="24.95" customHeight="1">
      <c r="A46" s="322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28"/>
      <c r="AM46" s="329"/>
      <c r="AN46" s="25"/>
      <c r="AO46" s="24"/>
      <c r="AP46" s="258"/>
      <c r="AQ46" s="259"/>
      <c r="AR46" s="259"/>
      <c r="AS46" s="259"/>
      <c r="AT46" s="262"/>
      <c r="AU46" s="262"/>
      <c r="AV46" s="262"/>
      <c r="AW46" s="262"/>
      <c r="AX46" s="262"/>
      <c r="AY46" s="262"/>
      <c r="AZ46" s="262"/>
      <c r="BA46" s="317"/>
      <c r="BB46" s="390"/>
    </row>
    <row r="47" spans="1:54" ht="24.95" customHeight="1">
      <c r="A47" s="322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28"/>
      <c r="AM47" s="329"/>
      <c r="AN47" s="25"/>
      <c r="AO47" s="24"/>
      <c r="AP47" s="258"/>
      <c r="AQ47" s="259"/>
      <c r="AR47" s="259"/>
      <c r="AS47" s="259"/>
      <c r="AT47" s="262"/>
      <c r="AU47" s="262"/>
      <c r="AV47" s="262"/>
      <c r="AW47" s="262"/>
      <c r="AX47" s="262"/>
      <c r="AY47" s="262"/>
      <c r="AZ47" s="262"/>
      <c r="BA47" s="317"/>
      <c r="BB47" s="390"/>
    </row>
    <row r="48" spans="1:54" ht="24.95" customHeight="1">
      <c r="A48" s="322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28"/>
      <c r="AM48" s="329"/>
      <c r="AN48" s="25"/>
      <c r="AO48" s="24"/>
      <c r="AP48" s="258"/>
      <c r="AQ48" s="259"/>
      <c r="AR48" s="259"/>
      <c r="AS48" s="259"/>
      <c r="AT48" s="262"/>
      <c r="AU48" s="262"/>
      <c r="AV48" s="262"/>
      <c r="AW48" s="262"/>
      <c r="AX48" s="262"/>
      <c r="AY48" s="262"/>
      <c r="AZ48" s="262"/>
      <c r="BA48" s="317"/>
      <c r="BB48" s="390"/>
    </row>
    <row r="49" spans="1:54" ht="24.95" customHeight="1">
      <c r="A49" s="322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28"/>
      <c r="AM49" s="329"/>
      <c r="AN49" s="25"/>
      <c r="AO49" s="24"/>
      <c r="AP49" s="258"/>
      <c r="AQ49" s="259"/>
      <c r="AR49" s="259"/>
      <c r="AS49" s="259"/>
      <c r="AT49" s="262"/>
      <c r="AU49" s="262"/>
      <c r="AV49" s="262"/>
      <c r="AW49" s="262"/>
      <c r="AX49" s="262"/>
      <c r="AY49" s="262"/>
      <c r="AZ49" s="262"/>
      <c r="BA49" s="317"/>
      <c r="BB49" s="390"/>
    </row>
    <row r="50" spans="1:54" ht="24.95" customHeight="1">
      <c r="A50" s="322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28"/>
      <c r="AM50" s="329"/>
      <c r="AN50" s="25"/>
      <c r="AO50" s="24"/>
      <c r="AP50" s="258"/>
      <c r="AQ50" s="259"/>
      <c r="AR50" s="259"/>
      <c r="AS50" s="259"/>
      <c r="AT50" s="262"/>
      <c r="AU50" s="262"/>
      <c r="AV50" s="262"/>
      <c r="AW50" s="262"/>
      <c r="AX50" s="262"/>
      <c r="AY50" s="262"/>
      <c r="AZ50" s="262"/>
      <c r="BA50" s="317"/>
      <c r="BB50" s="390"/>
    </row>
    <row r="51" spans="1:54" ht="24.95" customHeight="1">
      <c r="A51" s="322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28"/>
      <c r="AM51" s="329"/>
      <c r="AN51" s="25"/>
      <c r="AO51" s="24"/>
      <c r="AP51" s="258"/>
      <c r="AQ51" s="259"/>
      <c r="AR51" s="259"/>
      <c r="AS51" s="259"/>
      <c r="AT51" s="262"/>
      <c r="AU51" s="262"/>
      <c r="AV51" s="262"/>
      <c r="AW51" s="262"/>
      <c r="AX51" s="262"/>
      <c r="AY51" s="262"/>
      <c r="AZ51" s="262"/>
      <c r="BA51" s="317"/>
      <c r="BB51" s="390"/>
    </row>
    <row r="52" spans="1:54" ht="24.95" customHeight="1">
      <c r="A52" s="322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28"/>
      <c r="AM52" s="329"/>
      <c r="AN52" s="25"/>
      <c r="AO52" s="24"/>
      <c r="AP52" s="258"/>
      <c r="AQ52" s="259"/>
      <c r="AR52" s="259"/>
      <c r="AS52" s="259"/>
      <c r="AT52" s="262"/>
      <c r="AU52" s="262"/>
      <c r="AV52" s="262"/>
      <c r="AW52" s="262"/>
      <c r="AX52" s="262"/>
      <c r="AY52" s="262"/>
      <c r="AZ52" s="262"/>
      <c r="BA52" s="317"/>
      <c r="BB52" s="390"/>
    </row>
    <row r="53" spans="1:54" ht="24.95" customHeight="1">
      <c r="A53" s="322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28"/>
      <c r="AM53" s="329"/>
      <c r="AN53" s="25"/>
      <c r="AO53" s="24"/>
      <c r="AP53" s="258"/>
      <c r="AQ53" s="259"/>
      <c r="AR53" s="259"/>
      <c r="AS53" s="259"/>
      <c r="AT53" s="262"/>
      <c r="AU53" s="262"/>
      <c r="AV53" s="262"/>
      <c r="AW53" s="262"/>
      <c r="AX53" s="262"/>
      <c r="AY53" s="262"/>
      <c r="AZ53" s="262"/>
      <c r="BA53" s="317"/>
      <c r="BB53" s="390"/>
    </row>
    <row r="54" spans="1:54" ht="24.95" customHeight="1">
      <c r="A54" s="322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28"/>
      <c r="AM54" s="329"/>
      <c r="AN54" s="25"/>
      <c r="AO54" s="24"/>
      <c r="AP54" s="258"/>
      <c r="AQ54" s="259"/>
      <c r="AR54" s="259"/>
      <c r="AS54" s="259"/>
      <c r="AT54" s="262"/>
      <c r="AU54" s="262"/>
      <c r="AV54" s="262"/>
      <c r="AW54" s="262"/>
      <c r="AX54" s="262"/>
      <c r="AY54" s="262"/>
      <c r="AZ54" s="262"/>
      <c r="BA54" s="317"/>
      <c r="BB54" s="390"/>
    </row>
    <row r="55" spans="1:54" ht="24.95" customHeight="1">
      <c r="A55" s="322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28"/>
      <c r="AM55" s="329"/>
      <c r="AN55" s="25"/>
      <c r="AO55" s="24"/>
      <c r="AP55" s="258"/>
      <c r="AQ55" s="259"/>
      <c r="AR55" s="259"/>
      <c r="AS55" s="259"/>
      <c r="AT55" s="262"/>
      <c r="AU55" s="262"/>
      <c r="AV55" s="262"/>
      <c r="AW55" s="262"/>
      <c r="AX55" s="262"/>
      <c r="AY55" s="262"/>
      <c r="AZ55" s="262"/>
      <c r="BA55" s="317"/>
      <c r="BB55" s="390"/>
    </row>
    <row r="56" spans="1:54" ht="24.95" customHeight="1">
      <c r="A56" s="322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28"/>
      <c r="AM56" s="329"/>
      <c r="AN56" s="25"/>
      <c r="AO56" s="24"/>
      <c r="AP56" s="258"/>
      <c r="AQ56" s="259"/>
      <c r="AR56" s="259"/>
      <c r="AS56" s="259"/>
      <c r="AT56" s="262"/>
      <c r="AU56" s="262"/>
      <c r="AV56" s="262"/>
      <c r="AW56" s="262"/>
      <c r="AX56" s="262"/>
      <c r="AY56" s="262"/>
      <c r="AZ56" s="262"/>
      <c r="BA56" s="317"/>
      <c r="BB56" s="390"/>
    </row>
    <row r="57" spans="1:54" ht="24.95" customHeight="1">
      <c r="A57" s="322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28"/>
      <c r="AM57" s="329"/>
      <c r="AN57" s="25"/>
      <c r="AO57" s="24"/>
      <c r="AP57" s="258"/>
      <c r="AQ57" s="259"/>
      <c r="AR57" s="259"/>
      <c r="AS57" s="259"/>
      <c r="AT57" s="262"/>
      <c r="AU57" s="262"/>
      <c r="AV57" s="262"/>
      <c r="AW57" s="262"/>
      <c r="AX57" s="262"/>
      <c r="AY57" s="262"/>
      <c r="AZ57" s="262"/>
      <c r="BA57" s="317"/>
      <c r="BB57" s="390"/>
    </row>
    <row r="58" spans="1:54" ht="24.95" customHeight="1">
      <c r="A58" s="322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28"/>
      <c r="AM58" s="329"/>
      <c r="AN58" s="25"/>
      <c r="AO58" s="24"/>
      <c r="AP58" s="258"/>
      <c r="AQ58" s="259"/>
      <c r="AR58" s="259"/>
      <c r="AS58" s="259"/>
      <c r="AT58" s="262"/>
      <c r="AU58" s="262"/>
      <c r="AV58" s="262"/>
      <c r="AW58" s="262"/>
      <c r="AX58" s="262"/>
      <c r="AY58" s="262"/>
      <c r="AZ58" s="262"/>
      <c r="BA58" s="317"/>
      <c r="BB58" s="390"/>
    </row>
    <row r="59" spans="1:54" ht="24.95" customHeight="1">
      <c r="A59" s="322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28"/>
      <c r="AM59" s="329"/>
      <c r="AN59" s="25"/>
      <c r="AO59" s="24"/>
      <c r="AP59" s="258"/>
      <c r="AQ59" s="259"/>
      <c r="AR59" s="259"/>
      <c r="AS59" s="259"/>
      <c r="AT59" s="262"/>
      <c r="AU59" s="262"/>
      <c r="AV59" s="262"/>
      <c r="AW59" s="262"/>
      <c r="AX59" s="262"/>
      <c r="AY59" s="262"/>
      <c r="AZ59" s="262"/>
      <c r="BA59" s="317"/>
      <c r="BB59" s="390"/>
    </row>
    <row r="60" spans="1:54" ht="24.95" customHeight="1">
      <c r="A60" s="322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28"/>
      <c r="AM60" s="329"/>
      <c r="AN60" s="25"/>
      <c r="AO60" s="24"/>
      <c r="AP60" s="258"/>
      <c r="AQ60" s="259"/>
      <c r="AR60" s="259"/>
      <c r="AS60" s="259"/>
      <c r="AT60" s="262"/>
      <c r="AU60" s="262"/>
      <c r="AV60" s="262"/>
      <c r="AW60" s="262"/>
      <c r="AX60" s="262"/>
      <c r="AY60" s="262"/>
      <c r="AZ60" s="262"/>
      <c r="BA60" s="317"/>
      <c r="BB60" s="390"/>
    </row>
    <row r="61" spans="1:54" ht="24.95" customHeight="1">
      <c r="A61" s="322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28"/>
      <c r="AM61" s="329"/>
      <c r="AN61" s="25"/>
      <c r="AO61" s="24"/>
      <c r="AP61" s="258"/>
      <c r="AQ61" s="259"/>
      <c r="AR61" s="259"/>
      <c r="AS61" s="259"/>
      <c r="AT61" s="262"/>
      <c r="AU61" s="262"/>
      <c r="AV61" s="262"/>
      <c r="AW61" s="262"/>
      <c r="AX61" s="262"/>
      <c r="AY61" s="262"/>
      <c r="AZ61" s="262"/>
      <c r="BA61" s="317"/>
      <c r="BB61" s="390"/>
    </row>
    <row r="62" spans="1:54" ht="24.95" customHeight="1">
      <c r="A62" s="322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28"/>
      <c r="AM62" s="329"/>
      <c r="AN62" s="25"/>
      <c r="AO62" s="24"/>
      <c r="AP62" s="258"/>
      <c r="AQ62" s="259"/>
      <c r="AR62" s="259"/>
      <c r="AS62" s="259"/>
      <c r="AT62" s="262"/>
      <c r="AU62" s="262"/>
      <c r="AV62" s="262"/>
      <c r="AW62" s="262"/>
      <c r="AX62" s="262"/>
      <c r="AY62" s="262"/>
      <c r="AZ62" s="262"/>
      <c r="BA62" s="317"/>
      <c r="BB62" s="390"/>
    </row>
    <row r="63" spans="1:54" ht="24.95" customHeight="1">
      <c r="A63" s="322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28"/>
      <c r="AM63" s="329"/>
      <c r="AN63" s="25"/>
      <c r="AO63" s="24"/>
      <c r="AP63" s="258"/>
      <c r="AQ63" s="259"/>
      <c r="AR63" s="259"/>
      <c r="AS63" s="259"/>
      <c r="AT63" s="262"/>
      <c r="AU63" s="262"/>
      <c r="AV63" s="262"/>
      <c r="AW63" s="262"/>
      <c r="AX63" s="262"/>
      <c r="AY63" s="262"/>
      <c r="AZ63" s="262"/>
      <c r="BA63" s="317"/>
      <c r="BB63" s="390"/>
    </row>
    <row r="64" spans="1:54" ht="24.95" customHeight="1">
      <c r="A64" s="322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28"/>
      <c r="AM64" s="329"/>
      <c r="AN64" s="25"/>
      <c r="AO64" s="24"/>
      <c r="AP64" s="258"/>
      <c r="AQ64" s="259"/>
      <c r="AR64" s="259"/>
      <c r="AS64" s="259"/>
      <c r="AT64" s="262"/>
      <c r="AU64" s="262"/>
      <c r="AV64" s="262"/>
      <c r="AW64" s="262"/>
      <c r="AX64" s="262"/>
      <c r="AY64" s="262"/>
      <c r="AZ64" s="262"/>
      <c r="BA64" s="317"/>
      <c r="BB64" s="390"/>
    </row>
    <row r="65" spans="1:54" ht="24.95" customHeight="1">
      <c r="A65" s="322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28"/>
      <c r="AM65" s="329"/>
      <c r="AN65" s="25"/>
      <c r="AO65" s="24"/>
      <c r="AP65" s="258"/>
      <c r="AQ65" s="259"/>
      <c r="AR65" s="259"/>
      <c r="AS65" s="259"/>
      <c r="AT65" s="262"/>
      <c r="AU65" s="262"/>
      <c r="AV65" s="262"/>
      <c r="AW65" s="262"/>
      <c r="AX65" s="262"/>
      <c r="AY65" s="262"/>
      <c r="AZ65" s="262"/>
      <c r="BA65" s="317"/>
      <c r="BB65" s="390"/>
    </row>
    <row r="66" spans="1:54" ht="24.95" customHeight="1">
      <c r="A66" s="322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28"/>
      <c r="AM66" s="329"/>
      <c r="AN66" s="25"/>
      <c r="AO66" s="24"/>
      <c r="AP66" s="258"/>
      <c r="AQ66" s="259"/>
      <c r="AR66" s="259"/>
      <c r="AS66" s="259"/>
      <c r="AT66" s="262"/>
      <c r="AU66" s="262"/>
      <c r="AV66" s="262"/>
      <c r="AW66" s="262"/>
      <c r="AX66" s="262"/>
      <c r="AY66" s="262"/>
      <c r="AZ66" s="262"/>
      <c r="BA66" s="317"/>
      <c r="BB66" s="390"/>
    </row>
    <row r="67" spans="1:54" ht="24.95" customHeight="1">
      <c r="A67" s="322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28"/>
      <c r="AM67" s="329"/>
      <c r="AN67" s="25"/>
      <c r="AO67" s="24"/>
      <c r="AP67" s="258"/>
      <c r="AQ67" s="259"/>
      <c r="AR67" s="259"/>
      <c r="AS67" s="259"/>
      <c r="AT67" s="262"/>
      <c r="AU67" s="262"/>
      <c r="AV67" s="262"/>
      <c r="AW67" s="262"/>
      <c r="AX67" s="262"/>
      <c r="AY67" s="262"/>
      <c r="AZ67" s="262"/>
      <c r="BA67" s="317"/>
      <c r="BB67" s="390"/>
    </row>
    <row r="68" spans="1:54" ht="24.95" customHeight="1">
      <c r="A68" s="322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28"/>
      <c r="AM68" s="329"/>
      <c r="AN68" s="25"/>
      <c r="AO68" s="24"/>
      <c r="AP68" s="258"/>
      <c r="AQ68" s="259"/>
      <c r="AR68" s="259"/>
      <c r="AS68" s="259"/>
      <c r="AT68" s="262"/>
      <c r="AU68" s="262"/>
      <c r="AV68" s="262"/>
      <c r="AW68" s="262"/>
      <c r="AX68" s="262"/>
      <c r="AY68" s="262"/>
      <c r="AZ68" s="262"/>
      <c r="BA68" s="317"/>
      <c r="BB68" s="390"/>
    </row>
    <row r="69" spans="1:54" ht="24.95" customHeight="1">
      <c r="A69" s="322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28"/>
      <c r="AM69" s="329"/>
      <c r="AN69" s="25"/>
      <c r="AO69" s="24"/>
      <c r="AP69" s="258"/>
      <c r="AQ69" s="259"/>
      <c r="AR69" s="259"/>
      <c r="AS69" s="259"/>
      <c r="AT69" s="262"/>
      <c r="AU69" s="262"/>
      <c r="AV69" s="262"/>
      <c r="AW69" s="262"/>
      <c r="AX69" s="262"/>
      <c r="AY69" s="262"/>
      <c r="AZ69" s="262"/>
      <c r="BA69" s="317"/>
      <c r="BB69" s="390"/>
    </row>
    <row r="70" spans="1:54" ht="24.95" customHeight="1">
      <c r="A70" s="322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28"/>
      <c r="AM70" s="329"/>
      <c r="AN70" s="25"/>
      <c r="AO70" s="24"/>
      <c r="AP70" s="258"/>
      <c r="AQ70" s="259"/>
      <c r="AR70" s="259"/>
      <c r="AS70" s="259"/>
      <c r="AT70" s="262"/>
      <c r="AU70" s="262"/>
      <c r="AV70" s="262"/>
      <c r="AW70" s="262"/>
      <c r="AX70" s="262"/>
      <c r="AY70" s="262"/>
      <c r="AZ70" s="262"/>
      <c r="BA70" s="317"/>
      <c r="BB70" s="390"/>
    </row>
    <row r="71" spans="1:54" ht="24.95" customHeight="1">
      <c r="A71" s="322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28"/>
      <c r="AM71" s="329"/>
      <c r="AN71" s="25"/>
      <c r="AO71" s="24"/>
      <c r="AP71" s="258"/>
      <c r="AQ71" s="259"/>
      <c r="AR71" s="259"/>
      <c r="AS71" s="259"/>
      <c r="AT71" s="262"/>
      <c r="AU71" s="262"/>
      <c r="AV71" s="262"/>
      <c r="AW71" s="262"/>
      <c r="AX71" s="262"/>
      <c r="AY71" s="262"/>
      <c r="AZ71" s="262"/>
      <c r="BA71" s="317"/>
      <c r="BB71" s="390"/>
    </row>
    <row r="72" spans="1:54" ht="24.95" customHeight="1">
      <c r="A72" s="322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28"/>
      <c r="AM72" s="329"/>
      <c r="AN72" s="25"/>
      <c r="AO72" s="24"/>
      <c r="AP72" s="258"/>
      <c r="AQ72" s="259"/>
      <c r="AR72" s="259"/>
      <c r="AS72" s="259"/>
      <c r="AT72" s="262"/>
      <c r="AU72" s="262"/>
      <c r="AV72" s="262"/>
      <c r="AW72" s="262"/>
      <c r="AX72" s="262"/>
      <c r="AY72" s="262"/>
      <c r="AZ72" s="262"/>
      <c r="BA72" s="317"/>
      <c r="BB72" s="390"/>
    </row>
    <row r="73" spans="1:54" ht="24.95" customHeight="1">
      <c r="A73" s="322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28"/>
      <c r="AM73" s="329"/>
      <c r="AN73" s="25"/>
      <c r="AO73" s="24"/>
      <c r="AP73" s="258"/>
      <c r="AQ73" s="259"/>
      <c r="AR73" s="259"/>
      <c r="AS73" s="259"/>
      <c r="AT73" s="262"/>
      <c r="AU73" s="262"/>
      <c r="AV73" s="262"/>
      <c r="AW73" s="262"/>
      <c r="AX73" s="262"/>
      <c r="AY73" s="262"/>
      <c r="AZ73" s="262"/>
      <c r="BA73" s="317"/>
      <c r="BB73" s="390"/>
    </row>
    <row r="74" spans="1:54" ht="24.95" customHeight="1">
      <c r="A74" s="322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28"/>
      <c r="AM74" s="329"/>
      <c r="AN74" s="25"/>
      <c r="AO74" s="24"/>
      <c r="AP74" s="258"/>
      <c r="AQ74" s="259"/>
      <c r="AR74" s="259"/>
      <c r="AS74" s="259"/>
      <c r="AT74" s="262"/>
      <c r="AU74" s="262"/>
      <c r="AV74" s="262"/>
      <c r="AW74" s="262"/>
      <c r="AX74" s="262"/>
      <c r="AY74" s="262"/>
      <c r="AZ74" s="262"/>
      <c r="BA74" s="317"/>
      <c r="BB74" s="390"/>
    </row>
    <row r="75" spans="1:54" ht="24.95" customHeight="1">
      <c r="A75" s="322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28"/>
      <c r="AM75" s="329"/>
      <c r="AN75" s="25"/>
      <c r="AO75" s="24"/>
      <c r="AP75" s="258"/>
      <c r="AQ75" s="259"/>
      <c r="AR75" s="259"/>
      <c r="AS75" s="259"/>
      <c r="AT75" s="262"/>
      <c r="AU75" s="262"/>
      <c r="AV75" s="262"/>
      <c r="AW75" s="262"/>
      <c r="AX75" s="262"/>
      <c r="AY75" s="262"/>
      <c r="AZ75" s="262"/>
      <c r="BA75" s="317"/>
      <c r="BB75" s="390"/>
    </row>
    <row r="76" spans="1:54" ht="24.95" customHeight="1">
      <c r="A76" s="322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28"/>
      <c r="AM76" s="329"/>
      <c r="AN76" s="25"/>
      <c r="AO76" s="24"/>
      <c r="AP76" s="258"/>
      <c r="AQ76" s="259"/>
      <c r="AR76" s="259"/>
      <c r="AS76" s="259"/>
      <c r="AT76" s="262"/>
      <c r="AU76" s="262"/>
      <c r="AV76" s="262"/>
      <c r="AW76" s="262"/>
      <c r="AX76" s="262"/>
      <c r="AY76" s="262"/>
      <c r="AZ76" s="262"/>
      <c r="BA76" s="317"/>
      <c r="BB76" s="390"/>
    </row>
    <row r="77" spans="1:54" ht="24.95" customHeight="1">
      <c r="A77" s="322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28"/>
      <c r="AM77" s="329"/>
      <c r="AN77" s="25"/>
      <c r="AO77" s="24"/>
      <c r="AP77" s="258"/>
      <c r="AQ77" s="259"/>
      <c r="AR77" s="259"/>
      <c r="AS77" s="259"/>
      <c r="AT77" s="262"/>
      <c r="AU77" s="262"/>
      <c r="AV77" s="262"/>
      <c r="AW77" s="262"/>
      <c r="AX77" s="262"/>
      <c r="AY77" s="262"/>
      <c r="AZ77" s="262"/>
      <c r="BA77" s="317"/>
      <c r="BB77" s="390"/>
    </row>
    <row r="78" spans="1:54" ht="24.95" customHeight="1">
      <c r="A78" s="322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28"/>
      <c r="AM78" s="329"/>
      <c r="AN78" s="25"/>
      <c r="AO78" s="24"/>
      <c r="AP78" s="258"/>
      <c r="AQ78" s="259"/>
      <c r="AR78" s="259"/>
      <c r="AS78" s="259"/>
      <c r="AT78" s="262"/>
      <c r="AU78" s="262"/>
      <c r="AV78" s="262"/>
      <c r="AW78" s="262"/>
      <c r="AX78" s="262"/>
      <c r="AY78" s="262"/>
      <c r="AZ78" s="262"/>
      <c r="BA78" s="317"/>
      <c r="BB78" s="390"/>
    </row>
    <row r="79" spans="1:54" ht="24.95" customHeight="1">
      <c r="A79" s="322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28"/>
      <c r="AM79" s="329"/>
      <c r="AN79" s="25"/>
      <c r="AO79" s="24"/>
      <c r="AP79" s="258"/>
      <c r="AQ79" s="259"/>
      <c r="AR79" s="259"/>
      <c r="AS79" s="259"/>
      <c r="AT79" s="262"/>
      <c r="AU79" s="262"/>
      <c r="AV79" s="262"/>
      <c r="AW79" s="262"/>
      <c r="AX79" s="262"/>
      <c r="AY79" s="262"/>
      <c r="AZ79" s="262"/>
      <c r="BA79" s="317"/>
      <c r="BB79" s="390"/>
    </row>
    <row r="80" spans="1:54" ht="24.95" customHeight="1">
      <c r="A80" s="322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28"/>
      <c r="AM80" s="329"/>
      <c r="AN80" s="25"/>
      <c r="AO80" s="24"/>
      <c r="AP80" s="258"/>
      <c r="AQ80" s="259"/>
      <c r="AR80" s="259"/>
      <c r="AS80" s="259"/>
      <c r="AT80" s="262"/>
      <c r="AU80" s="262"/>
      <c r="AV80" s="262"/>
      <c r="AW80" s="262"/>
      <c r="AX80" s="262"/>
      <c r="AY80" s="262"/>
      <c r="AZ80" s="262"/>
      <c r="BA80" s="317"/>
      <c r="BB80" s="390"/>
    </row>
    <row r="81" spans="1:54" ht="24.95" customHeight="1">
      <c r="A81" s="322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28"/>
      <c r="AM81" s="329"/>
      <c r="AN81" s="25"/>
      <c r="AO81" s="24"/>
      <c r="AP81" s="258"/>
      <c r="AQ81" s="259"/>
      <c r="AR81" s="259"/>
      <c r="AS81" s="259"/>
      <c r="AT81" s="262"/>
      <c r="AU81" s="262"/>
      <c r="AV81" s="262"/>
      <c r="AW81" s="262"/>
      <c r="AX81" s="262"/>
      <c r="AY81" s="262"/>
      <c r="AZ81" s="262"/>
      <c r="BA81" s="317"/>
      <c r="BB81" s="390"/>
    </row>
    <row r="82" spans="1:54" ht="24.95" customHeight="1">
      <c r="A82" s="322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28"/>
      <c r="AM82" s="329"/>
      <c r="AN82" s="25"/>
      <c r="AO82" s="24"/>
      <c r="AP82" s="258"/>
      <c r="AQ82" s="259"/>
      <c r="AR82" s="259"/>
      <c r="AS82" s="259"/>
      <c r="AT82" s="262"/>
      <c r="AU82" s="262"/>
      <c r="AV82" s="262"/>
      <c r="AW82" s="262"/>
      <c r="AX82" s="262"/>
      <c r="AY82" s="262"/>
      <c r="AZ82" s="262"/>
      <c r="BA82" s="317"/>
      <c r="BB82" s="390"/>
    </row>
    <row r="83" spans="1:54" ht="24.95" customHeight="1">
      <c r="A83" s="322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28"/>
      <c r="AM83" s="329"/>
      <c r="AN83" s="25"/>
      <c r="AO83" s="24"/>
      <c r="AP83" s="258"/>
      <c r="AQ83" s="259"/>
      <c r="AR83" s="259"/>
      <c r="AS83" s="259"/>
      <c r="AT83" s="262"/>
      <c r="AU83" s="262"/>
      <c r="AV83" s="262"/>
      <c r="AW83" s="262"/>
      <c r="AX83" s="262"/>
      <c r="AY83" s="262"/>
      <c r="AZ83" s="262"/>
      <c r="BA83" s="317"/>
      <c r="BB83" s="390"/>
    </row>
    <row r="84" spans="1:54" ht="24.95" customHeight="1">
      <c r="A84" s="322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28"/>
      <c r="AM84" s="329"/>
      <c r="AN84" s="25"/>
      <c r="AO84" s="24"/>
      <c r="AP84" s="258"/>
      <c r="AQ84" s="259"/>
      <c r="AR84" s="259"/>
      <c r="AS84" s="259"/>
      <c r="AT84" s="262"/>
      <c r="AU84" s="262"/>
      <c r="AV84" s="262"/>
      <c r="AW84" s="262"/>
      <c r="AX84" s="262"/>
      <c r="AY84" s="262"/>
      <c r="AZ84" s="262"/>
      <c r="BA84" s="317"/>
      <c r="BB84" s="390"/>
    </row>
    <row r="85" spans="1:54" ht="24.95" customHeight="1">
      <c r="A85" s="322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28"/>
      <c r="AM85" s="329"/>
      <c r="AN85" s="25"/>
      <c r="AO85" s="24"/>
      <c r="AP85" s="258"/>
      <c r="AQ85" s="259"/>
      <c r="AR85" s="259"/>
      <c r="AS85" s="259"/>
      <c r="AT85" s="262"/>
      <c r="AU85" s="262"/>
      <c r="AV85" s="262"/>
      <c r="AW85" s="262"/>
      <c r="AX85" s="262"/>
      <c r="AY85" s="262"/>
      <c r="AZ85" s="262"/>
      <c r="BA85" s="317"/>
      <c r="BB85" s="390"/>
    </row>
    <row r="86" spans="1:54" ht="24.95" customHeight="1">
      <c r="A86" s="322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28"/>
      <c r="AM86" s="329"/>
      <c r="AN86" s="25"/>
      <c r="AO86" s="24"/>
      <c r="AP86" s="258"/>
      <c r="AQ86" s="259"/>
      <c r="AR86" s="259"/>
      <c r="AS86" s="259"/>
      <c r="AT86" s="262"/>
      <c r="AU86" s="262"/>
      <c r="AV86" s="262"/>
      <c r="AW86" s="262"/>
      <c r="AX86" s="262"/>
      <c r="AY86" s="262"/>
      <c r="AZ86" s="262"/>
      <c r="BA86" s="317"/>
      <c r="BB86" s="390"/>
    </row>
    <row r="87" spans="1:54" ht="24.95" customHeight="1">
      <c r="A87" s="322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28"/>
      <c r="AM87" s="329"/>
      <c r="AN87" s="25"/>
      <c r="AO87" s="24"/>
      <c r="AP87" s="258"/>
      <c r="AQ87" s="259"/>
      <c r="AR87" s="259"/>
      <c r="AS87" s="259"/>
      <c r="AT87" s="262"/>
      <c r="AU87" s="262"/>
      <c r="AV87" s="262"/>
      <c r="AW87" s="262"/>
      <c r="AX87" s="262"/>
      <c r="AY87" s="262"/>
      <c r="AZ87" s="262"/>
      <c r="BA87" s="317"/>
      <c r="BB87" s="390"/>
    </row>
    <row r="88" spans="1:54" ht="24.95" customHeight="1">
      <c r="A88" s="322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28"/>
      <c r="AM88" s="329"/>
      <c r="AN88" s="25"/>
      <c r="AO88" s="24"/>
      <c r="AP88" s="258"/>
      <c r="AQ88" s="259"/>
      <c r="AR88" s="259"/>
      <c r="AS88" s="259"/>
      <c r="AT88" s="262"/>
      <c r="AU88" s="262"/>
      <c r="AV88" s="262"/>
      <c r="AW88" s="262"/>
      <c r="AX88" s="262"/>
      <c r="AY88" s="262"/>
      <c r="AZ88" s="262"/>
      <c r="BA88" s="317"/>
      <c r="BB88" s="390"/>
    </row>
    <row r="89" spans="1:54" ht="24.95" customHeight="1">
      <c r="A89" s="322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28"/>
      <c r="AM89" s="329"/>
      <c r="AN89" s="25"/>
      <c r="AO89" s="24"/>
      <c r="AP89" s="258"/>
      <c r="AQ89" s="259"/>
      <c r="AR89" s="259"/>
      <c r="AS89" s="259"/>
      <c r="AT89" s="262"/>
      <c r="AU89" s="262"/>
      <c r="AV89" s="262"/>
      <c r="AW89" s="262"/>
      <c r="AX89" s="262"/>
      <c r="AY89" s="262"/>
      <c r="AZ89" s="262"/>
      <c r="BA89" s="317"/>
      <c r="BB89" s="390"/>
    </row>
    <row r="90" spans="1:54" ht="24.95" customHeight="1">
      <c r="A90" s="322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28"/>
      <c r="AM90" s="329"/>
      <c r="AN90" s="25"/>
      <c r="AO90" s="24"/>
      <c r="AP90" s="258"/>
      <c r="AQ90" s="259"/>
      <c r="AR90" s="259"/>
      <c r="AS90" s="259"/>
      <c r="AT90" s="262"/>
      <c r="AU90" s="262"/>
      <c r="AV90" s="262"/>
      <c r="AW90" s="262"/>
      <c r="AX90" s="262"/>
      <c r="AY90" s="262"/>
      <c r="AZ90" s="262"/>
      <c r="BA90" s="317"/>
      <c r="BB90" s="390"/>
    </row>
    <row r="91" spans="1:54" ht="24.95" customHeight="1">
      <c r="A91" s="322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28"/>
      <c r="AM91" s="329"/>
      <c r="AN91" s="25"/>
      <c r="AO91" s="24"/>
      <c r="AP91" s="258"/>
      <c r="AQ91" s="259"/>
      <c r="AR91" s="259"/>
      <c r="AS91" s="259"/>
      <c r="AT91" s="262"/>
      <c r="AU91" s="262"/>
      <c r="AV91" s="262"/>
      <c r="AW91" s="262"/>
      <c r="AX91" s="262"/>
      <c r="AY91" s="262"/>
      <c r="AZ91" s="262"/>
      <c r="BA91" s="317"/>
      <c r="BB91" s="390"/>
    </row>
    <row r="92" spans="1:54" ht="24.95" customHeight="1">
      <c r="A92" s="322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28"/>
      <c r="AM92" s="329"/>
      <c r="AN92" s="25"/>
      <c r="AO92" s="24"/>
      <c r="AP92" s="258"/>
      <c r="AQ92" s="259"/>
      <c r="AR92" s="259"/>
      <c r="AS92" s="259"/>
      <c r="AT92" s="262"/>
      <c r="AU92" s="262"/>
      <c r="AV92" s="262"/>
      <c r="AW92" s="262"/>
      <c r="AX92" s="262"/>
      <c r="AY92" s="262"/>
      <c r="AZ92" s="262"/>
      <c r="BA92" s="317"/>
      <c r="BB92" s="390"/>
    </row>
    <row r="93" spans="1:54" ht="24.95" customHeight="1">
      <c r="A93" s="322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28"/>
      <c r="AM93" s="329"/>
      <c r="AN93" s="25"/>
      <c r="AO93" s="24"/>
      <c r="AP93" s="258"/>
      <c r="AQ93" s="259"/>
      <c r="AR93" s="259"/>
      <c r="AS93" s="259"/>
      <c r="AT93" s="262"/>
      <c r="AU93" s="262"/>
      <c r="AV93" s="262"/>
      <c r="AW93" s="262"/>
      <c r="AX93" s="262"/>
      <c r="AY93" s="262"/>
      <c r="AZ93" s="262"/>
      <c r="BA93" s="317"/>
      <c r="BB93" s="390"/>
    </row>
    <row r="94" spans="1:54" ht="24.95" customHeight="1">
      <c r="A94" s="322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28"/>
      <c r="AM94" s="329"/>
      <c r="AN94" s="25"/>
      <c r="AO94" s="24"/>
      <c r="AP94" s="258"/>
      <c r="AQ94" s="259"/>
      <c r="AR94" s="259"/>
      <c r="AS94" s="259"/>
      <c r="AT94" s="262"/>
      <c r="AU94" s="262"/>
      <c r="AV94" s="262"/>
      <c r="AW94" s="262"/>
      <c r="AX94" s="262"/>
      <c r="AY94" s="262"/>
      <c r="AZ94" s="262"/>
      <c r="BA94" s="317"/>
      <c r="BB94" s="390"/>
    </row>
    <row r="95" spans="1:54" ht="24.95" customHeight="1">
      <c r="A95" s="322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28"/>
      <c r="AM95" s="329"/>
      <c r="AN95" s="25"/>
      <c r="AO95" s="24"/>
      <c r="AP95" s="258"/>
      <c r="AQ95" s="259"/>
      <c r="AR95" s="259"/>
      <c r="AS95" s="259"/>
      <c r="AT95" s="262"/>
      <c r="AU95" s="262"/>
      <c r="AV95" s="262"/>
      <c r="AW95" s="262"/>
      <c r="AX95" s="262"/>
      <c r="AY95" s="262"/>
      <c r="AZ95" s="262"/>
      <c r="BA95" s="317"/>
      <c r="BB95" s="390"/>
    </row>
    <row r="96" spans="1:54" ht="24.95" customHeight="1">
      <c r="A96" s="322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28"/>
      <c r="AM96" s="329"/>
      <c r="AN96" s="25"/>
      <c r="AO96" s="24"/>
      <c r="AP96" s="258"/>
      <c r="AQ96" s="259"/>
      <c r="AR96" s="259"/>
      <c r="AS96" s="259"/>
      <c r="AT96" s="262"/>
      <c r="AU96" s="262"/>
      <c r="AV96" s="262"/>
      <c r="AW96" s="262"/>
      <c r="AX96" s="262"/>
      <c r="AY96" s="262"/>
      <c r="AZ96" s="262"/>
      <c r="BA96" s="317"/>
      <c r="BB96" s="390"/>
    </row>
    <row r="97" spans="1:54" ht="24.95" customHeight="1">
      <c r="A97" s="322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28"/>
      <c r="AM97" s="329"/>
      <c r="AN97" s="25"/>
      <c r="AO97" s="24"/>
      <c r="AP97" s="258"/>
      <c r="AQ97" s="259"/>
      <c r="AR97" s="259"/>
      <c r="AS97" s="259"/>
      <c r="AT97" s="262"/>
      <c r="AU97" s="262"/>
      <c r="AV97" s="262"/>
      <c r="AW97" s="262"/>
      <c r="AX97" s="262"/>
      <c r="AY97" s="262"/>
      <c r="AZ97" s="262"/>
      <c r="BA97" s="317"/>
      <c r="BB97" s="390"/>
    </row>
    <row r="98" spans="1:54" ht="24.95" customHeight="1">
      <c r="A98" s="322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28"/>
      <c r="AM98" s="329"/>
      <c r="AN98" s="25"/>
      <c r="AO98" s="24"/>
      <c r="AP98" s="258"/>
      <c r="AQ98" s="259"/>
      <c r="AR98" s="259"/>
      <c r="AS98" s="259"/>
      <c r="AT98" s="262"/>
      <c r="AU98" s="262"/>
      <c r="AV98" s="262"/>
      <c r="AW98" s="262"/>
      <c r="AX98" s="262"/>
      <c r="AY98" s="262"/>
      <c r="AZ98" s="262"/>
      <c r="BA98" s="317"/>
      <c r="BB98" s="390"/>
    </row>
    <row r="99" spans="1:54" ht="24.95" customHeight="1">
      <c r="A99" s="322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28"/>
      <c r="AM99" s="329"/>
      <c r="AN99" s="25"/>
      <c r="AO99" s="24"/>
      <c r="AP99" s="258"/>
      <c r="AQ99" s="259"/>
      <c r="AR99" s="259"/>
      <c r="AS99" s="259"/>
      <c r="AT99" s="262"/>
      <c r="AU99" s="262"/>
      <c r="AV99" s="262"/>
      <c r="AW99" s="262"/>
      <c r="AX99" s="262"/>
      <c r="AY99" s="262"/>
      <c r="AZ99" s="262"/>
      <c r="BA99" s="317"/>
      <c r="BB99" s="390"/>
    </row>
    <row r="100" spans="1:54" ht="24.95" customHeight="1">
      <c r="A100" s="322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28"/>
      <c r="AM100" s="329"/>
      <c r="AN100" s="25"/>
      <c r="AO100" s="24"/>
      <c r="AP100" s="258"/>
      <c r="AQ100" s="259"/>
      <c r="AR100" s="259"/>
      <c r="AS100" s="259"/>
      <c r="AT100" s="262"/>
      <c r="AU100" s="262"/>
      <c r="AV100" s="262"/>
      <c r="AW100" s="262"/>
      <c r="AX100" s="262"/>
      <c r="AY100" s="262"/>
      <c r="AZ100" s="262"/>
      <c r="BA100" s="317"/>
      <c r="BB100" s="390"/>
    </row>
    <row r="101" spans="1:54" ht="24.95" customHeight="1">
      <c r="A101" s="322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28"/>
      <c r="AM101" s="329"/>
      <c r="AN101" s="25"/>
      <c r="AO101" s="24"/>
      <c r="AP101" s="258"/>
      <c r="AQ101" s="259"/>
      <c r="AR101" s="259"/>
      <c r="AS101" s="259"/>
      <c r="AT101" s="262"/>
      <c r="AU101" s="262"/>
      <c r="AV101" s="262"/>
      <c r="AW101" s="262"/>
      <c r="AX101" s="262"/>
      <c r="AY101" s="262"/>
      <c r="AZ101" s="262"/>
      <c r="BA101" s="317"/>
      <c r="BB101" s="390"/>
    </row>
    <row r="102" spans="1:54" ht="24.95" customHeight="1">
      <c r="A102" s="322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28"/>
      <c r="AM102" s="329"/>
      <c r="AN102" s="25"/>
      <c r="AO102" s="24"/>
      <c r="AP102" s="258"/>
      <c r="AQ102" s="259"/>
      <c r="AR102" s="259"/>
      <c r="AS102" s="259"/>
      <c r="AT102" s="262"/>
      <c r="AU102" s="262"/>
      <c r="AV102" s="262"/>
      <c r="AW102" s="262"/>
      <c r="AX102" s="262"/>
      <c r="AY102" s="262"/>
      <c r="AZ102" s="262"/>
      <c r="BA102" s="317"/>
      <c r="BB102" s="390"/>
    </row>
    <row r="103" spans="1:54" ht="24.95" customHeight="1">
      <c r="A103" s="322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28"/>
      <c r="AM103" s="329"/>
      <c r="AN103" s="25"/>
      <c r="AO103" s="24"/>
      <c r="AP103" s="258"/>
      <c r="AQ103" s="259"/>
      <c r="AR103" s="259"/>
      <c r="AS103" s="259"/>
      <c r="AT103" s="262"/>
      <c r="AU103" s="262"/>
      <c r="AV103" s="262"/>
      <c r="AW103" s="262"/>
      <c r="AX103" s="262"/>
      <c r="AY103" s="262"/>
      <c r="AZ103" s="262"/>
      <c r="BA103" s="317"/>
      <c r="BB103" s="390"/>
    </row>
    <row r="104" spans="1:54" ht="24.95" customHeight="1">
      <c r="A104" s="322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28"/>
      <c r="AM104" s="329"/>
      <c r="AN104" s="25"/>
      <c r="AO104" s="24"/>
      <c r="AP104" s="258"/>
      <c r="AQ104" s="259"/>
      <c r="AR104" s="259"/>
      <c r="AS104" s="259"/>
      <c r="AT104" s="262"/>
      <c r="AU104" s="262"/>
      <c r="AV104" s="262"/>
      <c r="AW104" s="262"/>
      <c r="AX104" s="262"/>
      <c r="AY104" s="262"/>
      <c r="AZ104" s="262"/>
      <c r="BA104" s="317"/>
      <c r="BB104" s="390"/>
    </row>
    <row r="105" spans="1:54" ht="24.95" customHeight="1">
      <c r="A105" s="322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28"/>
      <c r="AM105" s="329"/>
      <c r="AN105" s="25"/>
      <c r="AO105" s="24"/>
      <c r="AP105" s="258"/>
      <c r="AQ105" s="259"/>
      <c r="AR105" s="259"/>
      <c r="AS105" s="259"/>
      <c r="AT105" s="262"/>
      <c r="AU105" s="262"/>
      <c r="AV105" s="262"/>
      <c r="AW105" s="262"/>
      <c r="AX105" s="262"/>
      <c r="AY105" s="262"/>
      <c r="AZ105" s="262"/>
      <c r="BA105" s="317"/>
      <c r="BB105" s="390"/>
    </row>
    <row r="106" spans="1:54" ht="24.95" customHeight="1">
      <c r="A106" s="322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28"/>
      <c r="AM106" s="329"/>
      <c r="AN106" s="25"/>
      <c r="AO106" s="24"/>
      <c r="AP106" s="258"/>
      <c r="AQ106" s="259"/>
      <c r="AR106" s="259"/>
      <c r="AS106" s="259"/>
      <c r="AT106" s="262"/>
      <c r="AU106" s="262"/>
      <c r="AV106" s="262"/>
      <c r="AW106" s="262"/>
      <c r="AX106" s="262"/>
      <c r="AY106" s="262"/>
      <c r="AZ106" s="262"/>
      <c r="BA106" s="317"/>
      <c r="BB106" s="390"/>
    </row>
    <row r="107" spans="1:54" ht="24.95" customHeight="1">
      <c r="A107" s="322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28"/>
      <c r="AM107" s="329"/>
      <c r="AN107" s="25"/>
      <c r="AO107" s="24"/>
      <c r="AP107" s="258"/>
      <c r="AQ107" s="259"/>
      <c r="AR107" s="259"/>
      <c r="AS107" s="259"/>
      <c r="AT107" s="262"/>
      <c r="AU107" s="262"/>
      <c r="AV107" s="262"/>
      <c r="AW107" s="262"/>
      <c r="AX107" s="262"/>
      <c r="AY107" s="262"/>
      <c r="AZ107" s="262"/>
      <c r="BA107" s="317"/>
      <c r="BB107" s="390"/>
    </row>
    <row r="108" spans="1:54" ht="24.95" customHeight="1">
      <c r="A108" s="322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28"/>
      <c r="AM108" s="329"/>
      <c r="AN108" s="25"/>
      <c r="AO108" s="24"/>
      <c r="AP108" s="258"/>
      <c r="AQ108" s="259"/>
      <c r="AR108" s="259"/>
      <c r="AS108" s="259"/>
      <c r="AT108" s="262"/>
      <c r="AU108" s="262"/>
      <c r="AV108" s="262"/>
      <c r="AW108" s="262"/>
      <c r="AX108" s="262"/>
      <c r="AY108" s="262"/>
      <c r="AZ108" s="262"/>
      <c r="BA108" s="317"/>
      <c r="BB108" s="390"/>
    </row>
    <row r="109" spans="1:54" ht="24.95" customHeight="1">
      <c r="A109" s="322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28"/>
      <c r="AM109" s="329"/>
      <c r="AN109" s="25"/>
      <c r="AO109" s="24"/>
      <c r="AP109" s="258"/>
      <c r="AQ109" s="259"/>
      <c r="AR109" s="259"/>
      <c r="AS109" s="259"/>
      <c r="AT109" s="262"/>
      <c r="AU109" s="262"/>
      <c r="AV109" s="262"/>
      <c r="AW109" s="262"/>
      <c r="AX109" s="262"/>
      <c r="AY109" s="262"/>
      <c r="AZ109" s="262"/>
      <c r="BA109" s="317"/>
      <c r="BB109" s="390"/>
    </row>
    <row r="110" spans="1:54" ht="24.95" customHeight="1">
      <c r="A110" s="322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28"/>
      <c r="AM110" s="329"/>
      <c r="AN110" s="25"/>
      <c r="AO110" s="24"/>
      <c r="AP110" s="258"/>
      <c r="AQ110" s="259"/>
      <c r="AR110" s="259"/>
      <c r="AS110" s="259"/>
      <c r="AT110" s="262"/>
      <c r="AU110" s="262"/>
      <c r="AV110" s="262"/>
      <c r="AW110" s="262"/>
      <c r="AX110" s="262"/>
      <c r="AY110" s="262"/>
      <c r="AZ110" s="262"/>
      <c r="BA110" s="317"/>
      <c r="BB110" s="390"/>
    </row>
    <row r="111" spans="1:54" ht="24.95" customHeight="1">
      <c r="A111" s="322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28"/>
      <c r="AM111" s="329"/>
      <c r="AN111" s="25"/>
      <c r="AO111" s="24"/>
      <c r="AP111" s="258"/>
      <c r="AQ111" s="259"/>
      <c r="AR111" s="259"/>
      <c r="AS111" s="259"/>
      <c r="AT111" s="262"/>
      <c r="AU111" s="262"/>
      <c r="AV111" s="262"/>
      <c r="AW111" s="262"/>
      <c r="AX111" s="262"/>
      <c r="AY111" s="262"/>
      <c r="AZ111" s="262"/>
      <c r="BA111" s="317"/>
      <c r="BB111" s="390"/>
    </row>
    <row r="112" spans="1:54" ht="24.95" customHeight="1">
      <c r="A112" s="322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28"/>
      <c r="AM112" s="329"/>
      <c r="AN112" s="25"/>
      <c r="AO112" s="24"/>
      <c r="AP112" s="258"/>
      <c r="AQ112" s="259"/>
      <c r="AR112" s="259"/>
      <c r="AS112" s="259"/>
      <c r="AT112" s="262"/>
      <c r="AU112" s="262"/>
      <c r="AV112" s="262"/>
      <c r="AW112" s="262"/>
      <c r="AX112" s="262"/>
      <c r="AY112" s="262"/>
      <c r="AZ112" s="262"/>
      <c r="BA112" s="317"/>
      <c r="BB112" s="390"/>
    </row>
    <row r="113" spans="1:54" ht="24.95" customHeight="1">
      <c r="A113" s="322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28"/>
      <c r="AM113" s="329"/>
      <c r="AN113" s="25"/>
      <c r="AO113" s="24"/>
      <c r="AP113" s="258"/>
      <c r="AQ113" s="259"/>
      <c r="AR113" s="259"/>
      <c r="AS113" s="259"/>
      <c r="AT113" s="262"/>
      <c r="AU113" s="262"/>
      <c r="AV113" s="262"/>
      <c r="AW113" s="262"/>
      <c r="AX113" s="262"/>
      <c r="AY113" s="262"/>
      <c r="AZ113" s="262"/>
      <c r="BA113" s="317"/>
      <c r="BB113" s="390"/>
    </row>
    <row r="114" spans="1:54" ht="24.95" customHeight="1">
      <c r="A114" s="322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28"/>
      <c r="AM114" s="329"/>
      <c r="AN114" s="25"/>
      <c r="AO114" s="24"/>
      <c r="AP114" s="258"/>
      <c r="AQ114" s="259"/>
      <c r="AR114" s="259"/>
      <c r="AS114" s="259"/>
      <c r="AT114" s="262"/>
      <c r="AU114" s="262"/>
      <c r="AV114" s="262"/>
      <c r="AW114" s="262"/>
      <c r="AX114" s="262"/>
      <c r="AY114" s="262"/>
      <c r="AZ114" s="262"/>
      <c r="BA114" s="317"/>
      <c r="BB114" s="390"/>
    </row>
    <row r="115" spans="1:54" ht="24.95" customHeight="1">
      <c r="A115" s="322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28"/>
      <c r="AM115" s="329"/>
      <c r="AN115" s="25"/>
      <c r="AO115" s="24"/>
      <c r="AP115" s="258"/>
      <c r="AQ115" s="259"/>
      <c r="AR115" s="259"/>
      <c r="AS115" s="259"/>
      <c r="AT115" s="262"/>
      <c r="AU115" s="262"/>
      <c r="AV115" s="262"/>
      <c r="AW115" s="262"/>
      <c r="AX115" s="262"/>
      <c r="AY115" s="262"/>
      <c r="AZ115" s="262"/>
      <c r="BA115" s="317"/>
      <c r="BB115" s="390"/>
    </row>
    <row r="116" spans="1:54" ht="24.95" customHeight="1">
      <c r="A116" s="322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28"/>
      <c r="AM116" s="329"/>
      <c r="AN116" s="25"/>
      <c r="AO116" s="24"/>
      <c r="AP116" s="258"/>
      <c r="AQ116" s="259"/>
      <c r="AR116" s="259"/>
      <c r="AS116" s="259"/>
      <c r="AT116" s="262"/>
      <c r="AU116" s="262"/>
      <c r="AV116" s="262"/>
      <c r="AW116" s="262"/>
      <c r="AX116" s="262"/>
      <c r="AY116" s="262"/>
      <c r="AZ116" s="262"/>
      <c r="BA116" s="317"/>
      <c r="BB116" s="390"/>
    </row>
    <row r="117" spans="1:54" ht="24.95" customHeight="1">
      <c r="A117" s="322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28"/>
      <c r="AM117" s="329"/>
      <c r="AN117" s="25"/>
      <c r="AO117" s="24"/>
      <c r="AP117" s="258"/>
      <c r="AQ117" s="259"/>
      <c r="AR117" s="259"/>
      <c r="AS117" s="259"/>
      <c r="AT117" s="262"/>
      <c r="AU117" s="262"/>
      <c r="AV117" s="262"/>
      <c r="AW117" s="262"/>
      <c r="AX117" s="262"/>
      <c r="AY117" s="262"/>
      <c r="AZ117" s="262"/>
      <c r="BA117" s="317"/>
      <c r="BB117" s="390"/>
    </row>
    <row r="118" spans="1:54" ht="24.95" customHeight="1">
      <c r="A118" s="322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28"/>
      <c r="AM118" s="329"/>
      <c r="AN118" s="25"/>
      <c r="AO118" s="24"/>
      <c r="AP118" s="258"/>
      <c r="AQ118" s="259"/>
      <c r="AR118" s="259"/>
      <c r="AS118" s="259"/>
      <c r="AT118" s="262"/>
      <c r="AU118" s="262"/>
      <c r="AV118" s="262"/>
      <c r="AW118" s="262"/>
      <c r="AX118" s="262"/>
      <c r="AY118" s="262"/>
      <c r="AZ118" s="262"/>
      <c r="BA118" s="317"/>
      <c r="BB118" s="390"/>
    </row>
    <row r="119" spans="1:54" ht="24.95" customHeight="1">
      <c r="A119" s="322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28"/>
      <c r="AM119" s="329"/>
      <c r="AN119" s="25"/>
      <c r="AO119" s="24"/>
      <c r="AP119" s="258"/>
      <c r="AQ119" s="259"/>
      <c r="AR119" s="259"/>
      <c r="AS119" s="259"/>
      <c r="AT119" s="262"/>
      <c r="AU119" s="262"/>
      <c r="AV119" s="262"/>
      <c r="AW119" s="262"/>
      <c r="AX119" s="262"/>
      <c r="AY119" s="262"/>
      <c r="AZ119" s="262"/>
      <c r="BA119" s="317"/>
      <c r="BB119" s="390"/>
    </row>
    <row r="120" spans="1:54" ht="24.95" customHeight="1">
      <c r="A120" s="322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28"/>
      <c r="AM120" s="329"/>
      <c r="AN120" s="25"/>
      <c r="AO120" s="24"/>
      <c r="AP120" s="258"/>
      <c r="AQ120" s="259"/>
      <c r="AR120" s="259"/>
      <c r="AS120" s="259"/>
      <c r="AT120" s="262"/>
      <c r="AU120" s="262"/>
      <c r="AV120" s="262"/>
      <c r="AW120" s="262"/>
      <c r="AX120" s="262"/>
      <c r="AY120" s="262"/>
      <c r="AZ120" s="262"/>
      <c r="BA120" s="317"/>
      <c r="BB120" s="390"/>
    </row>
    <row r="121" spans="1:54" ht="24.95" customHeight="1">
      <c r="A121" s="322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28"/>
      <c r="AM121" s="329"/>
      <c r="AN121" s="25"/>
      <c r="AO121" s="24"/>
      <c r="AP121" s="258"/>
      <c r="AQ121" s="259"/>
      <c r="AR121" s="259"/>
      <c r="AS121" s="259"/>
      <c r="AT121" s="262"/>
      <c r="AU121" s="262"/>
      <c r="AV121" s="262"/>
      <c r="AW121" s="262"/>
      <c r="AX121" s="262"/>
      <c r="AY121" s="262"/>
      <c r="AZ121" s="262"/>
      <c r="BA121" s="317"/>
      <c r="BB121" s="390"/>
    </row>
    <row r="122" spans="1:54" ht="24.95" customHeight="1">
      <c r="A122" s="322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28"/>
      <c r="AM122" s="329"/>
      <c r="AN122" s="25"/>
      <c r="AO122" s="24"/>
      <c r="AP122" s="258"/>
      <c r="AQ122" s="259"/>
      <c r="AR122" s="259"/>
      <c r="AS122" s="259"/>
      <c r="AT122" s="262"/>
      <c r="AU122" s="262"/>
      <c r="AV122" s="262"/>
      <c r="AW122" s="262"/>
      <c r="AX122" s="262"/>
      <c r="AY122" s="262"/>
      <c r="AZ122" s="262"/>
      <c r="BA122" s="317"/>
      <c r="BB122" s="390"/>
    </row>
    <row r="123" spans="1:54" ht="24.95" customHeight="1">
      <c r="A123" s="322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28"/>
      <c r="AM123" s="329"/>
      <c r="AN123" s="25"/>
      <c r="AO123" s="24"/>
      <c r="AP123" s="258"/>
      <c r="AQ123" s="259"/>
      <c r="AR123" s="259"/>
      <c r="AS123" s="259"/>
      <c r="AT123" s="262"/>
      <c r="AU123" s="262"/>
      <c r="AV123" s="262"/>
      <c r="AW123" s="262"/>
      <c r="AX123" s="262"/>
      <c r="AY123" s="262"/>
      <c r="AZ123" s="262"/>
      <c r="BA123" s="317"/>
      <c r="BB123" s="390"/>
    </row>
    <row r="124" spans="1:54" ht="24.95" customHeight="1">
      <c r="A124" s="322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28"/>
      <c r="AM124" s="329"/>
      <c r="AN124" s="25"/>
      <c r="AO124" s="24"/>
      <c r="AP124" s="258"/>
      <c r="AQ124" s="259"/>
      <c r="AR124" s="259"/>
      <c r="AS124" s="259"/>
      <c r="AT124" s="262"/>
      <c r="AU124" s="262"/>
      <c r="AV124" s="262"/>
      <c r="AW124" s="262"/>
      <c r="AX124" s="262"/>
      <c r="AY124" s="262"/>
      <c r="AZ124" s="262"/>
      <c r="BA124" s="317"/>
      <c r="BB124" s="390"/>
    </row>
    <row r="125" spans="1:54" ht="24.95" customHeight="1">
      <c r="A125" s="322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28"/>
      <c r="AM125" s="329"/>
      <c r="AN125" s="25"/>
      <c r="AO125" s="24"/>
      <c r="AP125" s="258"/>
      <c r="AQ125" s="259"/>
      <c r="AR125" s="259"/>
      <c r="AS125" s="259"/>
      <c r="AT125" s="262"/>
      <c r="AU125" s="262"/>
      <c r="AV125" s="262"/>
      <c r="AW125" s="262"/>
      <c r="AX125" s="262"/>
      <c r="AY125" s="262"/>
      <c r="AZ125" s="262"/>
      <c r="BA125" s="317"/>
      <c r="BB125" s="390"/>
    </row>
    <row r="126" spans="1:54" ht="24.95" customHeight="1">
      <c r="A126" s="322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28"/>
      <c r="AM126" s="329"/>
      <c r="AN126" s="25"/>
      <c r="AO126" s="24"/>
      <c r="AP126" s="258"/>
      <c r="AQ126" s="259"/>
      <c r="AR126" s="259"/>
      <c r="AS126" s="259"/>
      <c r="AT126" s="262"/>
      <c r="AU126" s="262"/>
      <c r="AV126" s="262"/>
      <c r="AW126" s="262"/>
      <c r="AX126" s="262"/>
      <c r="AY126" s="262"/>
      <c r="AZ126" s="262"/>
      <c r="BA126" s="317"/>
      <c r="BB126" s="390"/>
    </row>
    <row r="127" spans="1:54" ht="24.95" customHeight="1">
      <c r="A127" s="322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28"/>
      <c r="AM127" s="329"/>
      <c r="AN127" s="25"/>
      <c r="AO127" s="24"/>
      <c r="AP127" s="258"/>
      <c r="AQ127" s="259"/>
      <c r="AR127" s="259"/>
      <c r="AS127" s="259"/>
      <c r="AT127" s="262"/>
      <c r="AU127" s="262"/>
      <c r="AV127" s="262"/>
      <c r="AW127" s="262"/>
      <c r="AX127" s="262"/>
      <c r="AY127" s="262"/>
      <c r="AZ127" s="262"/>
      <c r="BA127" s="317"/>
      <c r="BB127" s="390"/>
    </row>
    <row r="128" spans="1:54" ht="24.95" customHeight="1">
      <c r="A128" s="322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28"/>
      <c r="AM128" s="329"/>
      <c r="AN128" s="25"/>
      <c r="AO128" s="24"/>
      <c r="AP128" s="258"/>
      <c r="AQ128" s="259"/>
      <c r="AR128" s="259"/>
      <c r="AS128" s="259"/>
      <c r="AT128" s="262"/>
      <c r="AU128" s="262"/>
      <c r="AV128" s="262"/>
      <c r="AW128" s="262"/>
      <c r="AX128" s="262"/>
      <c r="AY128" s="262"/>
      <c r="AZ128" s="262"/>
      <c r="BA128" s="317"/>
      <c r="BB128" s="390"/>
    </row>
    <row r="129" spans="1:54" ht="24.95" customHeight="1">
      <c r="A129" s="322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28"/>
      <c r="AM129" s="329"/>
      <c r="AN129" s="25"/>
      <c r="AO129" s="24"/>
      <c r="AP129" s="258"/>
      <c r="AQ129" s="259"/>
      <c r="AR129" s="259"/>
      <c r="AS129" s="259"/>
      <c r="AT129" s="262"/>
      <c r="AU129" s="262"/>
      <c r="AV129" s="262"/>
      <c r="AW129" s="262"/>
      <c r="AX129" s="262"/>
      <c r="AY129" s="262"/>
      <c r="AZ129" s="262"/>
      <c r="BA129" s="317"/>
      <c r="BB129" s="390"/>
    </row>
    <row r="130" spans="1:54" ht="24.95" customHeight="1">
      <c r="A130" s="322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28"/>
      <c r="AM130" s="329"/>
      <c r="AN130" s="25"/>
      <c r="AO130" s="24"/>
      <c r="AP130" s="258"/>
      <c r="AQ130" s="259"/>
      <c r="AR130" s="259"/>
      <c r="AS130" s="259"/>
      <c r="AT130" s="262"/>
      <c r="AU130" s="262"/>
      <c r="AV130" s="262"/>
      <c r="AW130" s="262"/>
      <c r="AX130" s="262"/>
      <c r="AY130" s="262"/>
      <c r="AZ130" s="262"/>
      <c r="BA130" s="317"/>
      <c r="BB130" s="390"/>
    </row>
    <row r="131" spans="1:54" ht="24.95" customHeight="1">
      <c r="A131" s="322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28"/>
      <c r="AM131" s="329"/>
      <c r="AN131" s="25"/>
      <c r="AO131" s="24"/>
      <c r="AP131" s="258"/>
      <c r="AQ131" s="259"/>
      <c r="AR131" s="259"/>
      <c r="AS131" s="259"/>
      <c r="AT131" s="262"/>
      <c r="AU131" s="262"/>
      <c r="AV131" s="262"/>
      <c r="AW131" s="262"/>
      <c r="AX131" s="262"/>
      <c r="AY131" s="262"/>
      <c r="AZ131" s="262"/>
      <c r="BA131" s="317"/>
      <c r="BB131" s="390"/>
    </row>
    <row r="132" spans="1:54" ht="24.95" customHeight="1">
      <c r="A132" s="322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28"/>
      <c r="AM132" s="329"/>
      <c r="AN132" s="25"/>
      <c r="AO132" s="24"/>
      <c r="AP132" s="258"/>
      <c r="AQ132" s="259"/>
      <c r="AR132" s="259"/>
      <c r="AS132" s="259"/>
      <c r="AT132" s="262"/>
      <c r="AU132" s="262"/>
      <c r="AV132" s="262"/>
      <c r="AW132" s="262"/>
      <c r="AX132" s="262"/>
      <c r="AY132" s="262"/>
      <c r="AZ132" s="262"/>
      <c r="BA132" s="317"/>
      <c r="BB132" s="390"/>
    </row>
    <row r="133" spans="1:54" ht="24.95" customHeight="1">
      <c r="A133" s="322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28"/>
      <c r="AM133" s="329"/>
      <c r="AN133" s="25"/>
      <c r="AO133" s="24"/>
      <c r="AP133" s="258"/>
      <c r="AQ133" s="259"/>
      <c r="AR133" s="259"/>
      <c r="AS133" s="259"/>
      <c r="AT133" s="262"/>
      <c r="AU133" s="262"/>
      <c r="AV133" s="262"/>
      <c r="AW133" s="262"/>
      <c r="AX133" s="262"/>
      <c r="AY133" s="262"/>
      <c r="AZ133" s="262"/>
      <c r="BA133" s="317"/>
      <c r="BB133" s="390"/>
    </row>
    <row r="134" spans="1:54" ht="24.95" customHeight="1">
      <c r="A134" s="322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28"/>
      <c r="AM134" s="329"/>
      <c r="AN134" s="25"/>
      <c r="AO134" s="24"/>
      <c r="AP134" s="258"/>
      <c r="AQ134" s="259"/>
      <c r="AR134" s="259"/>
      <c r="AS134" s="259"/>
      <c r="AT134" s="262"/>
      <c r="AU134" s="262"/>
      <c r="AV134" s="262"/>
      <c r="AW134" s="262"/>
      <c r="AX134" s="262"/>
      <c r="AY134" s="262"/>
      <c r="AZ134" s="262"/>
      <c r="BA134" s="317"/>
      <c r="BB134" s="390"/>
    </row>
    <row r="135" spans="1:54" ht="24.95" customHeight="1">
      <c r="A135" s="322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28"/>
      <c r="AM135" s="329"/>
      <c r="AN135" s="25"/>
      <c r="AO135" s="24"/>
      <c r="AP135" s="258"/>
      <c r="AQ135" s="259"/>
      <c r="AR135" s="259"/>
      <c r="AS135" s="259"/>
      <c r="AT135" s="262"/>
      <c r="AU135" s="262"/>
      <c r="AV135" s="262"/>
      <c r="AW135" s="262"/>
      <c r="AX135" s="262"/>
      <c r="AY135" s="262"/>
      <c r="AZ135" s="262"/>
      <c r="BA135" s="317"/>
      <c r="BB135" s="390"/>
    </row>
    <row r="136" spans="1:54" ht="24.95" customHeight="1">
      <c r="A136" s="322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28"/>
      <c r="AM136" s="329"/>
      <c r="AN136" s="25"/>
      <c r="AO136" s="24"/>
      <c r="AP136" s="258"/>
      <c r="AQ136" s="259"/>
      <c r="AR136" s="259"/>
      <c r="AS136" s="259"/>
      <c r="AT136" s="262"/>
      <c r="AU136" s="262"/>
      <c r="AV136" s="262"/>
      <c r="AW136" s="262"/>
      <c r="AX136" s="262"/>
      <c r="AY136" s="262"/>
      <c r="AZ136" s="262"/>
      <c r="BA136" s="317"/>
      <c r="BB136" s="390"/>
    </row>
    <row r="137" spans="1:54" ht="24.95" customHeight="1">
      <c r="A137" s="322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28"/>
      <c r="AM137" s="329"/>
      <c r="AN137" s="25"/>
      <c r="AO137" s="24"/>
      <c r="AP137" s="258"/>
      <c r="AQ137" s="259"/>
      <c r="AR137" s="259"/>
      <c r="AS137" s="259"/>
      <c r="AT137" s="262"/>
      <c r="AU137" s="262"/>
      <c r="AV137" s="262"/>
      <c r="AW137" s="262"/>
      <c r="AX137" s="262"/>
      <c r="AY137" s="262"/>
      <c r="AZ137" s="262"/>
      <c r="BA137" s="317"/>
      <c r="BB137" s="390"/>
    </row>
    <row r="138" spans="1:54" ht="24.95" customHeight="1">
      <c r="A138" s="322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28"/>
      <c r="AM138" s="329"/>
      <c r="AN138" s="25"/>
      <c r="AO138" s="24"/>
      <c r="AP138" s="258"/>
      <c r="AQ138" s="259"/>
      <c r="AR138" s="259"/>
      <c r="AS138" s="259"/>
      <c r="AT138" s="262"/>
      <c r="AU138" s="262"/>
      <c r="AV138" s="262"/>
      <c r="AW138" s="262"/>
      <c r="AX138" s="262"/>
      <c r="AY138" s="262"/>
      <c r="AZ138" s="262"/>
      <c r="BA138" s="317"/>
      <c r="BB138" s="390"/>
    </row>
    <row r="139" spans="1:54" ht="24.95" customHeight="1">
      <c r="A139" s="322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28"/>
      <c r="AM139" s="329"/>
      <c r="AN139" s="25"/>
      <c r="AO139" s="24"/>
      <c r="AP139" s="258"/>
      <c r="AQ139" s="259"/>
      <c r="AR139" s="259"/>
      <c r="AS139" s="259"/>
      <c r="AT139" s="262"/>
      <c r="AU139" s="262"/>
      <c r="AV139" s="262"/>
      <c r="AW139" s="262"/>
      <c r="AX139" s="262"/>
      <c r="AY139" s="262"/>
      <c r="AZ139" s="262"/>
      <c r="BA139" s="317"/>
      <c r="BB139" s="390"/>
    </row>
    <row r="140" spans="1:54" ht="24.95" customHeight="1">
      <c r="A140" s="322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28"/>
      <c r="AM140" s="329"/>
      <c r="AN140" s="25"/>
      <c r="AO140" s="24"/>
      <c r="AP140" s="258"/>
      <c r="AQ140" s="259"/>
      <c r="AR140" s="259"/>
      <c r="AS140" s="259"/>
      <c r="AT140" s="262"/>
      <c r="AU140" s="262"/>
      <c r="AV140" s="262"/>
      <c r="AW140" s="262"/>
      <c r="AX140" s="262"/>
      <c r="AY140" s="262"/>
      <c r="AZ140" s="262"/>
      <c r="BA140" s="317"/>
      <c r="BB140" s="390"/>
    </row>
    <row r="141" spans="1:54" ht="24.95" customHeight="1">
      <c r="A141" s="322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28"/>
      <c r="AM141" s="329"/>
      <c r="AN141" s="25"/>
      <c r="AO141" s="24"/>
      <c r="AP141" s="258"/>
      <c r="AQ141" s="259"/>
      <c r="AR141" s="259"/>
      <c r="AS141" s="259"/>
      <c r="AT141" s="262"/>
      <c r="AU141" s="262"/>
      <c r="AV141" s="262"/>
      <c r="AW141" s="262"/>
      <c r="AX141" s="262"/>
      <c r="AY141" s="262"/>
      <c r="AZ141" s="262"/>
      <c r="BA141" s="317"/>
      <c r="BB141" s="390"/>
    </row>
    <row r="142" spans="1:54" ht="24.95" customHeight="1">
      <c r="A142" s="322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28"/>
      <c r="AM142" s="329"/>
      <c r="AN142" s="25"/>
      <c r="AO142" s="24"/>
      <c r="AP142" s="258"/>
      <c r="AQ142" s="259"/>
      <c r="AR142" s="259"/>
      <c r="AS142" s="259"/>
      <c r="AT142" s="262"/>
      <c r="AU142" s="262"/>
      <c r="AV142" s="262"/>
      <c r="AW142" s="262"/>
      <c r="AX142" s="262"/>
      <c r="AY142" s="262"/>
      <c r="AZ142" s="262"/>
      <c r="BA142" s="317"/>
      <c r="BB142" s="390"/>
    </row>
    <row r="143" spans="1:54" ht="24.95" customHeight="1">
      <c r="A143" s="322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28"/>
      <c r="AM143" s="329"/>
      <c r="AN143" s="25"/>
      <c r="AO143" s="24"/>
      <c r="AP143" s="258"/>
      <c r="AQ143" s="259"/>
      <c r="AR143" s="259"/>
      <c r="AS143" s="259"/>
      <c r="AT143" s="262"/>
      <c r="AU143" s="262"/>
      <c r="AV143" s="262"/>
      <c r="AW143" s="262"/>
      <c r="AX143" s="262"/>
      <c r="AY143" s="262"/>
      <c r="AZ143" s="262"/>
      <c r="BA143" s="317"/>
      <c r="BB143" s="390"/>
    </row>
    <row r="144" spans="1:54" ht="24.95" customHeight="1">
      <c r="A144" s="322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28"/>
      <c r="AM144" s="329"/>
      <c r="AN144" s="25"/>
      <c r="AO144" s="24"/>
      <c r="AP144" s="258"/>
      <c r="AQ144" s="259"/>
      <c r="AR144" s="259"/>
      <c r="AS144" s="259"/>
      <c r="AT144" s="262"/>
      <c r="AU144" s="262"/>
      <c r="AV144" s="262"/>
      <c r="AW144" s="262"/>
      <c r="AX144" s="262"/>
      <c r="AY144" s="262"/>
      <c r="AZ144" s="262"/>
      <c r="BA144" s="317"/>
      <c r="BB144" s="390"/>
    </row>
    <row r="145" spans="1:54" ht="24.95" customHeight="1">
      <c r="A145" s="322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28"/>
      <c r="AM145" s="329"/>
      <c r="AN145" s="25"/>
      <c r="AO145" s="24"/>
      <c r="AP145" s="258"/>
      <c r="AQ145" s="259"/>
      <c r="AR145" s="259"/>
      <c r="AS145" s="259"/>
      <c r="AT145" s="262"/>
      <c r="AU145" s="262"/>
      <c r="AV145" s="262"/>
      <c r="AW145" s="262"/>
      <c r="AX145" s="262"/>
      <c r="AY145" s="262"/>
      <c r="AZ145" s="262"/>
      <c r="BA145" s="317"/>
      <c r="BB145" s="390"/>
    </row>
    <row r="146" spans="1:54" ht="24.95" customHeight="1">
      <c r="A146" s="322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28"/>
      <c r="AM146" s="329"/>
      <c r="AN146" s="25"/>
      <c r="AO146" s="24"/>
      <c r="AP146" s="258"/>
      <c r="AQ146" s="259"/>
      <c r="AR146" s="259"/>
      <c r="AS146" s="259"/>
      <c r="AT146" s="262"/>
      <c r="AU146" s="262"/>
      <c r="AV146" s="262"/>
      <c r="AW146" s="262"/>
      <c r="AX146" s="262"/>
      <c r="AY146" s="262"/>
      <c r="AZ146" s="262"/>
      <c r="BA146" s="317"/>
      <c r="BB146" s="390"/>
    </row>
    <row r="147" spans="1:54" ht="24.95" customHeight="1">
      <c r="A147" s="322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28"/>
      <c r="AM147" s="329"/>
      <c r="AN147" s="25"/>
      <c r="AO147" s="24"/>
      <c r="AP147" s="258"/>
      <c r="AQ147" s="259"/>
      <c r="AR147" s="259"/>
      <c r="AS147" s="259"/>
      <c r="AT147" s="262"/>
      <c r="AU147" s="262"/>
      <c r="AV147" s="262"/>
      <c r="AW147" s="262"/>
      <c r="AX147" s="262"/>
      <c r="AY147" s="262"/>
      <c r="AZ147" s="262"/>
      <c r="BA147" s="317"/>
      <c r="BB147" s="390"/>
    </row>
    <row r="148" spans="1:54" ht="24.95" customHeight="1">
      <c r="A148" s="322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28"/>
      <c r="AM148" s="329"/>
      <c r="AN148" s="25"/>
      <c r="AO148" s="24"/>
      <c r="AP148" s="258"/>
      <c r="AQ148" s="259"/>
      <c r="AR148" s="259"/>
      <c r="AS148" s="259"/>
      <c r="AT148" s="262"/>
      <c r="AU148" s="262"/>
      <c r="AV148" s="262"/>
      <c r="AW148" s="262"/>
      <c r="AX148" s="262"/>
      <c r="AY148" s="262"/>
      <c r="AZ148" s="262"/>
      <c r="BA148" s="317"/>
      <c r="BB148" s="390"/>
    </row>
    <row r="149" spans="1:54" ht="24.95" customHeight="1">
      <c r="A149" s="322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28"/>
      <c r="AM149" s="329"/>
      <c r="AN149" s="25"/>
      <c r="AO149" s="24"/>
      <c r="AP149" s="258"/>
      <c r="AQ149" s="259"/>
      <c r="AR149" s="259"/>
      <c r="AS149" s="259"/>
      <c r="AT149" s="262"/>
      <c r="AU149" s="262"/>
      <c r="AV149" s="262"/>
      <c r="AW149" s="262"/>
      <c r="AX149" s="262"/>
      <c r="AY149" s="262"/>
      <c r="AZ149" s="262"/>
      <c r="BA149" s="317"/>
      <c r="BB149" s="390"/>
    </row>
    <row r="150" spans="1:54" ht="24.95" customHeight="1">
      <c r="A150" s="322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28"/>
      <c r="AM150" s="329"/>
      <c r="AN150" s="25"/>
      <c r="AO150" s="24"/>
      <c r="AP150" s="258"/>
      <c r="AQ150" s="259"/>
      <c r="AR150" s="259"/>
      <c r="AS150" s="259"/>
      <c r="AT150" s="262"/>
      <c r="AU150" s="262"/>
      <c r="AV150" s="262"/>
      <c r="AW150" s="262"/>
      <c r="AX150" s="262"/>
      <c r="AY150" s="262"/>
      <c r="AZ150" s="262"/>
      <c r="BA150" s="317"/>
      <c r="BB150" s="390"/>
    </row>
    <row r="151" spans="1:54" ht="24.95" customHeight="1">
      <c r="A151" s="322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28"/>
      <c r="AM151" s="329"/>
      <c r="AN151" s="25"/>
      <c r="AO151" s="24"/>
      <c r="AP151" s="258"/>
      <c r="AQ151" s="259"/>
      <c r="AR151" s="259"/>
      <c r="AS151" s="259"/>
      <c r="AT151" s="262"/>
      <c r="AU151" s="262"/>
      <c r="AV151" s="262"/>
      <c r="AW151" s="262"/>
      <c r="AX151" s="262"/>
      <c r="AY151" s="262"/>
      <c r="AZ151" s="262"/>
      <c r="BA151" s="317"/>
      <c r="BB151" s="390"/>
    </row>
    <row r="152" spans="1:54" ht="24.95" customHeight="1">
      <c r="A152" s="322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28"/>
      <c r="AM152" s="329"/>
      <c r="AN152" s="25"/>
      <c r="AO152" s="24"/>
      <c r="AP152" s="258"/>
      <c r="AQ152" s="259"/>
      <c r="AR152" s="259"/>
      <c r="AS152" s="259"/>
      <c r="AT152" s="262"/>
      <c r="AU152" s="262"/>
      <c r="AV152" s="262"/>
      <c r="AW152" s="262"/>
      <c r="AX152" s="262"/>
      <c r="AY152" s="262"/>
      <c r="AZ152" s="262"/>
      <c r="BA152" s="317"/>
      <c r="BB152" s="390"/>
    </row>
    <row r="153" spans="1:54" ht="24.95" customHeight="1">
      <c r="A153" s="322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28"/>
      <c r="AM153" s="329"/>
      <c r="AN153" s="25"/>
      <c r="AO153" s="24"/>
      <c r="AP153" s="258"/>
      <c r="AQ153" s="259"/>
      <c r="AR153" s="259"/>
      <c r="AS153" s="259"/>
      <c r="AT153" s="262"/>
      <c r="AU153" s="262"/>
      <c r="AV153" s="262"/>
      <c r="AW153" s="262"/>
      <c r="AX153" s="262"/>
      <c r="AY153" s="262"/>
      <c r="AZ153" s="262"/>
      <c r="BA153" s="317"/>
      <c r="BB153" s="390"/>
    </row>
    <row r="154" spans="1:54" ht="24.95" customHeight="1">
      <c r="A154" s="322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28"/>
      <c r="AM154" s="329"/>
      <c r="AN154" s="25"/>
      <c r="AO154" s="24"/>
      <c r="AP154" s="258"/>
      <c r="AQ154" s="259"/>
      <c r="AR154" s="259"/>
      <c r="AS154" s="259"/>
      <c r="AT154" s="262"/>
      <c r="AU154" s="262"/>
      <c r="AV154" s="262"/>
      <c r="AW154" s="262"/>
      <c r="AX154" s="262"/>
      <c r="AY154" s="262"/>
      <c r="AZ154" s="262"/>
      <c r="BA154" s="317"/>
      <c r="BB154" s="390"/>
    </row>
    <row r="155" spans="1:54" ht="24.95" customHeight="1">
      <c r="A155" s="322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28"/>
      <c r="AM155" s="329"/>
      <c r="AN155" s="25"/>
      <c r="AO155" s="24"/>
      <c r="AP155" s="258"/>
      <c r="AQ155" s="259"/>
      <c r="AR155" s="259"/>
      <c r="AS155" s="259"/>
      <c r="AT155" s="262"/>
      <c r="AU155" s="262"/>
      <c r="AV155" s="262"/>
      <c r="AW155" s="262"/>
      <c r="AX155" s="262"/>
      <c r="AY155" s="262"/>
      <c r="AZ155" s="262"/>
      <c r="BA155" s="317"/>
      <c r="BB155" s="390"/>
    </row>
    <row r="156" spans="1:54" ht="24.95" customHeight="1">
      <c r="A156" s="322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28"/>
      <c r="AM156" s="329"/>
      <c r="AN156" s="25"/>
      <c r="AO156" s="24"/>
      <c r="AP156" s="258"/>
      <c r="AQ156" s="259"/>
      <c r="AR156" s="259"/>
      <c r="AS156" s="259"/>
      <c r="AT156" s="262"/>
      <c r="AU156" s="262"/>
      <c r="AV156" s="262"/>
      <c r="AW156" s="262"/>
      <c r="AX156" s="262"/>
      <c r="AY156" s="262"/>
      <c r="AZ156" s="262"/>
      <c r="BA156" s="317"/>
      <c r="BB156" s="390"/>
    </row>
    <row r="157" spans="1:54" ht="24.95" customHeight="1">
      <c r="A157" s="322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28"/>
      <c r="AM157" s="329"/>
      <c r="AN157" s="25"/>
      <c r="AO157" s="24"/>
      <c r="AP157" s="258"/>
      <c r="AQ157" s="259"/>
      <c r="AR157" s="259"/>
      <c r="AS157" s="259"/>
      <c r="AT157" s="262"/>
      <c r="AU157" s="262"/>
      <c r="AV157" s="262"/>
      <c r="AW157" s="262"/>
      <c r="AX157" s="262"/>
      <c r="AY157" s="262"/>
      <c r="AZ157" s="262"/>
      <c r="BA157" s="317"/>
      <c r="BB157" s="390"/>
    </row>
    <row r="158" spans="1:54" ht="24.95" customHeight="1">
      <c r="A158" s="322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28"/>
      <c r="AM158" s="329"/>
      <c r="AN158" s="25"/>
      <c r="AO158" s="24"/>
      <c r="AP158" s="258"/>
      <c r="AQ158" s="259"/>
      <c r="AR158" s="259"/>
      <c r="AS158" s="259"/>
      <c r="AT158" s="262"/>
      <c r="AU158" s="262"/>
      <c r="AV158" s="262"/>
      <c r="AW158" s="262"/>
      <c r="AX158" s="262"/>
      <c r="AY158" s="262"/>
      <c r="AZ158" s="262"/>
      <c r="BA158" s="317"/>
      <c r="BB158" s="390"/>
    </row>
    <row r="159" spans="1:54" ht="24.95" customHeight="1">
      <c r="A159" s="322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28"/>
      <c r="AM159" s="329"/>
      <c r="AN159" s="25"/>
      <c r="AO159" s="24"/>
      <c r="AP159" s="258"/>
      <c r="AQ159" s="259"/>
      <c r="AR159" s="259"/>
      <c r="AS159" s="259"/>
      <c r="AT159" s="262"/>
      <c r="AU159" s="262"/>
      <c r="AV159" s="262"/>
      <c r="AW159" s="262"/>
      <c r="AX159" s="262"/>
      <c r="AY159" s="262"/>
      <c r="AZ159" s="262"/>
      <c r="BA159" s="317"/>
      <c r="BB159" s="390"/>
    </row>
    <row r="160" spans="1:54" ht="24.95" customHeight="1">
      <c r="A160" s="322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28"/>
      <c r="AM160" s="329"/>
      <c r="AN160" s="25"/>
      <c r="AO160" s="24"/>
      <c r="AP160" s="258"/>
      <c r="AQ160" s="259"/>
      <c r="AR160" s="259"/>
      <c r="AS160" s="259"/>
      <c r="AT160" s="262"/>
      <c r="AU160" s="262"/>
      <c r="AV160" s="262"/>
      <c r="AW160" s="262"/>
      <c r="AX160" s="262"/>
      <c r="AY160" s="262"/>
      <c r="AZ160" s="262"/>
      <c r="BA160" s="317"/>
      <c r="BB160" s="390"/>
    </row>
    <row r="161" spans="1:54" ht="24.95" customHeight="1">
      <c r="A161" s="322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28"/>
      <c r="AM161" s="329"/>
      <c r="AN161" s="25"/>
      <c r="AO161" s="24"/>
      <c r="AP161" s="258"/>
      <c r="AQ161" s="259"/>
      <c r="AR161" s="259"/>
      <c r="AS161" s="259"/>
      <c r="AT161" s="262"/>
      <c r="AU161" s="262"/>
      <c r="AV161" s="262"/>
      <c r="AW161" s="262"/>
      <c r="AX161" s="262"/>
      <c r="AY161" s="262"/>
      <c r="AZ161" s="262"/>
      <c r="BA161" s="317"/>
      <c r="BB161" s="390"/>
    </row>
    <row r="162" spans="1:54" ht="24.95" customHeight="1">
      <c r="A162" s="322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28"/>
      <c r="AM162" s="329"/>
      <c r="AN162" s="25"/>
      <c r="AO162" s="24"/>
      <c r="AP162" s="258"/>
      <c r="AQ162" s="259"/>
      <c r="AR162" s="259"/>
      <c r="AS162" s="259"/>
      <c r="AT162" s="262"/>
      <c r="AU162" s="262"/>
      <c r="AV162" s="262"/>
      <c r="AW162" s="262"/>
      <c r="AX162" s="262"/>
      <c r="AY162" s="262"/>
      <c r="AZ162" s="262"/>
      <c r="BA162" s="317"/>
      <c r="BB162" s="390"/>
    </row>
    <row r="163" spans="1:54" ht="24.95" customHeight="1">
      <c r="A163" s="322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28"/>
      <c r="AM163" s="329"/>
      <c r="AN163" s="25"/>
      <c r="AO163" s="24"/>
      <c r="AP163" s="258"/>
      <c r="AQ163" s="259"/>
      <c r="AR163" s="259"/>
      <c r="AS163" s="259"/>
      <c r="AT163" s="262"/>
      <c r="AU163" s="262"/>
      <c r="AV163" s="262"/>
      <c r="AW163" s="262"/>
      <c r="AX163" s="262"/>
      <c r="AY163" s="262"/>
      <c r="AZ163" s="262"/>
      <c r="BA163" s="317"/>
      <c r="BB163" s="390"/>
    </row>
    <row r="164" spans="1:54" ht="24.95" customHeight="1">
      <c r="A164" s="322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28"/>
      <c r="AM164" s="329"/>
      <c r="AN164" s="25"/>
      <c r="AO164" s="24"/>
      <c r="AP164" s="258"/>
      <c r="AQ164" s="259"/>
      <c r="AR164" s="259"/>
      <c r="AS164" s="259"/>
      <c r="AT164" s="262"/>
      <c r="AU164" s="262"/>
      <c r="AV164" s="262"/>
      <c r="AW164" s="262"/>
      <c r="AX164" s="262"/>
      <c r="AY164" s="262"/>
      <c r="AZ164" s="262"/>
      <c r="BA164" s="317"/>
      <c r="BB164" s="390"/>
    </row>
    <row r="165" spans="1:54" ht="24.95" customHeight="1">
      <c r="A165" s="322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28"/>
      <c r="AM165" s="329"/>
      <c r="AN165" s="25"/>
      <c r="AO165" s="24"/>
      <c r="AP165" s="258"/>
      <c r="AQ165" s="259"/>
      <c r="AR165" s="259"/>
      <c r="AS165" s="259"/>
      <c r="AT165" s="262"/>
      <c r="AU165" s="262"/>
      <c r="AV165" s="262"/>
      <c r="AW165" s="262"/>
      <c r="AX165" s="262"/>
      <c r="AY165" s="262"/>
      <c r="AZ165" s="262"/>
      <c r="BA165" s="317"/>
      <c r="BB165" s="390"/>
    </row>
    <row r="166" spans="1:54" ht="24.95" customHeight="1">
      <c r="A166" s="322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28"/>
      <c r="AM166" s="329"/>
      <c r="AN166" s="25"/>
      <c r="AO166" s="24"/>
      <c r="AP166" s="258"/>
      <c r="AQ166" s="259"/>
      <c r="AR166" s="259"/>
      <c r="AS166" s="259"/>
      <c r="AT166" s="262"/>
      <c r="AU166" s="262"/>
      <c r="AV166" s="262"/>
      <c r="AW166" s="262"/>
      <c r="AX166" s="262"/>
      <c r="AY166" s="262"/>
      <c r="AZ166" s="262"/>
      <c r="BA166" s="317"/>
      <c r="BB166" s="390"/>
    </row>
    <row r="167" spans="1:54" ht="24.95" customHeight="1">
      <c r="A167" s="322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28"/>
      <c r="AM167" s="329"/>
      <c r="AN167" s="25"/>
      <c r="AO167" s="24"/>
      <c r="AP167" s="258"/>
      <c r="AQ167" s="259"/>
      <c r="AR167" s="259"/>
      <c r="AS167" s="259"/>
      <c r="AT167" s="262"/>
      <c r="AU167" s="262"/>
      <c r="AV167" s="262"/>
      <c r="AW167" s="262"/>
      <c r="AX167" s="262"/>
      <c r="AY167" s="262"/>
      <c r="AZ167" s="262"/>
      <c r="BA167" s="317"/>
      <c r="BB167" s="390"/>
    </row>
    <row r="168" spans="1:54" ht="24.95" customHeight="1">
      <c r="A168" s="322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28"/>
      <c r="AM168" s="329"/>
      <c r="AN168" s="25"/>
      <c r="AO168" s="24"/>
      <c r="AP168" s="258"/>
      <c r="AQ168" s="259"/>
      <c r="AR168" s="259"/>
      <c r="AS168" s="259"/>
      <c r="AT168" s="262"/>
      <c r="AU168" s="262"/>
      <c r="AV168" s="262"/>
      <c r="AW168" s="262"/>
      <c r="AX168" s="262"/>
      <c r="AY168" s="262"/>
      <c r="AZ168" s="262"/>
      <c r="BA168" s="317"/>
      <c r="BB168" s="390"/>
    </row>
    <row r="169" spans="1:54" ht="24.95" customHeight="1">
      <c r="A169" s="322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28"/>
      <c r="AM169" s="329"/>
      <c r="AN169" s="25"/>
      <c r="AO169" s="24"/>
      <c r="AP169" s="258"/>
      <c r="AQ169" s="259"/>
      <c r="AR169" s="259"/>
      <c r="AS169" s="259"/>
      <c r="AT169" s="262"/>
      <c r="AU169" s="262"/>
      <c r="AV169" s="262"/>
      <c r="AW169" s="262"/>
      <c r="AX169" s="262"/>
      <c r="AY169" s="262"/>
      <c r="AZ169" s="262"/>
      <c r="BA169" s="317"/>
      <c r="BB169" s="390"/>
    </row>
    <row r="170" spans="1:54" ht="24.95" customHeight="1">
      <c r="A170" s="322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28"/>
      <c r="AM170" s="329"/>
      <c r="AN170" s="25"/>
      <c r="AO170" s="24"/>
      <c r="AP170" s="258"/>
      <c r="AQ170" s="259"/>
      <c r="AR170" s="259"/>
      <c r="AS170" s="259"/>
      <c r="AT170" s="262"/>
      <c r="AU170" s="262"/>
      <c r="AV170" s="262"/>
      <c r="AW170" s="262"/>
      <c r="AX170" s="262"/>
      <c r="AY170" s="262"/>
      <c r="AZ170" s="262"/>
      <c r="BA170" s="317"/>
      <c r="BB170" s="390"/>
    </row>
    <row r="171" spans="1:54" ht="24.95" customHeight="1">
      <c r="A171" s="322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28"/>
      <c r="AM171" s="329"/>
      <c r="AN171" s="25"/>
      <c r="AO171" s="24"/>
      <c r="AP171" s="258"/>
      <c r="AQ171" s="259"/>
      <c r="AR171" s="259"/>
      <c r="AS171" s="259"/>
      <c r="AT171" s="262"/>
      <c r="AU171" s="262"/>
      <c r="AV171" s="262"/>
      <c r="AW171" s="262"/>
      <c r="AX171" s="262"/>
      <c r="AY171" s="262"/>
      <c r="AZ171" s="262"/>
      <c r="BA171" s="317"/>
      <c r="BB171" s="390"/>
    </row>
    <row r="172" spans="1:54" ht="24.95" customHeight="1">
      <c r="A172" s="322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28"/>
      <c r="AM172" s="329"/>
      <c r="AN172" s="25"/>
      <c r="AO172" s="24"/>
      <c r="AP172" s="258"/>
      <c r="AQ172" s="259"/>
      <c r="AR172" s="259"/>
      <c r="AS172" s="259"/>
      <c r="AT172" s="262"/>
      <c r="AU172" s="262"/>
      <c r="AV172" s="262"/>
      <c r="AW172" s="262"/>
      <c r="AX172" s="262"/>
      <c r="AY172" s="262"/>
      <c r="AZ172" s="262"/>
      <c r="BA172" s="317"/>
      <c r="BB172" s="390"/>
    </row>
    <row r="173" spans="1:54" ht="24.95" customHeight="1">
      <c r="A173" s="322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28"/>
      <c r="AM173" s="329"/>
      <c r="AN173" s="25"/>
      <c r="AO173" s="24"/>
      <c r="AP173" s="258"/>
      <c r="AQ173" s="259"/>
      <c r="AR173" s="259"/>
      <c r="AS173" s="259"/>
      <c r="AT173" s="262"/>
      <c r="AU173" s="262"/>
      <c r="AV173" s="262"/>
      <c r="AW173" s="262"/>
      <c r="AX173" s="262"/>
      <c r="AY173" s="262"/>
      <c r="AZ173" s="262"/>
      <c r="BA173" s="317"/>
      <c r="BB173" s="390"/>
    </row>
    <row r="174" spans="1:54" ht="24.95" customHeight="1">
      <c r="A174" s="322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28"/>
      <c r="AM174" s="329"/>
      <c r="AN174" s="25"/>
      <c r="AO174" s="24"/>
      <c r="AP174" s="258"/>
      <c r="AQ174" s="259"/>
      <c r="AR174" s="259"/>
      <c r="AS174" s="259"/>
      <c r="AT174" s="262"/>
      <c r="AU174" s="262"/>
      <c r="AV174" s="262"/>
      <c r="AW174" s="262"/>
      <c r="AX174" s="262"/>
      <c r="AY174" s="262"/>
      <c r="AZ174" s="262"/>
      <c r="BA174" s="317"/>
      <c r="BB174" s="390"/>
    </row>
    <row r="175" spans="1:54" ht="24.95" customHeight="1">
      <c r="A175" s="322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28"/>
      <c r="AM175" s="329"/>
      <c r="AN175" s="25"/>
      <c r="AO175" s="24"/>
      <c r="AP175" s="258"/>
      <c r="AQ175" s="259"/>
      <c r="AR175" s="259"/>
      <c r="AS175" s="259"/>
      <c r="AT175" s="262"/>
      <c r="AU175" s="262"/>
      <c r="AV175" s="262"/>
      <c r="AW175" s="262"/>
      <c r="AX175" s="262"/>
      <c r="AY175" s="262"/>
      <c r="AZ175" s="262"/>
      <c r="BA175" s="317"/>
      <c r="BB175" s="390"/>
    </row>
    <row r="176" spans="1:54" ht="24.95" customHeight="1">
      <c r="A176" s="322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28"/>
      <c r="AM176" s="329"/>
      <c r="AN176" s="25"/>
      <c r="AO176" s="24"/>
      <c r="AP176" s="258"/>
      <c r="AQ176" s="259"/>
      <c r="AR176" s="259"/>
      <c r="AS176" s="259"/>
      <c r="AT176" s="262"/>
      <c r="AU176" s="262"/>
      <c r="AV176" s="262"/>
      <c r="AW176" s="262"/>
      <c r="AX176" s="262"/>
      <c r="AY176" s="262"/>
      <c r="AZ176" s="262"/>
      <c r="BA176" s="317"/>
      <c r="BB176" s="390"/>
    </row>
    <row r="177" spans="1:54" ht="24.95" customHeight="1">
      <c r="A177" s="322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28"/>
      <c r="AM177" s="329"/>
      <c r="AN177" s="25"/>
      <c r="AO177" s="24"/>
      <c r="AP177" s="258"/>
      <c r="AQ177" s="259"/>
      <c r="AR177" s="259"/>
      <c r="AS177" s="259"/>
      <c r="AT177" s="262"/>
      <c r="AU177" s="262"/>
      <c r="AV177" s="262"/>
      <c r="AW177" s="262"/>
      <c r="AX177" s="262"/>
      <c r="AY177" s="262"/>
      <c r="AZ177" s="262"/>
      <c r="BA177" s="317"/>
      <c r="BB177" s="390"/>
    </row>
    <row r="178" spans="1:54" ht="24.95" customHeight="1">
      <c r="A178" s="322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28"/>
      <c r="AM178" s="329"/>
      <c r="AN178" s="25"/>
      <c r="AO178" s="24"/>
      <c r="AP178" s="258"/>
      <c r="AQ178" s="259"/>
      <c r="AR178" s="259"/>
      <c r="AS178" s="259"/>
      <c r="AT178" s="262"/>
      <c r="AU178" s="262"/>
      <c r="AV178" s="262"/>
      <c r="AW178" s="262"/>
      <c r="AX178" s="262"/>
      <c r="AY178" s="262"/>
      <c r="AZ178" s="262"/>
      <c r="BA178" s="317"/>
      <c r="BB178" s="390"/>
    </row>
    <row r="179" spans="1:54" ht="24.95" customHeight="1">
      <c r="A179" s="322"/>
      <c r="B179" s="19"/>
      <c r="C179" s="19"/>
      <c r="D179" s="27"/>
      <c r="E179" s="27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/>
      <c r="AK179" s="31"/>
      <c r="AL179" s="328"/>
      <c r="AM179" s="329"/>
      <c r="AN179" s="25"/>
      <c r="AO179" s="24"/>
      <c r="AP179" s="258"/>
      <c r="AQ179" s="259"/>
      <c r="AR179" s="259"/>
      <c r="AS179" s="259"/>
      <c r="AT179" s="262"/>
      <c r="AU179" s="262"/>
      <c r="AV179" s="262"/>
      <c r="AW179" s="262"/>
      <c r="AX179" s="262"/>
      <c r="AY179" s="262"/>
      <c r="AZ179" s="262"/>
      <c r="BA179" s="317"/>
      <c r="BB179" s="390"/>
    </row>
    <row r="180" spans="1:54" ht="24.95" customHeight="1">
      <c r="A180" s="322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28"/>
      <c r="AM180" s="329"/>
      <c r="AN180" s="25"/>
      <c r="AO180" s="24"/>
      <c r="AP180" s="258"/>
      <c r="AQ180" s="259"/>
      <c r="AR180" s="259"/>
      <c r="AS180" s="259"/>
      <c r="AT180" s="262"/>
      <c r="AU180" s="262"/>
      <c r="AV180" s="262"/>
      <c r="AW180" s="262"/>
      <c r="AX180" s="262"/>
      <c r="AY180" s="262"/>
      <c r="AZ180" s="262"/>
      <c r="BA180" s="317"/>
      <c r="BB180" s="390"/>
    </row>
    <row r="181" spans="1:54" ht="24.95" customHeight="1">
      <c r="A181" s="322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28"/>
      <c r="AM181" s="329"/>
      <c r="AN181" s="25"/>
      <c r="AO181" s="24"/>
      <c r="AP181" s="258"/>
      <c r="AQ181" s="259"/>
      <c r="AR181" s="259"/>
      <c r="AS181" s="259"/>
      <c r="AT181" s="262"/>
      <c r="AU181" s="262"/>
      <c r="AV181" s="262"/>
      <c r="AW181" s="262"/>
      <c r="AX181" s="262"/>
      <c r="AY181" s="262"/>
      <c r="AZ181" s="262"/>
      <c r="BA181" s="317"/>
      <c r="BB181" s="390"/>
    </row>
    <row r="182" spans="1:54" ht="24.95" customHeight="1">
      <c r="A182" s="322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28"/>
      <c r="AM182" s="329"/>
      <c r="AN182" s="25"/>
      <c r="AO182" s="24"/>
      <c r="AP182" s="258"/>
      <c r="AQ182" s="259"/>
      <c r="AR182" s="259"/>
      <c r="AS182" s="259"/>
      <c r="AT182" s="262"/>
      <c r="AU182" s="262"/>
      <c r="AV182" s="262"/>
      <c r="AW182" s="262"/>
      <c r="AX182" s="262"/>
      <c r="AY182" s="262"/>
      <c r="AZ182" s="262"/>
      <c r="BA182" s="317"/>
      <c r="BB182" s="390"/>
    </row>
    <row r="183" spans="1:54" ht="24.95" customHeight="1">
      <c r="A183" s="322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28"/>
      <c r="AM183" s="329"/>
      <c r="AN183" s="25"/>
      <c r="AO183" s="24"/>
      <c r="AP183" s="258"/>
      <c r="AQ183" s="259"/>
      <c r="AR183" s="259"/>
      <c r="AS183" s="259"/>
      <c r="AT183" s="262"/>
      <c r="AU183" s="262"/>
      <c r="AV183" s="262"/>
      <c r="AW183" s="262"/>
      <c r="AX183" s="262"/>
      <c r="AY183" s="262"/>
      <c r="AZ183" s="262"/>
      <c r="BA183" s="317"/>
      <c r="BB183" s="390"/>
    </row>
    <row r="184" spans="1:54" ht="24.95" customHeight="1">
      <c r="A184" s="322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28"/>
      <c r="AM184" s="329"/>
      <c r="AN184" s="25"/>
      <c r="AO184" s="24"/>
      <c r="AP184" s="258"/>
      <c r="AQ184" s="259"/>
      <c r="AR184" s="259"/>
      <c r="AS184" s="259"/>
      <c r="AT184" s="262"/>
      <c r="AU184" s="262"/>
      <c r="AV184" s="262"/>
      <c r="AW184" s="262"/>
      <c r="AX184" s="262"/>
      <c r="AY184" s="262"/>
      <c r="AZ184" s="262"/>
      <c r="BA184" s="317"/>
      <c r="BB184" s="390"/>
    </row>
    <row r="185" spans="1:54" ht="24.95" customHeight="1">
      <c r="A185" s="322"/>
      <c r="B185" s="19"/>
      <c r="C185" s="19"/>
      <c r="D185" s="27"/>
      <c r="E185" s="27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8"/>
      <c r="AB185" s="28"/>
      <c r="AC185" s="28"/>
      <c r="AD185" s="28"/>
      <c r="AE185" s="28"/>
      <c r="AF185" s="28"/>
      <c r="AG185" s="28"/>
      <c r="AH185" s="28"/>
      <c r="AI185" s="29"/>
      <c r="AJ185" s="30"/>
      <c r="AK185" s="31"/>
      <c r="AL185" s="328"/>
      <c r="AM185" s="329"/>
      <c r="AN185" s="25"/>
      <c r="AO185" s="24"/>
      <c r="AP185" s="258"/>
      <c r="AQ185" s="259"/>
      <c r="AR185" s="259"/>
      <c r="AS185" s="259"/>
      <c r="AT185" s="262"/>
      <c r="AU185" s="262"/>
      <c r="AV185" s="262"/>
      <c r="AW185" s="262"/>
      <c r="AX185" s="262"/>
      <c r="AY185" s="262"/>
      <c r="AZ185" s="262"/>
      <c r="BA185" s="317"/>
      <c r="BB185" s="390"/>
    </row>
    <row r="186" spans="1:54" ht="24.95" customHeight="1">
      <c r="A186" s="322"/>
      <c r="B186" s="19"/>
      <c r="C186" s="19"/>
      <c r="D186" s="27"/>
      <c r="E186" s="27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8"/>
      <c r="AB186" s="28"/>
      <c r="AC186" s="28"/>
      <c r="AD186" s="28"/>
      <c r="AE186" s="28"/>
      <c r="AF186" s="28"/>
      <c r="AG186" s="28"/>
      <c r="AH186" s="28"/>
      <c r="AI186" s="29"/>
      <c r="AJ186" s="30"/>
      <c r="AK186" s="31"/>
      <c r="AL186" s="328"/>
      <c r="AM186" s="329"/>
      <c r="AN186" s="25"/>
      <c r="AO186" s="24"/>
      <c r="AP186" s="258"/>
      <c r="AQ186" s="259"/>
      <c r="AR186" s="259"/>
      <c r="AS186" s="259"/>
      <c r="AT186" s="262"/>
      <c r="AU186" s="262"/>
      <c r="AV186" s="262"/>
      <c r="AW186" s="262"/>
      <c r="AX186" s="262"/>
      <c r="AY186" s="262"/>
      <c r="AZ186" s="262"/>
      <c r="BA186" s="317"/>
      <c r="BB186" s="390"/>
    </row>
    <row r="187" spans="1:54" ht="24.95" customHeight="1">
      <c r="A187" s="322"/>
      <c r="B187" s="19"/>
      <c r="C187" s="19"/>
      <c r="D187" s="27"/>
      <c r="E187" s="27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8"/>
      <c r="AB187" s="28"/>
      <c r="AC187" s="28"/>
      <c r="AD187" s="28"/>
      <c r="AE187" s="28"/>
      <c r="AF187" s="28"/>
      <c r="AG187" s="28"/>
      <c r="AH187" s="28"/>
      <c r="AI187" s="29"/>
      <c r="AJ187" s="30"/>
      <c r="AK187" s="31"/>
      <c r="AL187" s="328"/>
      <c r="AM187" s="329"/>
      <c r="AN187" s="25"/>
      <c r="AO187" s="24"/>
      <c r="AP187" s="258"/>
      <c r="AQ187" s="259"/>
      <c r="AR187" s="259"/>
      <c r="AS187" s="259"/>
      <c r="AT187" s="262"/>
      <c r="AU187" s="262"/>
      <c r="AV187" s="262"/>
      <c r="AW187" s="262"/>
      <c r="AX187" s="262"/>
      <c r="AY187" s="262"/>
      <c r="AZ187" s="262"/>
      <c r="BA187" s="317"/>
      <c r="BB187" s="390"/>
    </row>
    <row r="188" spans="1:54" ht="24.95" customHeight="1">
      <c r="A188" s="322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28"/>
      <c r="AM188" s="329"/>
      <c r="AN188" s="25"/>
      <c r="AO188" s="24"/>
      <c r="AP188" s="258"/>
      <c r="AQ188" s="259"/>
      <c r="AR188" s="259"/>
      <c r="AS188" s="259"/>
      <c r="AT188" s="262"/>
      <c r="AU188" s="262"/>
      <c r="AV188" s="262"/>
      <c r="AW188" s="262"/>
      <c r="AX188" s="262"/>
      <c r="AY188" s="262"/>
      <c r="AZ188" s="262"/>
      <c r="BA188" s="317"/>
      <c r="BB188" s="390"/>
    </row>
    <row r="189" spans="1:54" ht="24.95" customHeight="1">
      <c r="A189" s="322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28"/>
      <c r="AM189" s="329"/>
      <c r="AN189" s="25"/>
      <c r="AO189" s="24"/>
      <c r="AP189" s="258"/>
      <c r="AQ189" s="259"/>
      <c r="AR189" s="259"/>
      <c r="AS189" s="259"/>
      <c r="AT189" s="262"/>
      <c r="AU189" s="262"/>
      <c r="AV189" s="262"/>
      <c r="AW189" s="262"/>
      <c r="AX189" s="262"/>
      <c r="AY189" s="262"/>
      <c r="AZ189" s="262"/>
      <c r="BA189" s="317"/>
      <c r="BB189" s="390"/>
    </row>
    <row r="190" spans="1:54" ht="24.95" customHeight="1">
      <c r="A190" s="322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28"/>
      <c r="AM190" s="329"/>
      <c r="AN190" s="25"/>
      <c r="AO190" s="24"/>
      <c r="AP190" s="258"/>
      <c r="AQ190" s="259"/>
      <c r="AR190" s="259"/>
      <c r="AS190" s="259"/>
      <c r="AT190" s="262"/>
      <c r="AU190" s="262"/>
      <c r="AV190" s="262"/>
      <c r="AW190" s="262"/>
      <c r="AX190" s="262"/>
      <c r="AY190" s="262"/>
      <c r="AZ190" s="262"/>
      <c r="BA190" s="317"/>
      <c r="BB190" s="390"/>
    </row>
    <row r="191" spans="1:54" ht="24.95" customHeight="1">
      <c r="A191" s="322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28"/>
      <c r="AM191" s="329"/>
      <c r="AN191" s="25"/>
      <c r="AO191" s="24"/>
      <c r="AP191" s="258"/>
      <c r="AQ191" s="259"/>
      <c r="AR191" s="259"/>
      <c r="AS191" s="259"/>
      <c r="AT191" s="262"/>
      <c r="AU191" s="262"/>
      <c r="AV191" s="262"/>
      <c r="AW191" s="262"/>
      <c r="AX191" s="262"/>
      <c r="AY191" s="262"/>
      <c r="AZ191" s="262"/>
      <c r="BA191" s="317"/>
      <c r="BB191" s="390"/>
    </row>
    <row r="192" spans="1:54" ht="24.95" customHeight="1">
      <c r="A192" s="322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28"/>
      <c r="AM192" s="329"/>
      <c r="AN192" s="25"/>
      <c r="AO192" s="24"/>
      <c r="AP192" s="258"/>
      <c r="AQ192" s="259"/>
      <c r="AR192" s="259"/>
      <c r="AS192" s="259"/>
      <c r="AT192" s="262"/>
      <c r="AU192" s="262"/>
      <c r="AV192" s="262"/>
      <c r="AW192" s="262"/>
      <c r="AX192" s="262"/>
      <c r="AY192" s="262"/>
      <c r="AZ192" s="262"/>
      <c r="BA192" s="317"/>
      <c r="BB192" s="390"/>
    </row>
    <row r="193" spans="1:54" ht="24.95" customHeight="1">
      <c r="A193" s="322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28"/>
      <c r="AM193" s="329"/>
      <c r="AN193" s="25"/>
      <c r="AO193" s="24"/>
      <c r="AP193" s="258"/>
      <c r="AQ193" s="259"/>
      <c r="AR193" s="259"/>
      <c r="AS193" s="259"/>
      <c r="AT193" s="262"/>
      <c r="AU193" s="262"/>
      <c r="AV193" s="262"/>
      <c r="AW193" s="262"/>
      <c r="AX193" s="262"/>
      <c r="AY193" s="262"/>
      <c r="AZ193" s="262"/>
      <c r="BA193" s="317"/>
      <c r="BB193" s="390"/>
    </row>
    <row r="194" spans="1:54" ht="24.95" customHeight="1">
      <c r="A194" s="322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28"/>
      <c r="AM194" s="329"/>
      <c r="AN194" s="25"/>
      <c r="AO194" s="24"/>
      <c r="AP194" s="258"/>
      <c r="AQ194" s="259"/>
      <c r="AR194" s="259"/>
      <c r="AS194" s="259"/>
      <c r="AT194" s="262"/>
      <c r="AU194" s="262"/>
      <c r="AV194" s="262"/>
      <c r="AW194" s="262"/>
      <c r="AX194" s="262"/>
      <c r="AY194" s="262"/>
      <c r="AZ194" s="262"/>
      <c r="BA194" s="317"/>
      <c r="BB194" s="390"/>
    </row>
    <row r="195" spans="1:54" ht="24.95" customHeight="1">
      <c r="A195" s="322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28"/>
      <c r="AM195" s="329"/>
      <c r="AN195" s="25"/>
      <c r="AO195" s="24"/>
      <c r="AP195" s="258"/>
      <c r="AQ195" s="259"/>
      <c r="AR195" s="259"/>
      <c r="AS195" s="259"/>
      <c r="AT195" s="262"/>
      <c r="AU195" s="262"/>
      <c r="AV195" s="262"/>
      <c r="AW195" s="262"/>
      <c r="AX195" s="262"/>
      <c r="AY195" s="262"/>
      <c r="AZ195" s="262"/>
      <c r="BA195" s="317"/>
      <c r="BB195" s="390"/>
    </row>
    <row r="196" spans="1:54" ht="24.95" customHeight="1">
      <c r="A196" s="322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28"/>
      <c r="AM196" s="329"/>
      <c r="AN196" s="25"/>
      <c r="AO196" s="24"/>
      <c r="AP196" s="258"/>
      <c r="AQ196" s="259"/>
      <c r="AR196" s="259"/>
      <c r="AS196" s="259"/>
      <c r="AT196" s="262"/>
      <c r="AU196" s="262"/>
      <c r="AV196" s="262"/>
      <c r="AW196" s="262"/>
      <c r="AX196" s="262"/>
      <c r="AY196" s="262"/>
      <c r="AZ196" s="262"/>
      <c r="BA196" s="317"/>
      <c r="BB196" s="390"/>
    </row>
    <row r="197" spans="1:54" ht="24.95" customHeight="1">
      <c r="A197" s="322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28"/>
      <c r="AM197" s="329"/>
      <c r="AN197" s="25"/>
      <c r="AO197" s="24"/>
      <c r="AP197" s="258"/>
      <c r="AQ197" s="259"/>
      <c r="AR197" s="259"/>
      <c r="AS197" s="259"/>
      <c r="AT197" s="262"/>
      <c r="AU197" s="262"/>
      <c r="AV197" s="262"/>
      <c r="AW197" s="262"/>
      <c r="AX197" s="262"/>
      <c r="AY197" s="262"/>
      <c r="AZ197" s="262"/>
      <c r="BA197" s="317"/>
      <c r="BB197" s="390"/>
    </row>
    <row r="198" spans="1:54" ht="24.95" customHeight="1">
      <c r="A198" s="322"/>
      <c r="B198" s="19"/>
      <c r="C198" s="19"/>
      <c r="D198" s="27"/>
      <c r="E198" s="27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8"/>
      <c r="AB198" s="28"/>
      <c r="AC198" s="28"/>
      <c r="AD198" s="28"/>
      <c r="AE198" s="28"/>
      <c r="AF198" s="28"/>
      <c r="AG198" s="28"/>
      <c r="AH198" s="28"/>
      <c r="AI198" s="29"/>
      <c r="AJ198" s="30"/>
      <c r="AK198" s="31"/>
      <c r="AL198" s="328"/>
      <c r="AM198" s="329"/>
      <c r="AN198" s="25"/>
      <c r="AO198" s="24"/>
      <c r="AP198" s="258"/>
      <c r="AQ198" s="259"/>
      <c r="AR198" s="259"/>
      <c r="AS198" s="259"/>
      <c r="AT198" s="262"/>
      <c r="AU198" s="262"/>
      <c r="AV198" s="262"/>
      <c r="AW198" s="262"/>
      <c r="AX198" s="262"/>
      <c r="AY198" s="262"/>
      <c r="AZ198" s="262"/>
      <c r="BA198" s="317"/>
      <c r="BB198" s="390"/>
    </row>
    <row r="199" spans="1:54" ht="24.95" customHeight="1">
      <c r="A199" s="322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28"/>
      <c r="AM199" s="329"/>
      <c r="AN199" s="25"/>
      <c r="AO199" s="24"/>
      <c r="AP199" s="258"/>
      <c r="AQ199" s="259"/>
      <c r="AR199" s="259"/>
      <c r="AS199" s="259"/>
      <c r="AT199" s="262"/>
      <c r="AU199" s="262"/>
      <c r="AV199" s="262"/>
      <c r="AW199" s="262"/>
      <c r="AX199" s="262"/>
      <c r="AY199" s="262"/>
      <c r="AZ199" s="262"/>
      <c r="BA199" s="317"/>
      <c r="BB199" s="390"/>
    </row>
    <row r="200" spans="1:54" ht="24.95" customHeight="1">
      <c r="A200" s="322"/>
      <c r="B200" s="19"/>
      <c r="C200" s="19"/>
      <c r="D200" s="27"/>
      <c r="E200" s="27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8"/>
      <c r="AB200" s="28"/>
      <c r="AC200" s="28"/>
      <c r="AD200" s="28"/>
      <c r="AE200" s="28"/>
      <c r="AF200" s="28"/>
      <c r="AG200" s="28"/>
      <c r="AH200" s="28"/>
      <c r="AI200" s="29"/>
      <c r="AJ200" s="30"/>
      <c r="AK200" s="31"/>
      <c r="AL200" s="328"/>
      <c r="AM200" s="329"/>
      <c r="AN200" s="25"/>
      <c r="AO200" s="24"/>
      <c r="AP200" s="258"/>
      <c r="AQ200" s="259"/>
      <c r="AR200" s="259"/>
      <c r="AS200" s="259"/>
      <c r="AT200" s="262"/>
      <c r="AU200" s="262"/>
      <c r="AV200" s="262"/>
      <c r="AW200" s="262"/>
      <c r="AX200" s="262"/>
      <c r="AY200" s="262"/>
      <c r="AZ200" s="262"/>
      <c r="BA200" s="317"/>
      <c r="BB200" s="390"/>
    </row>
    <row r="201" spans="1:54" ht="24.95" customHeight="1">
      <c r="A201" s="322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28"/>
      <c r="AM201" s="329"/>
      <c r="AN201" s="25"/>
      <c r="AO201" s="24"/>
      <c r="AP201" s="258"/>
      <c r="AQ201" s="259"/>
      <c r="AR201" s="259"/>
      <c r="AS201" s="259"/>
      <c r="AT201" s="262"/>
      <c r="AU201" s="262"/>
      <c r="AV201" s="262"/>
      <c r="AW201" s="262"/>
      <c r="AX201" s="262"/>
      <c r="AY201" s="262"/>
      <c r="AZ201" s="262"/>
      <c r="BA201" s="317"/>
      <c r="BB201" s="390"/>
    </row>
    <row r="202" spans="1:54" ht="24.95" customHeight="1">
      <c r="A202" s="322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28"/>
      <c r="AM202" s="329"/>
      <c r="AN202" s="25"/>
      <c r="AO202" s="24"/>
      <c r="AP202" s="258"/>
      <c r="AQ202" s="259"/>
      <c r="AR202" s="259"/>
      <c r="AS202" s="259"/>
      <c r="AT202" s="262"/>
      <c r="AU202" s="262"/>
      <c r="AV202" s="262"/>
      <c r="AW202" s="262"/>
      <c r="AX202" s="262"/>
      <c r="AY202" s="262"/>
      <c r="AZ202" s="262"/>
      <c r="BA202" s="317"/>
      <c r="BB202" s="390"/>
    </row>
    <row r="203" spans="1:54" ht="24.95" customHeight="1">
      <c r="A203" s="322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28"/>
      <c r="AM203" s="329"/>
      <c r="AN203" s="25"/>
      <c r="AO203" s="24"/>
      <c r="AP203" s="258"/>
      <c r="AQ203" s="259"/>
      <c r="AR203" s="259"/>
      <c r="AS203" s="259"/>
      <c r="AT203" s="262"/>
      <c r="AU203" s="262"/>
      <c r="AV203" s="262"/>
      <c r="AW203" s="262"/>
      <c r="AX203" s="262"/>
      <c r="AY203" s="262"/>
      <c r="AZ203" s="262"/>
      <c r="BA203" s="317"/>
      <c r="BB203" s="390"/>
    </row>
    <row r="204" spans="1:54" ht="24.95" customHeight="1">
      <c r="A204" s="322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28"/>
      <c r="AM204" s="329"/>
      <c r="AN204" s="25"/>
      <c r="AO204" s="24"/>
      <c r="AP204" s="258"/>
      <c r="AQ204" s="259"/>
      <c r="AR204" s="259"/>
      <c r="AS204" s="259"/>
      <c r="AT204" s="262"/>
      <c r="AU204" s="262"/>
      <c r="AV204" s="262"/>
      <c r="AW204" s="262"/>
      <c r="AX204" s="262"/>
      <c r="AY204" s="262"/>
      <c r="AZ204" s="262"/>
      <c r="BA204" s="317"/>
      <c r="BB204" s="390"/>
    </row>
    <row r="205" spans="1:54" ht="24.95" customHeight="1">
      <c r="A205" s="322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28"/>
      <c r="AM205" s="329"/>
      <c r="AN205" s="25"/>
      <c r="AO205" s="24"/>
      <c r="AP205" s="258"/>
      <c r="AQ205" s="259"/>
      <c r="AR205" s="259"/>
      <c r="AS205" s="259"/>
      <c r="AT205" s="262"/>
      <c r="AU205" s="262"/>
      <c r="AV205" s="262"/>
      <c r="AW205" s="262"/>
      <c r="AX205" s="262"/>
      <c r="AY205" s="262"/>
      <c r="AZ205" s="262"/>
      <c r="BA205" s="317"/>
      <c r="BB205" s="390"/>
    </row>
    <row r="206" spans="1:54" ht="24.95" customHeight="1">
      <c r="A206" s="322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28"/>
      <c r="AM206" s="329"/>
      <c r="AN206" s="25"/>
      <c r="AO206" s="24"/>
      <c r="AP206" s="258"/>
      <c r="AQ206" s="259"/>
      <c r="AR206" s="259"/>
      <c r="AS206" s="259"/>
      <c r="AT206" s="262"/>
      <c r="AU206" s="262"/>
      <c r="AV206" s="262"/>
      <c r="AW206" s="262"/>
      <c r="AX206" s="262"/>
      <c r="AY206" s="262"/>
      <c r="AZ206" s="262"/>
      <c r="BA206" s="317"/>
      <c r="BB206" s="390"/>
    </row>
    <row r="207" spans="1:54" ht="24.95" customHeight="1">
      <c r="A207" s="322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28"/>
      <c r="AM207" s="329"/>
      <c r="AN207" s="25"/>
      <c r="AO207" s="24"/>
      <c r="AP207" s="258"/>
      <c r="AQ207" s="259"/>
      <c r="AR207" s="259"/>
      <c r="AS207" s="259"/>
      <c r="AT207" s="262"/>
      <c r="AU207" s="262"/>
      <c r="AV207" s="262"/>
      <c r="AW207" s="262"/>
      <c r="AX207" s="262"/>
      <c r="AY207" s="262"/>
      <c r="AZ207" s="262"/>
      <c r="BA207" s="317"/>
      <c r="BB207" s="390"/>
    </row>
    <row r="208" spans="1:54" ht="24.95" customHeight="1">
      <c r="A208" s="322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28"/>
      <c r="AM208" s="329"/>
      <c r="AN208" s="25"/>
      <c r="AO208" s="24"/>
      <c r="AP208" s="258"/>
      <c r="AQ208" s="259"/>
      <c r="AR208" s="259"/>
      <c r="AS208" s="259"/>
      <c r="AT208" s="262"/>
      <c r="AU208" s="262"/>
      <c r="AV208" s="262"/>
      <c r="AW208" s="262"/>
      <c r="AX208" s="262"/>
      <c r="AY208" s="262"/>
      <c r="AZ208" s="262"/>
      <c r="BA208" s="317"/>
      <c r="BB208" s="390"/>
    </row>
    <row r="209" spans="1:54" ht="24.95" customHeight="1">
      <c r="A209" s="322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28"/>
      <c r="AM209" s="329"/>
      <c r="AN209" s="25"/>
      <c r="AO209" s="24"/>
      <c r="AP209" s="258"/>
      <c r="AQ209" s="259"/>
      <c r="AR209" s="259"/>
      <c r="AS209" s="259"/>
      <c r="AT209" s="262"/>
      <c r="AU209" s="262"/>
      <c r="AV209" s="262"/>
      <c r="AW209" s="262"/>
      <c r="AX209" s="262"/>
      <c r="AY209" s="262"/>
      <c r="AZ209" s="262"/>
      <c r="BA209" s="317"/>
      <c r="BB209" s="390"/>
    </row>
    <row r="210" spans="1:54" ht="24.95" customHeight="1">
      <c r="A210" s="322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28"/>
      <c r="AM210" s="329"/>
      <c r="AN210" s="25"/>
      <c r="AO210" s="24"/>
      <c r="AP210" s="258"/>
      <c r="AQ210" s="259"/>
      <c r="AR210" s="259"/>
      <c r="AS210" s="259"/>
      <c r="AT210" s="262"/>
      <c r="AU210" s="262"/>
      <c r="AV210" s="262"/>
      <c r="AW210" s="262"/>
      <c r="AX210" s="262"/>
      <c r="AY210" s="262"/>
      <c r="AZ210" s="262"/>
      <c r="BA210" s="317"/>
      <c r="BB210" s="390"/>
    </row>
    <row r="211" spans="1:54" ht="24.95" customHeight="1">
      <c r="A211" s="322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28"/>
      <c r="AM211" s="329"/>
      <c r="AN211" s="25"/>
      <c r="AO211" s="24"/>
      <c r="AP211" s="258"/>
      <c r="AQ211" s="259"/>
      <c r="AR211" s="259"/>
      <c r="AS211" s="259"/>
      <c r="AT211" s="262"/>
      <c r="AU211" s="262"/>
      <c r="AV211" s="262"/>
      <c r="AW211" s="262"/>
      <c r="AX211" s="262"/>
      <c r="AY211" s="262"/>
      <c r="AZ211" s="262"/>
      <c r="BA211" s="317"/>
      <c r="BB211" s="390"/>
    </row>
    <row r="212" spans="1:54" ht="24.95" customHeight="1">
      <c r="A212" s="322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28"/>
      <c r="AM212" s="329"/>
      <c r="AN212" s="25"/>
      <c r="AO212" s="24"/>
      <c r="AP212" s="258"/>
      <c r="AQ212" s="259"/>
      <c r="AR212" s="259"/>
      <c r="AS212" s="259"/>
      <c r="AT212" s="262"/>
      <c r="AU212" s="262"/>
      <c r="AV212" s="262"/>
      <c r="AW212" s="262"/>
      <c r="AX212" s="262"/>
      <c r="AY212" s="262"/>
      <c r="AZ212" s="262"/>
      <c r="BA212" s="317"/>
      <c r="BB212" s="390"/>
    </row>
    <row r="213" spans="1:54" ht="24.95" customHeight="1">
      <c r="A213" s="322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28"/>
      <c r="AM213" s="329"/>
      <c r="AN213" s="25"/>
      <c r="AO213" s="24"/>
      <c r="AP213" s="258"/>
      <c r="AQ213" s="259"/>
      <c r="AR213" s="259"/>
      <c r="AS213" s="259"/>
      <c r="AT213" s="262"/>
      <c r="AU213" s="262"/>
      <c r="AV213" s="262"/>
      <c r="AW213" s="262"/>
      <c r="AX213" s="262"/>
      <c r="AY213" s="262"/>
      <c r="AZ213" s="262"/>
      <c r="BA213" s="317"/>
      <c r="BB213" s="390"/>
    </row>
    <row r="214" spans="1:54" ht="24.95" customHeight="1">
      <c r="A214" s="322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28"/>
      <c r="AM214" s="329"/>
      <c r="AN214" s="25"/>
      <c r="AO214" s="24"/>
      <c r="AP214" s="258"/>
      <c r="AQ214" s="259"/>
      <c r="AR214" s="259"/>
      <c r="AS214" s="259"/>
      <c r="AT214" s="262"/>
      <c r="AU214" s="262"/>
      <c r="AV214" s="262"/>
      <c r="AW214" s="262"/>
      <c r="AX214" s="262"/>
      <c r="AY214" s="262"/>
      <c r="AZ214" s="262"/>
      <c r="BA214" s="317"/>
      <c r="BB214" s="390"/>
    </row>
    <row r="215" spans="1:54" ht="24.95" customHeight="1">
      <c r="A215" s="322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28"/>
      <c r="AM215" s="329"/>
      <c r="AN215" s="25"/>
      <c r="AO215" s="24"/>
      <c r="AP215" s="258"/>
      <c r="AQ215" s="259"/>
      <c r="AR215" s="259"/>
      <c r="AS215" s="259"/>
      <c r="AT215" s="262"/>
      <c r="AU215" s="262"/>
      <c r="AV215" s="262"/>
      <c r="AW215" s="262"/>
      <c r="AX215" s="262"/>
      <c r="AY215" s="262"/>
      <c r="AZ215" s="262"/>
      <c r="BA215" s="317"/>
      <c r="BB215" s="390"/>
    </row>
    <row r="216" spans="1:54" ht="24.95" customHeight="1">
      <c r="A216" s="322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28"/>
      <c r="AM216" s="329"/>
      <c r="AN216" s="25"/>
      <c r="AO216" s="24"/>
      <c r="AP216" s="258"/>
      <c r="AQ216" s="259"/>
      <c r="AR216" s="259"/>
      <c r="AS216" s="259"/>
      <c r="AT216" s="262"/>
      <c r="AU216" s="262"/>
      <c r="AV216" s="262"/>
      <c r="AW216" s="262"/>
      <c r="AX216" s="262"/>
      <c r="AY216" s="262"/>
      <c r="AZ216" s="262"/>
      <c r="BA216" s="317"/>
      <c r="BB216" s="390"/>
    </row>
    <row r="217" spans="1:54" ht="24.95" customHeight="1">
      <c r="A217" s="322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28"/>
      <c r="AM217" s="329"/>
      <c r="AN217" s="25"/>
      <c r="AO217" s="24"/>
      <c r="AP217" s="258"/>
      <c r="AQ217" s="259"/>
      <c r="AR217" s="259"/>
      <c r="AS217" s="259"/>
      <c r="AT217" s="262"/>
      <c r="AU217" s="262"/>
      <c r="AV217" s="262"/>
      <c r="AW217" s="262"/>
      <c r="AX217" s="262"/>
      <c r="AY217" s="262"/>
      <c r="AZ217" s="262"/>
      <c r="BA217" s="317"/>
      <c r="BB217" s="390"/>
    </row>
    <row r="218" spans="1:54" ht="24.95" customHeight="1">
      <c r="A218" s="322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28"/>
      <c r="AM218" s="329"/>
      <c r="AN218" s="25"/>
      <c r="AO218" s="24"/>
      <c r="AP218" s="258"/>
      <c r="AQ218" s="259"/>
      <c r="AR218" s="259"/>
      <c r="AS218" s="259"/>
      <c r="AT218" s="262"/>
      <c r="AU218" s="262"/>
      <c r="AV218" s="262"/>
      <c r="AW218" s="262"/>
      <c r="AX218" s="262"/>
      <c r="AY218" s="262"/>
      <c r="AZ218" s="262"/>
      <c r="BA218" s="317"/>
      <c r="BB218" s="390"/>
    </row>
    <row r="219" spans="1:54" ht="24.95" customHeight="1">
      <c r="A219" s="322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28"/>
      <c r="AM219" s="329"/>
      <c r="AN219" s="25"/>
      <c r="AO219" s="24"/>
      <c r="AP219" s="258"/>
      <c r="AQ219" s="259"/>
      <c r="AR219" s="259"/>
      <c r="AS219" s="259"/>
      <c r="AT219" s="262"/>
      <c r="AU219" s="262"/>
      <c r="AV219" s="262"/>
      <c r="AW219" s="262"/>
      <c r="AX219" s="262"/>
      <c r="AY219" s="262"/>
      <c r="AZ219" s="262"/>
      <c r="BA219" s="317"/>
      <c r="BB219" s="390"/>
    </row>
    <row r="220" spans="1:54" ht="24.95" customHeight="1">
      <c r="A220" s="322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28"/>
      <c r="AM220" s="329"/>
      <c r="AN220" s="25"/>
      <c r="AO220" s="24"/>
      <c r="AP220" s="258"/>
      <c r="AQ220" s="259"/>
      <c r="AR220" s="259"/>
      <c r="AS220" s="259"/>
      <c r="AT220" s="262"/>
      <c r="AU220" s="262"/>
      <c r="AV220" s="262"/>
      <c r="AW220" s="262"/>
      <c r="AX220" s="262"/>
      <c r="AY220" s="262"/>
      <c r="AZ220" s="262"/>
      <c r="BA220" s="317"/>
      <c r="BB220" s="390"/>
    </row>
    <row r="221" spans="1:54" ht="24.95" customHeight="1">
      <c r="A221" s="322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28"/>
      <c r="AM221" s="329"/>
      <c r="AN221" s="25"/>
      <c r="AO221" s="24"/>
      <c r="AP221" s="258"/>
      <c r="AQ221" s="259"/>
      <c r="AR221" s="259"/>
      <c r="AS221" s="259"/>
      <c r="AT221" s="262"/>
      <c r="AU221" s="262"/>
      <c r="AV221" s="262"/>
      <c r="AW221" s="262"/>
      <c r="AX221" s="262"/>
      <c r="AY221" s="262"/>
      <c r="AZ221" s="262"/>
      <c r="BA221" s="317"/>
      <c r="BB221" s="390"/>
    </row>
    <row r="222" spans="1:54" ht="24.95" customHeight="1">
      <c r="A222" s="322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28"/>
      <c r="AM222" s="329"/>
      <c r="AN222" s="25"/>
      <c r="AO222" s="24"/>
      <c r="AP222" s="258"/>
      <c r="AQ222" s="259"/>
      <c r="AR222" s="259"/>
      <c r="AS222" s="259"/>
      <c r="AT222" s="262"/>
      <c r="AU222" s="262"/>
      <c r="AV222" s="262"/>
      <c r="AW222" s="262"/>
      <c r="AX222" s="262"/>
      <c r="AY222" s="262"/>
      <c r="AZ222" s="262"/>
      <c r="BA222" s="317"/>
      <c r="BB222" s="390"/>
    </row>
    <row r="223" spans="1:54" ht="24.95" customHeight="1">
      <c r="A223" s="322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28"/>
      <c r="AM223" s="329"/>
      <c r="AN223" s="25"/>
      <c r="AO223" s="24"/>
      <c r="AP223" s="258"/>
      <c r="AQ223" s="259"/>
      <c r="AR223" s="259"/>
      <c r="AS223" s="259"/>
      <c r="AT223" s="262"/>
      <c r="AU223" s="262"/>
      <c r="AV223" s="262"/>
      <c r="AW223" s="262"/>
      <c r="AX223" s="262"/>
      <c r="AY223" s="262"/>
      <c r="AZ223" s="262"/>
      <c r="BA223" s="317"/>
      <c r="BB223" s="390"/>
    </row>
    <row r="224" spans="1:54" ht="24.95" customHeight="1">
      <c r="A224" s="322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28"/>
      <c r="AM224" s="329"/>
      <c r="AN224" s="25"/>
      <c r="AO224" s="24"/>
      <c r="AP224" s="258"/>
      <c r="AQ224" s="259"/>
      <c r="AR224" s="259"/>
      <c r="AS224" s="259"/>
      <c r="AT224" s="262"/>
      <c r="AU224" s="262"/>
      <c r="AV224" s="262"/>
      <c r="AW224" s="262"/>
      <c r="AX224" s="262"/>
      <c r="AY224" s="262"/>
      <c r="AZ224" s="262"/>
      <c r="BA224" s="317"/>
      <c r="BB224" s="390"/>
    </row>
    <row r="225" spans="1:54" ht="24.95" customHeight="1">
      <c r="A225" s="322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28"/>
      <c r="AM225" s="329"/>
      <c r="AN225" s="25"/>
      <c r="AO225" s="24"/>
      <c r="AP225" s="258"/>
      <c r="AQ225" s="259"/>
      <c r="AR225" s="259"/>
      <c r="AS225" s="259"/>
      <c r="AT225" s="262"/>
      <c r="AU225" s="262"/>
      <c r="AV225" s="262"/>
      <c r="AW225" s="262"/>
      <c r="AX225" s="262"/>
      <c r="AY225" s="262"/>
      <c r="AZ225" s="262"/>
      <c r="BA225" s="317"/>
      <c r="BB225" s="390"/>
    </row>
    <row r="226" spans="1:54" ht="24.95" customHeight="1">
      <c r="A226" s="322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28"/>
      <c r="AM226" s="329"/>
      <c r="AN226" s="25"/>
      <c r="AO226" s="24"/>
      <c r="AP226" s="258"/>
      <c r="AQ226" s="259"/>
      <c r="AR226" s="259"/>
      <c r="AS226" s="259"/>
      <c r="AT226" s="262"/>
      <c r="AU226" s="262"/>
      <c r="AV226" s="262"/>
      <c r="AW226" s="262"/>
      <c r="AX226" s="262"/>
      <c r="AY226" s="262"/>
      <c r="AZ226" s="262"/>
      <c r="BA226" s="317"/>
      <c r="BB226" s="390"/>
    </row>
    <row r="227" spans="1:54" ht="24.95" customHeight="1">
      <c r="A227" s="322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28"/>
      <c r="AM227" s="329"/>
      <c r="AN227" s="25"/>
      <c r="AO227" s="24"/>
      <c r="AP227" s="258"/>
      <c r="AQ227" s="259"/>
      <c r="AR227" s="259"/>
      <c r="AS227" s="259"/>
      <c r="AT227" s="262"/>
      <c r="AU227" s="262"/>
      <c r="AV227" s="262"/>
      <c r="AW227" s="262"/>
      <c r="AX227" s="262"/>
      <c r="AY227" s="262"/>
      <c r="AZ227" s="262"/>
      <c r="BA227" s="317"/>
      <c r="BB227" s="390"/>
    </row>
    <row r="228" spans="1:54" ht="24.95" customHeight="1">
      <c r="A228" s="322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28"/>
      <c r="AM228" s="329"/>
      <c r="AN228" s="25"/>
      <c r="AO228" s="24"/>
      <c r="AP228" s="258"/>
      <c r="AQ228" s="259"/>
      <c r="AR228" s="259"/>
      <c r="AS228" s="259"/>
      <c r="AT228" s="262"/>
      <c r="AU228" s="262"/>
      <c r="AV228" s="262"/>
      <c r="AW228" s="262"/>
      <c r="AX228" s="262"/>
      <c r="AY228" s="262"/>
      <c r="AZ228" s="262"/>
      <c r="BA228" s="317"/>
      <c r="BB228" s="390"/>
    </row>
    <row r="229" spans="1:54" ht="24.95" customHeight="1">
      <c r="A229" s="322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28"/>
      <c r="AM229" s="329"/>
      <c r="AN229" s="25"/>
      <c r="AO229" s="24"/>
      <c r="AP229" s="258"/>
      <c r="AQ229" s="259"/>
      <c r="AR229" s="259"/>
      <c r="AS229" s="259"/>
      <c r="AT229" s="262"/>
      <c r="AU229" s="262"/>
      <c r="AV229" s="262"/>
      <c r="AW229" s="262"/>
      <c r="AX229" s="262"/>
      <c r="AY229" s="262"/>
      <c r="AZ229" s="262"/>
      <c r="BA229" s="317"/>
      <c r="BB229" s="390"/>
    </row>
    <row r="230" spans="1:54" ht="24.95" customHeight="1">
      <c r="A230" s="322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28"/>
      <c r="AM230" s="329"/>
      <c r="AN230" s="25"/>
      <c r="AO230" s="24"/>
      <c r="AP230" s="258"/>
      <c r="AQ230" s="259"/>
      <c r="AR230" s="259"/>
      <c r="AS230" s="259"/>
      <c r="AT230" s="262"/>
      <c r="AU230" s="262"/>
      <c r="AV230" s="262"/>
      <c r="AW230" s="262"/>
      <c r="AX230" s="262"/>
      <c r="AY230" s="262"/>
      <c r="AZ230" s="262"/>
      <c r="BA230" s="317"/>
      <c r="BB230" s="390"/>
    </row>
    <row r="231" spans="1:54" ht="24.95" customHeight="1">
      <c r="A231" s="322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28"/>
      <c r="AM231" s="329"/>
      <c r="AN231" s="25"/>
      <c r="AO231" s="24"/>
      <c r="AP231" s="258"/>
      <c r="AQ231" s="259"/>
      <c r="AR231" s="259"/>
      <c r="AS231" s="259"/>
      <c r="AT231" s="262"/>
      <c r="AU231" s="262"/>
      <c r="AV231" s="262"/>
      <c r="AW231" s="262"/>
      <c r="AX231" s="262"/>
      <c r="AY231" s="262"/>
      <c r="AZ231" s="262"/>
      <c r="BA231" s="317"/>
      <c r="BB231" s="390"/>
    </row>
    <row r="232" spans="1:54" ht="24.95" customHeight="1">
      <c r="A232" s="322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28"/>
      <c r="AM232" s="329"/>
      <c r="AN232" s="25"/>
      <c r="AO232" s="24"/>
      <c r="AP232" s="258"/>
      <c r="AQ232" s="259"/>
      <c r="AR232" s="259"/>
      <c r="AS232" s="259"/>
      <c r="AT232" s="262"/>
      <c r="AU232" s="262"/>
      <c r="AV232" s="262"/>
      <c r="AW232" s="262"/>
      <c r="AX232" s="262"/>
      <c r="AY232" s="262"/>
      <c r="AZ232" s="262"/>
      <c r="BA232" s="317"/>
      <c r="BB232" s="390"/>
    </row>
    <row r="233" spans="1:54" ht="24.95" customHeight="1">
      <c r="A233" s="322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28"/>
      <c r="AM233" s="329"/>
      <c r="AN233" s="25"/>
      <c r="AO233" s="24"/>
      <c r="AP233" s="258"/>
      <c r="AQ233" s="259"/>
      <c r="AR233" s="259"/>
      <c r="AS233" s="259"/>
      <c r="AT233" s="262"/>
      <c r="AU233" s="262"/>
      <c r="AV233" s="262"/>
      <c r="AW233" s="262"/>
      <c r="AX233" s="262"/>
      <c r="AY233" s="262"/>
      <c r="AZ233" s="262"/>
      <c r="BA233" s="317"/>
      <c r="BB233" s="390"/>
    </row>
    <row r="234" spans="1:54" ht="24.95" customHeight="1">
      <c r="A234" s="322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28"/>
      <c r="AM234" s="329"/>
      <c r="AN234" s="25"/>
      <c r="AO234" s="24"/>
      <c r="AP234" s="258"/>
      <c r="AQ234" s="259"/>
      <c r="AR234" s="259"/>
      <c r="AS234" s="259"/>
      <c r="AT234" s="262"/>
      <c r="AU234" s="262"/>
      <c r="AV234" s="262"/>
      <c r="AW234" s="262"/>
      <c r="AX234" s="262"/>
      <c r="AY234" s="262"/>
      <c r="AZ234" s="262"/>
      <c r="BA234" s="317"/>
      <c r="BB234" s="390"/>
    </row>
    <row r="235" spans="1:54" ht="24.95" customHeight="1">
      <c r="A235" s="322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28"/>
      <c r="AM235" s="329"/>
      <c r="AN235" s="25"/>
      <c r="AO235" s="24"/>
      <c r="AP235" s="258"/>
      <c r="AQ235" s="259"/>
      <c r="AR235" s="259"/>
      <c r="AS235" s="259"/>
      <c r="AT235" s="262"/>
      <c r="AU235" s="262"/>
      <c r="AV235" s="262"/>
      <c r="AW235" s="262"/>
      <c r="AX235" s="262"/>
      <c r="AY235" s="262"/>
      <c r="AZ235" s="262"/>
      <c r="BA235" s="317"/>
      <c r="BB235" s="390"/>
    </row>
    <row r="236" spans="1:54" ht="24.95" customHeight="1">
      <c r="A236" s="322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28"/>
      <c r="AM236" s="329"/>
      <c r="AN236" s="25"/>
      <c r="AO236" s="24"/>
      <c r="AP236" s="258"/>
      <c r="AQ236" s="259"/>
      <c r="AR236" s="259"/>
      <c r="AS236" s="259"/>
      <c r="AT236" s="262"/>
      <c r="AU236" s="262"/>
      <c r="AV236" s="262"/>
      <c r="AW236" s="262"/>
      <c r="AX236" s="262"/>
      <c r="AY236" s="262"/>
      <c r="AZ236" s="262"/>
      <c r="BA236" s="317"/>
      <c r="BB236" s="390"/>
    </row>
    <row r="237" spans="1:54" ht="24.95" customHeight="1">
      <c r="A237" s="322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28"/>
      <c r="AM237" s="329"/>
      <c r="AN237" s="25"/>
      <c r="AO237" s="24"/>
      <c r="AP237" s="258"/>
      <c r="AQ237" s="259"/>
      <c r="AR237" s="259"/>
      <c r="AS237" s="259"/>
      <c r="AT237" s="262"/>
      <c r="AU237" s="262"/>
      <c r="AV237" s="262"/>
      <c r="AW237" s="262"/>
      <c r="AX237" s="262"/>
      <c r="AY237" s="262"/>
      <c r="AZ237" s="262"/>
      <c r="BA237" s="317"/>
      <c r="BB237" s="390"/>
    </row>
    <row r="238" spans="1:54" ht="24.95" customHeight="1">
      <c r="A238" s="322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28"/>
      <c r="AM238" s="329"/>
      <c r="AN238" s="25"/>
      <c r="AO238" s="24"/>
      <c r="AP238" s="258"/>
      <c r="AQ238" s="259"/>
      <c r="AR238" s="259"/>
      <c r="AS238" s="259"/>
      <c r="AT238" s="262"/>
      <c r="AU238" s="262"/>
      <c r="AV238" s="262"/>
      <c r="AW238" s="262"/>
      <c r="AX238" s="262"/>
      <c r="AY238" s="262"/>
      <c r="AZ238" s="262"/>
      <c r="BA238" s="317"/>
      <c r="BB238" s="390"/>
    </row>
    <row r="239" spans="1:54" ht="24.95" customHeight="1">
      <c r="A239" s="322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28"/>
      <c r="AM239" s="329"/>
      <c r="AN239" s="25"/>
      <c r="AO239" s="24"/>
      <c r="AP239" s="258"/>
      <c r="AQ239" s="259"/>
      <c r="AR239" s="259"/>
      <c r="AS239" s="259"/>
      <c r="AT239" s="262"/>
      <c r="AU239" s="262"/>
      <c r="AV239" s="262"/>
      <c r="AW239" s="262"/>
      <c r="AX239" s="262"/>
      <c r="AY239" s="262"/>
      <c r="AZ239" s="262"/>
      <c r="BA239" s="317"/>
      <c r="BB239" s="390"/>
    </row>
    <row r="240" spans="1:54" ht="24.95" customHeight="1">
      <c r="A240" s="322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28"/>
      <c r="AM240" s="329"/>
      <c r="AN240" s="25"/>
      <c r="AO240" s="24"/>
      <c r="AP240" s="258"/>
      <c r="AQ240" s="259"/>
      <c r="AR240" s="259"/>
      <c r="AS240" s="259"/>
      <c r="AT240" s="262"/>
      <c r="AU240" s="262"/>
      <c r="AV240" s="262"/>
      <c r="AW240" s="262"/>
      <c r="AX240" s="262"/>
      <c r="AY240" s="262"/>
      <c r="AZ240" s="262"/>
      <c r="BA240" s="317"/>
      <c r="BB240" s="390"/>
    </row>
    <row r="241" spans="1:54" ht="24.95" customHeight="1">
      <c r="A241" s="322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28"/>
      <c r="AM241" s="329"/>
      <c r="AN241" s="25"/>
      <c r="AO241" s="24"/>
      <c r="AP241" s="258"/>
      <c r="AQ241" s="259"/>
      <c r="AR241" s="259"/>
      <c r="AS241" s="259"/>
      <c r="AT241" s="262"/>
      <c r="AU241" s="262"/>
      <c r="AV241" s="262"/>
      <c r="AW241" s="262"/>
      <c r="AX241" s="262"/>
      <c r="AY241" s="262"/>
      <c r="AZ241" s="262"/>
      <c r="BA241" s="317"/>
      <c r="BB241" s="390"/>
    </row>
    <row r="242" spans="1:54" ht="24.95" customHeight="1">
      <c r="A242" s="322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28"/>
      <c r="AM242" s="329"/>
      <c r="AN242" s="25"/>
      <c r="AO242" s="24"/>
      <c r="AP242" s="258"/>
      <c r="AQ242" s="259"/>
      <c r="AR242" s="259"/>
      <c r="AS242" s="259"/>
      <c r="AT242" s="262"/>
      <c r="AU242" s="262"/>
      <c r="AV242" s="262"/>
      <c r="AW242" s="262"/>
      <c r="AX242" s="262"/>
      <c r="AY242" s="262"/>
      <c r="AZ242" s="262"/>
      <c r="BA242" s="317"/>
      <c r="BB242" s="390"/>
    </row>
    <row r="243" spans="1:54" ht="24.95" customHeight="1">
      <c r="A243" s="322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28"/>
      <c r="AM243" s="329"/>
      <c r="AN243" s="25"/>
      <c r="AO243" s="24"/>
      <c r="AP243" s="258"/>
      <c r="AQ243" s="259"/>
      <c r="AR243" s="259"/>
      <c r="AS243" s="259"/>
      <c r="AT243" s="262"/>
      <c r="AU243" s="262"/>
      <c r="AV243" s="262"/>
      <c r="AW243" s="262"/>
      <c r="AX243" s="262"/>
      <c r="AY243" s="262"/>
      <c r="AZ243" s="262"/>
      <c r="BA243" s="317"/>
      <c r="BB243" s="390"/>
    </row>
    <row r="244" spans="1:54" ht="24.95" customHeight="1">
      <c r="A244" s="322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28"/>
      <c r="AM244" s="329"/>
      <c r="AN244" s="25"/>
      <c r="AO244" s="24"/>
      <c r="AP244" s="258"/>
      <c r="AQ244" s="259"/>
      <c r="AR244" s="259"/>
      <c r="AS244" s="259"/>
      <c r="AT244" s="262"/>
      <c r="AU244" s="262"/>
      <c r="AV244" s="262"/>
      <c r="AW244" s="262"/>
      <c r="AX244" s="262"/>
      <c r="AY244" s="262"/>
      <c r="AZ244" s="262"/>
      <c r="BA244" s="317"/>
      <c r="BB244" s="390"/>
    </row>
    <row r="245" spans="1:54" ht="24.95" customHeight="1">
      <c r="A245" s="322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28"/>
      <c r="AM245" s="329"/>
      <c r="AN245" s="25"/>
      <c r="AO245" s="24"/>
      <c r="AP245" s="258"/>
      <c r="AQ245" s="259"/>
      <c r="AR245" s="259"/>
      <c r="AS245" s="259"/>
      <c r="AT245" s="262"/>
      <c r="AU245" s="262"/>
      <c r="AV245" s="262"/>
      <c r="AW245" s="262"/>
      <c r="AX245" s="262"/>
      <c r="AY245" s="262"/>
      <c r="AZ245" s="262"/>
      <c r="BA245" s="317"/>
      <c r="BB245" s="390"/>
    </row>
    <row r="246" spans="1:54" ht="24.95" customHeight="1">
      <c r="A246" s="322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28"/>
      <c r="AM246" s="329"/>
      <c r="AN246" s="25"/>
      <c r="AO246" s="24"/>
      <c r="AP246" s="258"/>
      <c r="AQ246" s="259"/>
      <c r="AR246" s="259"/>
      <c r="AS246" s="259"/>
      <c r="AT246" s="262"/>
      <c r="AU246" s="262"/>
      <c r="AV246" s="262"/>
      <c r="AW246" s="262"/>
      <c r="AX246" s="262"/>
      <c r="AY246" s="262"/>
      <c r="AZ246" s="262"/>
      <c r="BA246" s="317"/>
      <c r="BB246" s="390"/>
    </row>
    <row r="247" spans="1:54" ht="24.95" customHeight="1">
      <c r="A247" s="322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28"/>
      <c r="AM247" s="329"/>
      <c r="AN247" s="25"/>
      <c r="AO247" s="24"/>
      <c r="AP247" s="258"/>
      <c r="AQ247" s="259"/>
      <c r="AR247" s="259"/>
      <c r="AS247" s="259"/>
      <c r="AT247" s="262"/>
      <c r="AU247" s="262"/>
      <c r="AV247" s="262"/>
      <c r="AW247" s="262"/>
      <c r="AX247" s="262"/>
      <c r="AY247" s="262"/>
      <c r="AZ247" s="262"/>
      <c r="BA247" s="317"/>
      <c r="BB247" s="390"/>
    </row>
    <row r="248" spans="1:54" ht="24.95" customHeight="1">
      <c r="A248" s="322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28"/>
      <c r="AM248" s="329"/>
      <c r="AN248" s="25"/>
      <c r="AO248" s="24"/>
      <c r="AP248" s="258"/>
      <c r="AQ248" s="259"/>
      <c r="AR248" s="259"/>
      <c r="AS248" s="259"/>
      <c r="AT248" s="262"/>
      <c r="AU248" s="262"/>
      <c r="AV248" s="262"/>
      <c r="AW248" s="262"/>
      <c r="AX248" s="262"/>
      <c r="AY248" s="262"/>
      <c r="AZ248" s="262"/>
      <c r="BA248" s="317"/>
      <c r="BB248" s="390"/>
    </row>
    <row r="249" spans="1:54" ht="24.95" customHeight="1">
      <c r="A249" s="322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28"/>
      <c r="AM249" s="329"/>
      <c r="AN249" s="25"/>
      <c r="AO249" s="24"/>
      <c r="AP249" s="258"/>
      <c r="AQ249" s="259"/>
      <c r="AR249" s="259"/>
      <c r="AS249" s="259"/>
      <c r="AT249" s="262"/>
      <c r="AU249" s="262"/>
      <c r="AV249" s="262"/>
      <c r="AW249" s="262"/>
      <c r="AX249" s="262"/>
      <c r="AY249" s="262"/>
      <c r="AZ249" s="262"/>
      <c r="BA249" s="317"/>
      <c r="BB249" s="390"/>
    </row>
    <row r="250" spans="1:54" ht="24.95" customHeight="1">
      <c r="A250" s="322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28"/>
      <c r="AM250" s="329"/>
      <c r="AN250" s="25"/>
      <c r="AO250" s="24"/>
      <c r="AP250" s="258"/>
      <c r="AQ250" s="259"/>
      <c r="AR250" s="259"/>
      <c r="AS250" s="259"/>
      <c r="AT250" s="262"/>
      <c r="AU250" s="262"/>
      <c r="AV250" s="262"/>
      <c r="AW250" s="262"/>
      <c r="AX250" s="262"/>
      <c r="AY250" s="262"/>
      <c r="AZ250" s="262"/>
      <c r="BA250" s="317"/>
      <c r="BB250" s="390"/>
    </row>
    <row r="251" spans="1:54" ht="24.95" customHeight="1">
      <c r="A251" s="322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28"/>
      <c r="AM251" s="329"/>
      <c r="AN251" s="25"/>
      <c r="AO251" s="24"/>
      <c r="AP251" s="258"/>
      <c r="AQ251" s="259"/>
      <c r="AR251" s="259"/>
      <c r="AS251" s="259"/>
      <c r="AT251" s="262"/>
      <c r="AU251" s="262"/>
      <c r="AV251" s="262"/>
      <c r="AW251" s="262"/>
      <c r="AX251" s="262"/>
      <c r="AY251" s="262"/>
      <c r="AZ251" s="262"/>
      <c r="BA251" s="317"/>
      <c r="BB251" s="390"/>
    </row>
    <row r="252" spans="1:54" ht="24.95" customHeight="1">
      <c r="A252" s="322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28"/>
      <c r="AM252" s="329"/>
      <c r="AN252" s="25"/>
      <c r="AO252" s="24"/>
      <c r="AP252" s="258"/>
      <c r="AQ252" s="259"/>
      <c r="AR252" s="259"/>
      <c r="AS252" s="259"/>
      <c r="AT252" s="262"/>
      <c r="AU252" s="262"/>
      <c r="AV252" s="262"/>
      <c r="AW252" s="262"/>
      <c r="AX252" s="262"/>
      <c r="AY252" s="262"/>
      <c r="AZ252" s="262"/>
      <c r="BA252" s="317"/>
      <c r="BB252" s="390"/>
    </row>
    <row r="253" spans="1:54" ht="24.95" customHeight="1">
      <c r="A253" s="322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28"/>
      <c r="AM253" s="329"/>
      <c r="AN253" s="25"/>
      <c r="AO253" s="24"/>
      <c r="AP253" s="258"/>
      <c r="AQ253" s="259"/>
      <c r="AR253" s="259"/>
      <c r="AS253" s="259"/>
      <c r="AT253" s="262"/>
      <c r="AU253" s="262"/>
      <c r="AV253" s="262"/>
      <c r="AW253" s="262"/>
      <c r="AX253" s="262"/>
      <c r="AY253" s="262"/>
      <c r="AZ253" s="262"/>
      <c r="BA253" s="317"/>
      <c r="BB253" s="390"/>
    </row>
    <row r="254" spans="1:54" ht="24.95" customHeight="1">
      <c r="A254" s="322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28"/>
      <c r="AM254" s="329"/>
      <c r="AN254" s="25"/>
      <c r="AO254" s="24"/>
      <c r="AP254" s="258"/>
      <c r="AQ254" s="259"/>
      <c r="AR254" s="259"/>
      <c r="AS254" s="259"/>
      <c r="AT254" s="262"/>
      <c r="AU254" s="262"/>
      <c r="AV254" s="262"/>
      <c r="AW254" s="262"/>
      <c r="AX254" s="262"/>
      <c r="AY254" s="262"/>
      <c r="AZ254" s="262"/>
      <c r="BA254" s="317"/>
      <c r="BB254" s="390"/>
    </row>
    <row r="255" spans="1:54" ht="24.95" customHeight="1">
      <c r="A255" s="322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28"/>
      <c r="AM255" s="329"/>
      <c r="AN255" s="25"/>
      <c r="AO255" s="24"/>
      <c r="AP255" s="258"/>
      <c r="AQ255" s="259"/>
      <c r="AR255" s="259"/>
      <c r="AS255" s="259"/>
      <c r="AT255" s="262"/>
      <c r="AU255" s="262"/>
      <c r="AV255" s="262"/>
      <c r="AW255" s="262"/>
      <c r="AX255" s="262"/>
      <c r="AY255" s="262"/>
      <c r="AZ255" s="262"/>
      <c r="BA255" s="317"/>
      <c r="BB255" s="390"/>
    </row>
    <row r="256" spans="1:54" ht="24.95" customHeight="1">
      <c r="A256" s="322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28"/>
      <c r="AM256" s="329"/>
      <c r="AN256" s="25"/>
      <c r="AO256" s="24"/>
      <c r="AP256" s="258"/>
      <c r="AQ256" s="259"/>
      <c r="AR256" s="259"/>
      <c r="AS256" s="259"/>
      <c r="AT256" s="262"/>
      <c r="AU256" s="262"/>
      <c r="AV256" s="262"/>
      <c r="AW256" s="262"/>
      <c r="AX256" s="262"/>
      <c r="AY256" s="262"/>
      <c r="AZ256" s="262"/>
      <c r="BA256" s="317"/>
      <c r="BB256" s="390"/>
    </row>
    <row r="257" spans="1:54" ht="24.95" customHeight="1">
      <c r="A257" s="322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28"/>
      <c r="AM257" s="329"/>
      <c r="AN257" s="25"/>
      <c r="AO257" s="24"/>
      <c r="AP257" s="258"/>
      <c r="AQ257" s="259"/>
      <c r="AR257" s="259"/>
      <c r="AS257" s="259"/>
      <c r="AT257" s="262"/>
      <c r="AU257" s="262"/>
      <c r="AV257" s="262"/>
      <c r="AW257" s="262"/>
      <c r="AX257" s="262"/>
      <c r="AY257" s="262"/>
      <c r="AZ257" s="262"/>
      <c r="BA257" s="317"/>
      <c r="BB257" s="390"/>
    </row>
    <row r="258" spans="1:54" ht="24.95" customHeight="1">
      <c r="A258" s="322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28"/>
      <c r="AM258" s="329"/>
      <c r="AN258" s="25"/>
      <c r="AO258" s="24"/>
      <c r="AP258" s="258"/>
      <c r="AQ258" s="259"/>
      <c r="AR258" s="259"/>
      <c r="AS258" s="259"/>
      <c r="AT258" s="262"/>
      <c r="AU258" s="262"/>
      <c r="AV258" s="262"/>
      <c r="AW258" s="262"/>
      <c r="AX258" s="262"/>
      <c r="AY258" s="262"/>
      <c r="AZ258" s="262"/>
      <c r="BA258" s="317"/>
      <c r="BB258" s="390"/>
    </row>
    <row r="259" spans="1:54" ht="24.95" customHeight="1">
      <c r="A259" s="322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28"/>
      <c r="AM259" s="329"/>
      <c r="AN259" s="25"/>
      <c r="AO259" s="24"/>
      <c r="AP259" s="258"/>
      <c r="AQ259" s="259"/>
      <c r="AR259" s="259"/>
      <c r="AS259" s="259"/>
      <c r="AT259" s="262"/>
      <c r="AU259" s="262"/>
      <c r="AV259" s="262"/>
      <c r="AW259" s="262"/>
      <c r="AX259" s="262"/>
      <c r="AY259" s="262"/>
      <c r="AZ259" s="262"/>
      <c r="BA259" s="317"/>
      <c r="BB259" s="390"/>
    </row>
    <row r="260" spans="1:54" ht="24.95" customHeight="1">
      <c r="A260" s="322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28"/>
      <c r="AM260" s="329"/>
      <c r="AN260" s="25"/>
      <c r="AO260" s="24"/>
      <c r="AP260" s="258"/>
      <c r="AQ260" s="259"/>
      <c r="AR260" s="259"/>
      <c r="AS260" s="259"/>
      <c r="AT260" s="262"/>
      <c r="AU260" s="262"/>
      <c r="AV260" s="262"/>
      <c r="AW260" s="262"/>
      <c r="AX260" s="262"/>
      <c r="AY260" s="262"/>
      <c r="AZ260" s="262"/>
      <c r="BA260" s="317"/>
      <c r="BB260" s="390"/>
    </row>
    <row r="261" spans="1:54" ht="24.95" customHeight="1">
      <c r="A261" s="322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28"/>
      <c r="AM261" s="329"/>
      <c r="AN261" s="25"/>
      <c r="AO261" s="24"/>
      <c r="AP261" s="258"/>
      <c r="AQ261" s="259"/>
      <c r="AR261" s="259"/>
      <c r="AS261" s="259"/>
      <c r="AT261" s="262"/>
      <c r="AU261" s="262"/>
      <c r="AV261" s="262"/>
      <c r="AW261" s="262"/>
      <c r="AX261" s="262"/>
      <c r="AY261" s="262"/>
      <c r="AZ261" s="262"/>
      <c r="BA261" s="317"/>
      <c r="BB261" s="390"/>
    </row>
    <row r="262" spans="1:54" ht="24.95" customHeight="1">
      <c r="A262" s="322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28"/>
      <c r="AM262" s="329"/>
      <c r="AN262" s="25"/>
      <c r="AO262" s="24"/>
      <c r="AP262" s="258"/>
      <c r="AQ262" s="259"/>
      <c r="AR262" s="259"/>
      <c r="AS262" s="259"/>
      <c r="AT262" s="262"/>
      <c r="AU262" s="262"/>
      <c r="AV262" s="262"/>
      <c r="AW262" s="262"/>
      <c r="AX262" s="262"/>
      <c r="AY262" s="262"/>
      <c r="AZ262" s="262"/>
      <c r="BA262" s="317"/>
      <c r="BB262" s="390"/>
    </row>
    <row r="263" spans="1:54" ht="24.95" customHeight="1">
      <c r="A263" s="322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28"/>
      <c r="AM263" s="329"/>
      <c r="AN263" s="25"/>
      <c r="AO263" s="24"/>
      <c r="AP263" s="258"/>
      <c r="AQ263" s="259"/>
      <c r="AR263" s="259"/>
      <c r="AS263" s="259"/>
      <c r="AT263" s="262"/>
      <c r="AU263" s="262"/>
      <c r="AV263" s="262"/>
      <c r="AW263" s="262"/>
      <c r="AX263" s="262"/>
      <c r="AY263" s="262"/>
      <c r="AZ263" s="262"/>
      <c r="BA263" s="317"/>
      <c r="BB263" s="390"/>
    </row>
    <row r="264" spans="1:54" ht="24.95" customHeight="1">
      <c r="A264" s="322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28"/>
      <c r="AM264" s="329"/>
      <c r="AN264" s="25"/>
      <c r="AO264" s="24"/>
      <c r="AP264" s="258"/>
      <c r="AQ264" s="259"/>
      <c r="AR264" s="259"/>
      <c r="AS264" s="259"/>
      <c r="AT264" s="262"/>
      <c r="AU264" s="262"/>
      <c r="AV264" s="262"/>
      <c r="AW264" s="262"/>
      <c r="AX264" s="262"/>
      <c r="AY264" s="262"/>
      <c r="AZ264" s="262"/>
      <c r="BA264" s="317"/>
      <c r="BB264" s="390"/>
    </row>
    <row r="265" spans="1:54" ht="24.95" customHeight="1">
      <c r="A265" s="322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28"/>
      <c r="AM265" s="329"/>
      <c r="AN265" s="25"/>
      <c r="AO265" s="24"/>
      <c r="AP265" s="258"/>
      <c r="AQ265" s="259"/>
      <c r="AR265" s="259"/>
      <c r="AS265" s="259"/>
      <c r="AT265" s="262"/>
      <c r="AU265" s="262"/>
      <c r="AV265" s="262"/>
      <c r="AW265" s="262"/>
      <c r="AX265" s="262"/>
      <c r="AY265" s="262"/>
      <c r="AZ265" s="262"/>
      <c r="BA265" s="317"/>
      <c r="BB265" s="390"/>
    </row>
    <row r="266" spans="1:54" ht="24.95" customHeight="1">
      <c r="A266" s="322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28"/>
      <c r="AM266" s="329"/>
      <c r="AN266" s="25"/>
      <c r="AO266" s="24"/>
      <c r="AP266" s="258"/>
      <c r="AQ266" s="259"/>
      <c r="AR266" s="259"/>
      <c r="AS266" s="259"/>
      <c r="AT266" s="262"/>
      <c r="AU266" s="262"/>
      <c r="AV266" s="262"/>
      <c r="AW266" s="262"/>
      <c r="AX266" s="262"/>
      <c r="AY266" s="262"/>
      <c r="AZ266" s="262"/>
      <c r="BA266" s="317"/>
      <c r="BB266" s="390"/>
    </row>
    <row r="267" spans="1:54" ht="24.95" customHeight="1">
      <c r="A267" s="322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28"/>
      <c r="AM267" s="329"/>
      <c r="AN267" s="25"/>
      <c r="AO267" s="24"/>
      <c r="AP267" s="258"/>
      <c r="AQ267" s="259"/>
      <c r="AR267" s="259"/>
      <c r="AS267" s="259"/>
      <c r="AT267" s="262"/>
      <c r="AU267" s="262"/>
      <c r="AV267" s="262"/>
      <c r="AW267" s="262"/>
      <c r="AX267" s="262"/>
      <c r="AY267" s="262"/>
      <c r="AZ267" s="262"/>
      <c r="BA267" s="317"/>
      <c r="BB267" s="390"/>
    </row>
    <row r="268" spans="1:54" ht="24.95" customHeight="1">
      <c r="A268" s="322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28"/>
      <c r="AM268" s="329"/>
      <c r="AN268" s="25"/>
      <c r="AO268" s="24"/>
      <c r="AP268" s="258"/>
      <c r="AQ268" s="259"/>
      <c r="AR268" s="259"/>
      <c r="AS268" s="259"/>
      <c r="AT268" s="262"/>
      <c r="AU268" s="262"/>
      <c r="AV268" s="262"/>
      <c r="AW268" s="262"/>
      <c r="AX268" s="262"/>
      <c r="AY268" s="262"/>
      <c r="AZ268" s="262"/>
      <c r="BA268" s="317"/>
      <c r="BB268" s="390"/>
    </row>
    <row r="269" spans="1:54" ht="24.95" customHeight="1">
      <c r="A269" s="322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28"/>
      <c r="AM269" s="329"/>
      <c r="AN269" s="25"/>
      <c r="AO269" s="24"/>
      <c r="AP269" s="258"/>
      <c r="AQ269" s="259"/>
      <c r="AR269" s="259"/>
      <c r="AS269" s="259"/>
      <c r="AT269" s="262"/>
      <c r="AU269" s="262"/>
      <c r="AV269" s="262"/>
      <c r="AW269" s="262"/>
      <c r="AX269" s="262"/>
      <c r="AY269" s="262"/>
      <c r="AZ269" s="262"/>
      <c r="BA269" s="317"/>
      <c r="BB269" s="390"/>
    </row>
    <row r="270" spans="1:54" ht="24.95" customHeight="1">
      <c r="A270" s="322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28"/>
      <c r="AM270" s="329"/>
      <c r="AN270" s="25"/>
      <c r="AO270" s="24"/>
      <c r="AP270" s="258"/>
      <c r="AQ270" s="259"/>
      <c r="AR270" s="259"/>
      <c r="AS270" s="259"/>
      <c r="AT270" s="262"/>
      <c r="AU270" s="262"/>
      <c r="AV270" s="262"/>
      <c r="AW270" s="262"/>
      <c r="AX270" s="262"/>
      <c r="AY270" s="262"/>
      <c r="AZ270" s="262"/>
      <c r="BA270" s="317"/>
      <c r="BB270" s="390"/>
    </row>
    <row r="271" spans="1:54" ht="24.95" customHeight="1">
      <c r="A271" s="322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28"/>
      <c r="AM271" s="329"/>
      <c r="AN271" s="25"/>
      <c r="AO271" s="24"/>
      <c r="AP271" s="258"/>
      <c r="AQ271" s="259"/>
      <c r="AR271" s="259"/>
      <c r="AS271" s="259"/>
      <c r="AT271" s="262"/>
      <c r="AU271" s="262"/>
      <c r="AV271" s="262"/>
      <c r="AW271" s="262"/>
      <c r="AX271" s="262"/>
      <c r="AY271" s="262"/>
      <c r="AZ271" s="262"/>
      <c r="BA271" s="317"/>
      <c r="BB271" s="390"/>
    </row>
    <row r="272" spans="1:54" ht="24.95" customHeight="1">
      <c r="A272" s="322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28"/>
      <c r="AM272" s="329"/>
      <c r="AN272" s="25"/>
      <c r="AO272" s="24"/>
      <c r="AP272" s="258"/>
      <c r="AQ272" s="259"/>
      <c r="AR272" s="259"/>
      <c r="AS272" s="259"/>
      <c r="AT272" s="262"/>
      <c r="AU272" s="262"/>
      <c r="AV272" s="262"/>
      <c r="AW272" s="262"/>
      <c r="AX272" s="262"/>
      <c r="AY272" s="262"/>
      <c r="AZ272" s="262"/>
      <c r="BA272" s="317"/>
      <c r="BB272" s="390"/>
    </row>
    <row r="273" spans="1:54" ht="24.95" customHeight="1">
      <c r="A273" s="322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28"/>
      <c r="AM273" s="329"/>
      <c r="AN273" s="25"/>
      <c r="AO273" s="24"/>
      <c r="AP273" s="258"/>
      <c r="AQ273" s="259"/>
      <c r="AR273" s="259"/>
      <c r="AS273" s="259"/>
      <c r="AT273" s="262"/>
      <c r="AU273" s="262"/>
      <c r="AV273" s="262"/>
      <c r="AW273" s="262"/>
      <c r="AX273" s="262"/>
      <c r="AY273" s="262"/>
      <c r="AZ273" s="262"/>
      <c r="BA273" s="317"/>
      <c r="BB273" s="390"/>
    </row>
    <row r="274" spans="1:54" ht="24.95" customHeight="1">
      <c r="A274" s="322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28"/>
      <c r="AM274" s="329"/>
      <c r="AN274" s="25"/>
      <c r="AO274" s="24"/>
      <c r="AP274" s="258"/>
      <c r="AQ274" s="259"/>
      <c r="AR274" s="259"/>
      <c r="AS274" s="259"/>
      <c r="AT274" s="262"/>
      <c r="AU274" s="262"/>
      <c r="AV274" s="262"/>
      <c r="AW274" s="262"/>
      <c r="AX274" s="262"/>
      <c r="AY274" s="262"/>
      <c r="AZ274" s="262"/>
      <c r="BA274" s="317"/>
      <c r="BB274" s="390"/>
    </row>
    <row r="275" spans="1:54" ht="24.95" customHeight="1">
      <c r="A275" s="322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28"/>
      <c r="AM275" s="329"/>
      <c r="AN275" s="25"/>
      <c r="AO275" s="24"/>
      <c r="AP275" s="258"/>
      <c r="AQ275" s="259"/>
      <c r="AR275" s="259"/>
      <c r="AS275" s="259"/>
      <c r="AT275" s="262"/>
      <c r="AU275" s="262"/>
      <c r="AV275" s="262"/>
      <c r="AW275" s="262"/>
      <c r="AX275" s="262"/>
      <c r="AY275" s="262"/>
      <c r="AZ275" s="262"/>
      <c r="BA275" s="317"/>
      <c r="BB275" s="390"/>
    </row>
    <row r="276" spans="1:54" ht="24.95" customHeight="1">
      <c r="A276" s="322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28"/>
      <c r="AM276" s="329"/>
      <c r="AN276" s="25"/>
      <c r="AO276" s="24"/>
      <c r="AP276" s="258"/>
      <c r="AQ276" s="259"/>
      <c r="AR276" s="259"/>
      <c r="AS276" s="259"/>
      <c r="AT276" s="262"/>
      <c r="AU276" s="262"/>
      <c r="AV276" s="262"/>
      <c r="AW276" s="262"/>
      <c r="AX276" s="262"/>
      <c r="AY276" s="262"/>
      <c r="AZ276" s="262"/>
      <c r="BA276" s="317"/>
      <c r="BB276" s="390"/>
    </row>
    <row r="277" spans="1:54" ht="24.95" customHeight="1">
      <c r="A277" s="322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28"/>
      <c r="AM277" s="329"/>
      <c r="AN277" s="25"/>
      <c r="AO277" s="24"/>
      <c r="AP277" s="258"/>
      <c r="AQ277" s="259"/>
      <c r="AR277" s="259"/>
      <c r="AS277" s="259"/>
      <c r="AT277" s="262"/>
      <c r="AU277" s="262"/>
      <c r="AV277" s="262"/>
      <c r="AW277" s="262"/>
      <c r="AX277" s="262"/>
      <c r="AY277" s="262"/>
      <c r="AZ277" s="262"/>
      <c r="BA277" s="317"/>
      <c r="BB277" s="390"/>
    </row>
    <row r="278" spans="1:54" ht="24.95" customHeight="1">
      <c r="A278" s="322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28"/>
      <c r="AM278" s="329"/>
      <c r="AN278" s="25"/>
      <c r="AO278" s="24"/>
      <c r="AP278" s="258"/>
      <c r="AQ278" s="259"/>
      <c r="AR278" s="259"/>
      <c r="AS278" s="259"/>
      <c r="AT278" s="262"/>
      <c r="AU278" s="262"/>
      <c r="AV278" s="262"/>
      <c r="AW278" s="262"/>
      <c r="AX278" s="262"/>
      <c r="AY278" s="262"/>
      <c r="AZ278" s="262"/>
      <c r="BA278" s="317"/>
      <c r="BB278" s="390"/>
    </row>
    <row r="279" spans="1:54" ht="24.95" customHeight="1">
      <c r="A279" s="322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28"/>
      <c r="AM279" s="329"/>
      <c r="AN279" s="25"/>
      <c r="AO279" s="24"/>
      <c r="AP279" s="258"/>
      <c r="AQ279" s="259"/>
      <c r="AR279" s="259"/>
      <c r="AS279" s="259"/>
      <c r="AT279" s="262"/>
      <c r="AU279" s="262"/>
      <c r="AV279" s="262"/>
      <c r="AW279" s="262"/>
      <c r="AX279" s="262"/>
      <c r="AY279" s="262"/>
      <c r="AZ279" s="262"/>
      <c r="BA279" s="317"/>
      <c r="BB279" s="390"/>
    </row>
    <row r="280" spans="1:54" ht="24.95" customHeight="1">
      <c r="A280" s="322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28"/>
      <c r="AM280" s="329"/>
      <c r="AN280" s="25"/>
      <c r="AO280" s="24"/>
      <c r="AP280" s="258"/>
      <c r="AQ280" s="259"/>
      <c r="AR280" s="259"/>
      <c r="AS280" s="259"/>
      <c r="AT280" s="262"/>
      <c r="AU280" s="262"/>
      <c r="AV280" s="262"/>
      <c r="AW280" s="262"/>
      <c r="AX280" s="262"/>
      <c r="AY280" s="262"/>
      <c r="AZ280" s="262"/>
      <c r="BA280" s="317"/>
      <c r="BB280" s="390"/>
    </row>
    <row r="281" spans="1:54" ht="24.95" customHeight="1">
      <c r="A281" s="322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28"/>
      <c r="AM281" s="329"/>
      <c r="AN281" s="25"/>
      <c r="AO281" s="24"/>
      <c r="AP281" s="258"/>
      <c r="AQ281" s="259"/>
      <c r="AR281" s="259"/>
      <c r="AS281" s="259"/>
      <c r="AT281" s="262"/>
      <c r="AU281" s="262"/>
      <c r="AV281" s="262"/>
      <c r="AW281" s="262"/>
      <c r="AX281" s="262"/>
      <c r="AY281" s="262"/>
      <c r="AZ281" s="262"/>
      <c r="BA281" s="317"/>
      <c r="BB281" s="390"/>
    </row>
    <row r="282" spans="1:54" ht="24.95" customHeight="1">
      <c r="A282" s="322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28"/>
      <c r="AM282" s="329"/>
      <c r="AN282" s="25"/>
      <c r="AO282" s="24"/>
      <c r="AP282" s="258"/>
      <c r="AQ282" s="259"/>
      <c r="AR282" s="259"/>
      <c r="AS282" s="259"/>
      <c r="AT282" s="262"/>
      <c r="AU282" s="262"/>
      <c r="AV282" s="262"/>
      <c r="AW282" s="262"/>
      <c r="AX282" s="262"/>
      <c r="AY282" s="262"/>
      <c r="AZ282" s="262"/>
      <c r="BA282" s="317"/>
      <c r="BB282" s="390"/>
    </row>
    <row r="283" spans="1:54" ht="24.95" customHeight="1">
      <c r="A283" s="322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28"/>
      <c r="AM283" s="329"/>
      <c r="AN283" s="25"/>
      <c r="AO283" s="24"/>
      <c r="AP283" s="258"/>
      <c r="AQ283" s="259"/>
      <c r="AR283" s="259"/>
      <c r="AS283" s="259"/>
      <c r="AT283" s="262"/>
      <c r="AU283" s="262"/>
      <c r="AV283" s="262"/>
      <c r="AW283" s="262"/>
      <c r="AX283" s="262"/>
      <c r="AY283" s="262"/>
      <c r="AZ283" s="262"/>
      <c r="BA283" s="317"/>
      <c r="BB283" s="390"/>
    </row>
    <row r="284" spans="1:54" ht="24.95" customHeight="1">
      <c r="A284" s="322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28"/>
      <c r="AM284" s="329"/>
      <c r="AN284" s="25"/>
      <c r="AO284" s="24"/>
      <c r="AP284" s="258"/>
      <c r="AQ284" s="259"/>
      <c r="AR284" s="259"/>
      <c r="AS284" s="259"/>
      <c r="AT284" s="262"/>
      <c r="AU284" s="262"/>
      <c r="AV284" s="262"/>
      <c r="AW284" s="262"/>
      <c r="AX284" s="262"/>
      <c r="AY284" s="262"/>
      <c r="AZ284" s="262"/>
      <c r="BA284" s="317"/>
      <c r="BB284" s="390"/>
    </row>
    <row r="285" spans="1:54" ht="24.95" customHeight="1">
      <c r="A285" s="322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28"/>
      <c r="AM285" s="329"/>
      <c r="AN285" s="25"/>
      <c r="AO285" s="24"/>
      <c r="AP285" s="258"/>
      <c r="AQ285" s="259"/>
      <c r="AR285" s="259"/>
      <c r="AS285" s="259"/>
      <c r="AT285" s="262"/>
      <c r="AU285" s="262"/>
      <c r="AV285" s="262"/>
      <c r="AW285" s="262"/>
      <c r="AX285" s="262"/>
      <c r="AY285" s="262"/>
      <c r="AZ285" s="262"/>
      <c r="BA285" s="317"/>
      <c r="BB285" s="390"/>
    </row>
    <row r="286" spans="1:54" ht="24.95" customHeight="1">
      <c r="A286" s="322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28"/>
      <c r="AM286" s="329"/>
      <c r="AN286" s="25"/>
      <c r="AO286" s="24"/>
      <c r="AP286" s="258"/>
      <c r="AQ286" s="259"/>
      <c r="AR286" s="259"/>
      <c r="AS286" s="259"/>
      <c r="AT286" s="262"/>
      <c r="AU286" s="262"/>
      <c r="AV286" s="262"/>
      <c r="AW286" s="262"/>
      <c r="AX286" s="262"/>
      <c r="AY286" s="262"/>
      <c r="AZ286" s="262"/>
      <c r="BA286" s="317"/>
      <c r="BB286" s="390"/>
    </row>
    <row r="287" spans="1:54" ht="24.95" customHeight="1">
      <c r="A287" s="322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28"/>
      <c r="AM287" s="329"/>
      <c r="AN287" s="25"/>
      <c r="AO287" s="24"/>
      <c r="AP287" s="258"/>
      <c r="AQ287" s="259"/>
      <c r="AR287" s="259"/>
      <c r="AS287" s="259"/>
      <c r="AT287" s="262"/>
      <c r="AU287" s="262"/>
      <c r="AV287" s="262"/>
      <c r="AW287" s="262"/>
      <c r="AX287" s="262"/>
      <c r="AY287" s="262"/>
      <c r="AZ287" s="262"/>
      <c r="BA287" s="317"/>
      <c r="BB287" s="390"/>
    </row>
    <row r="288" spans="1:54" ht="24.95" customHeight="1">
      <c r="A288" s="322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28"/>
      <c r="AM288" s="329"/>
      <c r="AN288" s="25"/>
      <c r="AO288" s="24"/>
      <c r="AP288" s="258"/>
      <c r="AQ288" s="259"/>
      <c r="AR288" s="259"/>
      <c r="AS288" s="259"/>
      <c r="AT288" s="262"/>
      <c r="AU288" s="262"/>
      <c r="AV288" s="262"/>
      <c r="AW288" s="262"/>
      <c r="AX288" s="262"/>
      <c r="AY288" s="262"/>
      <c r="AZ288" s="262"/>
      <c r="BA288" s="317"/>
      <c r="BB288" s="390"/>
    </row>
    <row r="289" spans="1:54" ht="24.95" customHeight="1">
      <c r="A289" s="322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28"/>
      <c r="AM289" s="329"/>
      <c r="AN289" s="25"/>
      <c r="AO289" s="24"/>
      <c r="AP289" s="258"/>
      <c r="AQ289" s="259"/>
      <c r="AR289" s="259"/>
      <c r="AS289" s="259"/>
      <c r="AT289" s="262"/>
      <c r="AU289" s="262"/>
      <c r="AV289" s="262"/>
      <c r="AW289" s="262"/>
      <c r="AX289" s="262"/>
      <c r="AY289" s="262"/>
      <c r="AZ289" s="262"/>
      <c r="BA289" s="317"/>
      <c r="BB289" s="390"/>
    </row>
    <row r="290" spans="1:54" ht="24.95" customHeight="1">
      <c r="A290" s="322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28"/>
      <c r="AM290" s="329"/>
      <c r="AN290" s="25"/>
      <c r="AO290" s="24"/>
      <c r="AP290" s="258"/>
      <c r="AQ290" s="259"/>
      <c r="AR290" s="259"/>
      <c r="AS290" s="259"/>
      <c r="AT290" s="262"/>
      <c r="AU290" s="262"/>
      <c r="AV290" s="262"/>
      <c r="AW290" s="262"/>
      <c r="AX290" s="262"/>
      <c r="AY290" s="262"/>
      <c r="AZ290" s="262"/>
      <c r="BA290" s="317"/>
      <c r="BB290" s="390"/>
    </row>
    <row r="291" spans="1:54" ht="24.95" customHeight="1">
      <c r="A291" s="322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28"/>
      <c r="AM291" s="329"/>
      <c r="AN291" s="25"/>
      <c r="AO291" s="24"/>
      <c r="AP291" s="258"/>
      <c r="AQ291" s="259"/>
      <c r="AR291" s="259"/>
      <c r="AS291" s="259"/>
      <c r="AT291" s="262"/>
      <c r="AU291" s="262"/>
      <c r="AV291" s="262"/>
      <c r="AW291" s="262"/>
      <c r="AX291" s="262"/>
      <c r="AY291" s="262"/>
      <c r="AZ291" s="262"/>
      <c r="BA291" s="317"/>
      <c r="BB291" s="390"/>
    </row>
    <row r="292" spans="1:54" ht="24.95" customHeight="1">
      <c r="A292" s="322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28"/>
      <c r="AM292" s="329"/>
      <c r="AN292" s="25"/>
      <c r="AO292" s="24"/>
      <c r="AP292" s="258"/>
      <c r="AQ292" s="259"/>
      <c r="AR292" s="259"/>
      <c r="AS292" s="259"/>
      <c r="AT292" s="262"/>
      <c r="AU292" s="262"/>
      <c r="AV292" s="262"/>
      <c r="AW292" s="262"/>
      <c r="AX292" s="262"/>
      <c r="AY292" s="262"/>
      <c r="AZ292" s="262"/>
      <c r="BA292" s="317"/>
      <c r="BB292" s="390"/>
    </row>
    <row r="293" spans="1:54" ht="24.95" customHeight="1">
      <c r="A293" s="322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28"/>
      <c r="AM293" s="329"/>
      <c r="AN293" s="25"/>
      <c r="AO293" s="24"/>
      <c r="AP293" s="258"/>
      <c r="AQ293" s="259"/>
      <c r="AR293" s="259"/>
      <c r="AS293" s="259"/>
      <c r="AT293" s="262"/>
      <c r="AU293" s="262"/>
      <c r="AV293" s="262"/>
      <c r="AW293" s="262"/>
      <c r="AX293" s="262"/>
      <c r="AY293" s="262"/>
      <c r="AZ293" s="262"/>
      <c r="BA293" s="317"/>
      <c r="BB293" s="390"/>
    </row>
    <row r="294" spans="1:54" ht="24.95" customHeight="1">
      <c r="A294" s="322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28"/>
      <c r="AM294" s="329"/>
      <c r="AN294" s="25"/>
      <c r="AO294" s="24"/>
      <c r="AP294" s="258"/>
      <c r="AQ294" s="259"/>
      <c r="AR294" s="259"/>
      <c r="AS294" s="259"/>
      <c r="AT294" s="262"/>
      <c r="AU294" s="262"/>
      <c r="AV294" s="262"/>
      <c r="AW294" s="262"/>
      <c r="AX294" s="262"/>
      <c r="AY294" s="262"/>
      <c r="AZ294" s="262"/>
      <c r="BA294" s="317"/>
      <c r="BB294" s="390"/>
    </row>
    <row r="295" spans="1:54" ht="24.95" customHeight="1">
      <c r="A295" s="322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28"/>
      <c r="AM295" s="329"/>
      <c r="AN295" s="25"/>
      <c r="AO295" s="24"/>
      <c r="AP295" s="258"/>
      <c r="AQ295" s="259"/>
      <c r="AR295" s="259"/>
      <c r="AS295" s="259"/>
      <c r="AT295" s="262"/>
      <c r="AU295" s="262"/>
      <c r="AV295" s="262"/>
      <c r="AW295" s="262"/>
      <c r="AX295" s="262"/>
      <c r="AY295" s="262"/>
      <c r="AZ295" s="262"/>
      <c r="BA295" s="317"/>
      <c r="BB295" s="390"/>
    </row>
    <row r="296" spans="1:54" ht="24.95" customHeight="1">
      <c r="A296" s="322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28"/>
      <c r="AM296" s="329"/>
      <c r="AN296" s="25"/>
      <c r="AO296" s="24"/>
      <c r="AP296" s="258"/>
      <c r="AQ296" s="259"/>
      <c r="AR296" s="259"/>
      <c r="AS296" s="259"/>
      <c r="AT296" s="262"/>
      <c r="AU296" s="262"/>
      <c r="AV296" s="262"/>
      <c r="AW296" s="262"/>
      <c r="AX296" s="262"/>
      <c r="AY296" s="262"/>
      <c r="AZ296" s="262"/>
      <c r="BA296" s="317"/>
      <c r="BB296" s="390"/>
    </row>
    <row r="297" spans="1:54" ht="24.95" customHeight="1">
      <c r="A297" s="322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28"/>
      <c r="AM297" s="329"/>
      <c r="AN297" s="25"/>
      <c r="AO297" s="24"/>
      <c r="AP297" s="258"/>
      <c r="AQ297" s="259"/>
      <c r="AR297" s="259"/>
      <c r="AS297" s="259"/>
      <c r="AT297" s="262"/>
      <c r="AU297" s="262"/>
      <c r="AV297" s="262"/>
      <c r="AW297" s="262"/>
      <c r="AX297" s="262"/>
      <c r="AY297" s="262"/>
      <c r="AZ297" s="262"/>
      <c r="BA297" s="317"/>
      <c r="BB297" s="390"/>
    </row>
    <row r="298" spans="1:54" ht="24.95" customHeight="1">
      <c r="A298" s="322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28"/>
      <c r="AM298" s="329"/>
      <c r="AN298" s="25"/>
      <c r="AO298" s="24"/>
      <c r="AP298" s="258"/>
      <c r="AQ298" s="259"/>
      <c r="AR298" s="259"/>
      <c r="AS298" s="259"/>
      <c r="AT298" s="262"/>
      <c r="AU298" s="262"/>
      <c r="AV298" s="262"/>
      <c r="AW298" s="262"/>
      <c r="AX298" s="262"/>
      <c r="AY298" s="262"/>
      <c r="AZ298" s="262"/>
      <c r="BA298" s="317"/>
      <c r="BB298" s="390"/>
    </row>
    <row r="299" spans="1:54" ht="24.95" customHeight="1">
      <c r="A299" s="322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28"/>
      <c r="AM299" s="329"/>
      <c r="AN299" s="25"/>
      <c r="AO299" s="24"/>
      <c r="AP299" s="258"/>
      <c r="AQ299" s="259"/>
      <c r="AR299" s="259"/>
      <c r="AS299" s="259"/>
      <c r="AT299" s="262"/>
      <c r="AU299" s="262"/>
      <c r="AV299" s="262"/>
      <c r="AW299" s="262"/>
      <c r="AX299" s="262"/>
      <c r="AY299" s="262"/>
      <c r="AZ299" s="262"/>
      <c r="BA299" s="317"/>
      <c r="BB299" s="390"/>
    </row>
    <row r="300" spans="1:54" ht="24.95" customHeight="1">
      <c r="A300" s="322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28"/>
      <c r="AM300" s="329"/>
      <c r="AN300" s="25"/>
      <c r="AO300" s="24"/>
      <c r="AP300" s="258"/>
      <c r="AQ300" s="259"/>
      <c r="AR300" s="259"/>
      <c r="AS300" s="259"/>
      <c r="AT300" s="262"/>
      <c r="AU300" s="262"/>
      <c r="AV300" s="262"/>
      <c r="AW300" s="262"/>
      <c r="AX300" s="262"/>
      <c r="AY300" s="262"/>
      <c r="AZ300" s="262"/>
      <c r="BA300" s="317"/>
      <c r="BB300" s="390"/>
    </row>
    <row r="301" spans="1:54" ht="24.95" customHeight="1">
      <c r="A301" s="322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28"/>
      <c r="AM301" s="329"/>
      <c r="AN301" s="25"/>
      <c r="AO301" s="24"/>
      <c r="AP301" s="258"/>
      <c r="AQ301" s="259"/>
      <c r="AR301" s="259"/>
      <c r="AS301" s="259"/>
      <c r="AT301" s="262"/>
      <c r="AU301" s="262"/>
      <c r="AV301" s="262"/>
      <c r="AW301" s="262"/>
      <c r="AX301" s="262"/>
      <c r="AY301" s="262"/>
      <c r="AZ301" s="262"/>
      <c r="BA301" s="317"/>
      <c r="BB301" s="390"/>
    </row>
    <row r="302" spans="1:54" ht="24.95" customHeight="1">
      <c r="A302" s="322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28"/>
      <c r="AM302" s="329"/>
      <c r="AN302" s="25"/>
      <c r="AO302" s="24"/>
      <c r="AP302" s="258"/>
      <c r="AQ302" s="259"/>
      <c r="AR302" s="259"/>
      <c r="AS302" s="259"/>
      <c r="AT302" s="262"/>
      <c r="AU302" s="262"/>
      <c r="AV302" s="262"/>
      <c r="AW302" s="262"/>
      <c r="AX302" s="262"/>
      <c r="AY302" s="262"/>
      <c r="AZ302" s="262"/>
      <c r="BA302" s="317"/>
      <c r="BB302" s="390"/>
    </row>
    <row r="303" spans="1:54" ht="24.95" customHeight="1">
      <c r="A303" s="322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28"/>
      <c r="AM303" s="329"/>
      <c r="AN303" s="25"/>
      <c r="AO303" s="24"/>
      <c r="AP303" s="258"/>
      <c r="AQ303" s="259"/>
      <c r="AR303" s="259"/>
      <c r="AS303" s="259"/>
      <c r="AT303" s="262"/>
      <c r="AU303" s="262"/>
      <c r="AV303" s="262"/>
      <c r="AW303" s="262"/>
      <c r="AX303" s="262"/>
      <c r="AY303" s="262"/>
      <c r="AZ303" s="262"/>
      <c r="BA303" s="317"/>
      <c r="BB303" s="390"/>
    </row>
    <row r="304" spans="1:54" ht="24.95" customHeight="1">
      <c r="A304" s="322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28"/>
      <c r="AM304" s="329"/>
      <c r="AN304" s="25"/>
      <c r="AO304" s="24"/>
      <c r="AP304" s="258"/>
      <c r="AQ304" s="259"/>
      <c r="AR304" s="259"/>
      <c r="AS304" s="259"/>
      <c r="AT304" s="262"/>
      <c r="AU304" s="262"/>
      <c r="AV304" s="262"/>
      <c r="AW304" s="262"/>
      <c r="AX304" s="262"/>
      <c r="AY304" s="262"/>
      <c r="AZ304" s="262"/>
      <c r="BA304" s="317"/>
      <c r="BB304" s="390"/>
    </row>
    <row r="305" spans="1:54" ht="24.95" customHeight="1">
      <c r="A305" s="322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28"/>
      <c r="AM305" s="329"/>
      <c r="AN305" s="25"/>
      <c r="AO305" s="24"/>
      <c r="AP305" s="258"/>
      <c r="AQ305" s="259"/>
      <c r="AR305" s="259"/>
      <c r="AS305" s="259"/>
      <c r="AT305" s="262"/>
      <c r="AU305" s="262"/>
      <c r="AV305" s="262"/>
      <c r="AW305" s="262"/>
      <c r="AX305" s="262"/>
      <c r="AY305" s="262"/>
      <c r="AZ305" s="262"/>
      <c r="BA305" s="317"/>
      <c r="BB305" s="390"/>
    </row>
    <row r="306" spans="1:54" ht="24.95" customHeight="1">
      <c r="A306" s="322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28"/>
      <c r="AM306" s="329"/>
      <c r="AN306" s="25"/>
      <c r="AO306" s="24"/>
      <c r="AP306" s="258"/>
      <c r="AQ306" s="259"/>
      <c r="AR306" s="259"/>
      <c r="AS306" s="259"/>
      <c r="AT306" s="262"/>
      <c r="AU306" s="262"/>
      <c r="AV306" s="262"/>
      <c r="AW306" s="262"/>
      <c r="AX306" s="262"/>
      <c r="AY306" s="262"/>
      <c r="AZ306" s="262"/>
      <c r="BA306" s="317"/>
      <c r="BB306" s="390"/>
    </row>
    <row r="307" spans="1:54" ht="24.95" customHeight="1">
      <c r="A307" s="322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28"/>
      <c r="AM307" s="329"/>
      <c r="AN307" s="25"/>
      <c r="AO307" s="24"/>
      <c r="AP307" s="258"/>
      <c r="AQ307" s="259"/>
      <c r="AR307" s="259"/>
      <c r="AS307" s="259"/>
      <c r="AT307" s="262"/>
      <c r="AU307" s="262"/>
      <c r="AV307" s="262"/>
      <c r="AW307" s="262"/>
      <c r="AX307" s="262"/>
      <c r="AY307" s="262"/>
      <c r="AZ307" s="262"/>
      <c r="BA307" s="317"/>
      <c r="BB307" s="390"/>
    </row>
    <row r="308" spans="1:54" ht="24.95" customHeight="1">
      <c r="A308" s="322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28"/>
      <c r="AM308" s="329"/>
      <c r="AN308" s="25"/>
      <c r="AO308" s="24"/>
      <c r="AP308" s="258"/>
      <c r="AQ308" s="259"/>
      <c r="AR308" s="259"/>
      <c r="AS308" s="259"/>
      <c r="AT308" s="262"/>
      <c r="AU308" s="262"/>
      <c r="AV308" s="262"/>
      <c r="AW308" s="262"/>
      <c r="AX308" s="262"/>
      <c r="AY308" s="262"/>
      <c r="AZ308" s="262"/>
      <c r="BA308" s="317"/>
      <c r="BB308" s="390"/>
    </row>
    <row r="309" spans="1:54" ht="24.95" customHeight="1">
      <c r="A309" s="322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28"/>
      <c r="AM309" s="329"/>
      <c r="AN309" s="25"/>
      <c r="AO309" s="24"/>
      <c r="AP309" s="258"/>
      <c r="AQ309" s="259"/>
      <c r="AR309" s="259"/>
      <c r="AS309" s="259"/>
      <c r="AT309" s="262"/>
      <c r="AU309" s="262"/>
      <c r="AV309" s="262"/>
      <c r="AW309" s="262"/>
      <c r="AX309" s="262"/>
      <c r="AY309" s="262"/>
      <c r="AZ309" s="262"/>
      <c r="BA309" s="317"/>
      <c r="BB309" s="390"/>
    </row>
    <row r="310" spans="1:54" ht="24.95" customHeight="1">
      <c r="A310" s="322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28"/>
      <c r="AM310" s="329"/>
      <c r="AN310" s="25"/>
      <c r="AO310" s="24"/>
      <c r="AP310" s="258"/>
      <c r="AQ310" s="259"/>
      <c r="AR310" s="259"/>
      <c r="AS310" s="259"/>
      <c r="AT310" s="262"/>
      <c r="AU310" s="262"/>
      <c r="AV310" s="262"/>
      <c r="AW310" s="262"/>
      <c r="AX310" s="262"/>
      <c r="AY310" s="262"/>
      <c r="AZ310" s="262"/>
      <c r="BA310" s="317"/>
      <c r="BB310" s="390"/>
    </row>
    <row r="311" spans="1:54" ht="24.95" customHeight="1">
      <c r="A311" s="322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28"/>
      <c r="AM311" s="329"/>
      <c r="AN311" s="25"/>
      <c r="AO311" s="24"/>
      <c r="AP311" s="258"/>
      <c r="AQ311" s="259"/>
      <c r="AR311" s="259"/>
      <c r="AS311" s="259"/>
      <c r="AT311" s="262"/>
      <c r="AU311" s="262"/>
      <c r="AV311" s="262"/>
      <c r="AW311" s="262"/>
      <c r="AX311" s="262"/>
      <c r="AY311" s="262"/>
      <c r="AZ311" s="262"/>
      <c r="BA311" s="317"/>
      <c r="BB311" s="390"/>
    </row>
    <row r="312" spans="1:54" ht="24.95" customHeight="1">
      <c r="A312" s="322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28"/>
      <c r="AM312" s="329"/>
      <c r="AN312" s="25"/>
      <c r="AO312" s="24"/>
      <c r="AP312" s="258"/>
      <c r="AQ312" s="259"/>
      <c r="AR312" s="259"/>
      <c r="AS312" s="259"/>
      <c r="AT312" s="262"/>
      <c r="AU312" s="262"/>
      <c r="AV312" s="262"/>
      <c r="AW312" s="262"/>
      <c r="AX312" s="262"/>
      <c r="AY312" s="262"/>
      <c r="AZ312" s="262"/>
      <c r="BA312" s="317"/>
      <c r="BB312" s="390"/>
    </row>
    <row r="313" spans="1:54" ht="24.95" customHeight="1">
      <c r="A313" s="322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28"/>
      <c r="AM313" s="329"/>
      <c r="AN313" s="25"/>
      <c r="AO313" s="24"/>
      <c r="AP313" s="258"/>
      <c r="AQ313" s="259"/>
      <c r="AR313" s="259"/>
      <c r="AS313" s="259"/>
      <c r="AT313" s="262"/>
      <c r="AU313" s="262"/>
      <c r="AV313" s="262"/>
      <c r="AW313" s="262"/>
      <c r="AX313" s="262"/>
      <c r="AY313" s="262"/>
      <c r="AZ313" s="262"/>
      <c r="BA313" s="317"/>
      <c r="BB313" s="390"/>
    </row>
    <row r="314" spans="1:54" ht="24.95" customHeight="1">
      <c r="A314" s="322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28"/>
      <c r="AM314" s="329"/>
      <c r="AN314" s="25"/>
      <c r="AO314" s="24"/>
      <c r="AP314" s="258"/>
      <c r="AQ314" s="259"/>
      <c r="AR314" s="259"/>
      <c r="AS314" s="259"/>
      <c r="AT314" s="262"/>
      <c r="AU314" s="262"/>
      <c r="AV314" s="262"/>
      <c r="AW314" s="262"/>
      <c r="AX314" s="262"/>
      <c r="AY314" s="262"/>
      <c r="AZ314" s="262"/>
      <c r="BA314" s="317"/>
      <c r="BB314" s="390"/>
    </row>
    <row r="315" spans="1:54" ht="24.95" customHeight="1">
      <c r="A315" s="322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28"/>
      <c r="AM315" s="329"/>
      <c r="AN315" s="25"/>
      <c r="AO315" s="24"/>
      <c r="AP315" s="258"/>
      <c r="AQ315" s="259"/>
      <c r="AR315" s="259"/>
      <c r="AS315" s="259"/>
      <c r="AT315" s="262"/>
      <c r="AU315" s="262"/>
      <c r="AV315" s="262"/>
      <c r="AW315" s="262"/>
      <c r="AX315" s="262"/>
      <c r="AY315" s="262"/>
      <c r="AZ315" s="262"/>
      <c r="BA315" s="317"/>
      <c r="BB315" s="390"/>
    </row>
    <row r="316" spans="1:54" ht="24.95" customHeight="1">
      <c r="A316" s="322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28"/>
      <c r="AM316" s="329"/>
      <c r="AN316" s="25"/>
      <c r="AO316" s="24"/>
      <c r="AP316" s="258"/>
      <c r="AQ316" s="259"/>
      <c r="AR316" s="259"/>
      <c r="AS316" s="259"/>
      <c r="AT316" s="262"/>
      <c r="AU316" s="262"/>
      <c r="AV316" s="262"/>
      <c r="AW316" s="262"/>
      <c r="AX316" s="262"/>
      <c r="AY316" s="262"/>
      <c r="AZ316" s="262"/>
      <c r="BA316" s="317"/>
      <c r="BB316" s="390"/>
    </row>
    <row r="317" spans="1:54" ht="24.95" customHeight="1">
      <c r="A317" s="322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28"/>
      <c r="AM317" s="329"/>
      <c r="AN317" s="25"/>
      <c r="AO317" s="24"/>
      <c r="AP317" s="258"/>
      <c r="AQ317" s="259"/>
      <c r="AR317" s="259"/>
      <c r="AS317" s="259"/>
      <c r="AT317" s="262"/>
      <c r="AU317" s="262"/>
      <c r="AV317" s="262"/>
      <c r="AW317" s="262"/>
      <c r="AX317" s="262"/>
      <c r="AY317" s="262"/>
      <c r="AZ317" s="262"/>
      <c r="BA317" s="317"/>
      <c r="BB317" s="390"/>
    </row>
    <row r="318" spans="1:54" ht="24.95" customHeight="1">
      <c r="A318" s="322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28"/>
      <c r="AM318" s="329"/>
      <c r="AN318" s="25"/>
      <c r="AO318" s="24"/>
      <c r="AP318" s="258"/>
      <c r="AQ318" s="259"/>
      <c r="AR318" s="259"/>
      <c r="AS318" s="259"/>
      <c r="AT318" s="262"/>
      <c r="AU318" s="262"/>
      <c r="AV318" s="262"/>
      <c r="AW318" s="262"/>
      <c r="AX318" s="262"/>
      <c r="AY318" s="262"/>
      <c r="AZ318" s="262"/>
      <c r="BA318" s="317"/>
      <c r="BB318" s="390"/>
    </row>
    <row r="319" spans="1:54" ht="24.95" customHeight="1">
      <c r="A319" s="322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28"/>
      <c r="AM319" s="329"/>
      <c r="AN319" s="25"/>
      <c r="AO319" s="24"/>
      <c r="AP319" s="258"/>
      <c r="AQ319" s="259"/>
      <c r="AR319" s="259"/>
      <c r="AS319" s="259"/>
      <c r="AT319" s="262"/>
      <c r="AU319" s="262"/>
      <c r="AV319" s="262"/>
      <c r="AW319" s="262"/>
      <c r="AX319" s="262"/>
      <c r="AY319" s="262"/>
      <c r="AZ319" s="262"/>
      <c r="BA319" s="317"/>
      <c r="BB319" s="390"/>
    </row>
    <row r="320" spans="1:54" ht="24.95" customHeight="1">
      <c r="A320" s="322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28"/>
      <c r="AM320" s="329"/>
      <c r="AN320" s="25"/>
      <c r="AO320" s="24"/>
      <c r="AP320" s="258"/>
      <c r="AQ320" s="259"/>
      <c r="AR320" s="259"/>
      <c r="AS320" s="259"/>
      <c r="AT320" s="262"/>
      <c r="AU320" s="262"/>
      <c r="AV320" s="262"/>
      <c r="AW320" s="262"/>
      <c r="AX320" s="262"/>
      <c r="AY320" s="262"/>
      <c r="AZ320" s="262"/>
      <c r="BA320" s="317"/>
      <c r="BB320" s="390"/>
    </row>
    <row r="321" spans="1:54" ht="24.95" customHeight="1">
      <c r="A321" s="322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28"/>
      <c r="AM321" s="329"/>
      <c r="AN321" s="25"/>
      <c r="AO321" s="24"/>
      <c r="AP321" s="258"/>
      <c r="AQ321" s="259"/>
      <c r="AR321" s="259"/>
      <c r="AS321" s="259"/>
      <c r="AT321" s="262"/>
      <c r="AU321" s="262"/>
      <c r="AV321" s="262"/>
      <c r="AW321" s="262"/>
      <c r="AX321" s="262"/>
      <c r="AY321" s="262"/>
      <c r="AZ321" s="262"/>
      <c r="BA321" s="317"/>
      <c r="BB321" s="390"/>
    </row>
    <row r="322" spans="1:54" ht="24.95" customHeight="1">
      <c r="A322" s="322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28"/>
      <c r="AM322" s="329"/>
      <c r="AN322" s="25"/>
      <c r="AO322" s="24"/>
      <c r="AP322" s="258"/>
      <c r="AQ322" s="259"/>
      <c r="AR322" s="259"/>
      <c r="AS322" s="259"/>
      <c r="AT322" s="262"/>
      <c r="AU322" s="262"/>
      <c r="AV322" s="262"/>
      <c r="AW322" s="262"/>
      <c r="AX322" s="262"/>
      <c r="AY322" s="262"/>
      <c r="AZ322" s="262"/>
      <c r="BA322" s="317"/>
      <c r="BB322" s="390"/>
    </row>
    <row r="323" spans="1:54" ht="24.95" customHeight="1">
      <c r="A323" s="322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28"/>
      <c r="AM323" s="329"/>
      <c r="AN323" s="25"/>
      <c r="AO323" s="24"/>
      <c r="AP323" s="258"/>
      <c r="AQ323" s="259"/>
      <c r="AR323" s="259"/>
      <c r="AS323" s="259"/>
      <c r="AT323" s="262"/>
      <c r="AU323" s="262"/>
      <c r="AV323" s="262"/>
      <c r="AW323" s="262"/>
      <c r="AX323" s="262"/>
      <c r="AY323" s="262"/>
      <c r="AZ323" s="262"/>
      <c r="BA323" s="317"/>
      <c r="BB323" s="390"/>
    </row>
    <row r="324" spans="1:54" ht="24.95" customHeight="1">
      <c r="A324" s="322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28"/>
      <c r="AM324" s="329"/>
      <c r="AN324" s="25"/>
      <c r="AO324" s="24"/>
      <c r="AP324" s="258"/>
      <c r="AQ324" s="259"/>
      <c r="AR324" s="259"/>
      <c r="AS324" s="259"/>
      <c r="AT324" s="262"/>
      <c r="AU324" s="262"/>
      <c r="AV324" s="262"/>
      <c r="AW324" s="262"/>
      <c r="AX324" s="262"/>
      <c r="AY324" s="262"/>
      <c r="AZ324" s="262"/>
      <c r="BA324" s="317"/>
      <c r="BB324" s="390"/>
    </row>
    <row r="325" spans="1:54" ht="24.95" customHeight="1">
      <c r="A325" s="322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28"/>
      <c r="AM325" s="329"/>
      <c r="AN325" s="25"/>
      <c r="AO325" s="24"/>
      <c r="AP325" s="258"/>
      <c r="AQ325" s="259"/>
      <c r="AR325" s="259"/>
      <c r="AS325" s="259"/>
      <c r="AT325" s="262"/>
      <c r="AU325" s="262"/>
      <c r="AV325" s="262"/>
      <c r="AW325" s="262"/>
      <c r="AX325" s="262"/>
      <c r="AY325" s="262"/>
      <c r="AZ325" s="262"/>
      <c r="BA325" s="317"/>
      <c r="BB325" s="390"/>
    </row>
    <row r="326" spans="1:54" ht="24.95" customHeight="1">
      <c r="A326" s="322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28"/>
      <c r="AM326" s="329"/>
      <c r="AN326" s="25"/>
      <c r="AO326" s="24"/>
      <c r="AP326" s="258"/>
      <c r="AQ326" s="259"/>
      <c r="AR326" s="259"/>
      <c r="AS326" s="259"/>
      <c r="AT326" s="262"/>
      <c r="AU326" s="262"/>
      <c r="AV326" s="262"/>
      <c r="AW326" s="262"/>
      <c r="AX326" s="262"/>
      <c r="AY326" s="262"/>
      <c r="AZ326" s="262"/>
      <c r="BA326" s="317"/>
      <c r="BB326" s="390"/>
    </row>
    <row r="327" spans="1:54" ht="24.95" customHeight="1">
      <c r="A327" s="322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28"/>
      <c r="AM327" s="329"/>
      <c r="AN327" s="25"/>
      <c r="AO327" s="24"/>
      <c r="AP327" s="258"/>
      <c r="AQ327" s="259"/>
      <c r="AR327" s="259"/>
      <c r="AS327" s="259"/>
      <c r="AT327" s="262"/>
      <c r="AU327" s="262"/>
      <c r="AV327" s="262"/>
      <c r="AW327" s="262"/>
      <c r="AX327" s="262"/>
      <c r="AY327" s="262"/>
      <c r="AZ327" s="262"/>
      <c r="BA327" s="317"/>
      <c r="BB327" s="390"/>
    </row>
    <row r="328" spans="1:54" ht="24.95" customHeight="1">
      <c r="A328" s="322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28"/>
      <c r="AM328" s="329"/>
      <c r="AN328" s="25"/>
      <c r="AO328" s="24"/>
      <c r="AP328" s="258"/>
      <c r="AQ328" s="259"/>
      <c r="AR328" s="259"/>
      <c r="AS328" s="259"/>
      <c r="AT328" s="262"/>
      <c r="AU328" s="262"/>
      <c r="AV328" s="262"/>
      <c r="AW328" s="262"/>
      <c r="AX328" s="262"/>
      <c r="AY328" s="262"/>
      <c r="AZ328" s="262"/>
      <c r="BA328" s="317"/>
      <c r="BB328" s="390"/>
    </row>
    <row r="329" spans="1:54" ht="24.95" customHeight="1">
      <c r="A329" s="322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28"/>
      <c r="AM329" s="329"/>
      <c r="AN329" s="25"/>
      <c r="AO329" s="24"/>
      <c r="AP329" s="258"/>
      <c r="AQ329" s="259"/>
      <c r="AR329" s="259"/>
      <c r="AS329" s="259"/>
      <c r="AT329" s="262"/>
      <c r="AU329" s="262"/>
      <c r="AV329" s="262"/>
      <c r="AW329" s="262"/>
      <c r="AX329" s="262"/>
      <c r="AY329" s="262"/>
      <c r="AZ329" s="262"/>
      <c r="BA329" s="317"/>
      <c r="BB329" s="390"/>
    </row>
    <row r="330" spans="1:54" ht="24.95" customHeight="1">
      <c r="A330" s="322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28"/>
      <c r="AM330" s="329"/>
      <c r="AN330" s="25"/>
      <c r="AO330" s="24"/>
      <c r="AP330" s="258"/>
      <c r="AQ330" s="259"/>
      <c r="AR330" s="259"/>
      <c r="AS330" s="259"/>
      <c r="AT330" s="262"/>
      <c r="AU330" s="262"/>
      <c r="AV330" s="262"/>
      <c r="AW330" s="262"/>
      <c r="AX330" s="262"/>
      <c r="AY330" s="262"/>
      <c r="AZ330" s="262"/>
      <c r="BA330" s="317"/>
      <c r="BB330" s="390"/>
    </row>
    <row r="331" spans="1:54" ht="24.95" customHeight="1">
      <c r="A331" s="322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28"/>
      <c r="AM331" s="329"/>
      <c r="AN331" s="25"/>
      <c r="AO331" s="24"/>
      <c r="AP331" s="258"/>
      <c r="AQ331" s="259"/>
      <c r="AR331" s="259"/>
      <c r="AS331" s="259"/>
      <c r="AT331" s="262"/>
      <c r="AU331" s="262"/>
      <c r="AV331" s="262"/>
      <c r="AW331" s="262"/>
      <c r="AX331" s="262"/>
      <c r="AY331" s="262"/>
      <c r="AZ331" s="262"/>
      <c r="BA331" s="317"/>
      <c r="BB331" s="390"/>
    </row>
    <row r="332" spans="1:54" ht="24.95" customHeight="1">
      <c r="A332" s="322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28"/>
      <c r="AM332" s="329"/>
      <c r="AN332" s="25"/>
      <c r="AO332" s="24"/>
      <c r="AP332" s="258"/>
      <c r="AQ332" s="259"/>
      <c r="AR332" s="259"/>
      <c r="AS332" s="259"/>
      <c r="AT332" s="262"/>
      <c r="AU332" s="262"/>
      <c r="AV332" s="262"/>
      <c r="AW332" s="262"/>
      <c r="AX332" s="262"/>
      <c r="AY332" s="262"/>
      <c r="AZ332" s="262"/>
      <c r="BA332" s="317"/>
      <c r="BB332" s="390"/>
    </row>
    <row r="333" spans="1:54" ht="24.95" customHeight="1">
      <c r="A333" s="322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28"/>
      <c r="AM333" s="329"/>
      <c r="AN333" s="25"/>
      <c r="AO333" s="24"/>
      <c r="AP333" s="258"/>
      <c r="AQ333" s="259"/>
      <c r="AR333" s="259"/>
      <c r="AS333" s="259"/>
      <c r="AT333" s="262"/>
      <c r="AU333" s="262"/>
      <c r="AV333" s="262"/>
      <c r="AW333" s="262"/>
      <c r="AX333" s="262"/>
      <c r="AY333" s="262"/>
      <c r="AZ333" s="262"/>
      <c r="BA333" s="317"/>
      <c r="BB333" s="390"/>
    </row>
    <row r="334" spans="1:54" ht="24.95" customHeight="1">
      <c r="A334" s="322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28"/>
      <c r="AM334" s="329"/>
      <c r="AN334" s="25"/>
      <c r="AO334" s="24"/>
      <c r="AP334" s="258"/>
      <c r="AQ334" s="259"/>
      <c r="AR334" s="259"/>
      <c r="AS334" s="259"/>
      <c r="AT334" s="262"/>
      <c r="AU334" s="262"/>
      <c r="AV334" s="262"/>
      <c r="AW334" s="262"/>
      <c r="AX334" s="262"/>
      <c r="AY334" s="262"/>
      <c r="AZ334" s="262"/>
      <c r="BA334" s="317"/>
      <c r="BB334" s="390"/>
    </row>
    <row r="335" spans="1:54" ht="24.95" customHeight="1">
      <c r="A335" s="322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28"/>
      <c r="AM335" s="329"/>
      <c r="AN335" s="25"/>
      <c r="AO335" s="24"/>
      <c r="AP335" s="258"/>
      <c r="AQ335" s="259"/>
      <c r="AR335" s="259"/>
      <c r="AS335" s="259"/>
      <c r="AT335" s="262"/>
      <c r="AU335" s="262"/>
      <c r="AV335" s="262"/>
      <c r="AW335" s="262"/>
      <c r="AX335" s="262"/>
      <c r="AY335" s="262"/>
      <c r="AZ335" s="262"/>
      <c r="BA335" s="317"/>
      <c r="BB335" s="390"/>
    </row>
    <row r="336" spans="1:54" ht="24.95" customHeight="1">
      <c r="A336" s="322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28"/>
      <c r="AM336" s="329"/>
      <c r="AN336" s="25"/>
      <c r="AO336" s="24"/>
      <c r="AP336" s="258"/>
      <c r="AQ336" s="259"/>
      <c r="AR336" s="259"/>
      <c r="AS336" s="259"/>
      <c r="AT336" s="262"/>
      <c r="AU336" s="262"/>
      <c r="AV336" s="262"/>
      <c r="AW336" s="262"/>
      <c r="AX336" s="262"/>
      <c r="AY336" s="262"/>
      <c r="AZ336" s="262"/>
      <c r="BA336" s="317"/>
      <c r="BB336" s="390"/>
    </row>
    <row r="337" spans="1:54" ht="24.95" customHeight="1">
      <c r="A337" s="322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28"/>
      <c r="AM337" s="329"/>
      <c r="AN337" s="25"/>
      <c r="AO337" s="24"/>
      <c r="AP337" s="258"/>
      <c r="AQ337" s="259"/>
      <c r="AR337" s="259"/>
      <c r="AS337" s="259"/>
      <c r="AT337" s="262"/>
      <c r="AU337" s="262"/>
      <c r="AV337" s="262"/>
      <c r="AW337" s="262"/>
      <c r="AX337" s="262"/>
      <c r="AY337" s="262"/>
      <c r="AZ337" s="262"/>
      <c r="BA337" s="317"/>
      <c r="BB337" s="390"/>
    </row>
    <row r="338" spans="1:54" ht="24.95" customHeight="1">
      <c r="A338" s="322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28"/>
      <c r="AM338" s="329"/>
      <c r="AN338" s="25"/>
      <c r="AO338" s="24"/>
      <c r="AP338" s="258"/>
      <c r="AQ338" s="259"/>
      <c r="AR338" s="259"/>
      <c r="AS338" s="259"/>
      <c r="AT338" s="262"/>
      <c r="AU338" s="262"/>
      <c r="AV338" s="262"/>
      <c r="AW338" s="262"/>
      <c r="AX338" s="262"/>
      <c r="AY338" s="262"/>
      <c r="AZ338" s="262"/>
      <c r="BA338" s="317"/>
      <c r="BB338" s="390"/>
    </row>
    <row r="339" spans="1:54" ht="24.95" customHeight="1">
      <c r="A339" s="322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28"/>
      <c r="AM339" s="329"/>
      <c r="AN339" s="25"/>
      <c r="AO339" s="24"/>
      <c r="AP339" s="258"/>
      <c r="AQ339" s="259"/>
      <c r="AR339" s="259"/>
      <c r="AS339" s="259"/>
      <c r="AT339" s="262"/>
      <c r="AU339" s="262"/>
      <c r="AV339" s="262"/>
      <c r="AW339" s="262"/>
      <c r="AX339" s="262"/>
      <c r="AY339" s="262"/>
      <c r="AZ339" s="262"/>
      <c r="BA339" s="317"/>
      <c r="BB339" s="390"/>
    </row>
    <row r="340" spans="1:54" ht="24.95" customHeight="1">
      <c r="A340" s="322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28"/>
      <c r="AM340" s="329"/>
      <c r="AN340" s="25"/>
      <c r="AO340" s="24"/>
      <c r="AP340" s="258"/>
      <c r="AQ340" s="259"/>
      <c r="AR340" s="259"/>
      <c r="AS340" s="259"/>
      <c r="AT340" s="262"/>
      <c r="AU340" s="262"/>
      <c r="AV340" s="262"/>
      <c r="AW340" s="262"/>
      <c r="AX340" s="262"/>
      <c r="AY340" s="262"/>
      <c r="AZ340" s="262"/>
      <c r="BA340" s="317"/>
      <c r="BB340" s="390"/>
    </row>
    <row r="341" spans="1:54" ht="24.95" customHeight="1">
      <c r="A341" s="322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28"/>
      <c r="AM341" s="329"/>
      <c r="AN341" s="25"/>
      <c r="AO341" s="24"/>
      <c r="AP341" s="258"/>
      <c r="AQ341" s="259"/>
      <c r="AR341" s="259"/>
      <c r="AS341" s="259"/>
      <c r="AT341" s="262"/>
      <c r="AU341" s="262"/>
      <c r="AV341" s="262"/>
      <c r="AW341" s="262"/>
      <c r="AX341" s="262"/>
      <c r="AY341" s="262"/>
      <c r="AZ341" s="262"/>
      <c r="BA341" s="317"/>
      <c r="BB341" s="390"/>
    </row>
    <row r="342" spans="1:54" ht="24.95" customHeight="1">
      <c r="A342" s="322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28"/>
      <c r="AM342" s="329"/>
      <c r="AN342" s="25"/>
      <c r="AO342" s="24"/>
      <c r="AP342" s="258"/>
      <c r="AQ342" s="259"/>
      <c r="AR342" s="259"/>
      <c r="AS342" s="259"/>
      <c r="AT342" s="262"/>
      <c r="AU342" s="262"/>
      <c r="AV342" s="262"/>
      <c r="AW342" s="262"/>
      <c r="AX342" s="262"/>
      <c r="AY342" s="262"/>
      <c r="AZ342" s="262"/>
      <c r="BA342" s="317"/>
      <c r="BB342" s="390"/>
    </row>
    <row r="343" spans="1:54" ht="24.95" customHeight="1">
      <c r="A343" s="322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28"/>
      <c r="AM343" s="329"/>
      <c r="AN343" s="25"/>
      <c r="AO343" s="24"/>
      <c r="AP343" s="258"/>
      <c r="AQ343" s="259"/>
      <c r="AR343" s="259"/>
      <c r="AS343" s="259"/>
      <c r="AT343" s="262"/>
      <c r="AU343" s="262"/>
      <c r="AV343" s="262"/>
      <c r="AW343" s="262"/>
      <c r="AX343" s="262"/>
      <c r="AY343" s="262"/>
      <c r="AZ343" s="262"/>
      <c r="BA343" s="317"/>
      <c r="BB343" s="390"/>
    </row>
    <row r="344" spans="1:54" ht="24.95" customHeight="1">
      <c r="A344" s="322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28"/>
      <c r="AM344" s="329"/>
      <c r="AN344" s="25"/>
      <c r="AO344" s="24"/>
      <c r="AP344" s="258"/>
      <c r="AQ344" s="259"/>
      <c r="AR344" s="259"/>
      <c r="AS344" s="259"/>
      <c r="AT344" s="262"/>
      <c r="AU344" s="262"/>
      <c r="AV344" s="262"/>
      <c r="AW344" s="262"/>
      <c r="AX344" s="262"/>
      <c r="AY344" s="262"/>
      <c r="AZ344" s="262"/>
      <c r="BA344" s="317"/>
      <c r="BB344" s="390"/>
    </row>
    <row r="345" spans="1:54" ht="24.95" customHeight="1">
      <c r="A345" s="322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28"/>
      <c r="AM345" s="329"/>
      <c r="AN345" s="25"/>
      <c r="AO345" s="24"/>
      <c r="AP345" s="258"/>
      <c r="AQ345" s="259"/>
      <c r="AR345" s="259"/>
      <c r="AS345" s="259"/>
      <c r="AT345" s="262"/>
      <c r="AU345" s="262"/>
      <c r="AV345" s="262"/>
      <c r="AW345" s="262"/>
      <c r="AX345" s="262"/>
      <c r="AY345" s="262"/>
      <c r="AZ345" s="262"/>
      <c r="BA345" s="317"/>
      <c r="BB345" s="390"/>
    </row>
    <row r="346" spans="1:54" ht="24.95" customHeight="1">
      <c r="A346" s="322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28"/>
      <c r="AM346" s="329"/>
      <c r="AN346" s="25"/>
      <c r="AO346" s="24"/>
      <c r="AP346" s="258"/>
      <c r="AQ346" s="259"/>
      <c r="AR346" s="259"/>
      <c r="AS346" s="259"/>
      <c r="AT346" s="262"/>
      <c r="AU346" s="262"/>
      <c r="AV346" s="262"/>
      <c r="AW346" s="262"/>
      <c r="AX346" s="262"/>
      <c r="AY346" s="262"/>
      <c r="AZ346" s="262"/>
      <c r="BA346" s="317"/>
      <c r="BB346" s="390"/>
    </row>
    <row r="347" spans="1:54" ht="24.95" customHeight="1">
      <c r="A347" s="322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28"/>
      <c r="AM347" s="329"/>
      <c r="AN347" s="25"/>
      <c r="AO347" s="24"/>
      <c r="AP347" s="258"/>
      <c r="AQ347" s="259"/>
      <c r="AR347" s="259"/>
      <c r="AS347" s="259"/>
      <c r="AT347" s="262"/>
      <c r="AU347" s="262"/>
      <c r="AV347" s="262"/>
      <c r="AW347" s="262"/>
      <c r="AX347" s="262"/>
      <c r="AY347" s="262"/>
      <c r="AZ347" s="262"/>
      <c r="BA347" s="317"/>
      <c r="BB347" s="390"/>
    </row>
    <row r="348" spans="1:54" ht="24.95" customHeight="1">
      <c r="A348" s="322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28"/>
      <c r="AM348" s="329"/>
      <c r="AN348" s="25"/>
      <c r="AO348" s="24"/>
      <c r="AP348" s="258"/>
      <c r="AQ348" s="259"/>
      <c r="AR348" s="259"/>
      <c r="AS348" s="259"/>
      <c r="AT348" s="262"/>
      <c r="AU348" s="262"/>
      <c r="AV348" s="262"/>
      <c r="AW348" s="262"/>
      <c r="AX348" s="262"/>
      <c r="AY348" s="262"/>
      <c r="AZ348" s="262"/>
      <c r="BA348" s="317"/>
      <c r="BB348" s="390"/>
    </row>
    <row r="349" spans="1:54" ht="24.95" customHeight="1">
      <c r="A349" s="322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28"/>
      <c r="AM349" s="329"/>
      <c r="AN349" s="25"/>
      <c r="AO349" s="24"/>
      <c r="AP349" s="258"/>
      <c r="AQ349" s="259"/>
      <c r="AR349" s="259"/>
      <c r="AS349" s="259"/>
      <c r="AT349" s="262"/>
      <c r="AU349" s="262"/>
      <c r="AV349" s="262"/>
      <c r="AW349" s="262"/>
      <c r="AX349" s="262"/>
      <c r="AY349" s="262"/>
      <c r="AZ349" s="262"/>
      <c r="BA349" s="317"/>
      <c r="BB349" s="390"/>
    </row>
    <row r="350" spans="1:54" ht="24.95" customHeight="1">
      <c r="A350" s="322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28"/>
      <c r="AM350" s="329"/>
      <c r="AN350" s="25"/>
      <c r="AO350" s="24"/>
      <c r="AP350" s="258"/>
      <c r="AQ350" s="259"/>
      <c r="AR350" s="259"/>
      <c r="AS350" s="259"/>
      <c r="AT350" s="262"/>
      <c r="AU350" s="262"/>
      <c r="AV350" s="262"/>
      <c r="AW350" s="262"/>
      <c r="AX350" s="262"/>
      <c r="AY350" s="262"/>
      <c r="AZ350" s="262"/>
      <c r="BA350" s="317"/>
      <c r="BB350" s="390"/>
    </row>
    <row r="351" spans="1:54" ht="24.95" customHeight="1">
      <c r="A351" s="322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28"/>
      <c r="AM351" s="329"/>
      <c r="AN351" s="25"/>
      <c r="AO351" s="24"/>
      <c r="AP351" s="258"/>
      <c r="AQ351" s="259"/>
      <c r="AR351" s="259"/>
      <c r="AS351" s="259"/>
      <c r="AT351" s="262"/>
      <c r="AU351" s="262"/>
      <c r="AV351" s="262"/>
      <c r="AW351" s="262"/>
      <c r="AX351" s="262"/>
      <c r="AY351" s="262"/>
      <c r="AZ351" s="262"/>
      <c r="BA351" s="317"/>
      <c r="BB351" s="390"/>
    </row>
    <row r="352" spans="1:54" ht="24.95" customHeight="1">
      <c r="A352" s="322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28"/>
      <c r="AM352" s="329"/>
      <c r="AN352" s="25"/>
      <c r="AO352" s="24"/>
      <c r="AP352" s="258"/>
      <c r="AQ352" s="259"/>
      <c r="AR352" s="259"/>
      <c r="AS352" s="259"/>
      <c r="AT352" s="262"/>
      <c r="AU352" s="262"/>
      <c r="AV352" s="262"/>
      <c r="AW352" s="262"/>
      <c r="AX352" s="262"/>
      <c r="AY352" s="262"/>
      <c r="AZ352" s="262"/>
      <c r="BA352" s="317"/>
      <c r="BB352" s="390"/>
    </row>
    <row r="353" spans="1:54" ht="24.95" customHeight="1">
      <c r="A353" s="322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28"/>
      <c r="AM353" s="329"/>
      <c r="AN353" s="25"/>
      <c r="AO353" s="24"/>
      <c r="AP353" s="258"/>
      <c r="AQ353" s="259"/>
      <c r="AR353" s="259"/>
      <c r="AS353" s="259"/>
      <c r="AT353" s="262"/>
      <c r="AU353" s="262"/>
      <c r="AV353" s="262"/>
      <c r="AW353" s="262"/>
      <c r="AX353" s="262"/>
      <c r="AY353" s="262"/>
      <c r="AZ353" s="262"/>
      <c r="BA353" s="317"/>
      <c r="BB353" s="390"/>
    </row>
    <row r="354" spans="1:54" ht="24.95" customHeight="1">
      <c r="A354" s="322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28"/>
      <c r="AM354" s="329"/>
      <c r="AN354" s="25"/>
      <c r="AO354" s="24"/>
      <c r="AP354" s="258"/>
      <c r="AQ354" s="259"/>
      <c r="AR354" s="259"/>
      <c r="AS354" s="259"/>
      <c r="AT354" s="262"/>
      <c r="AU354" s="262"/>
      <c r="AV354" s="262"/>
      <c r="AW354" s="262"/>
      <c r="AX354" s="262"/>
      <c r="AY354" s="262"/>
      <c r="AZ354" s="262"/>
      <c r="BA354" s="317"/>
      <c r="BB354" s="390"/>
    </row>
    <row r="355" spans="1:54" ht="24.95" customHeight="1">
      <c r="A355" s="322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28"/>
      <c r="AM355" s="329"/>
      <c r="AN355" s="25"/>
      <c r="AO355" s="24"/>
      <c r="AP355" s="258"/>
      <c r="AQ355" s="259"/>
      <c r="AR355" s="259"/>
      <c r="AS355" s="259"/>
      <c r="AT355" s="262"/>
      <c r="AU355" s="262"/>
      <c r="AV355" s="262"/>
      <c r="AW355" s="262"/>
      <c r="AX355" s="262"/>
      <c r="AY355" s="262"/>
      <c r="AZ355" s="262"/>
      <c r="BA355" s="317"/>
      <c r="BB355" s="390"/>
    </row>
    <row r="356" spans="1:54" ht="24.95" customHeight="1">
      <c r="A356" s="322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28"/>
      <c r="AM356" s="329"/>
      <c r="AN356" s="25"/>
      <c r="AO356" s="24"/>
      <c r="AP356" s="258"/>
      <c r="AQ356" s="259"/>
      <c r="AR356" s="259"/>
      <c r="AS356" s="259"/>
      <c r="AT356" s="262"/>
      <c r="AU356" s="262"/>
      <c r="AV356" s="262"/>
      <c r="AW356" s="262"/>
      <c r="AX356" s="262"/>
      <c r="AY356" s="262"/>
      <c r="AZ356" s="262"/>
      <c r="BA356" s="317"/>
      <c r="BB356" s="390"/>
    </row>
    <row r="357" spans="1:54" ht="24.95" customHeight="1">
      <c r="A357" s="322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28"/>
      <c r="AM357" s="329"/>
      <c r="AN357" s="25"/>
      <c r="AO357" s="24"/>
      <c r="AP357" s="258"/>
      <c r="AQ357" s="259"/>
      <c r="AR357" s="259"/>
      <c r="AS357" s="259"/>
      <c r="AT357" s="262"/>
      <c r="AU357" s="262"/>
      <c r="AV357" s="262"/>
      <c r="AW357" s="262"/>
      <c r="AX357" s="262"/>
      <c r="AY357" s="262"/>
      <c r="AZ357" s="262"/>
      <c r="BA357" s="317"/>
      <c r="BB357" s="390"/>
    </row>
    <row r="358" spans="1:54" ht="24.95" customHeight="1">
      <c r="A358" s="322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28"/>
      <c r="AM358" s="329"/>
      <c r="AN358" s="25"/>
      <c r="AO358" s="24"/>
      <c r="AP358" s="258"/>
      <c r="AQ358" s="259"/>
      <c r="AR358" s="259"/>
      <c r="AS358" s="259"/>
      <c r="AT358" s="262"/>
      <c r="AU358" s="262"/>
      <c r="AV358" s="262"/>
      <c r="AW358" s="262"/>
      <c r="AX358" s="262"/>
      <c r="AY358" s="262"/>
      <c r="AZ358" s="262"/>
      <c r="BA358" s="317"/>
      <c r="BB358" s="390"/>
    </row>
    <row r="359" spans="1:54" ht="24.95" customHeight="1">
      <c r="A359" s="322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28"/>
      <c r="AM359" s="329"/>
      <c r="AN359" s="25"/>
      <c r="AO359" s="24"/>
      <c r="AP359" s="258"/>
      <c r="AQ359" s="259"/>
      <c r="AR359" s="259"/>
      <c r="AS359" s="259"/>
      <c r="AT359" s="262"/>
      <c r="AU359" s="262"/>
      <c r="AV359" s="262"/>
      <c r="AW359" s="262"/>
      <c r="AX359" s="262"/>
      <c r="AY359" s="262"/>
      <c r="AZ359" s="262"/>
      <c r="BA359" s="317"/>
      <c r="BB359" s="390"/>
    </row>
    <row r="360" spans="1:54" ht="24.95" customHeight="1">
      <c r="A360" s="322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28"/>
      <c r="AM360" s="329"/>
      <c r="AN360" s="25"/>
      <c r="AO360" s="24"/>
      <c r="AP360" s="258"/>
      <c r="AQ360" s="259"/>
      <c r="AR360" s="259"/>
      <c r="AS360" s="259"/>
      <c r="AT360" s="262"/>
      <c r="AU360" s="262"/>
      <c r="AV360" s="262"/>
      <c r="AW360" s="262"/>
      <c r="AX360" s="262"/>
      <c r="AY360" s="262"/>
      <c r="AZ360" s="262"/>
      <c r="BA360" s="317"/>
      <c r="BB360" s="390"/>
    </row>
    <row r="361" spans="1:54" ht="24.95" customHeight="1">
      <c r="A361" s="322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28"/>
      <c r="AM361" s="329"/>
      <c r="AN361" s="25"/>
      <c r="AO361" s="24"/>
      <c r="AP361" s="258"/>
      <c r="AQ361" s="259"/>
      <c r="AR361" s="259"/>
      <c r="AS361" s="259"/>
      <c r="AT361" s="262"/>
      <c r="AU361" s="262"/>
      <c r="AV361" s="262"/>
      <c r="AW361" s="262"/>
      <c r="AX361" s="262"/>
      <c r="AY361" s="262"/>
      <c r="AZ361" s="262"/>
      <c r="BA361" s="317"/>
      <c r="BB361" s="390"/>
    </row>
    <row r="362" spans="1:54" ht="24.95" customHeight="1">
      <c r="A362" s="322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28"/>
      <c r="AM362" s="329"/>
      <c r="AN362" s="25"/>
      <c r="AO362" s="24"/>
      <c r="AP362" s="258"/>
      <c r="AQ362" s="259"/>
      <c r="AR362" s="259"/>
      <c r="AS362" s="259"/>
      <c r="AT362" s="262"/>
      <c r="AU362" s="262"/>
      <c r="AV362" s="262"/>
      <c r="AW362" s="262"/>
      <c r="AX362" s="262"/>
      <c r="AY362" s="262"/>
      <c r="AZ362" s="262"/>
      <c r="BA362" s="317"/>
      <c r="BB362" s="390"/>
    </row>
    <row r="363" spans="1:54" ht="24.95" customHeight="1">
      <c r="A363" s="322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28"/>
      <c r="AM363" s="329"/>
      <c r="AN363" s="25"/>
      <c r="AO363" s="24"/>
      <c r="AP363" s="258"/>
      <c r="AQ363" s="259"/>
      <c r="AR363" s="259"/>
      <c r="AS363" s="259"/>
      <c r="AT363" s="262"/>
      <c r="AU363" s="262"/>
      <c r="AV363" s="262"/>
      <c r="AW363" s="262"/>
      <c r="AX363" s="262"/>
      <c r="AY363" s="262"/>
      <c r="AZ363" s="262"/>
      <c r="BA363" s="317"/>
      <c r="BB363" s="390"/>
    </row>
    <row r="364" spans="1:54" ht="24.95" customHeight="1">
      <c r="A364" s="322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28"/>
      <c r="AM364" s="329"/>
      <c r="AN364" s="25"/>
      <c r="AO364" s="24"/>
      <c r="AP364" s="258"/>
      <c r="AQ364" s="259"/>
      <c r="AR364" s="259"/>
      <c r="AS364" s="259"/>
      <c r="AT364" s="262"/>
      <c r="AU364" s="262"/>
      <c r="AV364" s="262"/>
      <c r="AW364" s="262"/>
      <c r="AX364" s="262"/>
      <c r="AY364" s="262"/>
      <c r="AZ364" s="262"/>
      <c r="BA364" s="317"/>
      <c r="BB364" s="390"/>
    </row>
    <row r="365" spans="1:54" ht="24.95" customHeight="1">
      <c r="A365" s="322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28"/>
      <c r="AM365" s="329"/>
      <c r="AN365" s="25"/>
      <c r="AO365" s="24"/>
      <c r="AP365" s="258"/>
      <c r="AQ365" s="259"/>
      <c r="AR365" s="259"/>
      <c r="AS365" s="259"/>
      <c r="AT365" s="262"/>
      <c r="AU365" s="262"/>
      <c r="AV365" s="262"/>
      <c r="AW365" s="262"/>
      <c r="AX365" s="262"/>
      <c r="AY365" s="262"/>
      <c r="AZ365" s="262"/>
      <c r="BA365" s="317"/>
      <c r="BB365" s="390"/>
    </row>
    <row r="366" spans="1:54" ht="24.95" customHeight="1">
      <c r="A366" s="322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28"/>
      <c r="AM366" s="329"/>
      <c r="AN366" s="25"/>
      <c r="AO366" s="24"/>
      <c r="AP366" s="258"/>
      <c r="AQ366" s="259"/>
      <c r="AR366" s="259"/>
      <c r="AS366" s="259"/>
      <c r="AT366" s="262"/>
      <c r="AU366" s="262"/>
      <c r="AV366" s="262"/>
      <c r="AW366" s="262"/>
      <c r="AX366" s="262"/>
      <c r="AY366" s="262"/>
      <c r="AZ366" s="262"/>
      <c r="BA366" s="317"/>
      <c r="BB366" s="390"/>
    </row>
    <row r="367" spans="1:54" ht="24.95" customHeight="1">
      <c r="A367" s="322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28"/>
      <c r="AM367" s="329"/>
      <c r="AN367" s="25"/>
      <c r="AO367" s="24"/>
      <c r="AP367" s="258"/>
      <c r="AQ367" s="259"/>
      <c r="AR367" s="259"/>
      <c r="AS367" s="259"/>
      <c r="AT367" s="262"/>
      <c r="AU367" s="262"/>
      <c r="AV367" s="262"/>
      <c r="AW367" s="262"/>
      <c r="AX367" s="262"/>
      <c r="AY367" s="262"/>
      <c r="AZ367" s="262"/>
      <c r="BA367" s="317"/>
      <c r="BB367" s="390"/>
    </row>
    <row r="368" spans="1:54" ht="24.95" customHeight="1">
      <c r="A368" s="322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28"/>
      <c r="AM368" s="329"/>
      <c r="AN368" s="25"/>
      <c r="AO368" s="24"/>
      <c r="AP368" s="258"/>
      <c r="AQ368" s="259"/>
      <c r="AR368" s="259"/>
      <c r="AS368" s="259"/>
      <c r="AT368" s="262"/>
      <c r="AU368" s="262"/>
      <c r="AV368" s="262"/>
      <c r="AW368" s="262"/>
      <c r="AX368" s="262"/>
      <c r="AY368" s="262"/>
      <c r="AZ368" s="262"/>
      <c r="BA368" s="317"/>
      <c r="BB368" s="390"/>
    </row>
    <row r="369" spans="1:54" ht="24.95" customHeight="1">
      <c r="A369" s="322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28"/>
      <c r="AM369" s="329"/>
      <c r="AN369" s="25"/>
      <c r="AO369" s="24"/>
      <c r="AP369" s="258"/>
      <c r="AQ369" s="259"/>
      <c r="AR369" s="259"/>
      <c r="AS369" s="259"/>
      <c r="AT369" s="262"/>
      <c r="AU369" s="262"/>
      <c r="AV369" s="262"/>
      <c r="AW369" s="262"/>
      <c r="AX369" s="262"/>
      <c r="AY369" s="262"/>
      <c r="AZ369" s="262"/>
      <c r="BA369" s="317"/>
      <c r="BB369" s="390"/>
    </row>
    <row r="370" spans="1:54" ht="24.95" customHeight="1">
      <c r="A370" s="322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28"/>
      <c r="AM370" s="329"/>
      <c r="AN370" s="25"/>
      <c r="AO370" s="24"/>
      <c r="AP370" s="258"/>
      <c r="AQ370" s="259"/>
      <c r="AR370" s="259"/>
      <c r="AS370" s="259"/>
      <c r="AT370" s="262"/>
      <c r="AU370" s="262"/>
      <c r="AV370" s="262"/>
      <c r="AW370" s="262"/>
      <c r="AX370" s="262"/>
      <c r="AY370" s="262"/>
      <c r="AZ370" s="262"/>
      <c r="BA370" s="317"/>
      <c r="BB370" s="390"/>
    </row>
    <row r="371" spans="1:54" ht="24.95" customHeight="1">
      <c r="A371" s="322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28"/>
      <c r="AM371" s="329"/>
      <c r="AN371" s="25"/>
      <c r="AO371" s="24"/>
      <c r="AP371" s="258"/>
      <c r="AQ371" s="259"/>
      <c r="AR371" s="259"/>
      <c r="AS371" s="259"/>
      <c r="AT371" s="262"/>
      <c r="AU371" s="262"/>
      <c r="AV371" s="262"/>
      <c r="AW371" s="262"/>
      <c r="AX371" s="262"/>
      <c r="AY371" s="262"/>
      <c r="AZ371" s="262"/>
      <c r="BA371" s="317"/>
      <c r="BB371" s="390"/>
    </row>
    <row r="372" spans="1:54" ht="24.95" customHeight="1">
      <c r="A372" s="322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28"/>
      <c r="AM372" s="329"/>
      <c r="AN372" s="25"/>
      <c r="AO372" s="24"/>
      <c r="AP372" s="258"/>
      <c r="AQ372" s="259"/>
      <c r="AR372" s="259"/>
      <c r="AS372" s="259"/>
      <c r="AT372" s="262"/>
      <c r="AU372" s="262"/>
      <c r="AV372" s="262"/>
      <c r="AW372" s="262"/>
      <c r="AX372" s="262"/>
      <c r="AY372" s="262"/>
      <c r="AZ372" s="262"/>
      <c r="BA372" s="317"/>
      <c r="BB372" s="390"/>
    </row>
    <row r="373" spans="1:54" ht="24.95" customHeight="1">
      <c r="A373" s="322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28"/>
      <c r="AM373" s="329"/>
      <c r="AN373" s="25"/>
      <c r="AO373" s="24"/>
      <c r="AP373" s="258"/>
      <c r="AQ373" s="259"/>
      <c r="AR373" s="259"/>
      <c r="AS373" s="259"/>
      <c r="AT373" s="262"/>
      <c r="AU373" s="262"/>
      <c r="AV373" s="262"/>
      <c r="AW373" s="262"/>
      <c r="AX373" s="262"/>
      <c r="AY373" s="262"/>
      <c r="AZ373" s="262"/>
      <c r="BA373" s="317"/>
      <c r="BB373" s="390"/>
    </row>
    <row r="374" spans="1:54" ht="24.95" customHeight="1">
      <c r="A374" s="322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28"/>
      <c r="AM374" s="329"/>
      <c r="AN374" s="25"/>
      <c r="AO374" s="24"/>
      <c r="AP374" s="258"/>
      <c r="AQ374" s="259"/>
      <c r="AR374" s="259"/>
      <c r="AS374" s="259"/>
      <c r="AT374" s="262"/>
      <c r="AU374" s="262"/>
      <c r="AV374" s="262"/>
      <c r="AW374" s="262"/>
      <c r="AX374" s="262"/>
      <c r="AY374" s="262"/>
      <c r="AZ374" s="262"/>
      <c r="BA374" s="317"/>
      <c r="BB374" s="390"/>
    </row>
    <row r="375" spans="1:54" ht="24.95" customHeight="1">
      <c r="A375" s="322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28"/>
      <c r="AM375" s="329"/>
      <c r="AN375" s="25"/>
      <c r="AO375" s="24"/>
      <c r="AP375" s="258"/>
      <c r="AQ375" s="259"/>
      <c r="AR375" s="259"/>
      <c r="AS375" s="259"/>
      <c r="AT375" s="262"/>
      <c r="AU375" s="262"/>
      <c r="AV375" s="262"/>
      <c r="AW375" s="262"/>
      <c r="AX375" s="262"/>
      <c r="AY375" s="262"/>
      <c r="AZ375" s="262"/>
      <c r="BA375" s="317"/>
      <c r="BB375" s="390"/>
    </row>
    <row r="376" spans="1:54" ht="24.95" customHeight="1">
      <c r="A376" s="322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28"/>
      <c r="AM376" s="329"/>
      <c r="AN376" s="25"/>
      <c r="AO376" s="24"/>
      <c r="AP376" s="258"/>
      <c r="AQ376" s="259"/>
      <c r="AR376" s="259"/>
      <c r="AS376" s="259"/>
      <c r="AT376" s="262"/>
      <c r="AU376" s="262"/>
      <c r="AV376" s="262"/>
      <c r="AW376" s="262"/>
      <c r="AX376" s="262"/>
      <c r="AY376" s="262"/>
      <c r="AZ376" s="262"/>
      <c r="BA376" s="317"/>
      <c r="BB376" s="390"/>
    </row>
    <row r="377" spans="1:54" ht="24.95" customHeight="1">
      <c r="A377" s="322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28"/>
      <c r="AM377" s="329"/>
      <c r="AN377" s="25"/>
      <c r="AO377" s="24"/>
      <c r="AP377" s="258"/>
      <c r="AQ377" s="259"/>
      <c r="AR377" s="259"/>
      <c r="AS377" s="259"/>
      <c r="AT377" s="262"/>
      <c r="AU377" s="262"/>
      <c r="AV377" s="262"/>
      <c r="AW377" s="262"/>
      <c r="AX377" s="262"/>
      <c r="AY377" s="262"/>
      <c r="AZ377" s="262"/>
      <c r="BA377" s="317"/>
      <c r="BB377" s="390"/>
    </row>
    <row r="378" spans="1:54" ht="24.95" customHeight="1">
      <c r="A378" s="322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28"/>
      <c r="AM378" s="329"/>
      <c r="AN378" s="25"/>
      <c r="AO378" s="24"/>
      <c r="AP378" s="258"/>
      <c r="AQ378" s="259"/>
      <c r="AR378" s="259"/>
      <c r="AS378" s="259"/>
      <c r="AT378" s="262"/>
      <c r="AU378" s="262"/>
      <c r="AV378" s="262"/>
      <c r="AW378" s="262"/>
      <c r="AX378" s="262"/>
      <c r="AY378" s="262"/>
      <c r="AZ378" s="262"/>
      <c r="BA378" s="317"/>
      <c r="BB378" s="390"/>
    </row>
    <row r="379" spans="1:54" ht="24.95" customHeight="1">
      <c r="A379" s="322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28"/>
      <c r="AM379" s="329"/>
      <c r="AN379" s="25"/>
      <c r="AO379" s="24"/>
      <c r="AP379" s="258"/>
      <c r="AQ379" s="259"/>
      <c r="AR379" s="259"/>
      <c r="AS379" s="259"/>
      <c r="AT379" s="262"/>
      <c r="AU379" s="262"/>
      <c r="AV379" s="262"/>
      <c r="AW379" s="262"/>
      <c r="AX379" s="262"/>
      <c r="AY379" s="262"/>
      <c r="AZ379" s="262"/>
      <c r="BA379" s="317"/>
      <c r="BB379" s="390"/>
    </row>
    <row r="380" spans="1:54" ht="24.95" customHeight="1">
      <c r="A380" s="322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28"/>
      <c r="AM380" s="329"/>
      <c r="AN380" s="25"/>
      <c r="AO380" s="24"/>
      <c r="AP380" s="258"/>
      <c r="AQ380" s="259"/>
      <c r="AR380" s="259"/>
      <c r="AS380" s="259"/>
      <c r="AT380" s="262"/>
      <c r="AU380" s="262"/>
      <c r="AV380" s="262"/>
      <c r="AW380" s="262"/>
      <c r="AX380" s="262"/>
      <c r="AY380" s="262"/>
      <c r="AZ380" s="262"/>
      <c r="BA380" s="317"/>
      <c r="BB380" s="390"/>
    </row>
    <row r="381" spans="1:54" ht="24.95" customHeight="1">
      <c r="A381" s="322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28"/>
      <c r="AM381" s="329"/>
      <c r="AN381" s="25"/>
      <c r="AO381" s="24"/>
      <c r="AP381" s="258"/>
      <c r="AQ381" s="259"/>
      <c r="AR381" s="259"/>
      <c r="AS381" s="259"/>
      <c r="AT381" s="262"/>
      <c r="AU381" s="262"/>
      <c r="AV381" s="262"/>
      <c r="AW381" s="262"/>
      <c r="AX381" s="262"/>
      <c r="AY381" s="262"/>
      <c r="AZ381" s="262"/>
      <c r="BA381" s="317"/>
      <c r="BB381" s="390"/>
    </row>
    <row r="382" spans="1:54" ht="24.95" customHeight="1">
      <c r="A382" s="322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28"/>
      <c r="AM382" s="329"/>
      <c r="AN382" s="25"/>
      <c r="AO382" s="24"/>
      <c r="AP382" s="258"/>
      <c r="AQ382" s="259"/>
      <c r="AR382" s="259"/>
      <c r="AS382" s="259"/>
      <c r="AT382" s="262"/>
      <c r="AU382" s="262"/>
      <c r="AV382" s="262"/>
      <c r="AW382" s="262"/>
      <c r="AX382" s="262"/>
      <c r="AY382" s="262"/>
      <c r="AZ382" s="262"/>
      <c r="BA382" s="317"/>
      <c r="BB382" s="390"/>
    </row>
    <row r="383" spans="1:54" ht="24.95" customHeight="1">
      <c r="A383" s="322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28"/>
      <c r="AM383" s="329"/>
      <c r="AN383" s="25"/>
      <c r="AO383" s="24"/>
      <c r="AP383" s="258"/>
      <c r="AQ383" s="259"/>
      <c r="AR383" s="259"/>
      <c r="AS383" s="259"/>
      <c r="AT383" s="262"/>
      <c r="AU383" s="262"/>
      <c r="AV383" s="262"/>
      <c r="AW383" s="262"/>
      <c r="AX383" s="262"/>
      <c r="AY383" s="262"/>
      <c r="AZ383" s="262"/>
      <c r="BA383" s="317"/>
      <c r="BB383" s="390"/>
    </row>
    <row r="384" spans="1:54" ht="24.95" customHeight="1">
      <c r="A384" s="322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28"/>
      <c r="AM384" s="329"/>
      <c r="AN384" s="25"/>
      <c r="AO384" s="24"/>
      <c r="AP384" s="258"/>
      <c r="AQ384" s="259"/>
      <c r="AR384" s="259"/>
      <c r="AS384" s="259"/>
      <c r="AT384" s="262"/>
      <c r="AU384" s="262"/>
      <c r="AV384" s="262"/>
      <c r="AW384" s="262"/>
      <c r="AX384" s="262"/>
      <c r="AY384" s="262"/>
      <c r="AZ384" s="262"/>
      <c r="BA384" s="317"/>
      <c r="BB384" s="390"/>
    </row>
    <row r="385" spans="1:54" ht="24.95" customHeight="1">
      <c r="A385" s="322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28"/>
      <c r="AM385" s="329"/>
      <c r="AN385" s="25"/>
      <c r="AO385" s="24"/>
      <c r="AP385" s="258"/>
      <c r="AQ385" s="259"/>
      <c r="AR385" s="259"/>
      <c r="AS385" s="259"/>
      <c r="AT385" s="262"/>
      <c r="AU385" s="262"/>
      <c r="AV385" s="262"/>
      <c r="AW385" s="262"/>
      <c r="AX385" s="262"/>
      <c r="AY385" s="262"/>
      <c r="AZ385" s="262"/>
      <c r="BA385" s="317"/>
      <c r="BB385" s="390"/>
    </row>
    <row r="386" spans="1:54" ht="24.95" customHeight="1">
      <c r="A386" s="322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28"/>
      <c r="AM386" s="329"/>
      <c r="AN386" s="25"/>
      <c r="AO386" s="24"/>
      <c r="AP386" s="258"/>
      <c r="AQ386" s="259"/>
      <c r="AR386" s="259"/>
      <c r="AS386" s="259"/>
      <c r="AT386" s="262"/>
      <c r="AU386" s="262"/>
      <c r="AV386" s="262"/>
      <c r="AW386" s="262"/>
      <c r="AX386" s="262"/>
      <c r="AY386" s="262"/>
      <c r="AZ386" s="262"/>
      <c r="BA386" s="317"/>
      <c r="BB386" s="390"/>
    </row>
    <row r="387" spans="1:54" ht="24.95" customHeight="1">
      <c r="A387" s="322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28"/>
      <c r="AM387" s="329"/>
      <c r="AN387" s="25"/>
      <c r="AO387" s="24"/>
      <c r="AP387" s="258"/>
      <c r="AQ387" s="259"/>
      <c r="AR387" s="259"/>
      <c r="AS387" s="259"/>
      <c r="AT387" s="262"/>
      <c r="AU387" s="262"/>
      <c r="AV387" s="262"/>
      <c r="AW387" s="262"/>
      <c r="AX387" s="262"/>
      <c r="AY387" s="262"/>
      <c r="AZ387" s="262"/>
      <c r="BA387" s="317"/>
      <c r="BB387" s="390"/>
    </row>
    <row r="388" spans="1:54" ht="24.95" customHeight="1">
      <c r="A388" s="322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28"/>
      <c r="AM388" s="329"/>
      <c r="AN388" s="25"/>
      <c r="AO388" s="24"/>
      <c r="AP388" s="258"/>
      <c r="AQ388" s="259"/>
      <c r="AR388" s="259"/>
      <c r="AS388" s="259"/>
      <c r="AT388" s="262"/>
      <c r="AU388" s="262"/>
      <c r="AV388" s="262"/>
      <c r="AW388" s="262"/>
      <c r="AX388" s="262"/>
      <c r="AY388" s="262"/>
      <c r="AZ388" s="262"/>
      <c r="BA388" s="317"/>
      <c r="BB388" s="390"/>
    </row>
    <row r="389" spans="1:54" ht="24.95" customHeight="1">
      <c r="A389" s="322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28"/>
      <c r="AM389" s="329"/>
      <c r="AN389" s="25"/>
      <c r="AO389" s="24"/>
      <c r="AP389" s="258"/>
      <c r="AQ389" s="259"/>
      <c r="AR389" s="259"/>
      <c r="AS389" s="259"/>
      <c r="AT389" s="262"/>
      <c r="AU389" s="262"/>
      <c r="AV389" s="262"/>
      <c r="AW389" s="262"/>
      <c r="AX389" s="262"/>
      <c r="AY389" s="262"/>
      <c r="AZ389" s="262"/>
      <c r="BA389" s="317"/>
      <c r="BB389" s="390"/>
    </row>
    <row r="390" spans="1:54" ht="24.95" customHeight="1">
      <c r="A390" s="322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28"/>
      <c r="AM390" s="329"/>
      <c r="AN390" s="25"/>
      <c r="AO390" s="24"/>
      <c r="AP390" s="258"/>
      <c r="AQ390" s="259"/>
      <c r="AR390" s="259"/>
      <c r="AS390" s="259"/>
      <c r="AT390" s="262"/>
      <c r="AU390" s="262"/>
      <c r="AV390" s="262"/>
      <c r="AW390" s="262"/>
      <c r="AX390" s="262"/>
      <c r="AY390" s="262"/>
      <c r="AZ390" s="262"/>
      <c r="BA390" s="317"/>
      <c r="BB390" s="390"/>
    </row>
    <row r="391" spans="1:54" ht="24.95" customHeight="1">
      <c r="A391" s="322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28"/>
      <c r="AM391" s="329"/>
      <c r="AN391" s="25"/>
      <c r="AO391" s="24"/>
      <c r="AP391" s="258"/>
      <c r="AQ391" s="259"/>
      <c r="AR391" s="259"/>
      <c r="AS391" s="259"/>
      <c r="AT391" s="262"/>
      <c r="AU391" s="262"/>
      <c r="AV391" s="262"/>
      <c r="AW391" s="262"/>
      <c r="AX391" s="262"/>
      <c r="AY391" s="262"/>
      <c r="AZ391" s="262"/>
      <c r="BA391" s="317"/>
      <c r="BB391" s="390"/>
    </row>
    <row r="392" spans="1:54" ht="24.95" customHeight="1">
      <c r="A392" s="322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28"/>
      <c r="AM392" s="329"/>
      <c r="AN392" s="25"/>
      <c r="AO392" s="24"/>
      <c r="AP392" s="258"/>
      <c r="AQ392" s="259"/>
      <c r="AR392" s="259"/>
      <c r="AS392" s="259"/>
      <c r="AT392" s="262"/>
      <c r="AU392" s="262"/>
      <c r="AV392" s="262"/>
      <c r="AW392" s="262"/>
      <c r="AX392" s="262"/>
      <c r="AY392" s="262"/>
      <c r="AZ392" s="262"/>
      <c r="BA392" s="317"/>
      <c r="BB392" s="390"/>
    </row>
    <row r="393" spans="1:54" ht="24.95" customHeight="1">
      <c r="A393" s="322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28"/>
      <c r="AM393" s="329"/>
      <c r="AN393" s="25"/>
      <c r="AO393" s="24"/>
      <c r="AP393" s="258"/>
      <c r="AQ393" s="259"/>
      <c r="AR393" s="259"/>
      <c r="AS393" s="259"/>
      <c r="AT393" s="262"/>
      <c r="AU393" s="262"/>
      <c r="AV393" s="262"/>
      <c r="AW393" s="262"/>
      <c r="AX393" s="262"/>
      <c r="AY393" s="262"/>
      <c r="AZ393" s="262"/>
      <c r="BA393" s="317"/>
      <c r="BB393" s="390"/>
    </row>
    <row r="394" spans="1:54" ht="24.95" customHeight="1">
      <c r="A394" s="322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28"/>
      <c r="AM394" s="329"/>
      <c r="AN394" s="25"/>
      <c r="AO394" s="24"/>
      <c r="AP394" s="258"/>
      <c r="AQ394" s="259"/>
      <c r="AR394" s="259"/>
      <c r="AS394" s="259"/>
      <c r="AT394" s="262"/>
      <c r="AU394" s="262"/>
      <c r="AV394" s="262"/>
      <c r="AW394" s="262"/>
      <c r="AX394" s="262"/>
      <c r="AY394" s="262"/>
      <c r="AZ394" s="262"/>
      <c r="BA394" s="317"/>
      <c r="BB394" s="390"/>
    </row>
    <row r="395" spans="1:54" ht="24.95" customHeight="1">
      <c r="A395" s="322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28"/>
      <c r="AM395" s="329"/>
      <c r="AN395" s="25"/>
      <c r="AO395" s="24"/>
      <c r="AP395" s="258"/>
      <c r="AQ395" s="259"/>
      <c r="AR395" s="259"/>
      <c r="AS395" s="259"/>
      <c r="AT395" s="262"/>
      <c r="AU395" s="262"/>
      <c r="AV395" s="262"/>
      <c r="AW395" s="262"/>
      <c r="AX395" s="262"/>
      <c r="AY395" s="262"/>
      <c r="AZ395" s="262"/>
      <c r="BA395" s="317"/>
      <c r="BB395" s="390"/>
    </row>
    <row r="396" spans="1:54" ht="24.95" customHeight="1">
      <c r="A396" s="322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28"/>
      <c r="AM396" s="329"/>
      <c r="AN396" s="25"/>
      <c r="AO396" s="24"/>
      <c r="AP396" s="258"/>
      <c r="AQ396" s="259"/>
      <c r="AR396" s="259"/>
      <c r="AS396" s="259"/>
      <c r="AT396" s="262"/>
      <c r="AU396" s="262"/>
      <c r="AV396" s="262"/>
      <c r="AW396" s="262"/>
      <c r="AX396" s="262"/>
      <c r="AY396" s="262"/>
      <c r="AZ396" s="262"/>
      <c r="BA396" s="317"/>
      <c r="BB396" s="390"/>
    </row>
    <row r="397" spans="1:54" ht="24.95" customHeight="1">
      <c r="A397" s="322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28"/>
      <c r="AM397" s="329"/>
      <c r="AN397" s="25"/>
      <c r="AO397" s="24"/>
      <c r="AP397" s="258"/>
      <c r="AQ397" s="259"/>
      <c r="AR397" s="259"/>
      <c r="AS397" s="259"/>
      <c r="AT397" s="262"/>
      <c r="AU397" s="262"/>
      <c r="AV397" s="262"/>
      <c r="AW397" s="262"/>
      <c r="AX397" s="262"/>
      <c r="AY397" s="262"/>
      <c r="AZ397" s="262"/>
      <c r="BA397" s="317"/>
      <c r="BB397" s="390"/>
    </row>
    <row r="398" spans="1:54" ht="24.95" customHeight="1">
      <c r="A398" s="322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28"/>
      <c r="AM398" s="329"/>
      <c r="AN398" s="25"/>
      <c r="AO398" s="24"/>
      <c r="AP398" s="258"/>
      <c r="AQ398" s="259"/>
      <c r="AR398" s="259"/>
      <c r="AS398" s="259"/>
      <c r="AT398" s="262"/>
      <c r="AU398" s="262"/>
      <c r="AV398" s="262"/>
      <c r="AW398" s="262"/>
      <c r="AX398" s="262"/>
      <c r="AY398" s="262"/>
      <c r="AZ398" s="262"/>
      <c r="BA398" s="317"/>
      <c r="BB398" s="390"/>
    </row>
    <row r="399" spans="1:54" ht="24.95" customHeight="1">
      <c r="A399" s="322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28"/>
      <c r="AM399" s="329"/>
      <c r="AN399" s="25"/>
      <c r="AO399" s="24"/>
      <c r="AP399" s="258"/>
      <c r="AQ399" s="259"/>
      <c r="AR399" s="259"/>
      <c r="AS399" s="259"/>
      <c r="AT399" s="262"/>
      <c r="AU399" s="262"/>
      <c r="AV399" s="262"/>
      <c r="AW399" s="262"/>
      <c r="AX399" s="262"/>
      <c r="AY399" s="262"/>
      <c r="AZ399" s="262"/>
      <c r="BA399" s="317"/>
      <c r="BB399" s="390"/>
    </row>
    <row r="400" spans="1:54" ht="24.95" customHeight="1">
      <c r="A400" s="322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28"/>
      <c r="AM400" s="329"/>
      <c r="AN400" s="25"/>
      <c r="AO400" s="24"/>
      <c r="AP400" s="258"/>
      <c r="AQ400" s="259"/>
      <c r="AR400" s="259"/>
      <c r="AS400" s="259"/>
      <c r="AT400" s="262"/>
      <c r="AU400" s="262"/>
      <c r="AV400" s="262"/>
      <c r="AW400" s="262"/>
      <c r="AX400" s="262"/>
      <c r="AY400" s="262"/>
      <c r="AZ400" s="262"/>
      <c r="BA400" s="317"/>
      <c r="BB400" s="390"/>
    </row>
    <row r="401" spans="1:54" ht="24.95" customHeight="1">
      <c r="A401" s="322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28"/>
      <c r="AM401" s="329"/>
      <c r="AN401" s="25"/>
      <c r="AO401" s="24"/>
      <c r="AP401" s="258"/>
      <c r="AQ401" s="259"/>
      <c r="AR401" s="259"/>
      <c r="AS401" s="259"/>
      <c r="AT401" s="262"/>
      <c r="AU401" s="262"/>
      <c r="AV401" s="262"/>
      <c r="AW401" s="262"/>
      <c r="AX401" s="262"/>
      <c r="AY401" s="262"/>
      <c r="AZ401" s="262"/>
      <c r="BA401" s="317"/>
      <c r="BB401" s="390"/>
    </row>
    <row r="402" spans="1:54" ht="24.95" customHeight="1">
      <c r="A402" s="322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28"/>
      <c r="AM402" s="329"/>
      <c r="AN402" s="25"/>
      <c r="AO402" s="24"/>
      <c r="AP402" s="258"/>
      <c r="AQ402" s="259"/>
      <c r="AR402" s="259"/>
      <c r="AS402" s="259"/>
      <c r="AT402" s="262"/>
      <c r="AU402" s="262"/>
      <c r="AV402" s="262"/>
      <c r="AW402" s="262"/>
      <c r="AX402" s="262"/>
      <c r="AY402" s="262"/>
      <c r="AZ402" s="262"/>
      <c r="BA402" s="317"/>
      <c r="BB402" s="390"/>
    </row>
    <row r="403" spans="1:54" ht="24.95" customHeight="1">
      <c r="A403" s="322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28"/>
      <c r="AM403" s="329"/>
      <c r="AN403" s="25"/>
      <c r="AO403" s="24"/>
      <c r="AP403" s="258"/>
      <c r="AQ403" s="259"/>
      <c r="AR403" s="259"/>
      <c r="AS403" s="259"/>
      <c r="AT403" s="262"/>
      <c r="AU403" s="262"/>
      <c r="AV403" s="262"/>
      <c r="AW403" s="262"/>
      <c r="AX403" s="262"/>
      <c r="AY403" s="262"/>
      <c r="AZ403" s="262"/>
      <c r="BA403" s="317"/>
      <c r="BB403" s="390"/>
    </row>
    <row r="404" spans="1:54" ht="24.95" customHeight="1">
      <c r="A404" s="322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28"/>
      <c r="AM404" s="329"/>
      <c r="AN404" s="25"/>
      <c r="AO404" s="24"/>
      <c r="AP404" s="258"/>
      <c r="AQ404" s="259"/>
      <c r="AR404" s="259"/>
      <c r="AS404" s="259"/>
      <c r="AT404" s="262"/>
      <c r="AU404" s="262"/>
      <c r="AV404" s="262"/>
      <c r="AW404" s="262"/>
      <c r="AX404" s="262"/>
      <c r="AY404" s="262"/>
      <c r="AZ404" s="262"/>
      <c r="BA404" s="317"/>
      <c r="BB404" s="390"/>
    </row>
    <row r="405" spans="1:54" ht="24.95" customHeight="1">
      <c r="A405" s="322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28"/>
      <c r="AM405" s="329"/>
      <c r="AN405" s="25"/>
      <c r="AO405" s="24"/>
      <c r="AP405" s="258"/>
      <c r="AQ405" s="259"/>
      <c r="AR405" s="259"/>
      <c r="AS405" s="259"/>
      <c r="AT405" s="262"/>
      <c r="AU405" s="262"/>
      <c r="AV405" s="262"/>
      <c r="AW405" s="262"/>
      <c r="AX405" s="262"/>
      <c r="AY405" s="262"/>
      <c r="AZ405" s="262"/>
      <c r="BA405" s="317"/>
      <c r="BB405" s="390"/>
    </row>
    <row r="406" spans="1:54" ht="24.95" customHeight="1">
      <c r="A406" s="322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28"/>
      <c r="AM406" s="329"/>
      <c r="AN406" s="25"/>
      <c r="AO406" s="24"/>
      <c r="AP406" s="258"/>
      <c r="AQ406" s="259"/>
      <c r="AR406" s="259"/>
      <c r="AS406" s="259"/>
      <c r="AT406" s="262"/>
      <c r="AU406" s="262"/>
      <c r="AV406" s="262"/>
      <c r="AW406" s="262"/>
      <c r="AX406" s="262"/>
      <c r="AY406" s="262"/>
      <c r="AZ406" s="262"/>
      <c r="BA406" s="317"/>
      <c r="BB406" s="390"/>
    </row>
    <row r="407" spans="1:54" ht="24.95" customHeight="1">
      <c r="A407" s="322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28"/>
      <c r="AM407" s="329"/>
      <c r="AN407" s="25"/>
      <c r="AO407" s="24"/>
      <c r="AP407" s="258"/>
      <c r="AQ407" s="259"/>
      <c r="AR407" s="259"/>
      <c r="AS407" s="259"/>
      <c r="AT407" s="262"/>
      <c r="AU407" s="262"/>
      <c r="AV407" s="262"/>
      <c r="AW407" s="262"/>
      <c r="AX407" s="262"/>
      <c r="AY407" s="262"/>
      <c r="AZ407" s="262"/>
      <c r="BA407" s="317"/>
      <c r="BB407" s="390"/>
    </row>
    <row r="408" spans="1:54" ht="24.95" customHeight="1">
      <c r="A408" s="322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28"/>
      <c r="AM408" s="329"/>
      <c r="AN408" s="25"/>
      <c r="AO408" s="24"/>
      <c r="AP408" s="258"/>
      <c r="AQ408" s="259"/>
      <c r="AR408" s="259"/>
      <c r="AS408" s="259"/>
      <c r="AT408" s="262"/>
      <c r="AU408" s="262"/>
      <c r="AV408" s="262"/>
      <c r="AW408" s="262"/>
      <c r="AX408" s="262"/>
      <c r="AY408" s="262"/>
      <c r="AZ408" s="262"/>
      <c r="BA408" s="317"/>
      <c r="BB408" s="390"/>
    </row>
    <row r="409" spans="1:54" ht="24.95" customHeight="1">
      <c r="A409" s="322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28"/>
      <c r="AM409" s="329"/>
      <c r="AN409" s="25"/>
      <c r="AO409" s="24"/>
      <c r="AP409" s="258"/>
      <c r="AQ409" s="259"/>
      <c r="AR409" s="259"/>
      <c r="AS409" s="259"/>
      <c r="AT409" s="262"/>
      <c r="AU409" s="262"/>
      <c r="AV409" s="262"/>
      <c r="AW409" s="262"/>
      <c r="AX409" s="262"/>
      <c r="AY409" s="262"/>
      <c r="AZ409" s="262"/>
      <c r="BA409" s="317"/>
      <c r="BB409" s="390"/>
    </row>
    <row r="410" spans="1:54" ht="24.95" customHeight="1">
      <c r="A410" s="322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28"/>
      <c r="AM410" s="329"/>
      <c r="AN410" s="25"/>
      <c r="AO410" s="24"/>
      <c r="AP410" s="258"/>
      <c r="AQ410" s="259"/>
      <c r="AR410" s="259"/>
      <c r="AS410" s="259"/>
      <c r="AT410" s="262"/>
      <c r="AU410" s="262"/>
      <c r="AV410" s="262"/>
      <c r="AW410" s="262"/>
      <c r="AX410" s="262"/>
      <c r="AY410" s="262"/>
      <c r="AZ410" s="262"/>
      <c r="BA410" s="317"/>
      <c r="BB410" s="390"/>
    </row>
    <row r="411" spans="1:54" ht="24.95" customHeight="1">
      <c r="A411" s="322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28"/>
      <c r="AM411" s="329"/>
      <c r="AN411" s="25"/>
      <c r="AO411" s="24"/>
      <c r="AP411" s="258"/>
      <c r="AQ411" s="259"/>
      <c r="AR411" s="259"/>
      <c r="AS411" s="259"/>
      <c r="AT411" s="262"/>
      <c r="AU411" s="262"/>
      <c r="AV411" s="262"/>
      <c r="AW411" s="262"/>
      <c r="AX411" s="262"/>
      <c r="AY411" s="262"/>
      <c r="AZ411" s="262"/>
      <c r="BA411" s="317"/>
      <c r="BB411" s="390"/>
    </row>
    <row r="412" spans="1:54" ht="24.95" customHeight="1">
      <c r="A412" s="322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28"/>
      <c r="AM412" s="329"/>
      <c r="AN412" s="25"/>
      <c r="AO412" s="24"/>
      <c r="AP412" s="258"/>
      <c r="AQ412" s="259"/>
      <c r="AR412" s="259"/>
      <c r="AS412" s="259"/>
      <c r="AT412" s="262"/>
      <c r="AU412" s="262"/>
      <c r="AV412" s="262"/>
      <c r="AW412" s="262"/>
      <c r="AX412" s="262"/>
      <c r="AY412" s="262"/>
      <c r="AZ412" s="262"/>
      <c r="BA412" s="317"/>
      <c r="BB412" s="390"/>
    </row>
    <row r="413" spans="1:54" ht="24.95" customHeight="1">
      <c r="A413" s="322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28"/>
      <c r="AM413" s="329"/>
      <c r="AN413" s="25"/>
      <c r="AO413" s="24"/>
      <c r="AP413" s="258"/>
      <c r="AQ413" s="259"/>
      <c r="AR413" s="259"/>
      <c r="AS413" s="259"/>
      <c r="AT413" s="262"/>
      <c r="AU413" s="262"/>
      <c r="AV413" s="262"/>
      <c r="AW413" s="262"/>
      <c r="AX413" s="262"/>
      <c r="AY413" s="262"/>
      <c r="AZ413" s="262"/>
      <c r="BA413" s="317"/>
      <c r="BB413" s="390"/>
    </row>
    <row r="414" spans="1:54" ht="24.95" customHeight="1">
      <c r="A414" s="322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28"/>
      <c r="AM414" s="329"/>
      <c r="AN414" s="25"/>
      <c r="AO414" s="24"/>
      <c r="AP414" s="258"/>
      <c r="AQ414" s="259"/>
      <c r="AR414" s="259"/>
      <c r="AS414" s="259"/>
      <c r="AT414" s="262"/>
      <c r="AU414" s="262"/>
      <c r="AV414" s="262"/>
      <c r="AW414" s="262"/>
      <c r="AX414" s="262"/>
      <c r="AY414" s="262"/>
      <c r="AZ414" s="262"/>
      <c r="BA414" s="317"/>
      <c r="BB414" s="390"/>
    </row>
    <row r="415" spans="1:54" ht="24.95" customHeight="1">
      <c r="A415" s="322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28"/>
      <c r="AM415" s="329"/>
      <c r="AN415" s="25"/>
      <c r="AO415" s="24"/>
      <c r="AP415" s="258"/>
      <c r="AQ415" s="259"/>
      <c r="AR415" s="259"/>
      <c r="AS415" s="259"/>
      <c r="AT415" s="262"/>
      <c r="AU415" s="262"/>
      <c r="AV415" s="262"/>
      <c r="AW415" s="262"/>
      <c r="AX415" s="262"/>
      <c r="AY415" s="262"/>
      <c r="AZ415" s="262"/>
      <c r="BA415" s="317"/>
      <c r="BB415" s="390"/>
    </row>
    <row r="416" spans="1:54" ht="24.95" customHeight="1">
      <c r="A416" s="322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28"/>
      <c r="AM416" s="329"/>
      <c r="AN416" s="25"/>
      <c r="AO416" s="24"/>
      <c r="AP416" s="258"/>
      <c r="AQ416" s="259"/>
      <c r="AR416" s="259"/>
      <c r="AS416" s="259"/>
      <c r="AT416" s="262"/>
      <c r="AU416" s="262"/>
      <c r="AV416" s="262"/>
      <c r="AW416" s="262"/>
      <c r="AX416" s="262"/>
      <c r="AY416" s="262"/>
      <c r="AZ416" s="262"/>
      <c r="BA416" s="317"/>
      <c r="BB416" s="390"/>
    </row>
    <row r="417" spans="1:54" ht="24.95" customHeight="1">
      <c r="A417" s="322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28"/>
      <c r="AM417" s="329"/>
      <c r="AN417" s="25"/>
      <c r="AO417" s="24"/>
      <c r="AP417" s="258"/>
      <c r="AQ417" s="259"/>
      <c r="AR417" s="259"/>
      <c r="AS417" s="259"/>
      <c r="AT417" s="262"/>
      <c r="AU417" s="262"/>
      <c r="AV417" s="262"/>
      <c r="AW417" s="262"/>
      <c r="AX417" s="262"/>
      <c r="AY417" s="262"/>
      <c r="AZ417" s="262"/>
      <c r="BA417" s="317"/>
      <c r="BB417" s="390"/>
    </row>
    <row r="418" spans="1:54" ht="24.95" customHeight="1">
      <c r="A418" s="322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28"/>
      <c r="AM418" s="329"/>
      <c r="AN418" s="25"/>
      <c r="AO418" s="24"/>
      <c r="AP418" s="258"/>
      <c r="AQ418" s="259"/>
      <c r="AR418" s="259"/>
      <c r="AS418" s="259"/>
      <c r="AT418" s="262"/>
      <c r="AU418" s="262"/>
      <c r="AV418" s="262"/>
      <c r="AW418" s="262"/>
      <c r="AX418" s="262"/>
      <c r="AY418" s="262"/>
      <c r="AZ418" s="262"/>
      <c r="BA418" s="317"/>
      <c r="BB418" s="390"/>
    </row>
    <row r="419" spans="1:54" ht="24.95" customHeight="1">
      <c r="A419" s="322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28"/>
      <c r="AM419" s="329"/>
      <c r="AN419" s="25"/>
      <c r="AO419" s="24"/>
      <c r="AP419" s="258"/>
      <c r="AQ419" s="259"/>
      <c r="AR419" s="259"/>
      <c r="AS419" s="259"/>
      <c r="AT419" s="262"/>
      <c r="AU419" s="262"/>
      <c r="AV419" s="262"/>
      <c r="AW419" s="262"/>
      <c r="AX419" s="262"/>
      <c r="AY419" s="262"/>
      <c r="AZ419" s="262"/>
      <c r="BA419" s="317"/>
      <c r="BB419" s="390"/>
    </row>
    <row r="420" spans="1:54" ht="24.95" customHeight="1">
      <c r="A420" s="322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28"/>
      <c r="AM420" s="329"/>
      <c r="AN420" s="25"/>
      <c r="AO420" s="24"/>
      <c r="AP420" s="258"/>
      <c r="AQ420" s="259"/>
      <c r="AR420" s="259"/>
      <c r="AS420" s="259"/>
      <c r="AT420" s="262"/>
      <c r="AU420" s="262"/>
      <c r="AV420" s="262"/>
      <c r="AW420" s="262"/>
      <c r="AX420" s="262"/>
      <c r="AY420" s="262"/>
      <c r="AZ420" s="262"/>
      <c r="BA420" s="317"/>
      <c r="BB420" s="390"/>
    </row>
    <row r="421" spans="1:54" ht="24.95" customHeight="1">
      <c r="A421" s="322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28"/>
      <c r="AM421" s="329"/>
      <c r="AN421" s="25"/>
      <c r="AO421" s="24"/>
      <c r="AP421" s="258"/>
      <c r="AQ421" s="259"/>
      <c r="AR421" s="259"/>
      <c r="AS421" s="259"/>
      <c r="AT421" s="262"/>
      <c r="AU421" s="262"/>
      <c r="AV421" s="262"/>
      <c r="AW421" s="262"/>
      <c r="AX421" s="262"/>
      <c r="AY421" s="262"/>
      <c r="AZ421" s="262"/>
      <c r="BA421" s="317"/>
      <c r="BB421" s="390"/>
    </row>
    <row r="422" spans="1:54" ht="24.95" customHeight="1">
      <c r="A422" s="322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28"/>
      <c r="AM422" s="329"/>
      <c r="AN422" s="25"/>
      <c r="AO422" s="24"/>
      <c r="AP422" s="258"/>
      <c r="AQ422" s="259"/>
      <c r="AR422" s="259"/>
      <c r="AS422" s="259"/>
      <c r="AT422" s="262"/>
      <c r="AU422" s="262"/>
      <c r="AV422" s="262"/>
      <c r="AW422" s="262"/>
      <c r="AX422" s="262"/>
      <c r="AY422" s="262"/>
      <c r="AZ422" s="262"/>
      <c r="BA422" s="317"/>
      <c r="BB422" s="390"/>
    </row>
    <row r="423" spans="1:54" ht="24.95" customHeight="1">
      <c r="A423" s="322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28"/>
      <c r="AM423" s="329"/>
      <c r="AN423" s="25"/>
      <c r="AO423" s="24"/>
      <c r="AP423" s="258"/>
      <c r="AQ423" s="259"/>
      <c r="AR423" s="259"/>
      <c r="AS423" s="259"/>
      <c r="AT423" s="262"/>
      <c r="AU423" s="262"/>
      <c r="AV423" s="262"/>
      <c r="AW423" s="262"/>
      <c r="AX423" s="262"/>
      <c r="AY423" s="262"/>
      <c r="AZ423" s="262"/>
      <c r="BA423" s="317"/>
      <c r="BB423" s="390"/>
    </row>
    <row r="424" spans="1:54" ht="24.95" customHeight="1">
      <c r="A424" s="322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28"/>
      <c r="AM424" s="329"/>
      <c r="AN424" s="25"/>
      <c r="AO424" s="24"/>
      <c r="AP424" s="258"/>
      <c r="AQ424" s="259"/>
      <c r="AR424" s="259"/>
      <c r="AS424" s="259"/>
      <c r="AT424" s="262"/>
      <c r="AU424" s="262"/>
      <c r="AV424" s="262"/>
      <c r="AW424" s="262"/>
      <c r="AX424" s="262"/>
      <c r="AY424" s="262"/>
      <c r="AZ424" s="262"/>
      <c r="BA424" s="317"/>
      <c r="BB424" s="390"/>
    </row>
    <row r="425" spans="1:54" ht="24.95" customHeight="1">
      <c r="A425" s="322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28"/>
      <c r="AM425" s="329"/>
      <c r="AN425" s="25"/>
      <c r="AO425" s="24"/>
      <c r="AP425" s="258"/>
      <c r="AQ425" s="259"/>
      <c r="AR425" s="259"/>
      <c r="AS425" s="259"/>
      <c r="AT425" s="262"/>
      <c r="AU425" s="262"/>
      <c r="AV425" s="262"/>
      <c r="AW425" s="262"/>
      <c r="AX425" s="262"/>
      <c r="AY425" s="262"/>
      <c r="AZ425" s="262"/>
      <c r="BA425" s="317"/>
      <c r="BB425" s="390"/>
    </row>
    <row r="426" spans="1:54" ht="24.95" customHeight="1">
      <c r="A426" s="322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28"/>
      <c r="AM426" s="329"/>
      <c r="AN426" s="25"/>
      <c r="AO426" s="24"/>
      <c r="AP426" s="258"/>
      <c r="AQ426" s="259"/>
      <c r="AR426" s="259"/>
      <c r="AS426" s="259"/>
      <c r="AT426" s="262"/>
      <c r="AU426" s="262"/>
      <c r="AV426" s="262"/>
      <c r="AW426" s="262"/>
      <c r="AX426" s="262"/>
      <c r="AY426" s="262"/>
      <c r="AZ426" s="262"/>
      <c r="BA426" s="317"/>
      <c r="BB426" s="390"/>
    </row>
    <row r="427" spans="1:54" ht="24.95" customHeight="1">
      <c r="A427" s="322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28"/>
      <c r="AM427" s="329"/>
      <c r="AN427" s="25"/>
      <c r="AO427" s="24"/>
      <c r="AP427" s="258"/>
      <c r="AQ427" s="259"/>
      <c r="AR427" s="259"/>
      <c r="AS427" s="259"/>
      <c r="AT427" s="262"/>
      <c r="AU427" s="262"/>
      <c r="AV427" s="262"/>
      <c r="AW427" s="262"/>
      <c r="AX427" s="262"/>
      <c r="AY427" s="262"/>
      <c r="AZ427" s="262"/>
      <c r="BA427" s="317"/>
      <c r="BB427" s="390"/>
    </row>
    <row r="428" spans="1:54" ht="24.95" customHeight="1">
      <c r="A428" s="322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28"/>
      <c r="AM428" s="329"/>
      <c r="AN428" s="25"/>
      <c r="AO428" s="24"/>
      <c r="AP428" s="258"/>
      <c r="AQ428" s="259"/>
      <c r="AR428" s="259"/>
      <c r="AS428" s="259"/>
      <c r="AT428" s="262"/>
      <c r="AU428" s="262"/>
      <c r="AV428" s="262"/>
      <c r="AW428" s="262"/>
      <c r="AX428" s="262"/>
      <c r="AY428" s="262"/>
      <c r="AZ428" s="262"/>
      <c r="BA428" s="317"/>
      <c r="BB428" s="390"/>
    </row>
    <row r="429" spans="1:54" ht="24.95" customHeight="1">
      <c r="A429" s="322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28"/>
      <c r="AM429" s="329"/>
      <c r="AN429" s="25"/>
      <c r="AO429" s="24"/>
      <c r="AP429" s="258"/>
      <c r="AQ429" s="259"/>
      <c r="AR429" s="259"/>
      <c r="AS429" s="259"/>
      <c r="AT429" s="262"/>
      <c r="AU429" s="262"/>
      <c r="AV429" s="262"/>
      <c r="AW429" s="262"/>
      <c r="AX429" s="262"/>
      <c r="AY429" s="262"/>
      <c r="AZ429" s="262"/>
      <c r="BA429" s="317"/>
      <c r="BB429" s="390"/>
    </row>
    <row r="430" spans="1:54" ht="24.95" customHeight="1">
      <c r="A430" s="322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28"/>
      <c r="AM430" s="329"/>
      <c r="AN430" s="25"/>
      <c r="AO430" s="24"/>
      <c r="AP430" s="258"/>
      <c r="AQ430" s="259"/>
      <c r="AR430" s="259"/>
      <c r="AS430" s="259"/>
      <c r="AT430" s="262"/>
      <c r="AU430" s="262"/>
      <c r="AV430" s="262"/>
      <c r="AW430" s="262"/>
      <c r="AX430" s="262"/>
      <c r="AY430" s="262"/>
      <c r="AZ430" s="262"/>
      <c r="BA430" s="317"/>
      <c r="BB430" s="390"/>
    </row>
    <row r="431" spans="1:54" ht="24.95" customHeight="1">
      <c r="A431" s="322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28"/>
      <c r="AM431" s="329"/>
      <c r="AN431" s="25"/>
      <c r="AO431" s="24"/>
      <c r="AP431" s="258"/>
      <c r="AQ431" s="259"/>
      <c r="AR431" s="259"/>
      <c r="AS431" s="259"/>
      <c r="AT431" s="262"/>
      <c r="AU431" s="262"/>
      <c r="AV431" s="262"/>
      <c r="AW431" s="262"/>
      <c r="AX431" s="262"/>
      <c r="AY431" s="262"/>
      <c r="AZ431" s="262"/>
      <c r="BA431" s="317"/>
      <c r="BB431" s="390"/>
    </row>
    <row r="432" spans="1:54" ht="24.95" customHeight="1">
      <c r="A432" s="322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28"/>
      <c r="AM432" s="329"/>
      <c r="AN432" s="25"/>
      <c r="AO432" s="24"/>
      <c r="AP432" s="258"/>
      <c r="AQ432" s="259"/>
      <c r="AR432" s="259"/>
      <c r="AS432" s="259"/>
      <c r="AT432" s="262"/>
      <c r="AU432" s="262"/>
      <c r="AV432" s="262"/>
      <c r="AW432" s="262"/>
      <c r="AX432" s="262"/>
      <c r="AY432" s="262"/>
      <c r="AZ432" s="262"/>
      <c r="BA432" s="317"/>
      <c r="BB432" s="390"/>
    </row>
    <row r="433" spans="1:54" ht="24.95" customHeight="1">
      <c r="A433" s="322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28"/>
      <c r="AM433" s="329"/>
      <c r="AN433" s="25"/>
      <c r="AO433" s="24"/>
      <c r="AP433" s="258"/>
      <c r="AQ433" s="259"/>
      <c r="AR433" s="259"/>
      <c r="AS433" s="259"/>
      <c r="AT433" s="262"/>
      <c r="AU433" s="262"/>
      <c r="AV433" s="262"/>
      <c r="AW433" s="262"/>
      <c r="AX433" s="262"/>
      <c r="AY433" s="262"/>
      <c r="AZ433" s="262"/>
      <c r="BA433" s="317"/>
      <c r="BB433" s="390"/>
    </row>
    <row r="434" spans="1:54" ht="24.95" customHeight="1">
      <c r="A434" s="322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28"/>
      <c r="AM434" s="329"/>
      <c r="AN434" s="25"/>
      <c r="AO434" s="24"/>
      <c r="AP434" s="258"/>
      <c r="AQ434" s="259"/>
      <c r="AR434" s="259"/>
      <c r="AS434" s="259"/>
      <c r="AT434" s="262"/>
      <c r="AU434" s="262"/>
      <c r="AV434" s="262"/>
      <c r="AW434" s="262"/>
      <c r="AX434" s="262"/>
      <c r="AY434" s="262"/>
      <c r="AZ434" s="262"/>
      <c r="BA434" s="317"/>
      <c r="BB434" s="390"/>
    </row>
    <row r="435" spans="1:54" ht="24.95" customHeight="1">
      <c r="A435" s="322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28"/>
      <c r="AM435" s="329"/>
      <c r="AN435" s="25"/>
      <c r="AO435" s="24"/>
      <c r="AP435" s="258"/>
      <c r="AQ435" s="259"/>
      <c r="AR435" s="259"/>
      <c r="AS435" s="259"/>
      <c r="AT435" s="262"/>
      <c r="AU435" s="262"/>
      <c r="AV435" s="262"/>
      <c r="AW435" s="262"/>
      <c r="AX435" s="262"/>
      <c r="AY435" s="262"/>
      <c r="AZ435" s="262"/>
      <c r="BA435" s="317"/>
      <c r="BB435" s="390"/>
    </row>
    <row r="436" spans="1:54" ht="24.95" customHeight="1">
      <c r="A436" s="322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28"/>
      <c r="AM436" s="329"/>
      <c r="AN436" s="25"/>
      <c r="AO436" s="24"/>
      <c r="AP436" s="258"/>
      <c r="AQ436" s="259"/>
      <c r="AR436" s="259"/>
      <c r="AS436" s="259"/>
      <c r="AT436" s="262"/>
      <c r="AU436" s="262"/>
      <c r="AV436" s="262"/>
      <c r="AW436" s="262"/>
      <c r="AX436" s="262"/>
      <c r="AY436" s="262"/>
      <c r="AZ436" s="262"/>
      <c r="BA436" s="317"/>
      <c r="BB436" s="390"/>
    </row>
    <row r="437" spans="1:54" ht="24.95" customHeight="1">
      <c r="A437" s="322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28"/>
      <c r="AM437" s="329"/>
      <c r="AN437" s="25"/>
      <c r="AO437" s="24"/>
      <c r="AP437" s="258"/>
      <c r="AQ437" s="259"/>
      <c r="AR437" s="259"/>
      <c r="AS437" s="259"/>
      <c r="AT437" s="262"/>
      <c r="AU437" s="262"/>
      <c r="AV437" s="262"/>
      <c r="AW437" s="262"/>
      <c r="AX437" s="262"/>
      <c r="AY437" s="262"/>
      <c r="AZ437" s="262"/>
      <c r="BA437" s="317"/>
      <c r="BB437" s="390"/>
    </row>
    <row r="438" spans="1:54" ht="24.95" customHeight="1">
      <c r="A438" s="322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28"/>
      <c r="AM438" s="329"/>
      <c r="AN438" s="25"/>
      <c r="AO438" s="24"/>
      <c r="AP438" s="258"/>
      <c r="AQ438" s="259"/>
      <c r="AR438" s="259"/>
      <c r="AS438" s="259"/>
      <c r="AT438" s="262"/>
      <c r="AU438" s="262"/>
      <c r="AV438" s="262"/>
      <c r="AW438" s="262"/>
      <c r="AX438" s="262"/>
      <c r="AY438" s="262"/>
      <c r="AZ438" s="262"/>
      <c r="BA438" s="317"/>
      <c r="BB438" s="390"/>
    </row>
    <row r="439" spans="1:54" ht="24.95" customHeight="1">
      <c r="A439" s="322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28"/>
      <c r="AM439" s="329"/>
      <c r="AN439" s="25"/>
      <c r="AO439" s="24"/>
      <c r="AP439" s="258"/>
      <c r="AQ439" s="259"/>
      <c r="AR439" s="259"/>
      <c r="AS439" s="259"/>
      <c r="AT439" s="262"/>
      <c r="AU439" s="262"/>
      <c r="AV439" s="262"/>
      <c r="AW439" s="262"/>
      <c r="AX439" s="262"/>
      <c r="AY439" s="262"/>
      <c r="AZ439" s="262"/>
      <c r="BA439" s="317"/>
      <c r="BB439" s="390"/>
    </row>
    <row r="440" spans="1:54" ht="24.95" customHeight="1">
      <c r="A440" s="322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28"/>
      <c r="AM440" s="329"/>
      <c r="AN440" s="25"/>
      <c r="AO440" s="24"/>
      <c r="AP440" s="258"/>
      <c r="AQ440" s="259"/>
      <c r="AR440" s="259"/>
      <c r="AS440" s="259"/>
      <c r="AT440" s="262"/>
      <c r="AU440" s="262"/>
      <c r="AV440" s="262"/>
      <c r="AW440" s="262"/>
      <c r="AX440" s="262"/>
      <c r="AY440" s="262"/>
      <c r="AZ440" s="262"/>
      <c r="BA440" s="317"/>
      <c r="BB440" s="390"/>
    </row>
    <row r="441" spans="1:54" ht="24.95" customHeight="1">
      <c r="A441" s="322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28"/>
      <c r="AM441" s="329"/>
      <c r="AN441" s="25"/>
      <c r="AO441" s="24"/>
      <c r="AP441" s="258"/>
      <c r="AQ441" s="259"/>
      <c r="AR441" s="259"/>
      <c r="AS441" s="259"/>
      <c r="AT441" s="262"/>
      <c r="AU441" s="262"/>
      <c r="AV441" s="262"/>
      <c r="AW441" s="262"/>
      <c r="AX441" s="262"/>
      <c r="AY441" s="262"/>
      <c r="AZ441" s="262"/>
      <c r="BA441" s="317"/>
      <c r="BB441" s="390"/>
    </row>
    <row r="442" spans="1:54" ht="24.95" customHeight="1">
      <c r="A442" s="322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28"/>
      <c r="AM442" s="329"/>
      <c r="AN442" s="25"/>
      <c r="AO442" s="24"/>
      <c r="AP442" s="258"/>
      <c r="AQ442" s="259"/>
      <c r="AR442" s="259"/>
      <c r="AS442" s="259"/>
      <c r="AT442" s="262"/>
      <c r="AU442" s="262"/>
      <c r="AV442" s="262"/>
      <c r="AW442" s="262"/>
      <c r="AX442" s="262"/>
      <c r="AY442" s="262"/>
      <c r="AZ442" s="262"/>
      <c r="BA442" s="317"/>
      <c r="BB442" s="390"/>
    </row>
    <row r="443" spans="1:54" ht="24.95" customHeight="1">
      <c r="A443" s="322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28"/>
      <c r="AM443" s="329"/>
      <c r="AN443" s="25"/>
      <c r="AO443" s="24"/>
      <c r="AP443" s="258"/>
      <c r="AQ443" s="259"/>
      <c r="AR443" s="259"/>
      <c r="AS443" s="259"/>
      <c r="AT443" s="262"/>
      <c r="AU443" s="262"/>
      <c r="AV443" s="262"/>
      <c r="AW443" s="262"/>
      <c r="AX443" s="262"/>
      <c r="AY443" s="262"/>
      <c r="AZ443" s="262"/>
      <c r="BA443" s="317"/>
      <c r="BB443" s="390"/>
    </row>
    <row r="444" spans="1:54" ht="24.95" customHeight="1">
      <c r="A444" s="322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28"/>
      <c r="AM444" s="329"/>
      <c r="AN444" s="25"/>
      <c r="AO444" s="24"/>
      <c r="AP444" s="258"/>
      <c r="AQ444" s="259"/>
      <c r="AR444" s="259"/>
      <c r="AS444" s="259"/>
      <c r="AT444" s="262"/>
      <c r="AU444" s="262"/>
      <c r="AV444" s="262"/>
      <c r="AW444" s="262"/>
      <c r="AX444" s="262"/>
      <c r="AY444" s="262"/>
      <c r="AZ444" s="262"/>
      <c r="BA444" s="317"/>
      <c r="BB444" s="390"/>
    </row>
    <row r="445" spans="1:54" ht="24.95" customHeight="1">
      <c r="A445" s="322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28"/>
      <c r="AM445" s="329"/>
      <c r="AN445" s="25"/>
      <c r="AO445" s="24"/>
      <c r="AP445" s="258"/>
      <c r="AQ445" s="259"/>
      <c r="AR445" s="259"/>
      <c r="AS445" s="259"/>
      <c r="AT445" s="262"/>
      <c r="AU445" s="262"/>
      <c r="AV445" s="262"/>
      <c r="AW445" s="262"/>
      <c r="AX445" s="262"/>
      <c r="AY445" s="262"/>
      <c r="AZ445" s="262"/>
      <c r="BA445" s="317"/>
      <c r="BB445" s="390"/>
    </row>
    <row r="446" spans="1:54" ht="24.95" customHeight="1">
      <c r="A446" s="322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28"/>
      <c r="AM446" s="329"/>
      <c r="AN446" s="25"/>
      <c r="AO446" s="24"/>
      <c r="AP446" s="258"/>
      <c r="AQ446" s="259"/>
      <c r="AR446" s="259"/>
      <c r="AS446" s="259"/>
      <c r="AT446" s="262"/>
      <c r="AU446" s="262"/>
      <c r="AV446" s="262"/>
      <c r="AW446" s="262"/>
      <c r="AX446" s="262"/>
      <c r="AY446" s="262"/>
      <c r="AZ446" s="262"/>
      <c r="BA446" s="317"/>
      <c r="BB446" s="390"/>
    </row>
    <row r="447" spans="1:54" ht="24.95" customHeight="1">
      <c r="A447" s="322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28"/>
      <c r="AM447" s="329"/>
      <c r="AN447" s="25"/>
      <c r="AO447" s="24"/>
      <c r="AP447" s="258"/>
      <c r="AQ447" s="259"/>
      <c r="AR447" s="259"/>
      <c r="AS447" s="259"/>
      <c r="AT447" s="262"/>
      <c r="AU447" s="262"/>
      <c r="AV447" s="262"/>
      <c r="AW447" s="262"/>
      <c r="AX447" s="262"/>
      <c r="AY447" s="262"/>
      <c r="AZ447" s="262"/>
      <c r="BA447" s="317"/>
      <c r="BB447" s="390"/>
    </row>
    <row r="448" spans="1:54" ht="24.95" customHeight="1">
      <c r="A448" s="322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28"/>
      <c r="AM448" s="329"/>
      <c r="AN448" s="25"/>
      <c r="AO448" s="24"/>
      <c r="AP448" s="258"/>
      <c r="AQ448" s="259"/>
      <c r="AR448" s="259"/>
      <c r="AS448" s="259"/>
      <c r="AT448" s="262"/>
      <c r="AU448" s="262"/>
      <c r="AV448" s="262"/>
      <c r="AW448" s="262"/>
      <c r="AX448" s="262"/>
      <c r="AY448" s="262"/>
      <c r="AZ448" s="262"/>
      <c r="BA448" s="317"/>
      <c r="BB448" s="390"/>
    </row>
    <row r="449" spans="1:54" ht="24.95" customHeight="1">
      <c r="A449" s="322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28"/>
      <c r="AM449" s="329"/>
      <c r="AN449" s="25"/>
      <c r="AO449" s="24"/>
      <c r="AP449" s="258"/>
      <c r="AQ449" s="259"/>
      <c r="AR449" s="259"/>
      <c r="AS449" s="259"/>
      <c r="AT449" s="262"/>
      <c r="AU449" s="262"/>
      <c r="AV449" s="262"/>
      <c r="AW449" s="262"/>
      <c r="AX449" s="262"/>
      <c r="AY449" s="262"/>
      <c r="AZ449" s="262"/>
      <c r="BA449" s="317"/>
      <c r="BB449" s="390"/>
    </row>
    <row r="450" spans="1:54" ht="24.95" customHeight="1">
      <c r="A450" s="322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28"/>
      <c r="AM450" s="329"/>
      <c r="AN450" s="25"/>
      <c r="AO450" s="24"/>
      <c r="AP450" s="258"/>
      <c r="AQ450" s="259"/>
      <c r="AR450" s="259"/>
      <c r="AS450" s="259"/>
      <c r="AT450" s="262"/>
      <c r="AU450" s="262"/>
      <c r="AV450" s="262"/>
      <c r="AW450" s="262"/>
      <c r="AX450" s="262"/>
      <c r="AY450" s="262"/>
      <c r="AZ450" s="262"/>
      <c r="BA450" s="317"/>
      <c r="BB450" s="390"/>
    </row>
    <row r="451" spans="1:54" ht="24.95" customHeight="1">
      <c r="A451" s="322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28"/>
      <c r="AM451" s="329"/>
      <c r="AN451" s="25"/>
      <c r="AO451" s="24"/>
      <c r="AP451" s="258"/>
      <c r="AQ451" s="259"/>
      <c r="AR451" s="259"/>
      <c r="AS451" s="259"/>
      <c r="AT451" s="262"/>
      <c r="AU451" s="262"/>
      <c r="AV451" s="262"/>
      <c r="AW451" s="262"/>
      <c r="AX451" s="262"/>
      <c r="AY451" s="262"/>
      <c r="AZ451" s="262"/>
      <c r="BA451" s="317"/>
      <c r="BB451" s="390"/>
    </row>
    <row r="452" spans="1:54" ht="24.95" customHeight="1">
      <c r="A452" s="322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28"/>
      <c r="AM452" s="329"/>
      <c r="AN452" s="25"/>
      <c r="AO452" s="24"/>
      <c r="AP452" s="258"/>
      <c r="AQ452" s="259"/>
      <c r="AR452" s="259"/>
      <c r="AS452" s="259"/>
      <c r="AT452" s="262"/>
      <c r="AU452" s="262"/>
      <c r="AV452" s="262"/>
      <c r="AW452" s="262"/>
      <c r="AX452" s="262"/>
      <c r="AY452" s="262"/>
      <c r="AZ452" s="262"/>
      <c r="BA452" s="317"/>
      <c r="BB452" s="390"/>
    </row>
    <row r="453" spans="1:54" ht="24.95" customHeight="1">
      <c r="A453" s="322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28"/>
      <c r="AM453" s="329"/>
      <c r="AN453" s="25"/>
      <c r="AO453" s="24"/>
      <c r="AP453" s="258"/>
      <c r="AQ453" s="259"/>
      <c r="AR453" s="259"/>
      <c r="AS453" s="259"/>
      <c r="AT453" s="262"/>
      <c r="AU453" s="262"/>
      <c r="AV453" s="262"/>
      <c r="AW453" s="262"/>
      <c r="AX453" s="262"/>
      <c r="AY453" s="262"/>
      <c r="AZ453" s="262"/>
      <c r="BA453" s="317"/>
      <c r="BB453" s="390"/>
    </row>
    <row r="454" spans="1:54" ht="24.95" customHeight="1">
      <c r="A454" s="322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28"/>
      <c r="AM454" s="329"/>
      <c r="AN454" s="25"/>
      <c r="AO454" s="24"/>
      <c r="AP454" s="258"/>
      <c r="AQ454" s="259"/>
      <c r="AR454" s="259"/>
      <c r="AS454" s="259"/>
      <c r="AT454" s="262"/>
      <c r="AU454" s="262"/>
      <c r="AV454" s="262"/>
      <c r="AW454" s="262"/>
      <c r="AX454" s="262"/>
      <c r="AY454" s="262"/>
      <c r="AZ454" s="262"/>
      <c r="BA454" s="317"/>
      <c r="BB454" s="390"/>
    </row>
    <row r="455" spans="1:54" ht="24.95" customHeight="1">
      <c r="A455" s="322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28"/>
      <c r="AM455" s="329"/>
      <c r="AN455" s="25"/>
      <c r="AO455" s="24"/>
      <c r="AP455" s="258"/>
      <c r="AQ455" s="259"/>
      <c r="AR455" s="259"/>
      <c r="AS455" s="259"/>
      <c r="AT455" s="262"/>
      <c r="AU455" s="262"/>
      <c r="AV455" s="262"/>
      <c r="AW455" s="262"/>
      <c r="AX455" s="262"/>
      <c r="AY455" s="262"/>
      <c r="AZ455" s="262"/>
      <c r="BA455" s="317"/>
      <c r="BB455" s="390"/>
    </row>
    <row r="456" spans="1:54" ht="24.95" customHeight="1">
      <c r="A456" s="322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28"/>
      <c r="AM456" s="329"/>
      <c r="AN456" s="25"/>
      <c r="AO456" s="24"/>
      <c r="AP456" s="258"/>
      <c r="AQ456" s="259"/>
      <c r="AR456" s="259"/>
      <c r="AS456" s="259"/>
      <c r="AT456" s="262"/>
      <c r="AU456" s="262"/>
      <c r="AV456" s="262"/>
      <c r="AW456" s="262"/>
      <c r="AX456" s="262"/>
      <c r="AY456" s="262"/>
      <c r="AZ456" s="262"/>
      <c r="BA456" s="317"/>
      <c r="BB456" s="390"/>
    </row>
    <row r="457" spans="1:54" ht="24.95" customHeight="1">
      <c r="A457" s="322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28"/>
      <c r="AM457" s="329"/>
      <c r="AN457" s="25"/>
      <c r="AO457" s="24"/>
      <c r="AP457" s="258"/>
      <c r="AQ457" s="259"/>
      <c r="AR457" s="259"/>
      <c r="AS457" s="259"/>
      <c r="AT457" s="262"/>
      <c r="AU457" s="262"/>
      <c r="AV457" s="262"/>
      <c r="AW457" s="262"/>
      <c r="AX457" s="262"/>
      <c r="AY457" s="262"/>
      <c r="AZ457" s="262"/>
      <c r="BA457" s="317"/>
      <c r="BB457" s="390"/>
    </row>
    <row r="458" spans="1:54" ht="24.95" customHeight="1">
      <c r="A458" s="322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28"/>
      <c r="AM458" s="329"/>
      <c r="AN458" s="25"/>
      <c r="AO458" s="24"/>
      <c r="AP458" s="258"/>
      <c r="AQ458" s="259"/>
      <c r="AR458" s="259"/>
      <c r="AS458" s="259"/>
      <c r="AT458" s="262"/>
      <c r="AU458" s="262"/>
      <c r="AV458" s="262"/>
      <c r="AW458" s="262"/>
      <c r="AX458" s="262"/>
      <c r="AY458" s="262"/>
      <c r="AZ458" s="262"/>
      <c r="BA458" s="317"/>
      <c r="BB458" s="390"/>
    </row>
    <row r="459" spans="1:54" ht="24.95" customHeight="1">
      <c r="A459" s="322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28"/>
      <c r="AM459" s="329"/>
      <c r="AN459" s="25"/>
      <c r="AO459" s="24"/>
      <c r="AP459" s="258"/>
      <c r="AQ459" s="259"/>
      <c r="AR459" s="259"/>
      <c r="AS459" s="259"/>
      <c r="AT459" s="262"/>
      <c r="AU459" s="262"/>
      <c r="AV459" s="262"/>
      <c r="AW459" s="262"/>
      <c r="AX459" s="262"/>
      <c r="AY459" s="262"/>
      <c r="AZ459" s="262"/>
      <c r="BA459" s="317"/>
      <c r="BB459" s="390"/>
    </row>
    <row r="460" spans="1:54" ht="24.95" customHeight="1">
      <c r="A460" s="322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28"/>
      <c r="AM460" s="329"/>
      <c r="AN460" s="25"/>
      <c r="AO460" s="24"/>
      <c r="AP460" s="258"/>
      <c r="AQ460" s="259"/>
      <c r="AR460" s="259"/>
      <c r="AS460" s="259"/>
      <c r="AT460" s="262"/>
      <c r="AU460" s="262"/>
      <c r="AV460" s="262"/>
      <c r="AW460" s="262"/>
      <c r="AX460" s="262"/>
      <c r="AY460" s="262"/>
      <c r="AZ460" s="262"/>
      <c r="BA460" s="317"/>
      <c r="BB460" s="390"/>
    </row>
    <row r="461" spans="1:54" ht="24.95" customHeight="1">
      <c r="A461" s="322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28"/>
      <c r="AM461" s="329"/>
      <c r="AN461" s="25"/>
      <c r="AO461" s="24"/>
      <c r="AP461" s="258"/>
      <c r="AQ461" s="259"/>
      <c r="AR461" s="259"/>
      <c r="AS461" s="259"/>
      <c r="AT461" s="262"/>
      <c r="AU461" s="262"/>
      <c r="AV461" s="262"/>
      <c r="AW461" s="262"/>
      <c r="AX461" s="262"/>
      <c r="AY461" s="262"/>
      <c r="AZ461" s="262"/>
      <c r="BA461" s="317"/>
      <c r="BB461" s="390"/>
    </row>
    <row r="462" spans="1:54" ht="24.95" customHeight="1">
      <c r="A462" s="322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28"/>
      <c r="AM462" s="329"/>
      <c r="AN462" s="25"/>
      <c r="AO462" s="24"/>
      <c r="AP462" s="258"/>
      <c r="AQ462" s="259"/>
      <c r="AR462" s="259"/>
      <c r="AS462" s="259"/>
      <c r="AT462" s="262"/>
      <c r="AU462" s="262"/>
      <c r="AV462" s="262"/>
      <c r="AW462" s="262"/>
      <c r="AX462" s="262"/>
      <c r="AY462" s="262"/>
      <c r="AZ462" s="262"/>
      <c r="BA462" s="317"/>
      <c r="BB462" s="390"/>
    </row>
    <row r="463" spans="1:54" ht="24.95" customHeight="1">
      <c r="A463" s="322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28"/>
      <c r="AM463" s="329"/>
      <c r="AN463" s="25"/>
      <c r="AO463" s="24"/>
      <c r="AP463" s="258"/>
      <c r="AQ463" s="259"/>
      <c r="AR463" s="259"/>
      <c r="AS463" s="259"/>
      <c r="AT463" s="262"/>
      <c r="AU463" s="262"/>
      <c r="AV463" s="262"/>
      <c r="AW463" s="262"/>
      <c r="AX463" s="262"/>
      <c r="AY463" s="262"/>
      <c r="AZ463" s="262"/>
      <c r="BA463" s="317"/>
      <c r="BB463" s="390"/>
    </row>
    <row r="464" spans="1:54" ht="24.95" customHeight="1">
      <c r="A464" s="322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28"/>
      <c r="AM464" s="329"/>
      <c r="AN464" s="25"/>
      <c r="AO464" s="24"/>
      <c r="AP464" s="258"/>
      <c r="AQ464" s="259"/>
      <c r="AR464" s="259"/>
      <c r="AS464" s="259"/>
      <c r="AT464" s="262"/>
      <c r="AU464" s="262"/>
      <c r="AV464" s="262"/>
      <c r="AW464" s="262"/>
      <c r="AX464" s="262"/>
      <c r="AY464" s="262"/>
      <c r="AZ464" s="262"/>
      <c r="BA464" s="317"/>
      <c r="BB464" s="390"/>
    </row>
    <row r="465" spans="1:54" ht="24.95" customHeight="1">
      <c r="A465" s="322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28"/>
      <c r="AM465" s="329"/>
      <c r="AN465" s="25"/>
      <c r="AO465" s="24"/>
      <c r="AP465" s="258"/>
      <c r="AQ465" s="259"/>
      <c r="AR465" s="259"/>
      <c r="AS465" s="259"/>
      <c r="AT465" s="262"/>
      <c r="AU465" s="262"/>
      <c r="AV465" s="262"/>
      <c r="AW465" s="262"/>
      <c r="AX465" s="262"/>
      <c r="AY465" s="262"/>
      <c r="AZ465" s="262"/>
      <c r="BA465" s="317"/>
      <c r="BB465" s="390"/>
    </row>
    <row r="466" spans="1:54" ht="24.95" customHeight="1">
      <c r="A466" s="322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28"/>
      <c r="AM466" s="329"/>
      <c r="AN466" s="25"/>
      <c r="AO466" s="24"/>
      <c r="AP466" s="258"/>
      <c r="AQ466" s="259"/>
      <c r="AR466" s="259"/>
      <c r="AS466" s="259"/>
      <c r="AT466" s="262"/>
      <c r="AU466" s="262"/>
      <c r="AV466" s="262"/>
      <c r="AW466" s="262"/>
      <c r="AX466" s="262"/>
      <c r="AY466" s="262"/>
      <c r="AZ466" s="262"/>
      <c r="BA466" s="317"/>
      <c r="BB466" s="390"/>
    </row>
    <row r="467" spans="1:54" ht="24.95" customHeight="1">
      <c r="A467" s="322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28"/>
      <c r="AM467" s="329"/>
      <c r="AN467" s="25"/>
      <c r="AO467" s="24"/>
      <c r="AP467" s="258"/>
      <c r="AQ467" s="259"/>
      <c r="AR467" s="259"/>
      <c r="AS467" s="259"/>
      <c r="AT467" s="262"/>
      <c r="AU467" s="262"/>
      <c r="AV467" s="262"/>
      <c r="AW467" s="262"/>
      <c r="AX467" s="262"/>
      <c r="AY467" s="262"/>
      <c r="AZ467" s="262"/>
      <c r="BA467" s="317"/>
      <c r="BB467" s="390"/>
    </row>
    <row r="468" spans="1:54" ht="24.95" customHeight="1">
      <c r="A468" s="322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28"/>
      <c r="AM468" s="329"/>
      <c r="AN468" s="25"/>
      <c r="AO468" s="24"/>
      <c r="AP468" s="258"/>
      <c r="AQ468" s="259"/>
      <c r="AR468" s="259"/>
      <c r="AS468" s="259"/>
      <c r="AT468" s="262"/>
      <c r="AU468" s="262"/>
      <c r="AV468" s="262"/>
      <c r="AW468" s="262"/>
      <c r="AX468" s="262"/>
      <c r="AY468" s="262"/>
      <c r="AZ468" s="262"/>
      <c r="BA468" s="317"/>
      <c r="BB468" s="390"/>
    </row>
    <row r="469" spans="1:54" ht="24.95" customHeight="1">
      <c r="A469" s="322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28"/>
      <c r="AM469" s="329"/>
      <c r="AN469" s="25"/>
      <c r="AO469" s="24"/>
      <c r="AP469" s="258"/>
      <c r="AQ469" s="259"/>
      <c r="AR469" s="259"/>
      <c r="AS469" s="259"/>
      <c r="AT469" s="262"/>
      <c r="AU469" s="262"/>
      <c r="AV469" s="262"/>
      <c r="AW469" s="262"/>
      <c r="AX469" s="262"/>
      <c r="AY469" s="262"/>
      <c r="AZ469" s="262"/>
      <c r="BA469" s="317"/>
      <c r="BB469" s="390"/>
    </row>
    <row r="470" spans="1:54" ht="24.95" customHeight="1">
      <c r="A470" s="322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28"/>
      <c r="AM470" s="329"/>
      <c r="AN470" s="25"/>
      <c r="AO470" s="24"/>
      <c r="AP470" s="258"/>
      <c r="AQ470" s="259"/>
      <c r="AR470" s="259"/>
      <c r="AS470" s="259"/>
      <c r="AT470" s="262"/>
      <c r="AU470" s="262"/>
      <c r="AV470" s="262"/>
      <c r="AW470" s="262"/>
      <c r="AX470" s="262"/>
      <c r="AY470" s="262"/>
      <c r="AZ470" s="262"/>
      <c r="BA470" s="317"/>
      <c r="BB470" s="390"/>
    </row>
    <row r="471" spans="1:54" ht="24.95" customHeight="1">
      <c r="A471" s="322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28"/>
      <c r="AM471" s="329"/>
      <c r="AN471" s="25"/>
      <c r="AO471" s="24"/>
      <c r="AP471" s="258"/>
      <c r="AQ471" s="259"/>
      <c r="AR471" s="259"/>
      <c r="AS471" s="259"/>
      <c r="AT471" s="262"/>
      <c r="AU471" s="262"/>
      <c r="AV471" s="262"/>
      <c r="AW471" s="262"/>
      <c r="AX471" s="262"/>
      <c r="AY471" s="262"/>
      <c r="AZ471" s="262"/>
      <c r="BA471" s="317"/>
      <c r="BB471" s="390"/>
    </row>
    <row r="472" spans="1:54" ht="24.95" customHeight="1">
      <c r="A472" s="322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28"/>
      <c r="AM472" s="329"/>
      <c r="AN472" s="25"/>
      <c r="AO472" s="24"/>
      <c r="AP472" s="258"/>
      <c r="AQ472" s="259"/>
      <c r="AR472" s="259"/>
      <c r="AS472" s="259"/>
      <c r="AT472" s="262"/>
      <c r="AU472" s="262"/>
      <c r="AV472" s="262"/>
      <c r="AW472" s="262"/>
      <c r="AX472" s="262"/>
      <c r="AY472" s="262"/>
      <c r="AZ472" s="262"/>
      <c r="BA472" s="317"/>
      <c r="BB472" s="390"/>
    </row>
    <row r="473" spans="1:54" ht="24.95" customHeight="1">
      <c r="A473" s="322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28"/>
      <c r="AM473" s="329"/>
      <c r="AN473" s="25"/>
      <c r="AO473" s="24"/>
      <c r="AP473" s="258"/>
      <c r="AQ473" s="259"/>
      <c r="AR473" s="259"/>
      <c r="AS473" s="259"/>
      <c r="AT473" s="262"/>
      <c r="AU473" s="262"/>
      <c r="AV473" s="262"/>
      <c r="AW473" s="262"/>
      <c r="AX473" s="262"/>
      <c r="AY473" s="262"/>
      <c r="AZ473" s="262"/>
      <c r="BA473" s="317"/>
      <c r="BB473" s="390"/>
    </row>
    <row r="474" spans="1:54" ht="24.95" customHeight="1">
      <c r="A474" s="322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28"/>
      <c r="AM474" s="329"/>
      <c r="AN474" s="25"/>
      <c r="AO474" s="24"/>
      <c r="AP474" s="258"/>
      <c r="AQ474" s="259"/>
      <c r="AR474" s="259"/>
      <c r="AS474" s="259"/>
      <c r="AT474" s="262"/>
      <c r="AU474" s="262"/>
      <c r="AV474" s="262"/>
      <c r="AW474" s="262"/>
      <c r="AX474" s="262"/>
      <c r="AY474" s="262"/>
      <c r="AZ474" s="262"/>
      <c r="BA474" s="317"/>
      <c r="BB474" s="390"/>
    </row>
    <row r="475" spans="1:54" ht="24.95" customHeight="1">
      <c r="A475" s="322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28"/>
      <c r="AM475" s="329"/>
      <c r="AN475" s="25"/>
      <c r="AO475" s="24"/>
      <c r="AP475" s="258"/>
      <c r="AQ475" s="259"/>
      <c r="AR475" s="259"/>
      <c r="AS475" s="259"/>
      <c r="AT475" s="262"/>
      <c r="AU475" s="262"/>
      <c r="AV475" s="262"/>
      <c r="AW475" s="262"/>
      <c r="AX475" s="262"/>
      <c r="AY475" s="262"/>
      <c r="AZ475" s="262"/>
      <c r="BA475" s="317"/>
      <c r="BB475" s="390"/>
    </row>
    <row r="476" spans="1:54" ht="24.95" customHeight="1">
      <c r="A476" s="322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28"/>
      <c r="AM476" s="329"/>
      <c r="AN476" s="25"/>
      <c r="AO476" s="24"/>
      <c r="AP476" s="258"/>
      <c r="AQ476" s="259"/>
      <c r="AR476" s="259"/>
      <c r="AS476" s="259"/>
      <c r="AT476" s="262"/>
      <c r="AU476" s="262"/>
      <c r="AV476" s="262"/>
      <c r="AW476" s="262"/>
      <c r="AX476" s="262"/>
      <c r="AY476" s="262"/>
      <c r="AZ476" s="262"/>
      <c r="BA476" s="317"/>
      <c r="BB476" s="390"/>
    </row>
    <row r="477" spans="1:54" ht="24.95" customHeight="1">
      <c r="A477" s="322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28"/>
      <c r="AM477" s="329"/>
      <c r="AN477" s="25"/>
      <c r="AO477" s="24"/>
      <c r="AP477" s="258"/>
      <c r="AQ477" s="259"/>
      <c r="AR477" s="259"/>
      <c r="AS477" s="259"/>
      <c r="AT477" s="262"/>
      <c r="AU477" s="262"/>
      <c r="AV477" s="262"/>
      <c r="AW477" s="262"/>
      <c r="AX477" s="262"/>
      <c r="AY477" s="262"/>
      <c r="AZ477" s="262"/>
      <c r="BA477" s="317"/>
      <c r="BB477" s="390"/>
    </row>
    <row r="478" spans="1:54" ht="24.95" customHeight="1">
      <c r="A478" s="322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28"/>
      <c r="AM478" s="329"/>
      <c r="AN478" s="25"/>
      <c r="AO478" s="24"/>
      <c r="AP478" s="258"/>
      <c r="AQ478" s="259"/>
      <c r="AR478" s="259"/>
      <c r="AS478" s="259"/>
      <c r="AT478" s="262"/>
      <c r="AU478" s="262"/>
      <c r="AV478" s="262"/>
      <c r="AW478" s="262"/>
      <c r="AX478" s="262"/>
      <c r="AY478" s="262"/>
      <c r="AZ478" s="262"/>
      <c r="BA478" s="317"/>
      <c r="BB478" s="390"/>
    </row>
    <row r="479" spans="1:54" ht="24.95" customHeight="1">
      <c r="A479" s="322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28"/>
      <c r="AM479" s="329"/>
      <c r="AN479" s="25"/>
      <c r="AO479" s="24"/>
      <c r="AP479" s="258"/>
      <c r="AQ479" s="259"/>
      <c r="AR479" s="259"/>
      <c r="AS479" s="259"/>
      <c r="AT479" s="262"/>
      <c r="AU479" s="262"/>
      <c r="AV479" s="262"/>
      <c r="AW479" s="262"/>
      <c r="AX479" s="262"/>
      <c r="AY479" s="262"/>
      <c r="AZ479" s="262"/>
      <c r="BA479" s="317"/>
      <c r="BB479" s="390"/>
    </row>
    <row r="480" spans="1:54" ht="24.95" customHeight="1">
      <c r="A480" s="322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28"/>
      <c r="AM480" s="329"/>
      <c r="AN480" s="25"/>
      <c r="AO480" s="24"/>
      <c r="AP480" s="258"/>
      <c r="AQ480" s="259"/>
      <c r="AR480" s="259"/>
      <c r="AS480" s="259"/>
      <c r="AT480" s="262"/>
      <c r="AU480" s="262"/>
      <c r="AV480" s="262"/>
      <c r="AW480" s="262"/>
      <c r="AX480" s="262"/>
      <c r="AY480" s="262"/>
      <c r="AZ480" s="262"/>
      <c r="BA480" s="317"/>
      <c r="BB480" s="390"/>
    </row>
    <row r="481" spans="1:54" ht="24.95" customHeight="1">
      <c r="A481" s="322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28"/>
      <c r="AM481" s="329"/>
      <c r="AN481" s="25"/>
      <c r="AO481" s="24"/>
      <c r="AP481" s="258"/>
      <c r="AQ481" s="259"/>
      <c r="AR481" s="259"/>
      <c r="AS481" s="259"/>
      <c r="AT481" s="262"/>
      <c r="AU481" s="262"/>
      <c r="AV481" s="262"/>
      <c r="AW481" s="262"/>
      <c r="AX481" s="262"/>
      <c r="AY481" s="262"/>
      <c r="AZ481" s="262"/>
      <c r="BA481" s="317"/>
      <c r="BB481" s="390"/>
    </row>
    <row r="482" spans="1:54" ht="24.95" customHeight="1">
      <c r="A482" s="322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28"/>
      <c r="AM482" s="329"/>
      <c r="AN482" s="25"/>
      <c r="AO482" s="24"/>
      <c r="AP482" s="258"/>
      <c r="AQ482" s="259"/>
      <c r="AR482" s="259"/>
      <c r="AS482" s="259"/>
      <c r="AT482" s="262"/>
      <c r="AU482" s="262"/>
      <c r="AV482" s="262"/>
      <c r="AW482" s="262"/>
      <c r="AX482" s="262"/>
      <c r="AY482" s="262"/>
      <c r="AZ482" s="262"/>
      <c r="BA482" s="317"/>
      <c r="BB482" s="390"/>
    </row>
    <row r="483" spans="1:54" ht="24.95" customHeight="1">
      <c r="A483" s="322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28"/>
      <c r="AM483" s="329"/>
      <c r="AN483" s="25"/>
      <c r="AO483" s="24"/>
      <c r="AP483" s="258"/>
      <c r="AQ483" s="259"/>
      <c r="AR483" s="259"/>
      <c r="AS483" s="259"/>
      <c r="AT483" s="262"/>
      <c r="AU483" s="262"/>
      <c r="AV483" s="262"/>
      <c r="AW483" s="262"/>
      <c r="AX483" s="262"/>
      <c r="AY483" s="262"/>
      <c r="AZ483" s="262"/>
      <c r="BA483" s="317"/>
      <c r="BB483" s="390"/>
    </row>
    <row r="484" spans="1:54" ht="24.95" customHeight="1">
      <c r="A484" s="322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28"/>
      <c r="AM484" s="329"/>
      <c r="AN484" s="25"/>
      <c r="AO484" s="24"/>
      <c r="AP484" s="258"/>
      <c r="AQ484" s="259"/>
      <c r="AR484" s="259"/>
      <c r="AS484" s="259"/>
      <c r="AT484" s="262"/>
      <c r="AU484" s="262"/>
      <c r="AV484" s="262"/>
      <c r="AW484" s="262"/>
      <c r="AX484" s="262"/>
      <c r="AY484" s="262"/>
      <c r="AZ484" s="262"/>
      <c r="BA484" s="317"/>
      <c r="BB484" s="390"/>
    </row>
    <row r="485" spans="1:54" ht="24.95" customHeight="1">
      <c r="A485" s="322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28"/>
      <c r="AM485" s="329"/>
      <c r="AN485" s="25"/>
      <c r="AO485" s="24"/>
      <c r="AP485" s="258"/>
      <c r="AQ485" s="259"/>
      <c r="AR485" s="259"/>
      <c r="AS485" s="259"/>
      <c r="AT485" s="262"/>
      <c r="AU485" s="262"/>
      <c r="AV485" s="262"/>
      <c r="AW485" s="262"/>
      <c r="AX485" s="262"/>
      <c r="AY485" s="262"/>
      <c r="AZ485" s="262"/>
      <c r="BA485" s="317"/>
      <c r="BB485" s="390"/>
    </row>
    <row r="486" spans="1:54" ht="24.95" customHeight="1">
      <c r="A486" s="322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28"/>
      <c r="AM486" s="329"/>
      <c r="AN486" s="25"/>
      <c r="AO486" s="24"/>
      <c r="AP486" s="258"/>
      <c r="AQ486" s="259"/>
      <c r="AR486" s="259"/>
      <c r="AS486" s="259"/>
      <c r="AT486" s="262"/>
      <c r="AU486" s="262"/>
      <c r="AV486" s="262"/>
      <c r="AW486" s="262"/>
      <c r="AX486" s="262"/>
      <c r="AY486" s="262"/>
      <c r="AZ486" s="262"/>
      <c r="BA486" s="317"/>
      <c r="BB486" s="390"/>
    </row>
    <row r="487" spans="1:54" ht="24.95" customHeight="1">
      <c r="A487" s="322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28"/>
      <c r="AM487" s="329"/>
      <c r="AN487" s="25"/>
      <c r="AO487" s="24"/>
      <c r="AP487" s="258"/>
      <c r="AQ487" s="259"/>
      <c r="AR487" s="259"/>
      <c r="AS487" s="259"/>
      <c r="AT487" s="262"/>
      <c r="AU487" s="262"/>
      <c r="AV487" s="262"/>
      <c r="AW487" s="262"/>
      <c r="AX487" s="262"/>
      <c r="AY487" s="262"/>
      <c r="AZ487" s="262"/>
      <c r="BA487" s="317"/>
      <c r="BB487" s="390"/>
    </row>
    <row r="488" spans="1:54" ht="24.95" customHeight="1">
      <c r="A488" s="322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28"/>
      <c r="AM488" s="329"/>
      <c r="AN488" s="25"/>
      <c r="AO488" s="24"/>
      <c r="AP488" s="258"/>
      <c r="AQ488" s="259"/>
      <c r="AR488" s="259"/>
      <c r="AS488" s="259"/>
      <c r="AT488" s="262"/>
      <c r="AU488" s="262"/>
      <c r="AV488" s="262"/>
      <c r="AW488" s="262"/>
      <c r="AX488" s="262"/>
      <c r="AY488" s="262"/>
      <c r="AZ488" s="262"/>
      <c r="BA488" s="317"/>
      <c r="BB488" s="390"/>
    </row>
    <row r="489" spans="1:54" ht="24.95" customHeight="1">
      <c r="A489" s="322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28"/>
      <c r="AM489" s="329"/>
      <c r="AN489" s="25"/>
      <c r="AO489" s="24"/>
      <c r="AP489" s="258"/>
      <c r="AQ489" s="259"/>
      <c r="AR489" s="259"/>
      <c r="AS489" s="259"/>
      <c r="AT489" s="262"/>
      <c r="AU489" s="262"/>
      <c r="AV489" s="262"/>
      <c r="AW489" s="262"/>
      <c r="AX489" s="262"/>
      <c r="AY489" s="262"/>
      <c r="AZ489" s="262"/>
      <c r="BA489" s="317"/>
      <c r="BB489" s="390"/>
    </row>
    <row r="490" spans="1:54" ht="24.95" customHeight="1">
      <c r="A490" s="322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28"/>
      <c r="AM490" s="329"/>
      <c r="AN490" s="25"/>
      <c r="AO490" s="24"/>
      <c r="AP490" s="258"/>
      <c r="AQ490" s="259"/>
      <c r="AR490" s="259"/>
      <c r="AS490" s="259"/>
      <c r="AT490" s="262"/>
      <c r="AU490" s="262"/>
      <c r="AV490" s="262"/>
      <c r="AW490" s="262"/>
      <c r="AX490" s="262"/>
      <c r="AY490" s="262"/>
      <c r="AZ490" s="262"/>
      <c r="BA490" s="317"/>
      <c r="BB490" s="390"/>
    </row>
    <row r="491" spans="1:54" ht="24.95" customHeight="1">
      <c r="A491" s="322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28"/>
      <c r="AM491" s="329"/>
      <c r="AN491" s="25"/>
      <c r="AO491" s="24"/>
      <c r="AP491" s="258"/>
      <c r="AQ491" s="259"/>
      <c r="AR491" s="259"/>
      <c r="AS491" s="259"/>
      <c r="AT491" s="262"/>
      <c r="AU491" s="262"/>
      <c r="AV491" s="262"/>
      <c r="AW491" s="262"/>
      <c r="AX491" s="262"/>
      <c r="AY491" s="262"/>
      <c r="AZ491" s="262"/>
      <c r="BA491" s="317"/>
      <c r="BB491" s="390"/>
    </row>
    <row r="492" spans="1:54" ht="24.95" customHeight="1">
      <c r="A492" s="322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28"/>
      <c r="AM492" s="329"/>
      <c r="AN492" s="25"/>
      <c r="AO492" s="24"/>
      <c r="AP492" s="258"/>
      <c r="AQ492" s="259"/>
      <c r="AR492" s="259"/>
      <c r="AS492" s="259"/>
      <c r="AT492" s="262"/>
      <c r="AU492" s="262"/>
      <c r="AV492" s="262"/>
      <c r="AW492" s="262"/>
      <c r="AX492" s="262"/>
      <c r="AY492" s="262"/>
      <c r="AZ492" s="262"/>
      <c r="BA492" s="317"/>
      <c r="BB492" s="390"/>
    </row>
    <row r="493" spans="1:54" ht="24.95" customHeight="1">
      <c r="A493" s="322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28"/>
      <c r="AM493" s="329"/>
      <c r="AN493" s="25"/>
      <c r="AO493" s="24"/>
      <c r="AP493" s="258"/>
      <c r="AQ493" s="259"/>
      <c r="AR493" s="259"/>
      <c r="AS493" s="259"/>
      <c r="AT493" s="262"/>
      <c r="AU493" s="262"/>
      <c r="AV493" s="262"/>
      <c r="AW493" s="262"/>
      <c r="AX493" s="262"/>
      <c r="AY493" s="262"/>
      <c r="AZ493" s="262"/>
      <c r="BA493" s="317"/>
      <c r="BB493" s="390"/>
    </row>
    <row r="494" spans="1:54" ht="24.95" customHeight="1">
      <c r="A494" s="322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28"/>
      <c r="AM494" s="329"/>
      <c r="AN494" s="25"/>
      <c r="AO494" s="24"/>
      <c r="AP494" s="258"/>
      <c r="AQ494" s="259"/>
      <c r="AR494" s="259"/>
      <c r="AS494" s="259"/>
      <c r="AT494" s="262"/>
      <c r="AU494" s="262"/>
      <c r="AV494" s="262"/>
      <c r="AW494" s="262"/>
      <c r="AX494" s="262"/>
      <c r="AY494" s="262"/>
      <c r="AZ494" s="262"/>
      <c r="BA494" s="317"/>
      <c r="BB494" s="390"/>
    </row>
    <row r="495" spans="1:54" ht="24.95" customHeight="1">
      <c r="A495" s="322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28"/>
      <c r="AM495" s="329"/>
      <c r="AN495" s="25"/>
      <c r="AO495" s="24"/>
      <c r="AP495" s="258"/>
      <c r="AQ495" s="259"/>
      <c r="AR495" s="259"/>
      <c r="AS495" s="259"/>
      <c r="AT495" s="262"/>
      <c r="AU495" s="262"/>
      <c r="AV495" s="262"/>
      <c r="AW495" s="262"/>
      <c r="AX495" s="262"/>
      <c r="AY495" s="262"/>
      <c r="AZ495" s="262"/>
      <c r="BA495" s="317"/>
      <c r="BB495" s="390"/>
    </row>
    <row r="496" spans="1:54" ht="24.95" customHeight="1">
      <c r="A496" s="322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28"/>
      <c r="AM496" s="329"/>
      <c r="AN496" s="25"/>
      <c r="AO496" s="24"/>
      <c r="AP496" s="258"/>
      <c r="AQ496" s="259"/>
      <c r="AR496" s="259"/>
      <c r="AS496" s="259"/>
      <c r="AT496" s="262"/>
      <c r="AU496" s="262"/>
      <c r="AV496" s="262"/>
      <c r="AW496" s="262"/>
      <c r="AX496" s="262"/>
      <c r="AY496" s="262"/>
      <c r="AZ496" s="262"/>
      <c r="BA496" s="317"/>
      <c r="BB496" s="390"/>
    </row>
    <row r="497" spans="1:54" ht="24.95" customHeight="1">
      <c r="A497" s="322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28"/>
      <c r="AM497" s="329"/>
      <c r="AN497" s="25"/>
      <c r="AO497" s="24"/>
      <c r="AP497" s="258"/>
      <c r="AQ497" s="259"/>
      <c r="AR497" s="259"/>
      <c r="AS497" s="259"/>
      <c r="AT497" s="262"/>
      <c r="AU497" s="262"/>
      <c r="AV497" s="262"/>
      <c r="AW497" s="262"/>
      <c r="AX497" s="262"/>
      <c r="AY497" s="262"/>
      <c r="AZ497" s="262"/>
      <c r="BA497" s="317"/>
      <c r="BB497" s="390"/>
    </row>
    <row r="498" spans="1:54" ht="24.95" customHeight="1">
      <c r="A498" s="322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28"/>
      <c r="AM498" s="329"/>
      <c r="AN498" s="25"/>
      <c r="AO498" s="24"/>
      <c r="AP498" s="258"/>
      <c r="AQ498" s="259"/>
      <c r="AR498" s="259"/>
      <c r="AS498" s="259"/>
      <c r="AT498" s="262"/>
      <c r="AU498" s="262"/>
      <c r="AV498" s="262"/>
      <c r="AW498" s="262"/>
      <c r="AX498" s="262"/>
      <c r="AY498" s="262"/>
      <c r="AZ498" s="262"/>
      <c r="BA498" s="317"/>
      <c r="BB498" s="390"/>
    </row>
    <row r="499" spans="1:54" ht="24.95" customHeight="1">
      <c r="A499" s="322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28"/>
      <c r="AM499" s="329"/>
      <c r="AN499" s="25"/>
      <c r="AO499" s="24"/>
      <c r="AP499" s="258"/>
      <c r="AQ499" s="259"/>
      <c r="AR499" s="259"/>
      <c r="AS499" s="259"/>
      <c r="AT499" s="262"/>
      <c r="AU499" s="262"/>
      <c r="AV499" s="262"/>
      <c r="AW499" s="262"/>
      <c r="AX499" s="262"/>
      <c r="AY499" s="262"/>
      <c r="AZ499" s="262"/>
      <c r="BA499" s="317"/>
      <c r="BB499" s="390"/>
    </row>
    <row r="500" spans="1:54" ht="24.95" customHeight="1">
      <c r="A500" s="322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28"/>
      <c r="AM500" s="329"/>
      <c r="AN500" s="25"/>
      <c r="AO500" s="24"/>
      <c r="AP500" s="258"/>
      <c r="AQ500" s="259"/>
      <c r="AR500" s="259"/>
      <c r="AS500" s="259"/>
      <c r="AT500" s="262"/>
      <c r="AU500" s="262"/>
      <c r="AV500" s="262"/>
      <c r="AW500" s="262"/>
      <c r="AX500" s="262"/>
      <c r="AY500" s="262"/>
      <c r="AZ500" s="262"/>
      <c r="BA500" s="317"/>
      <c r="BB500" s="390"/>
    </row>
    <row r="501" spans="1:54" ht="24.95" customHeight="1">
      <c r="A501" s="322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28"/>
      <c r="AM501" s="329"/>
      <c r="AN501" s="25"/>
      <c r="AO501" s="24"/>
      <c r="AP501" s="258"/>
      <c r="AQ501" s="259"/>
      <c r="AR501" s="259"/>
      <c r="AS501" s="259"/>
      <c r="AT501" s="262"/>
      <c r="AU501" s="262"/>
      <c r="AV501" s="262"/>
      <c r="AW501" s="262"/>
      <c r="AX501" s="262"/>
      <c r="AY501" s="262"/>
      <c r="AZ501" s="262"/>
      <c r="BA501" s="317"/>
      <c r="BB501" s="390"/>
    </row>
    <row r="502" spans="1:54" ht="24.95" customHeight="1">
      <c r="A502" s="322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28"/>
      <c r="AM502" s="329"/>
      <c r="AN502" s="25"/>
      <c r="AO502" s="24"/>
      <c r="AP502" s="258"/>
      <c r="AQ502" s="259"/>
      <c r="AR502" s="259"/>
      <c r="AS502" s="259"/>
      <c r="AT502" s="262"/>
      <c r="AU502" s="262"/>
      <c r="AV502" s="262"/>
      <c r="AW502" s="262"/>
      <c r="AX502" s="262"/>
      <c r="AY502" s="262"/>
      <c r="AZ502" s="262"/>
      <c r="BA502" s="317"/>
      <c r="BB502" s="390"/>
    </row>
    <row r="503" spans="1:54" ht="24.95" customHeight="1">
      <c r="A503" s="322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28"/>
      <c r="AM503" s="329"/>
      <c r="AN503" s="25"/>
      <c r="AO503" s="24"/>
      <c r="AP503" s="258"/>
      <c r="AQ503" s="259"/>
      <c r="AR503" s="259"/>
      <c r="AS503" s="259"/>
      <c r="AT503" s="262"/>
      <c r="AU503" s="262"/>
      <c r="AV503" s="262"/>
      <c r="AW503" s="262"/>
      <c r="AX503" s="262"/>
      <c r="AY503" s="262"/>
      <c r="AZ503" s="262"/>
      <c r="BA503" s="317"/>
      <c r="BB503" s="390"/>
    </row>
    <row r="504" spans="1:54" ht="24.95" customHeight="1">
      <c r="A504" s="322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28"/>
      <c r="AM504" s="329"/>
      <c r="AN504" s="25"/>
      <c r="AO504" s="24"/>
      <c r="AP504" s="258"/>
      <c r="AQ504" s="259"/>
      <c r="AR504" s="259"/>
      <c r="AS504" s="259"/>
      <c r="AT504" s="262"/>
      <c r="AU504" s="262"/>
      <c r="AV504" s="262"/>
      <c r="AW504" s="262"/>
      <c r="AX504" s="262"/>
      <c r="AY504" s="262"/>
      <c r="AZ504" s="262"/>
      <c r="BA504" s="317"/>
      <c r="BB504" s="390"/>
    </row>
    <row r="505" spans="1:54" ht="24.95" customHeight="1">
      <c r="A505" s="322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28"/>
      <c r="AM505" s="329"/>
      <c r="AN505" s="25"/>
      <c r="AO505" s="24"/>
      <c r="AP505" s="258"/>
      <c r="AQ505" s="259"/>
      <c r="AR505" s="259"/>
      <c r="AS505" s="259"/>
      <c r="AT505" s="262"/>
      <c r="AU505" s="262"/>
      <c r="AV505" s="262"/>
      <c r="AW505" s="262"/>
      <c r="AX505" s="262"/>
      <c r="AY505" s="262"/>
      <c r="AZ505" s="262"/>
      <c r="BA505" s="317"/>
      <c r="BB505" s="390"/>
    </row>
    <row r="506" spans="1:54" ht="24.95" customHeight="1">
      <c r="A506" s="322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28"/>
      <c r="AM506" s="329"/>
      <c r="AN506" s="25"/>
      <c r="AO506" s="24"/>
      <c r="AP506" s="258"/>
      <c r="AQ506" s="259"/>
      <c r="AR506" s="259"/>
      <c r="AS506" s="259"/>
      <c r="AT506" s="262"/>
      <c r="AU506" s="262"/>
      <c r="AV506" s="262"/>
      <c r="AW506" s="262"/>
      <c r="AX506" s="262"/>
      <c r="AY506" s="262"/>
      <c r="AZ506" s="262"/>
      <c r="BA506" s="317"/>
      <c r="BB506" s="390"/>
    </row>
    <row r="507" spans="1:54" ht="24.95" customHeight="1">
      <c r="A507" s="322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28"/>
      <c r="AM507" s="329"/>
      <c r="AN507" s="25"/>
      <c r="AO507" s="24"/>
      <c r="AP507" s="258"/>
      <c r="AQ507" s="259"/>
      <c r="AR507" s="259"/>
      <c r="AS507" s="259"/>
      <c r="AT507" s="262"/>
      <c r="AU507" s="262"/>
      <c r="AV507" s="262"/>
      <c r="AW507" s="262"/>
      <c r="AX507" s="262"/>
      <c r="AY507" s="262"/>
      <c r="AZ507" s="262"/>
      <c r="BA507" s="317"/>
      <c r="BB507" s="390"/>
    </row>
    <row r="508" spans="1:54" ht="24.95" customHeight="1">
      <c r="A508" s="322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28"/>
      <c r="AM508" s="329"/>
      <c r="AN508" s="25"/>
      <c r="AO508" s="24"/>
      <c r="AP508" s="258"/>
      <c r="AQ508" s="259"/>
      <c r="AR508" s="259"/>
      <c r="AS508" s="259"/>
      <c r="AT508" s="262"/>
      <c r="AU508" s="262"/>
      <c r="AV508" s="262"/>
      <c r="AW508" s="262"/>
      <c r="AX508" s="262"/>
      <c r="AY508" s="262"/>
      <c r="AZ508" s="262"/>
      <c r="BA508" s="317"/>
      <c r="BB508" s="390"/>
    </row>
    <row r="509" spans="1:54" ht="24.95" customHeight="1">
      <c r="A509" s="322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28"/>
      <c r="AM509" s="329"/>
      <c r="AN509" s="25"/>
      <c r="AO509" s="24"/>
      <c r="AP509" s="258"/>
      <c r="AQ509" s="259"/>
      <c r="AR509" s="259"/>
      <c r="AS509" s="259"/>
      <c r="AT509" s="262"/>
      <c r="AU509" s="262"/>
      <c r="AV509" s="262"/>
      <c r="AW509" s="262"/>
      <c r="AX509" s="262"/>
      <c r="AY509" s="262"/>
      <c r="AZ509" s="262"/>
      <c r="BA509" s="317"/>
      <c r="BB509" s="390"/>
    </row>
    <row r="510" spans="1:54" ht="24.95" customHeight="1">
      <c r="A510" s="322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28"/>
      <c r="AM510" s="329"/>
      <c r="AN510" s="25"/>
      <c r="AO510" s="24"/>
      <c r="AP510" s="258"/>
      <c r="AQ510" s="259"/>
      <c r="AR510" s="259"/>
      <c r="AS510" s="259"/>
      <c r="AT510" s="262"/>
      <c r="AU510" s="262"/>
      <c r="AV510" s="262"/>
      <c r="AW510" s="262"/>
      <c r="AX510" s="262"/>
      <c r="AY510" s="262"/>
      <c r="AZ510" s="262"/>
      <c r="BA510" s="317"/>
      <c r="BB510" s="390"/>
    </row>
    <row r="511" spans="1:54" ht="24.95" customHeight="1">
      <c r="A511" s="322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28"/>
      <c r="AM511" s="329"/>
      <c r="AN511" s="25"/>
      <c r="AO511" s="24"/>
      <c r="AP511" s="258"/>
      <c r="AQ511" s="259"/>
      <c r="AR511" s="259"/>
      <c r="AS511" s="259"/>
      <c r="AT511" s="262"/>
      <c r="AU511" s="262"/>
      <c r="AV511" s="262"/>
      <c r="AW511" s="262"/>
      <c r="AX511" s="262"/>
      <c r="AY511" s="262"/>
      <c r="AZ511" s="262"/>
      <c r="BA511" s="317"/>
      <c r="BB511" s="390"/>
    </row>
    <row r="512" spans="1:54" ht="24.95" customHeight="1">
      <c r="A512" s="322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28"/>
      <c r="AM512" s="329"/>
      <c r="AN512" s="25"/>
      <c r="AO512" s="24"/>
      <c r="AP512" s="258"/>
      <c r="AQ512" s="259"/>
      <c r="AR512" s="259"/>
      <c r="AS512" s="259"/>
      <c r="AT512" s="262"/>
      <c r="AU512" s="262"/>
      <c r="AV512" s="262"/>
      <c r="AW512" s="262"/>
      <c r="AX512" s="262"/>
      <c r="AY512" s="262"/>
      <c r="AZ512" s="262"/>
      <c r="BA512" s="317"/>
      <c r="BB512" s="390"/>
    </row>
    <row r="513" spans="1:54" ht="24.95" customHeight="1">
      <c r="A513" s="322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28"/>
      <c r="AM513" s="329"/>
      <c r="AN513" s="25"/>
      <c r="AO513" s="24"/>
      <c r="AP513" s="258"/>
      <c r="AQ513" s="259"/>
      <c r="AR513" s="259"/>
      <c r="AS513" s="259"/>
      <c r="AT513" s="262"/>
      <c r="AU513" s="262"/>
      <c r="AV513" s="262"/>
      <c r="AW513" s="262"/>
      <c r="AX513" s="262"/>
      <c r="AY513" s="262"/>
      <c r="AZ513" s="262"/>
      <c r="BA513" s="317"/>
      <c r="BB513" s="390"/>
    </row>
    <row r="514" spans="1:54" ht="24.95" customHeight="1">
      <c r="A514" s="322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28"/>
      <c r="AM514" s="329"/>
      <c r="AN514" s="25"/>
      <c r="AO514" s="24"/>
      <c r="AP514" s="258"/>
      <c r="AQ514" s="259"/>
      <c r="AR514" s="259"/>
      <c r="AS514" s="259"/>
      <c r="AT514" s="262"/>
      <c r="AU514" s="262"/>
      <c r="AV514" s="262"/>
      <c r="AW514" s="262"/>
      <c r="AX514" s="262"/>
      <c r="AY514" s="262"/>
      <c r="AZ514" s="262"/>
      <c r="BA514" s="317"/>
      <c r="BB514" s="390"/>
    </row>
    <row r="515" spans="1:54" ht="24.95" customHeight="1">
      <c r="A515" s="322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28"/>
      <c r="AM515" s="329"/>
      <c r="AN515" s="25"/>
      <c r="AO515" s="24"/>
      <c r="AP515" s="258"/>
      <c r="AQ515" s="259"/>
      <c r="AR515" s="259"/>
      <c r="AS515" s="259"/>
      <c r="AT515" s="262"/>
      <c r="AU515" s="262"/>
      <c r="AV515" s="262"/>
      <c r="AW515" s="262"/>
      <c r="AX515" s="262"/>
      <c r="AY515" s="262"/>
      <c r="AZ515" s="262"/>
      <c r="BA515" s="317"/>
      <c r="BB515" s="390"/>
    </row>
    <row r="516" spans="1:54" ht="24.95" customHeight="1">
      <c r="A516" s="322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28"/>
      <c r="AM516" s="329"/>
      <c r="AN516" s="25"/>
      <c r="AO516" s="24"/>
      <c r="AP516" s="258"/>
      <c r="AQ516" s="259"/>
      <c r="AR516" s="259"/>
      <c r="AS516" s="259"/>
      <c r="AT516" s="262"/>
      <c r="AU516" s="262"/>
      <c r="AV516" s="262"/>
      <c r="AW516" s="262"/>
      <c r="AX516" s="262"/>
      <c r="AY516" s="262"/>
      <c r="AZ516" s="262"/>
      <c r="BA516" s="317"/>
      <c r="BB516" s="390"/>
    </row>
    <row r="517" spans="1:54" ht="24.95" customHeight="1">
      <c r="A517" s="322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28"/>
      <c r="AM517" s="329"/>
      <c r="AN517" s="25"/>
      <c r="AO517" s="24"/>
      <c r="AP517" s="258"/>
      <c r="AQ517" s="259"/>
      <c r="AR517" s="259"/>
      <c r="AS517" s="259"/>
      <c r="AT517" s="262"/>
      <c r="AU517" s="262"/>
      <c r="AV517" s="262"/>
      <c r="AW517" s="262"/>
      <c r="AX517" s="262"/>
      <c r="AY517" s="262"/>
      <c r="AZ517" s="262"/>
      <c r="BA517" s="317"/>
      <c r="BB517" s="390"/>
    </row>
    <row r="518" spans="1:54" ht="24.95" customHeight="1">
      <c r="A518" s="322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28"/>
      <c r="AM518" s="329"/>
      <c r="AN518" s="25"/>
      <c r="AO518" s="24"/>
      <c r="AP518" s="258"/>
      <c r="AQ518" s="259"/>
      <c r="AR518" s="259"/>
      <c r="AS518" s="259"/>
      <c r="AT518" s="262"/>
      <c r="AU518" s="262"/>
      <c r="AV518" s="262"/>
      <c r="AW518" s="262"/>
      <c r="AX518" s="262"/>
      <c r="AY518" s="262"/>
      <c r="AZ518" s="262"/>
      <c r="BA518" s="317"/>
      <c r="BB518" s="390"/>
    </row>
    <row r="519" spans="1:54" ht="24.95" customHeight="1">
      <c r="A519" s="322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28"/>
      <c r="AM519" s="329"/>
      <c r="AN519" s="25"/>
      <c r="AO519" s="24"/>
      <c r="AP519" s="258"/>
      <c r="AQ519" s="259"/>
      <c r="AR519" s="259"/>
      <c r="AS519" s="259"/>
      <c r="AT519" s="262"/>
      <c r="AU519" s="262"/>
      <c r="AV519" s="262"/>
      <c r="AW519" s="262"/>
      <c r="AX519" s="262"/>
      <c r="AY519" s="262"/>
      <c r="AZ519" s="262"/>
      <c r="BA519" s="317"/>
      <c r="BB519" s="390"/>
    </row>
    <row r="520" spans="1:54" ht="24.95" customHeight="1">
      <c r="A520" s="322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28"/>
      <c r="AM520" s="329"/>
      <c r="AN520" s="25"/>
      <c r="AO520" s="24"/>
      <c r="AP520" s="258"/>
      <c r="AQ520" s="259"/>
      <c r="AR520" s="259"/>
      <c r="AS520" s="259"/>
      <c r="AT520" s="262"/>
      <c r="AU520" s="262"/>
      <c r="AV520" s="262"/>
      <c r="AW520" s="262"/>
      <c r="AX520" s="262"/>
      <c r="AY520" s="262"/>
      <c r="AZ520" s="262"/>
      <c r="BA520" s="317"/>
      <c r="BB520" s="390"/>
    </row>
    <row r="521" spans="1:54" ht="24.95" customHeight="1">
      <c r="A521" s="322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28"/>
      <c r="AM521" s="329"/>
      <c r="AN521" s="25"/>
      <c r="AO521" s="24"/>
      <c r="AP521" s="258"/>
      <c r="AQ521" s="259"/>
      <c r="AR521" s="259"/>
      <c r="AS521" s="259"/>
      <c r="AT521" s="262"/>
      <c r="AU521" s="262"/>
      <c r="AV521" s="262"/>
      <c r="AW521" s="262"/>
      <c r="AX521" s="262"/>
      <c r="AY521" s="262"/>
      <c r="AZ521" s="262"/>
      <c r="BA521" s="317"/>
      <c r="BB521" s="390"/>
    </row>
    <row r="522" spans="1:54" ht="24.95" customHeight="1">
      <c r="A522" s="322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28"/>
      <c r="AM522" s="329"/>
      <c r="AN522" s="25"/>
      <c r="AO522" s="24"/>
      <c r="AP522" s="258"/>
      <c r="AQ522" s="259"/>
      <c r="AR522" s="259"/>
      <c r="AS522" s="259"/>
      <c r="AT522" s="262"/>
      <c r="AU522" s="262"/>
      <c r="AV522" s="262"/>
      <c r="AW522" s="262"/>
      <c r="AX522" s="262"/>
      <c r="AY522" s="262"/>
      <c r="AZ522" s="262"/>
      <c r="BA522" s="317"/>
      <c r="BB522" s="390"/>
    </row>
    <row r="523" spans="1:54" ht="24.95" customHeight="1">
      <c r="A523" s="322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28"/>
      <c r="AM523" s="329"/>
      <c r="AN523" s="25"/>
      <c r="AO523" s="24"/>
      <c r="AP523" s="258"/>
      <c r="AQ523" s="259"/>
      <c r="AR523" s="259"/>
      <c r="AS523" s="259"/>
      <c r="AT523" s="262"/>
      <c r="AU523" s="262"/>
      <c r="AV523" s="262"/>
      <c r="AW523" s="262"/>
      <c r="AX523" s="262"/>
      <c r="AY523" s="262"/>
      <c r="AZ523" s="262"/>
      <c r="BA523" s="317"/>
      <c r="BB523" s="390"/>
    </row>
    <row r="524" spans="1:54" ht="24.95" customHeight="1">
      <c r="A524" s="322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28"/>
      <c r="AM524" s="329"/>
      <c r="AN524" s="25"/>
      <c r="AO524" s="24"/>
      <c r="AP524" s="258"/>
      <c r="AQ524" s="259"/>
      <c r="AR524" s="259"/>
      <c r="AS524" s="259"/>
      <c r="AT524" s="262"/>
      <c r="AU524" s="262"/>
      <c r="AV524" s="262"/>
      <c r="AW524" s="262"/>
      <c r="AX524" s="262"/>
      <c r="AY524" s="262"/>
      <c r="AZ524" s="262"/>
      <c r="BA524" s="317"/>
      <c r="BB524" s="390"/>
    </row>
    <row r="525" spans="1:54" ht="24.95" customHeight="1">
      <c r="A525" s="322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28"/>
      <c r="AM525" s="329"/>
      <c r="AN525" s="25"/>
      <c r="AO525" s="24"/>
      <c r="AP525" s="258"/>
      <c r="AQ525" s="259"/>
      <c r="AR525" s="259"/>
      <c r="AS525" s="259"/>
      <c r="AT525" s="262"/>
      <c r="AU525" s="262"/>
      <c r="AV525" s="262"/>
      <c r="AW525" s="262"/>
      <c r="AX525" s="262"/>
      <c r="AY525" s="262"/>
      <c r="AZ525" s="262"/>
      <c r="BA525" s="317"/>
      <c r="BB525" s="390"/>
    </row>
    <row r="526" spans="1:54" ht="24.95" customHeight="1">
      <c r="A526" s="322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28"/>
      <c r="AM526" s="329"/>
      <c r="AN526" s="25"/>
      <c r="AO526" s="24"/>
      <c r="AP526" s="258"/>
      <c r="AQ526" s="259"/>
      <c r="AR526" s="259"/>
      <c r="AS526" s="259"/>
      <c r="AT526" s="262"/>
      <c r="AU526" s="262"/>
      <c r="AV526" s="262"/>
      <c r="AW526" s="262"/>
      <c r="AX526" s="262"/>
      <c r="AY526" s="262"/>
      <c r="AZ526" s="262"/>
      <c r="BA526" s="317"/>
      <c r="BB526" s="390"/>
    </row>
    <row r="527" spans="1:54" ht="24.95" customHeight="1">
      <c r="A527" s="322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28"/>
      <c r="AM527" s="329"/>
      <c r="AN527" s="25"/>
      <c r="AO527" s="24"/>
      <c r="AP527" s="258"/>
      <c r="AQ527" s="259"/>
      <c r="AR527" s="259"/>
      <c r="AS527" s="259"/>
      <c r="AT527" s="262"/>
      <c r="AU527" s="262"/>
      <c r="AV527" s="262"/>
      <c r="AW527" s="262"/>
      <c r="AX527" s="262"/>
      <c r="AY527" s="262"/>
      <c r="AZ527" s="262"/>
      <c r="BA527" s="317"/>
      <c r="BB527" s="390"/>
    </row>
    <row r="528" spans="1:54" ht="24.95" customHeight="1">
      <c r="A528" s="322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28"/>
      <c r="AM528" s="329"/>
      <c r="AN528" s="25"/>
      <c r="AO528" s="24"/>
      <c r="AP528" s="258"/>
      <c r="AQ528" s="259"/>
      <c r="AR528" s="259"/>
      <c r="AS528" s="259"/>
      <c r="AT528" s="262"/>
      <c r="AU528" s="262"/>
      <c r="AV528" s="262"/>
      <c r="AW528" s="262"/>
      <c r="AX528" s="262"/>
      <c r="AY528" s="262"/>
      <c r="AZ528" s="262"/>
      <c r="BA528" s="317"/>
      <c r="BB528" s="390"/>
    </row>
    <row r="529" spans="1:54" ht="24.95" customHeight="1">
      <c r="A529" s="322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28"/>
      <c r="AM529" s="329"/>
      <c r="AN529" s="25"/>
      <c r="AO529" s="24"/>
      <c r="AP529" s="258"/>
      <c r="AQ529" s="259"/>
      <c r="AR529" s="259"/>
      <c r="AS529" s="259"/>
      <c r="AT529" s="262"/>
      <c r="AU529" s="262"/>
      <c r="AV529" s="262"/>
      <c r="AW529" s="262"/>
      <c r="AX529" s="262"/>
      <c r="AY529" s="262"/>
      <c r="AZ529" s="262"/>
      <c r="BA529" s="317"/>
      <c r="BB529" s="390"/>
    </row>
    <row r="530" spans="1:54" ht="24.95" customHeight="1">
      <c r="A530" s="322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28"/>
      <c r="AM530" s="329"/>
      <c r="AN530" s="25"/>
      <c r="AO530" s="24"/>
      <c r="AP530" s="258"/>
      <c r="AQ530" s="259"/>
      <c r="AR530" s="259"/>
      <c r="AS530" s="259"/>
      <c r="AT530" s="262"/>
      <c r="AU530" s="262"/>
      <c r="AV530" s="262"/>
      <c r="AW530" s="262"/>
      <c r="AX530" s="262"/>
      <c r="AY530" s="262"/>
      <c r="AZ530" s="262"/>
      <c r="BA530" s="317"/>
      <c r="BB530" s="390"/>
    </row>
    <row r="531" spans="1:54" ht="24.95" customHeight="1">
      <c r="A531" s="322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28"/>
      <c r="AM531" s="329"/>
      <c r="AN531" s="25"/>
      <c r="AO531" s="24"/>
      <c r="AP531" s="258"/>
      <c r="AQ531" s="259"/>
      <c r="AR531" s="259"/>
      <c r="AS531" s="259"/>
      <c r="AT531" s="262"/>
      <c r="AU531" s="262"/>
      <c r="AV531" s="262"/>
      <c r="AW531" s="262"/>
      <c r="AX531" s="262"/>
      <c r="AY531" s="262"/>
      <c r="AZ531" s="262"/>
      <c r="BA531" s="317"/>
      <c r="BB531" s="390"/>
    </row>
    <row r="532" spans="1:54" ht="24.95" customHeight="1">
      <c r="A532" s="322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28"/>
      <c r="AM532" s="329"/>
      <c r="AN532" s="25"/>
      <c r="AO532" s="24"/>
      <c r="AP532" s="258"/>
      <c r="AQ532" s="259"/>
      <c r="AR532" s="259"/>
      <c r="AS532" s="259"/>
      <c r="AT532" s="262"/>
      <c r="AU532" s="262"/>
      <c r="AV532" s="262"/>
      <c r="AW532" s="262"/>
      <c r="AX532" s="262"/>
      <c r="AY532" s="262"/>
      <c r="AZ532" s="262"/>
      <c r="BA532" s="317"/>
      <c r="BB532" s="390"/>
    </row>
    <row r="533" spans="1:54" ht="24.95" customHeight="1">
      <c r="A533" s="322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28"/>
      <c r="AM533" s="329"/>
      <c r="AN533" s="25"/>
      <c r="AO533" s="24"/>
      <c r="AP533" s="258"/>
      <c r="AQ533" s="259"/>
      <c r="AR533" s="259"/>
      <c r="AS533" s="259"/>
      <c r="AT533" s="262"/>
      <c r="AU533" s="262"/>
      <c r="AV533" s="262"/>
      <c r="AW533" s="262"/>
      <c r="AX533" s="262"/>
      <c r="AY533" s="262"/>
      <c r="AZ533" s="262"/>
      <c r="BA533" s="317"/>
      <c r="BB533" s="390"/>
    </row>
    <row r="534" spans="1:54" ht="24.95" customHeight="1">
      <c r="A534" s="322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28"/>
      <c r="AM534" s="329"/>
      <c r="AN534" s="25"/>
      <c r="AO534" s="24"/>
      <c r="AP534" s="258"/>
      <c r="AQ534" s="259"/>
      <c r="AR534" s="259"/>
      <c r="AS534" s="259"/>
      <c r="AT534" s="262"/>
      <c r="AU534" s="262"/>
      <c r="AV534" s="262"/>
      <c r="AW534" s="262"/>
      <c r="AX534" s="262"/>
      <c r="AY534" s="262"/>
      <c r="AZ534" s="262"/>
      <c r="BA534" s="317"/>
      <c r="BB534" s="390"/>
    </row>
    <row r="535" spans="1:54" ht="24.95" customHeight="1">
      <c r="A535" s="322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28"/>
      <c r="AM535" s="329"/>
      <c r="AN535" s="25"/>
      <c r="AO535" s="24"/>
      <c r="AP535" s="258"/>
      <c r="AQ535" s="259"/>
      <c r="AR535" s="259"/>
      <c r="AS535" s="259"/>
      <c r="AT535" s="262"/>
      <c r="AU535" s="262"/>
      <c r="AV535" s="262"/>
      <c r="AW535" s="262"/>
      <c r="AX535" s="262"/>
      <c r="AY535" s="262"/>
      <c r="AZ535" s="262"/>
      <c r="BA535" s="317"/>
      <c r="BB535" s="390"/>
    </row>
    <row r="536" spans="1:54" ht="24.95" customHeight="1">
      <c r="A536" s="322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28"/>
      <c r="AM536" s="329"/>
      <c r="AN536" s="25"/>
      <c r="AO536" s="24"/>
      <c r="AP536" s="258"/>
      <c r="AQ536" s="259"/>
      <c r="AR536" s="259"/>
      <c r="AS536" s="259"/>
      <c r="AT536" s="262"/>
      <c r="AU536" s="262"/>
      <c r="AV536" s="262"/>
      <c r="AW536" s="262"/>
      <c r="AX536" s="262"/>
      <c r="AY536" s="262"/>
      <c r="AZ536" s="262"/>
      <c r="BA536" s="317"/>
      <c r="BB536" s="390"/>
    </row>
    <row r="537" spans="1:54" ht="24.95" customHeight="1">
      <c r="A537" s="322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28"/>
      <c r="AM537" s="329"/>
      <c r="AN537" s="25"/>
      <c r="AO537" s="24"/>
      <c r="AP537" s="258"/>
      <c r="AQ537" s="259"/>
      <c r="AR537" s="259"/>
      <c r="AS537" s="259"/>
      <c r="AT537" s="262"/>
      <c r="AU537" s="262"/>
      <c r="AV537" s="262"/>
      <c r="AW537" s="262"/>
      <c r="AX537" s="262"/>
      <c r="AY537" s="262"/>
      <c r="AZ537" s="262"/>
      <c r="BA537" s="317"/>
      <c r="BB537" s="390"/>
    </row>
    <row r="538" spans="1:54" ht="24.95" customHeight="1">
      <c r="A538" s="322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28"/>
      <c r="AM538" s="329"/>
      <c r="AN538" s="25"/>
      <c r="AO538" s="24"/>
      <c r="AP538" s="258"/>
      <c r="AQ538" s="259"/>
      <c r="AR538" s="259"/>
      <c r="AS538" s="259"/>
      <c r="AT538" s="262"/>
      <c r="AU538" s="262"/>
      <c r="AV538" s="262"/>
      <c r="AW538" s="262"/>
      <c r="AX538" s="262"/>
      <c r="AY538" s="262"/>
      <c r="AZ538" s="262"/>
      <c r="BA538" s="317"/>
      <c r="BB538" s="390"/>
    </row>
    <row r="539" spans="1:54" ht="24.95" customHeight="1">
      <c r="A539" s="322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28"/>
      <c r="AM539" s="329"/>
      <c r="AN539" s="25"/>
      <c r="AO539" s="24"/>
      <c r="AP539" s="258"/>
      <c r="AQ539" s="259"/>
      <c r="AR539" s="259"/>
      <c r="AS539" s="259"/>
      <c r="AT539" s="262"/>
      <c r="AU539" s="262"/>
      <c r="AV539" s="262"/>
      <c r="AW539" s="262"/>
      <c r="AX539" s="262"/>
      <c r="AY539" s="262"/>
      <c r="AZ539" s="262"/>
      <c r="BA539" s="317"/>
      <c r="BB539" s="390"/>
    </row>
    <row r="540" spans="1:54" ht="24.95" customHeight="1">
      <c r="A540" s="322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28"/>
      <c r="AM540" s="329"/>
      <c r="AN540" s="25"/>
      <c r="AO540" s="24"/>
      <c r="AP540" s="258"/>
      <c r="AQ540" s="259"/>
      <c r="AR540" s="259"/>
      <c r="AS540" s="259"/>
      <c r="AT540" s="262"/>
      <c r="AU540" s="262"/>
      <c r="AV540" s="262"/>
      <c r="AW540" s="262"/>
      <c r="AX540" s="262"/>
      <c r="AY540" s="262"/>
      <c r="AZ540" s="262"/>
      <c r="BA540" s="317"/>
      <c r="BB540" s="390"/>
    </row>
    <row r="541" spans="1:54" ht="24.95" customHeight="1">
      <c r="A541" s="322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28"/>
      <c r="AM541" s="329"/>
      <c r="AN541" s="25"/>
      <c r="AO541" s="24"/>
      <c r="AP541" s="258"/>
      <c r="AQ541" s="259"/>
      <c r="AR541" s="259"/>
      <c r="AS541" s="259"/>
      <c r="AT541" s="262"/>
      <c r="AU541" s="262"/>
      <c r="AV541" s="262"/>
      <c r="AW541" s="262"/>
      <c r="AX541" s="262"/>
      <c r="AY541" s="262"/>
      <c r="AZ541" s="262"/>
      <c r="BA541" s="317"/>
      <c r="BB541" s="390"/>
    </row>
    <row r="542" spans="1:54" ht="24.95" customHeight="1">
      <c r="A542" s="322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28"/>
      <c r="AM542" s="329"/>
      <c r="AN542" s="25"/>
      <c r="AO542" s="24"/>
      <c r="AP542" s="258"/>
      <c r="AQ542" s="259"/>
      <c r="AR542" s="259"/>
      <c r="AS542" s="259"/>
      <c r="AT542" s="262"/>
      <c r="AU542" s="262"/>
      <c r="AV542" s="262"/>
      <c r="AW542" s="262"/>
      <c r="AX542" s="262"/>
      <c r="AY542" s="262"/>
      <c r="AZ542" s="262"/>
      <c r="BA542" s="317"/>
      <c r="BB542" s="390"/>
    </row>
    <row r="543" spans="1:54" ht="24.95" customHeight="1">
      <c r="A543" s="322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28"/>
      <c r="AM543" s="329"/>
      <c r="AN543" s="25"/>
      <c r="AO543" s="24"/>
      <c r="AP543" s="258"/>
      <c r="AQ543" s="259"/>
      <c r="AR543" s="259"/>
      <c r="AS543" s="259"/>
      <c r="AT543" s="262"/>
      <c r="AU543" s="262"/>
      <c r="AV543" s="262"/>
      <c r="AW543" s="262"/>
      <c r="AX543" s="262"/>
      <c r="AY543" s="262"/>
      <c r="AZ543" s="262"/>
      <c r="BA543" s="317"/>
      <c r="BB543" s="390"/>
    </row>
    <row r="544" spans="1:54" ht="24.95" customHeight="1">
      <c r="A544" s="322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28"/>
      <c r="AM544" s="329"/>
      <c r="AN544" s="25"/>
      <c r="AO544" s="24"/>
      <c r="AP544" s="258"/>
      <c r="AQ544" s="259"/>
      <c r="AR544" s="259"/>
      <c r="AS544" s="259"/>
      <c r="AT544" s="262"/>
      <c r="AU544" s="262"/>
      <c r="AV544" s="262"/>
      <c r="AW544" s="262"/>
      <c r="AX544" s="262"/>
      <c r="AY544" s="262"/>
      <c r="AZ544" s="262"/>
      <c r="BA544" s="317"/>
      <c r="BB544" s="390"/>
    </row>
    <row r="545" spans="1:54" ht="24.95" customHeight="1">
      <c r="A545" s="322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28"/>
      <c r="AM545" s="329"/>
      <c r="AN545" s="25"/>
      <c r="AO545" s="24"/>
      <c r="AP545" s="258"/>
      <c r="AQ545" s="259"/>
      <c r="AR545" s="259"/>
      <c r="AS545" s="259"/>
      <c r="AT545" s="262"/>
      <c r="AU545" s="262"/>
      <c r="AV545" s="262"/>
      <c r="AW545" s="262"/>
      <c r="AX545" s="262"/>
      <c r="AY545" s="262"/>
      <c r="AZ545" s="262"/>
      <c r="BA545" s="317"/>
      <c r="BB545" s="390"/>
    </row>
    <row r="546" spans="1:54" ht="24.95" customHeight="1">
      <c r="A546" s="322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28"/>
      <c r="AM546" s="329"/>
      <c r="AN546" s="25"/>
      <c r="AO546" s="24"/>
      <c r="AP546" s="258"/>
      <c r="AQ546" s="259"/>
      <c r="AR546" s="259"/>
      <c r="AS546" s="259"/>
      <c r="AT546" s="262"/>
      <c r="AU546" s="262"/>
      <c r="AV546" s="262"/>
      <c r="AW546" s="262"/>
      <c r="AX546" s="262"/>
      <c r="AY546" s="262"/>
      <c r="AZ546" s="262"/>
      <c r="BA546" s="317"/>
      <c r="BB546" s="390"/>
    </row>
    <row r="547" spans="1:54" ht="24.95" customHeight="1">
      <c r="A547" s="322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28"/>
      <c r="AM547" s="329"/>
      <c r="AN547" s="25"/>
      <c r="AO547" s="24"/>
      <c r="AP547" s="258"/>
      <c r="AQ547" s="259"/>
      <c r="AR547" s="259"/>
      <c r="AS547" s="259"/>
      <c r="AT547" s="262"/>
      <c r="AU547" s="262"/>
      <c r="AV547" s="262"/>
      <c r="AW547" s="262"/>
      <c r="AX547" s="262"/>
      <c r="AY547" s="262"/>
      <c r="AZ547" s="262"/>
      <c r="BA547" s="317"/>
      <c r="BB547" s="390"/>
    </row>
    <row r="548" spans="1:54" ht="24.95" customHeight="1">
      <c r="A548" s="322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28"/>
      <c r="AM548" s="329"/>
      <c r="AN548" s="25"/>
      <c r="AO548" s="24"/>
      <c r="AP548" s="258"/>
      <c r="AQ548" s="259"/>
      <c r="AR548" s="259"/>
      <c r="AS548" s="259"/>
      <c r="AT548" s="262"/>
      <c r="AU548" s="262"/>
      <c r="AV548" s="262"/>
      <c r="AW548" s="262"/>
      <c r="AX548" s="262"/>
      <c r="AY548" s="262"/>
      <c r="AZ548" s="262"/>
      <c r="BA548" s="317"/>
      <c r="BB548" s="390"/>
    </row>
    <row r="549" spans="1:54" ht="24.95" customHeight="1">
      <c r="A549" s="322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28"/>
      <c r="AM549" s="329"/>
      <c r="AN549" s="25"/>
      <c r="AO549" s="24"/>
      <c r="AP549" s="258"/>
      <c r="AQ549" s="259"/>
      <c r="AR549" s="259"/>
      <c r="AS549" s="259"/>
      <c r="AT549" s="262"/>
      <c r="AU549" s="262"/>
      <c r="AV549" s="262"/>
      <c r="AW549" s="262"/>
      <c r="AX549" s="262"/>
      <c r="AY549" s="262"/>
      <c r="AZ549" s="262"/>
      <c r="BA549" s="317"/>
      <c r="BB549" s="390"/>
    </row>
    <row r="550" spans="1:54" ht="24.95" customHeight="1">
      <c r="A550" s="322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28"/>
      <c r="AM550" s="329"/>
      <c r="AN550" s="25"/>
      <c r="AO550" s="24"/>
      <c r="AP550" s="258"/>
      <c r="AQ550" s="259"/>
      <c r="AR550" s="259"/>
      <c r="AS550" s="259"/>
      <c r="AT550" s="262"/>
      <c r="AU550" s="262"/>
      <c r="AV550" s="262"/>
      <c r="AW550" s="262"/>
      <c r="AX550" s="262"/>
      <c r="AY550" s="262"/>
      <c r="AZ550" s="262"/>
      <c r="BA550" s="317"/>
      <c r="BB550" s="390"/>
    </row>
    <row r="551" spans="1:54" ht="24.95" customHeight="1">
      <c r="A551" s="322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28"/>
      <c r="AM551" s="329"/>
      <c r="AN551" s="25"/>
      <c r="AO551" s="24"/>
      <c r="AP551" s="258"/>
      <c r="AQ551" s="259"/>
      <c r="AR551" s="259"/>
      <c r="AS551" s="259"/>
      <c r="AT551" s="262"/>
      <c r="AU551" s="262"/>
      <c r="AV551" s="262"/>
      <c r="AW551" s="262"/>
      <c r="AX551" s="262"/>
      <c r="AY551" s="262"/>
      <c r="AZ551" s="262"/>
      <c r="BA551" s="317"/>
      <c r="BB551" s="390"/>
    </row>
    <row r="552" spans="1:54" ht="24.95" customHeight="1">
      <c r="A552" s="322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28"/>
      <c r="AM552" s="329"/>
      <c r="AN552" s="25"/>
      <c r="AO552" s="24"/>
      <c r="AP552" s="258"/>
      <c r="AQ552" s="259"/>
      <c r="AR552" s="259"/>
      <c r="AS552" s="259"/>
      <c r="AT552" s="262"/>
      <c r="AU552" s="262"/>
      <c r="AV552" s="262"/>
      <c r="AW552" s="262"/>
      <c r="AX552" s="262"/>
      <c r="AY552" s="262"/>
      <c r="AZ552" s="262"/>
      <c r="BA552" s="317"/>
      <c r="BB552" s="390"/>
    </row>
    <row r="553" spans="1:54" ht="24.95" customHeight="1">
      <c r="A553" s="322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28"/>
      <c r="AM553" s="329"/>
      <c r="AN553" s="25"/>
      <c r="AO553" s="24"/>
      <c r="AP553" s="258"/>
      <c r="AQ553" s="259"/>
      <c r="AR553" s="259"/>
      <c r="AS553" s="259"/>
      <c r="AT553" s="262"/>
      <c r="AU553" s="262"/>
      <c r="AV553" s="262"/>
      <c r="AW553" s="262"/>
      <c r="AX553" s="262"/>
      <c r="AY553" s="262"/>
      <c r="AZ553" s="262"/>
      <c r="BA553" s="317"/>
      <c r="BB553" s="390"/>
    </row>
    <row r="554" spans="1:54" ht="24.95" customHeight="1">
      <c r="A554" s="322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28"/>
      <c r="AM554" s="329"/>
      <c r="AN554" s="25"/>
      <c r="AO554" s="24"/>
      <c r="AP554" s="258"/>
      <c r="AQ554" s="259"/>
      <c r="AR554" s="259"/>
      <c r="AS554" s="259"/>
      <c r="AT554" s="262"/>
      <c r="AU554" s="262"/>
      <c r="AV554" s="262"/>
      <c r="AW554" s="262"/>
      <c r="AX554" s="262"/>
      <c r="AY554" s="262"/>
      <c r="AZ554" s="262"/>
      <c r="BA554" s="317"/>
      <c r="BB554" s="390"/>
    </row>
    <row r="555" spans="1:54" ht="24.95" customHeight="1">
      <c r="A555" s="322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28"/>
      <c r="AM555" s="329"/>
      <c r="AN555" s="25"/>
      <c r="AO555" s="24"/>
      <c r="AP555" s="258"/>
      <c r="AQ555" s="259"/>
      <c r="AR555" s="259"/>
      <c r="AS555" s="259"/>
      <c r="AT555" s="262"/>
      <c r="AU555" s="262"/>
      <c r="AV555" s="262"/>
      <c r="AW555" s="262"/>
      <c r="AX555" s="262"/>
      <c r="AY555" s="262"/>
      <c r="AZ555" s="262"/>
      <c r="BA555" s="317"/>
      <c r="BB555" s="390"/>
    </row>
    <row r="556" spans="1:54" ht="24.95" customHeight="1">
      <c r="A556" s="322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28"/>
      <c r="AM556" s="329"/>
      <c r="AN556" s="25"/>
      <c r="AO556" s="24"/>
      <c r="AP556" s="258"/>
      <c r="AQ556" s="259"/>
      <c r="AR556" s="259"/>
      <c r="AS556" s="259"/>
      <c r="AT556" s="262"/>
      <c r="AU556" s="262"/>
      <c r="AV556" s="262"/>
      <c r="AW556" s="262"/>
      <c r="AX556" s="262"/>
      <c r="AY556" s="262"/>
      <c r="AZ556" s="262"/>
      <c r="BA556" s="317"/>
      <c r="BB556" s="390"/>
    </row>
    <row r="557" spans="1:54" ht="24.95" customHeight="1">
      <c r="A557" s="322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28"/>
      <c r="AM557" s="329"/>
      <c r="AN557" s="25"/>
      <c r="AO557" s="24"/>
      <c r="AP557" s="258"/>
      <c r="AQ557" s="259"/>
      <c r="AR557" s="259"/>
      <c r="AS557" s="259"/>
      <c r="AT557" s="262"/>
      <c r="AU557" s="262"/>
      <c r="AV557" s="262"/>
      <c r="AW557" s="262"/>
      <c r="AX557" s="262"/>
      <c r="AY557" s="262"/>
      <c r="AZ557" s="262"/>
      <c r="BA557" s="317"/>
      <c r="BB557" s="390"/>
    </row>
    <row r="558" spans="1:54" ht="24.95" customHeight="1">
      <c r="A558" s="322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28"/>
      <c r="AM558" s="329"/>
      <c r="AN558" s="25"/>
      <c r="AO558" s="24"/>
      <c r="AP558" s="258"/>
      <c r="AQ558" s="259"/>
      <c r="AR558" s="259"/>
      <c r="AS558" s="259"/>
      <c r="AT558" s="262"/>
      <c r="AU558" s="262"/>
      <c r="AV558" s="262"/>
      <c r="AW558" s="262"/>
      <c r="AX558" s="262"/>
      <c r="AY558" s="262"/>
      <c r="AZ558" s="262"/>
      <c r="BA558" s="317"/>
      <c r="BB558" s="390"/>
    </row>
    <row r="559" spans="1:54" ht="24.95" customHeight="1">
      <c r="A559" s="322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28"/>
      <c r="AM559" s="329"/>
      <c r="AN559" s="25"/>
      <c r="AO559" s="24"/>
      <c r="AP559" s="258"/>
      <c r="AQ559" s="259"/>
      <c r="AR559" s="259"/>
      <c r="AS559" s="259"/>
      <c r="AT559" s="262"/>
      <c r="AU559" s="262"/>
      <c r="AV559" s="262"/>
      <c r="AW559" s="262"/>
      <c r="AX559" s="262"/>
      <c r="AY559" s="262"/>
      <c r="AZ559" s="262"/>
      <c r="BA559" s="317"/>
      <c r="BB559" s="390"/>
    </row>
    <row r="560" spans="1:54" ht="24.95" customHeight="1">
      <c r="A560" s="322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28"/>
      <c r="AM560" s="329"/>
      <c r="AN560" s="25"/>
      <c r="AO560" s="24"/>
      <c r="AP560" s="258"/>
      <c r="AQ560" s="259"/>
      <c r="AR560" s="259"/>
      <c r="AS560" s="259"/>
      <c r="AT560" s="262"/>
      <c r="AU560" s="262"/>
      <c r="AV560" s="262"/>
      <c r="AW560" s="262"/>
      <c r="AX560" s="262"/>
      <c r="AY560" s="262"/>
      <c r="AZ560" s="262"/>
      <c r="BA560" s="317"/>
      <c r="BB560" s="390"/>
    </row>
    <row r="561" spans="1:54" ht="24.95" customHeight="1">
      <c r="A561" s="322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28"/>
      <c r="AM561" s="329"/>
      <c r="AN561" s="25"/>
      <c r="AO561" s="24"/>
      <c r="AP561" s="258"/>
      <c r="AQ561" s="259"/>
      <c r="AR561" s="259"/>
      <c r="AS561" s="259"/>
      <c r="AT561" s="262"/>
      <c r="AU561" s="262"/>
      <c r="AV561" s="262"/>
      <c r="AW561" s="262"/>
      <c r="AX561" s="262"/>
      <c r="AY561" s="262"/>
      <c r="AZ561" s="262"/>
      <c r="BA561" s="317"/>
      <c r="BB561" s="390"/>
    </row>
    <row r="562" spans="1:54" ht="24.95" customHeight="1">
      <c r="A562" s="322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28"/>
      <c r="AM562" s="329"/>
      <c r="AN562" s="25"/>
      <c r="AO562" s="24"/>
      <c r="AP562" s="258"/>
      <c r="AQ562" s="259"/>
      <c r="AR562" s="259"/>
      <c r="AS562" s="259"/>
      <c r="AT562" s="262"/>
      <c r="AU562" s="262"/>
      <c r="AV562" s="262"/>
      <c r="AW562" s="262"/>
      <c r="AX562" s="262"/>
      <c r="AY562" s="262"/>
      <c r="AZ562" s="262"/>
      <c r="BA562" s="317"/>
      <c r="BB562" s="390"/>
    </row>
    <row r="563" spans="1:54" ht="24.95" customHeight="1">
      <c r="A563" s="322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28"/>
      <c r="AM563" s="329"/>
      <c r="AN563" s="25"/>
      <c r="AO563" s="24"/>
      <c r="AP563" s="258"/>
      <c r="AQ563" s="259"/>
      <c r="AR563" s="259"/>
      <c r="AS563" s="259"/>
      <c r="AT563" s="262"/>
      <c r="AU563" s="262"/>
      <c r="AV563" s="262"/>
      <c r="AW563" s="262"/>
      <c r="AX563" s="262"/>
      <c r="AY563" s="262"/>
      <c r="AZ563" s="262"/>
      <c r="BA563" s="317"/>
      <c r="BB563" s="390"/>
    </row>
    <row r="564" spans="1:54" ht="24.95" customHeight="1">
      <c r="A564" s="322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28"/>
      <c r="AM564" s="329"/>
      <c r="AN564" s="25"/>
      <c r="AO564" s="24"/>
      <c r="AP564" s="258"/>
      <c r="AQ564" s="259"/>
      <c r="AR564" s="259"/>
      <c r="AS564" s="259"/>
      <c r="AT564" s="262"/>
      <c r="AU564" s="262"/>
      <c r="AV564" s="262"/>
      <c r="AW564" s="262"/>
      <c r="AX564" s="262"/>
      <c r="AY564" s="262"/>
      <c r="AZ564" s="262"/>
      <c r="BA564" s="317"/>
      <c r="BB564" s="390"/>
    </row>
    <row r="565" spans="1:54" ht="24.95" customHeight="1">
      <c r="A565" s="322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28"/>
      <c r="AM565" s="329"/>
      <c r="AN565" s="25"/>
      <c r="AO565" s="24"/>
      <c r="AP565" s="258"/>
      <c r="AQ565" s="259"/>
      <c r="AR565" s="259"/>
      <c r="AS565" s="259"/>
      <c r="AT565" s="262"/>
      <c r="AU565" s="262"/>
      <c r="AV565" s="262"/>
      <c r="AW565" s="262"/>
      <c r="AX565" s="262"/>
      <c r="AY565" s="262"/>
      <c r="AZ565" s="262"/>
      <c r="BA565" s="317"/>
      <c r="BB565" s="390"/>
    </row>
    <row r="566" spans="1:54" ht="24.95" customHeight="1">
      <c r="A566" s="322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28"/>
      <c r="AM566" s="329"/>
      <c r="AN566" s="25"/>
      <c r="AO566" s="24"/>
      <c r="AP566" s="258"/>
      <c r="AQ566" s="259"/>
      <c r="AR566" s="259"/>
      <c r="AS566" s="259"/>
      <c r="AT566" s="262"/>
      <c r="AU566" s="262"/>
      <c r="AV566" s="262"/>
      <c r="AW566" s="262"/>
      <c r="AX566" s="262"/>
      <c r="AY566" s="262"/>
      <c r="AZ566" s="262"/>
      <c r="BA566" s="317"/>
      <c r="BB566" s="390"/>
    </row>
    <row r="567" spans="1:54" ht="24.95" customHeight="1">
      <c r="A567" s="322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28"/>
      <c r="AM567" s="329"/>
      <c r="AN567" s="25"/>
      <c r="AO567" s="24"/>
      <c r="AP567" s="258"/>
      <c r="AQ567" s="259"/>
      <c r="AR567" s="259"/>
      <c r="AS567" s="259"/>
      <c r="AT567" s="262"/>
      <c r="AU567" s="262"/>
      <c r="AV567" s="262"/>
      <c r="AW567" s="262"/>
      <c r="AX567" s="262"/>
      <c r="AY567" s="262"/>
      <c r="AZ567" s="262"/>
      <c r="BA567" s="317"/>
      <c r="BB567" s="390"/>
    </row>
    <row r="568" spans="1:54" ht="24.95" customHeight="1">
      <c r="A568" s="322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28"/>
      <c r="AM568" s="329"/>
      <c r="AN568" s="25"/>
      <c r="AO568" s="24"/>
      <c r="AP568" s="258"/>
      <c r="AQ568" s="259"/>
      <c r="AR568" s="259"/>
      <c r="AS568" s="259"/>
      <c r="AT568" s="262"/>
      <c r="AU568" s="262"/>
      <c r="AV568" s="262"/>
      <c r="AW568" s="262"/>
      <c r="AX568" s="262"/>
      <c r="AY568" s="262"/>
      <c r="AZ568" s="262"/>
      <c r="BA568" s="317"/>
      <c r="BB568" s="390"/>
    </row>
    <row r="569" spans="1:54" ht="24.95" customHeight="1">
      <c r="A569" s="322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28"/>
      <c r="AM569" s="329"/>
      <c r="AN569" s="25"/>
      <c r="AO569" s="24"/>
      <c r="AP569" s="258"/>
      <c r="AQ569" s="259"/>
      <c r="AR569" s="259"/>
      <c r="AS569" s="259"/>
      <c r="AT569" s="262"/>
      <c r="AU569" s="262"/>
      <c r="AV569" s="262"/>
      <c r="AW569" s="262"/>
      <c r="AX569" s="262"/>
      <c r="AY569" s="262"/>
      <c r="AZ569" s="262"/>
      <c r="BA569" s="317"/>
      <c r="BB569" s="390"/>
    </row>
    <row r="570" spans="1:54" ht="24.95" customHeight="1">
      <c r="A570" s="322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28"/>
      <c r="AM570" s="329"/>
      <c r="AN570" s="25"/>
      <c r="AO570" s="24"/>
      <c r="AP570" s="258"/>
      <c r="AQ570" s="259"/>
      <c r="AR570" s="259"/>
      <c r="AS570" s="259"/>
      <c r="AT570" s="262"/>
      <c r="AU570" s="262"/>
      <c r="AV570" s="262"/>
      <c r="AW570" s="262"/>
      <c r="AX570" s="262"/>
      <c r="AY570" s="262"/>
      <c r="AZ570" s="262"/>
      <c r="BA570" s="317"/>
      <c r="BB570" s="390"/>
    </row>
    <row r="571" spans="1:54" ht="24.95" customHeight="1">
      <c r="A571" s="322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28"/>
      <c r="AM571" s="329"/>
      <c r="AN571" s="25"/>
      <c r="AO571" s="24"/>
      <c r="AP571" s="258"/>
      <c r="AQ571" s="259"/>
      <c r="AR571" s="259"/>
      <c r="AS571" s="259"/>
      <c r="AT571" s="262"/>
      <c r="AU571" s="262"/>
      <c r="AV571" s="262"/>
      <c r="AW571" s="262"/>
      <c r="AX571" s="262"/>
      <c r="AY571" s="262"/>
      <c r="AZ571" s="262"/>
      <c r="BA571" s="317"/>
      <c r="BB571" s="390"/>
    </row>
    <row r="572" spans="1:54" ht="24.95" customHeight="1">
      <c r="A572" s="322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28"/>
      <c r="AM572" s="329"/>
      <c r="AN572" s="25"/>
      <c r="AO572" s="24"/>
      <c r="AP572" s="258"/>
      <c r="AQ572" s="259"/>
      <c r="AR572" s="259"/>
      <c r="AS572" s="259"/>
      <c r="AT572" s="262"/>
      <c r="AU572" s="262"/>
      <c r="AV572" s="262"/>
      <c r="AW572" s="262"/>
      <c r="AX572" s="262"/>
      <c r="AY572" s="262"/>
      <c r="AZ572" s="262"/>
      <c r="BA572" s="317"/>
      <c r="BB572" s="390"/>
    </row>
    <row r="573" spans="1:54" ht="24.95" customHeight="1">
      <c r="A573" s="322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28"/>
      <c r="AM573" s="329"/>
      <c r="AN573" s="25"/>
      <c r="AO573" s="24"/>
      <c r="AP573" s="258"/>
      <c r="AQ573" s="259"/>
      <c r="AR573" s="259"/>
      <c r="AS573" s="259"/>
      <c r="AT573" s="262"/>
      <c r="AU573" s="262"/>
      <c r="AV573" s="262"/>
      <c r="AW573" s="262"/>
      <c r="AX573" s="262"/>
      <c r="AY573" s="262"/>
      <c r="AZ573" s="262"/>
      <c r="BA573" s="317"/>
      <c r="BB573" s="390"/>
    </row>
    <row r="574" spans="1:54" ht="24.95" customHeight="1">
      <c r="A574" s="322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28"/>
      <c r="AM574" s="329"/>
      <c r="AN574" s="25"/>
      <c r="AO574" s="24"/>
      <c r="AP574" s="258"/>
      <c r="AQ574" s="259"/>
      <c r="AR574" s="259"/>
      <c r="AS574" s="259"/>
      <c r="AT574" s="262"/>
      <c r="AU574" s="262"/>
      <c r="AV574" s="262"/>
      <c r="AW574" s="262"/>
      <c r="AX574" s="262"/>
      <c r="AY574" s="262"/>
      <c r="AZ574" s="262"/>
      <c r="BA574" s="317"/>
      <c r="BB574" s="390"/>
    </row>
    <row r="575" spans="1:54" ht="24.95" customHeight="1">
      <c r="A575" s="322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28"/>
      <c r="AM575" s="329"/>
      <c r="AN575" s="25"/>
      <c r="AO575" s="24"/>
      <c r="AP575" s="258"/>
      <c r="AQ575" s="259"/>
      <c r="AR575" s="259"/>
      <c r="AS575" s="259"/>
      <c r="AT575" s="262"/>
      <c r="AU575" s="262"/>
      <c r="AV575" s="262"/>
      <c r="AW575" s="262"/>
      <c r="AX575" s="262"/>
      <c r="AY575" s="262"/>
      <c r="AZ575" s="262"/>
      <c r="BA575" s="317"/>
      <c r="BB575" s="390"/>
    </row>
    <row r="576" spans="1:54" ht="24.95" customHeight="1">
      <c r="A576" s="322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28"/>
      <c r="AM576" s="329"/>
      <c r="AN576" s="25"/>
      <c r="AO576" s="24"/>
      <c r="AP576" s="258"/>
      <c r="AQ576" s="259"/>
      <c r="AR576" s="259"/>
      <c r="AS576" s="259"/>
      <c r="AT576" s="262"/>
      <c r="AU576" s="262"/>
      <c r="AV576" s="262"/>
      <c r="AW576" s="262"/>
      <c r="AX576" s="262"/>
      <c r="AY576" s="262"/>
      <c r="AZ576" s="262"/>
      <c r="BA576" s="317"/>
      <c r="BB576" s="390"/>
    </row>
    <row r="577" spans="1:54" ht="24.95" customHeight="1">
      <c r="A577" s="322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28"/>
      <c r="AM577" s="329"/>
      <c r="AN577" s="25"/>
      <c r="AO577" s="24"/>
      <c r="AP577" s="258"/>
      <c r="AQ577" s="259"/>
      <c r="AR577" s="259"/>
      <c r="AS577" s="259"/>
      <c r="AT577" s="262"/>
      <c r="AU577" s="262"/>
      <c r="AV577" s="262"/>
      <c r="AW577" s="262"/>
      <c r="AX577" s="262"/>
      <c r="AY577" s="262"/>
      <c r="AZ577" s="262"/>
      <c r="BA577" s="317"/>
      <c r="BB577" s="390"/>
    </row>
    <row r="578" spans="1:54" ht="24.95" customHeight="1">
      <c r="A578" s="322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28"/>
      <c r="AM578" s="329"/>
      <c r="AN578" s="25"/>
      <c r="AO578" s="24"/>
      <c r="AP578" s="258"/>
      <c r="AQ578" s="259"/>
      <c r="AR578" s="259"/>
      <c r="AS578" s="259"/>
      <c r="AT578" s="262"/>
      <c r="AU578" s="262"/>
      <c r="AV578" s="262"/>
      <c r="AW578" s="262"/>
      <c r="AX578" s="262"/>
      <c r="AY578" s="262"/>
      <c r="AZ578" s="262"/>
      <c r="BA578" s="317"/>
      <c r="BB578" s="390"/>
    </row>
    <row r="579" spans="1:54" ht="24.95" customHeight="1">
      <c r="A579" s="322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28"/>
      <c r="AM579" s="329"/>
      <c r="AN579" s="25"/>
      <c r="AO579" s="24"/>
      <c r="AP579" s="258"/>
      <c r="AQ579" s="259"/>
      <c r="AR579" s="259"/>
      <c r="AS579" s="259"/>
      <c r="AT579" s="262"/>
      <c r="AU579" s="262"/>
      <c r="AV579" s="262"/>
      <c r="AW579" s="262"/>
      <c r="AX579" s="262"/>
      <c r="AY579" s="262"/>
      <c r="AZ579" s="262"/>
      <c r="BA579" s="317"/>
      <c r="BB579" s="390"/>
    </row>
    <row r="580" spans="1:54" ht="24.95" customHeight="1">
      <c r="A580" s="322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28"/>
      <c r="AM580" s="329"/>
      <c r="AN580" s="25"/>
      <c r="AO580" s="24"/>
      <c r="AP580" s="258"/>
      <c r="AQ580" s="259"/>
      <c r="AR580" s="259"/>
      <c r="AS580" s="259"/>
      <c r="AT580" s="262"/>
      <c r="AU580" s="262"/>
      <c r="AV580" s="262"/>
      <c r="AW580" s="262"/>
      <c r="AX580" s="262"/>
      <c r="AY580" s="262"/>
      <c r="AZ580" s="262"/>
      <c r="BA580" s="317"/>
      <c r="BB580" s="390"/>
    </row>
    <row r="581" spans="1:54" ht="24.95" customHeight="1">
      <c r="A581" s="322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28"/>
      <c r="AM581" s="329"/>
      <c r="AN581" s="25"/>
      <c r="AO581" s="24"/>
      <c r="AP581" s="258"/>
      <c r="AQ581" s="259"/>
      <c r="AR581" s="259"/>
      <c r="AS581" s="259"/>
      <c r="AT581" s="262"/>
      <c r="AU581" s="262"/>
      <c r="AV581" s="262"/>
      <c r="AW581" s="262"/>
      <c r="AX581" s="262"/>
      <c r="AY581" s="262"/>
      <c r="AZ581" s="262"/>
      <c r="BA581" s="317"/>
      <c r="BB581" s="390"/>
    </row>
    <row r="582" spans="1:54" ht="24.95" customHeight="1">
      <c r="A582" s="322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28"/>
      <c r="AM582" s="329"/>
      <c r="AN582" s="25"/>
      <c r="AO582" s="24"/>
      <c r="AP582" s="258"/>
      <c r="AQ582" s="259"/>
      <c r="AR582" s="259"/>
      <c r="AS582" s="259"/>
      <c r="AT582" s="262"/>
      <c r="AU582" s="262"/>
      <c r="AV582" s="262"/>
      <c r="AW582" s="262"/>
      <c r="AX582" s="262"/>
      <c r="AY582" s="262"/>
      <c r="AZ582" s="262"/>
      <c r="BA582" s="317"/>
      <c r="BB582" s="390"/>
    </row>
    <row r="583" spans="1:54" ht="24.95" customHeight="1">
      <c r="A583" s="322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28"/>
      <c r="AM583" s="329"/>
      <c r="AN583" s="25"/>
      <c r="AO583" s="24"/>
      <c r="AP583" s="258"/>
      <c r="AQ583" s="259"/>
      <c r="AR583" s="259"/>
      <c r="AS583" s="259"/>
      <c r="AT583" s="262"/>
      <c r="AU583" s="262"/>
      <c r="AV583" s="262"/>
      <c r="AW583" s="262"/>
      <c r="AX583" s="262"/>
      <c r="AY583" s="262"/>
      <c r="AZ583" s="262"/>
      <c r="BA583" s="317"/>
      <c r="BB583" s="390"/>
    </row>
    <row r="584" spans="1:54" ht="24.95" customHeight="1">
      <c r="A584" s="322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28"/>
      <c r="AM584" s="329"/>
      <c r="AN584" s="25"/>
      <c r="AO584" s="24"/>
      <c r="AP584" s="258"/>
      <c r="AQ584" s="259"/>
      <c r="AR584" s="259"/>
      <c r="AS584" s="259"/>
      <c r="AT584" s="262"/>
      <c r="AU584" s="262"/>
      <c r="AV584" s="262"/>
      <c r="AW584" s="262"/>
      <c r="AX584" s="262"/>
      <c r="AY584" s="262"/>
      <c r="AZ584" s="262"/>
      <c r="BA584" s="317"/>
      <c r="BB584" s="390"/>
    </row>
    <row r="585" spans="1:54" ht="24.95" customHeight="1">
      <c r="A585" s="322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28"/>
      <c r="AM585" s="329"/>
      <c r="AN585" s="25"/>
      <c r="AO585" s="24"/>
      <c r="AP585" s="258"/>
      <c r="AQ585" s="259"/>
      <c r="AR585" s="259"/>
      <c r="AS585" s="259"/>
      <c r="AT585" s="262"/>
      <c r="AU585" s="262"/>
      <c r="AV585" s="262"/>
      <c r="AW585" s="262"/>
      <c r="AX585" s="262"/>
      <c r="AY585" s="262"/>
      <c r="AZ585" s="262"/>
      <c r="BA585" s="317"/>
      <c r="BB585" s="390"/>
    </row>
    <row r="586" spans="1:54" ht="24.95" customHeight="1">
      <c r="A586" s="322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28"/>
      <c r="AM586" s="329"/>
      <c r="AN586" s="25"/>
      <c r="AO586" s="24"/>
      <c r="AP586" s="258"/>
      <c r="AQ586" s="259"/>
      <c r="AR586" s="259"/>
      <c r="AS586" s="259"/>
      <c r="AT586" s="262"/>
      <c r="AU586" s="262"/>
      <c r="AV586" s="262"/>
      <c r="AW586" s="262"/>
      <c r="AX586" s="262"/>
      <c r="AY586" s="262"/>
      <c r="AZ586" s="262"/>
      <c r="BA586" s="317"/>
      <c r="BB586" s="390"/>
    </row>
    <row r="587" spans="1:54" ht="24.95" customHeight="1">
      <c r="A587" s="322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28"/>
      <c r="AM587" s="329"/>
      <c r="AN587" s="25"/>
      <c r="AO587" s="24"/>
      <c r="AP587" s="258"/>
      <c r="AQ587" s="259"/>
      <c r="AR587" s="259"/>
      <c r="AS587" s="259"/>
      <c r="AT587" s="262"/>
      <c r="AU587" s="262"/>
      <c r="AV587" s="262"/>
      <c r="AW587" s="262"/>
      <c r="AX587" s="262"/>
      <c r="AY587" s="262"/>
      <c r="AZ587" s="262"/>
      <c r="BA587" s="317"/>
      <c r="BB587" s="390"/>
    </row>
    <row r="588" spans="1:54" ht="24.95" customHeight="1">
      <c r="A588" s="322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28"/>
      <c r="AM588" s="329"/>
      <c r="AN588" s="25"/>
      <c r="AO588" s="24"/>
      <c r="AP588" s="258"/>
      <c r="AQ588" s="259"/>
      <c r="AR588" s="259"/>
      <c r="AS588" s="259"/>
      <c r="AT588" s="262"/>
      <c r="AU588" s="262"/>
      <c r="AV588" s="262"/>
      <c r="AW588" s="262"/>
      <c r="AX588" s="262"/>
      <c r="AY588" s="262"/>
      <c r="AZ588" s="262"/>
      <c r="BA588" s="317"/>
      <c r="BB588" s="390"/>
    </row>
    <row r="589" spans="1:54" ht="24.95" customHeight="1">
      <c r="A589" s="322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28"/>
      <c r="AM589" s="329"/>
      <c r="AN589" s="25"/>
      <c r="AO589" s="24"/>
      <c r="AP589" s="258"/>
      <c r="AQ589" s="259"/>
      <c r="AR589" s="259"/>
      <c r="AS589" s="259"/>
      <c r="AT589" s="262"/>
      <c r="AU589" s="262"/>
      <c r="AV589" s="262"/>
      <c r="AW589" s="262"/>
      <c r="AX589" s="262"/>
      <c r="AY589" s="262"/>
      <c r="AZ589" s="262"/>
      <c r="BA589" s="317"/>
      <c r="BB589" s="390"/>
    </row>
    <row r="590" spans="1:54" ht="24.95" customHeight="1">
      <c r="A590" s="322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28"/>
      <c r="AM590" s="329"/>
      <c r="AN590" s="25"/>
      <c r="AO590" s="24"/>
      <c r="AP590" s="258"/>
      <c r="AQ590" s="259"/>
      <c r="AR590" s="259"/>
      <c r="AS590" s="259"/>
      <c r="AT590" s="262"/>
      <c r="AU590" s="262"/>
      <c r="AV590" s="262"/>
      <c r="AW590" s="262"/>
      <c r="AX590" s="262"/>
      <c r="AY590" s="262"/>
      <c r="AZ590" s="262"/>
      <c r="BA590" s="317"/>
      <c r="BB590" s="390"/>
    </row>
    <row r="591" spans="1:54" ht="24.95" customHeight="1">
      <c r="A591" s="322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28"/>
      <c r="AM591" s="329"/>
      <c r="AN591" s="25"/>
      <c r="AO591" s="24"/>
      <c r="AP591" s="258"/>
      <c r="AQ591" s="259"/>
      <c r="AR591" s="259"/>
      <c r="AS591" s="259"/>
      <c r="AT591" s="262"/>
      <c r="AU591" s="262"/>
      <c r="AV591" s="262"/>
      <c r="AW591" s="262"/>
      <c r="AX591" s="262"/>
      <c r="AY591" s="262"/>
      <c r="AZ591" s="262"/>
      <c r="BA591" s="317"/>
      <c r="BB591" s="390"/>
    </row>
    <row r="592" spans="1:54" ht="24.95" customHeight="1">
      <c r="A592" s="322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28"/>
      <c r="AM592" s="329"/>
      <c r="AN592" s="25"/>
      <c r="AO592" s="24"/>
      <c r="AP592" s="258"/>
      <c r="AQ592" s="259"/>
      <c r="AR592" s="259"/>
      <c r="AS592" s="259"/>
      <c r="AT592" s="262"/>
      <c r="AU592" s="262"/>
      <c r="AV592" s="262"/>
      <c r="AW592" s="262"/>
      <c r="AX592" s="262"/>
      <c r="AY592" s="262"/>
      <c r="AZ592" s="262"/>
      <c r="BA592" s="317"/>
      <c r="BB592" s="390"/>
    </row>
    <row r="593" spans="1:54" ht="24.95" customHeight="1">
      <c r="A593" s="322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28"/>
      <c r="AM593" s="329"/>
      <c r="AN593" s="25"/>
      <c r="AO593" s="24"/>
      <c r="AP593" s="258"/>
      <c r="AQ593" s="259"/>
      <c r="AR593" s="259"/>
      <c r="AS593" s="259"/>
      <c r="AT593" s="262"/>
      <c r="AU593" s="262"/>
      <c r="AV593" s="262"/>
      <c r="AW593" s="262"/>
      <c r="AX593" s="262"/>
      <c r="AY593" s="262"/>
      <c r="AZ593" s="262"/>
      <c r="BA593" s="317"/>
      <c r="BB593" s="390"/>
    </row>
    <row r="594" spans="1:54" ht="24.95" customHeight="1">
      <c r="A594" s="322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28"/>
      <c r="AM594" s="329"/>
      <c r="AN594" s="25"/>
      <c r="AO594" s="24"/>
      <c r="AP594" s="258"/>
      <c r="AQ594" s="259"/>
      <c r="AR594" s="259"/>
      <c r="AS594" s="259"/>
      <c r="AT594" s="262"/>
      <c r="AU594" s="262"/>
      <c r="AV594" s="262"/>
      <c r="AW594" s="262"/>
      <c r="AX594" s="262"/>
      <c r="AY594" s="262"/>
      <c r="AZ594" s="262"/>
      <c r="BA594" s="317"/>
      <c r="BB594" s="390"/>
    </row>
    <row r="595" spans="1:54" ht="24.95" customHeight="1">
      <c r="A595" s="322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28"/>
      <c r="AM595" s="329"/>
      <c r="AN595" s="25"/>
      <c r="AO595" s="24"/>
      <c r="AP595" s="258"/>
      <c r="AQ595" s="259"/>
      <c r="AR595" s="259"/>
      <c r="AS595" s="259"/>
      <c r="AT595" s="262"/>
      <c r="AU595" s="262"/>
      <c r="AV595" s="262"/>
      <c r="AW595" s="262"/>
      <c r="AX595" s="262"/>
      <c r="AY595" s="262"/>
      <c r="AZ595" s="262"/>
      <c r="BA595" s="317"/>
      <c r="BB595" s="390"/>
    </row>
    <row r="596" spans="1:54" ht="24.95" customHeight="1">
      <c r="A596" s="322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28"/>
      <c r="AM596" s="329"/>
      <c r="AN596" s="25"/>
      <c r="AO596" s="24"/>
      <c r="AP596" s="258"/>
      <c r="AQ596" s="259"/>
      <c r="AR596" s="259"/>
      <c r="AS596" s="259"/>
      <c r="AT596" s="262"/>
      <c r="AU596" s="262"/>
      <c r="AV596" s="262"/>
      <c r="AW596" s="262"/>
      <c r="AX596" s="262"/>
      <c r="AY596" s="262"/>
      <c r="AZ596" s="262"/>
      <c r="BA596" s="317"/>
      <c r="BB596" s="390"/>
    </row>
    <row r="597" spans="1:54" ht="24.95" customHeight="1">
      <c r="A597" s="322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28"/>
      <c r="AM597" s="329"/>
      <c r="AN597" s="25"/>
      <c r="AO597" s="24"/>
      <c r="AP597" s="258"/>
      <c r="AQ597" s="259"/>
      <c r="AR597" s="259"/>
      <c r="AS597" s="259"/>
      <c r="AT597" s="262"/>
      <c r="AU597" s="262"/>
      <c r="AV597" s="262"/>
      <c r="AW597" s="262"/>
      <c r="AX597" s="262"/>
      <c r="AY597" s="262"/>
      <c r="AZ597" s="262"/>
      <c r="BA597" s="317"/>
      <c r="BB597" s="390"/>
    </row>
    <row r="598" spans="1:54" ht="24.95" customHeight="1">
      <c r="A598" s="322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28"/>
      <c r="AM598" s="329"/>
      <c r="AN598" s="25"/>
      <c r="AO598" s="24"/>
      <c r="AP598" s="258"/>
      <c r="AQ598" s="259"/>
      <c r="AR598" s="259"/>
      <c r="AS598" s="259"/>
      <c r="AT598" s="262"/>
      <c r="AU598" s="262"/>
      <c r="AV598" s="262"/>
      <c r="AW598" s="262"/>
      <c r="AX598" s="262"/>
      <c r="AY598" s="262"/>
      <c r="AZ598" s="262"/>
      <c r="BA598" s="317"/>
      <c r="BB598" s="390"/>
    </row>
    <row r="599" spans="1:54" ht="24.95" customHeight="1">
      <c r="A599" s="322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28"/>
      <c r="AM599" s="329"/>
      <c r="AN599" s="25"/>
      <c r="AO599" s="24"/>
      <c r="AP599" s="258"/>
      <c r="AQ599" s="259"/>
      <c r="AR599" s="259"/>
      <c r="AS599" s="259"/>
      <c r="AT599" s="262"/>
      <c r="AU599" s="262"/>
      <c r="AV599" s="262"/>
      <c r="AW599" s="262"/>
      <c r="AX599" s="262"/>
      <c r="AY599" s="262"/>
      <c r="AZ599" s="262"/>
      <c r="BA599" s="317"/>
      <c r="BB599" s="390"/>
    </row>
    <row r="600" spans="1:54" ht="24.95" customHeight="1">
      <c r="A600" s="322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28"/>
      <c r="AM600" s="329"/>
      <c r="AN600" s="25"/>
      <c r="AO600" s="24"/>
      <c r="AP600" s="258"/>
      <c r="AQ600" s="259"/>
      <c r="AR600" s="259"/>
      <c r="AS600" s="259"/>
      <c r="AT600" s="262"/>
      <c r="AU600" s="262"/>
      <c r="AV600" s="262"/>
      <c r="AW600" s="262"/>
      <c r="AX600" s="262"/>
      <c r="AY600" s="262"/>
      <c r="AZ600" s="262"/>
      <c r="BA600" s="317"/>
      <c r="BB600" s="390"/>
    </row>
    <row r="601" spans="1:54" ht="24.95" customHeight="1">
      <c r="A601" s="322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28"/>
      <c r="AM601" s="329"/>
      <c r="AN601" s="25"/>
      <c r="AO601" s="24"/>
      <c r="AP601" s="258"/>
      <c r="AQ601" s="259"/>
      <c r="AR601" s="259"/>
      <c r="AS601" s="259"/>
      <c r="AT601" s="262"/>
      <c r="AU601" s="262"/>
      <c r="AV601" s="262"/>
      <c r="AW601" s="262"/>
      <c r="AX601" s="262"/>
      <c r="AY601" s="262"/>
      <c r="AZ601" s="262"/>
      <c r="BA601" s="317"/>
      <c r="BB601" s="390"/>
    </row>
    <row r="602" spans="1:54" ht="24.95" customHeight="1">
      <c r="A602" s="322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28"/>
      <c r="AM602" s="329"/>
      <c r="AN602" s="25"/>
      <c r="AO602" s="24"/>
      <c r="AP602" s="258"/>
      <c r="AQ602" s="259"/>
      <c r="AR602" s="259"/>
      <c r="AS602" s="259"/>
      <c r="AT602" s="262"/>
      <c r="AU602" s="262"/>
      <c r="AV602" s="262"/>
      <c r="AW602" s="262"/>
      <c r="AX602" s="262"/>
      <c r="AY602" s="262"/>
      <c r="AZ602" s="262"/>
      <c r="BA602" s="317"/>
      <c r="BB602" s="390"/>
    </row>
    <row r="603" spans="1:54" ht="24.95" customHeight="1">
      <c r="A603" s="322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28"/>
      <c r="AM603" s="329"/>
      <c r="AN603" s="25"/>
      <c r="AO603" s="24"/>
      <c r="AP603" s="258"/>
      <c r="AQ603" s="259"/>
      <c r="AR603" s="259"/>
      <c r="AS603" s="259"/>
      <c r="AT603" s="262"/>
      <c r="AU603" s="262"/>
      <c r="AV603" s="262"/>
      <c r="AW603" s="262"/>
      <c r="AX603" s="262"/>
      <c r="AY603" s="262"/>
      <c r="AZ603" s="262"/>
      <c r="BA603" s="317"/>
      <c r="BB603" s="390"/>
    </row>
    <row r="604" spans="1:54" ht="24.95" customHeight="1">
      <c r="A604" s="322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28"/>
      <c r="AM604" s="329"/>
      <c r="AN604" s="25"/>
      <c r="AO604" s="24"/>
      <c r="AP604" s="258"/>
      <c r="AQ604" s="259"/>
      <c r="AR604" s="259"/>
      <c r="AS604" s="259"/>
      <c r="AT604" s="262"/>
      <c r="AU604" s="262"/>
      <c r="AV604" s="262"/>
      <c r="AW604" s="262"/>
      <c r="AX604" s="262"/>
      <c r="AY604" s="262"/>
      <c r="AZ604" s="262"/>
      <c r="BA604" s="317"/>
      <c r="BB604" s="390"/>
    </row>
    <row r="605" spans="1:54" ht="24.95" customHeight="1">
      <c r="A605" s="322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28"/>
      <c r="AM605" s="329"/>
      <c r="AN605" s="25"/>
      <c r="AO605" s="24"/>
      <c r="AP605" s="258"/>
      <c r="AQ605" s="259"/>
      <c r="AR605" s="259"/>
      <c r="AS605" s="259"/>
      <c r="AT605" s="262"/>
      <c r="AU605" s="262"/>
      <c r="AV605" s="262"/>
      <c r="AW605" s="262"/>
      <c r="AX605" s="262"/>
      <c r="AY605" s="262"/>
      <c r="AZ605" s="262"/>
      <c r="BA605" s="317"/>
      <c r="BB605" s="390"/>
    </row>
    <row r="606" spans="1:54" ht="24.95" customHeight="1">
      <c r="A606" s="322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28"/>
      <c r="AM606" s="329"/>
      <c r="AN606" s="25"/>
      <c r="AO606" s="24"/>
      <c r="AP606" s="258"/>
      <c r="AQ606" s="259"/>
      <c r="AR606" s="259"/>
      <c r="AS606" s="259"/>
      <c r="AT606" s="262"/>
      <c r="AU606" s="262"/>
      <c r="AV606" s="262"/>
      <c r="AW606" s="262"/>
      <c r="AX606" s="262"/>
      <c r="AY606" s="262"/>
      <c r="AZ606" s="262"/>
      <c r="BA606" s="317"/>
      <c r="BB606" s="390"/>
    </row>
    <row r="607" spans="1:54" ht="24.95" customHeight="1">
      <c r="A607" s="322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28"/>
      <c r="AM607" s="329"/>
      <c r="AN607" s="25"/>
      <c r="AO607" s="24"/>
      <c r="AP607" s="258"/>
      <c r="AQ607" s="259"/>
      <c r="AR607" s="259"/>
      <c r="AS607" s="259"/>
      <c r="AT607" s="262"/>
      <c r="AU607" s="262"/>
      <c r="AV607" s="262"/>
      <c r="AW607" s="262"/>
      <c r="AX607" s="262"/>
      <c r="AY607" s="262"/>
      <c r="AZ607" s="262"/>
      <c r="BA607" s="317"/>
      <c r="BB607" s="390"/>
    </row>
    <row r="608" spans="1:54" ht="24.95" customHeight="1">
      <c r="A608" s="322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28"/>
      <c r="AM608" s="329"/>
      <c r="AN608" s="25"/>
      <c r="AO608" s="24"/>
      <c r="AP608" s="258"/>
      <c r="AQ608" s="259"/>
      <c r="AR608" s="259"/>
      <c r="AS608" s="259"/>
      <c r="AT608" s="262"/>
      <c r="AU608" s="262"/>
      <c r="AV608" s="262"/>
      <c r="AW608" s="262"/>
      <c r="AX608" s="262"/>
      <c r="AY608" s="262"/>
      <c r="AZ608" s="262"/>
      <c r="BA608" s="317"/>
      <c r="BB608" s="390"/>
    </row>
    <row r="609" spans="1:54" ht="24.95" customHeight="1">
      <c r="A609" s="322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28"/>
      <c r="AM609" s="329"/>
      <c r="AN609" s="25"/>
      <c r="AO609" s="24"/>
      <c r="AP609" s="258"/>
      <c r="AQ609" s="259"/>
      <c r="AR609" s="259"/>
      <c r="AS609" s="259"/>
      <c r="AT609" s="262"/>
      <c r="AU609" s="262"/>
      <c r="AV609" s="262"/>
      <c r="AW609" s="262"/>
      <c r="AX609" s="262"/>
      <c r="AY609" s="262"/>
      <c r="AZ609" s="262"/>
      <c r="BA609" s="317"/>
      <c r="BB609" s="390"/>
    </row>
    <row r="610" spans="1:54" ht="24.95" customHeight="1">
      <c r="A610" s="322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28"/>
      <c r="AM610" s="329"/>
      <c r="AN610" s="25"/>
      <c r="AO610" s="24"/>
      <c r="AP610" s="258"/>
      <c r="AQ610" s="259"/>
      <c r="AR610" s="259"/>
      <c r="AS610" s="259"/>
      <c r="AT610" s="262"/>
      <c r="AU610" s="262"/>
      <c r="AV610" s="262"/>
      <c r="AW610" s="262"/>
      <c r="AX610" s="262"/>
      <c r="AY610" s="262"/>
      <c r="AZ610" s="262"/>
      <c r="BA610" s="317"/>
      <c r="BB610" s="390"/>
    </row>
    <row r="611" spans="1:54" ht="24.95" customHeight="1">
      <c r="A611" s="322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28"/>
      <c r="AM611" s="329"/>
      <c r="AN611" s="25"/>
      <c r="AO611" s="24"/>
      <c r="AP611" s="258"/>
      <c r="AQ611" s="259"/>
      <c r="AR611" s="259"/>
      <c r="AS611" s="259"/>
      <c r="AT611" s="262"/>
      <c r="AU611" s="262"/>
      <c r="AV611" s="262"/>
      <c r="AW611" s="262"/>
      <c r="AX611" s="262"/>
      <c r="AY611" s="262"/>
      <c r="AZ611" s="262"/>
      <c r="BA611" s="317"/>
      <c r="BB611" s="390"/>
    </row>
    <row r="612" spans="1:54" ht="24.95" customHeight="1">
      <c r="A612" s="322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28"/>
      <c r="AM612" s="329"/>
      <c r="AN612" s="25"/>
      <c r="AO612" s="24"/>
      <c r="AP612" s="258"/>
      <c r="AQ612" s="259"/>
      <c r="AR612" s="259"/>
      <c r="AS612" s="259"/>
      <c r="AT612" s="262"/>
      <c r="AU612" s="262"/>
      <c r="AV612" s="262"/>
      <c r="AW612" s="262"/>
      <c r="AX612" s="262"/>
      <c r="AY612" s="262"/>
      <c r="AZ612" s="262"/>
      <c r="BA612" s="317"/>
      <c r="BB612" s="390"/>
    </row>
    <row r="613" spans="1:54" ht="24.95" customHeight="1">
      <c r="A613" s="322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28"/>
      <c r="AM613" s="329"/>
      <c r="AN613" s="25"/>
      <c r="AO613" s="24"/>
      <c r="AP613" s="258"/>
      <c r="AQ613" s="259"/>
      <c r="AR613" s="259"/>
      <c r="AS613" s="259"/>
      <c r="AT613" s="262"/>
      <c r="AU613" s="262"/>
      <c r="AV613" s="262"/>
      <c r="AW613" s="262"/>
      <c r="AX613" s="262"/>
      <c r="AY613" s="262"/>
      <c r="AZ613" s="262"/>
      <c r="BA613" s="317"/>
      <c r="BB613" s="390"/>
    </row>
    <row r="614" spans="1:54" ht="24.95" customHeight="1">
      <c r="A614" s="322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28"/>
      <c r="AM614" s="329"/>
      <c r="AN614" s="25"/>
      <c r="AO614" s="24"/>
      <c r="AP614" s="258"/>
      <c r="AQ614" s="259"/>
      <c r="AR614" s="259"/>
      <c r="AS614" s="259"/>
      <c r="AT614" s="262"/>
      <c r="AU614" s="262"/>
      <c r="AV614" s="262"/>
      <c r="AW614" s="262"/>
      <c r="AX614" s="262"/>
      <c r="AY614" s="262"/>
      <c r="AZ614" s="262"/>
      <c r="BA614" s="317"/>
      <c r="BB614" s="390"/>
    </row>
    <row r="615" spans="1:54" ht="24.95" customHeight="1">
      <c r="A615" s="322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28"/>
      <c r="AM615" s="329"/>
      <c r="AN615" s="25"/>
      <c r="AO615" s="24"/>
      <c r="AP615" s="258"/>
      <c r="AQ615" s="259"/>
      <c r="AR615" s="259"/>
      <c r="AS615" s="259"/>
      <c r="AT615" s="262"/>
      <c r="AU615" s="262"/>
      <c r="AV615" s="262"/>
      <c r="AW615" s="262"/>
      <c r="AX615" s="262"/>
      <c r="AY615" s="262"/>
      <c r="AZ615" s="262"/>
      <c r="BA615" s="317"/>
      <c r="BB615" s="390"/>
    </row>
    <row r="616" spans="1:54" ht="24.95" customHeight="1">
      <c r="A616" s="322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28"/>
      <c r="AM616" s="329"/>
      <c r="AN616" s="25"/>
      <c r="AO616" s="24"/>
      <c r="AP616" s="258"/>
      <c r="AQ616" s="259"/>
      <c r="AR616" s="259"/>
      <c r="AS616" s="259"/>
      <c r="AT616" s="262"/>
      <c r="AU616" s="262"/>
      <c r="AV616" s="262"/>
      <c r="AW616" s="262"/>
      <c r="AX616" s="262"/>
      <c r="AY616" s="262"/>
      <c r="AZ616" s="262"/>
      <c r="BA616" s="317"/>
      <c r="BB616" s="390"/>
    </row>
    <row r="617" spans="1:54" ht="24.95" customHeight="1">
      <c r="A617" s="322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28"/>
      <c r="AM617" s="329"/>
      <c r="AN617" s="25"/>
      <c r="AO617" s="24"/>
      <c r="AP617" s="258"/>
      <c r="AQ617" s="259"/>
      <c r="AR617" s="259"/>
      <c r="AS617" s="259"/>
      <c r="AT617" s="262"/>
      <c r="AU617" s="262"/>
      <c r="AV617" s="262"/>
      <c r="AW617" s="262"/>
      <c r="AX617" s="262"/>
      <c r="AY617" s="262"/>
      <c r="AZ617" s="262"/>
      <c r="BA617" s="317"/>
      <c r="BB617" s="390"/>
    </row>
    <row r="618" spans="1:54" ht="24.95" customHeight="1">
      <c r="A618" s="322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28"/>
      <c r="AM618" s="329"/>
      <c r="AN618" s="25"/>
      <c r="AO618" s="24"/>
      <c r="AP618" s="258"/>
      <c r="AQ618" s="259"/>
      <c r="AR618" s="259"/>
      <c r="AS618" s="259"/>
      <c r="AT618" s="262"/>
      <c r="AU618" s="262"/>
      <c r="AV618" s="262"/>
      <c r="AW618" s="262"/>
      <c r="AX618" s="262"/>
      <c r="AY618" s="262"/>
      <c r="AZ618" s="262"/>
      <c r="BA618" s="317"/>
      <c r="BB618" s="390"/>
    </row>
    <row r="619" spans="1:54" ht="24.95" customHeight="1">
      <c r="A619" s="322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28"/>
      <c r="AM619" s="329"/>
      <c r="AN619" s="25"/>
      <c r="AO619" s="24"/>
      <c r="AP619" s="258"/>
      <c r="AQ619" s="259"/>
      <c r="AR619" s="259"/>
      <c r="AS619" s="259"/>
      <c r="AT619" s="262"/>
      <c r="AU619" s="262"/>
      <c r="AV619" s="262"/>
      <c r="AW619" s="262"/>
      <c r="AX619" s="262"/>
      <c r="AY619" s="262"/>
      <c r="AZ619" s="262"/>
      <c r="BA619" s="317"/>
      <c r="BB619" s="390"/>
    </row>
    <row r="620" spans="1:54" ht="24.95" customHeight="1">
      <c r="A620" s="322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28"/>
      <c r="AM620" s="329"/>
      <c r="AN620" s="25"/>
      <c r="AO620" s="24"/>
      <c r="AP620" s="258"/>
      <c r="AQ620" s="259"/>
      <c r="AR620" s="259"/>
      <c r="AS620" s="259"/>
      <c r="AT620" s="262"/>
      <c r="AU620" s="262"/>
      <c r="AV620" s="262"/>
      <c r="AW620" s="262"/>
      <c r="AX620" s="262"/>
      <c r="AY620" s="262"/>
      <c r="AZ620" s="262"/>
      <c r="BA620" s="317"/>
      <c r="BB620" s="390"/>
    </row>
    <row r="621" spans="1:54" ht="24.95" customHeight="1">
      <c r="A621" s="322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28"/>
      <c r="AM621" s="329"/>
      <c r="AN621" s="25"/>
      <c r="AO621" s="24"/>
      <c r="AP621" s="258"/>
      <c r="AQ621" s="259"/>
      <c r="AR621" s="259"/>
      <c r="AS621" s="259"/>
      <c r="AT621" s="262"/>
      <c r="AU621" s="262"/>
      <c r="AV621" s="262"/>
      <c r="AW621" s="262"/>
      <c r="AX621" s="262"/>
      <c r="AY621" s="262"/>
      <c r="AZ621" s="262"/>
      <c r="BA621" s="317"/>
      <c r="BB621" s="390"/>
    </row>
    <row r="622" spans="1:54" ht="24.95" customHeight="1">
      <c r="A622" s="322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28"/>
      <c r="AM622" s="329"/>
      <c r="AN622" s="25"/>
      <c r="AO622" s="24"/>
      <c r="AP622" s="258"/>
      <c r="AQ622" s="259"/>
      <c r="AR622" s="259"/>
      <c r="AS622" s="259"/>
      <c r="AT622" s="262"/>
      <c r="AU622" s="262"/>
      <c r="AV622" s="262"/>
      <c r="AW622" s="262"/>
      <c r="AX622" s="262"/>
      <c r="AY622" s="262"/>
      <c r="AZ622" s="262"/>
      <c r="BA622" s="317"/>
      <c r="BB622" s="390"/>
    </row>
    <row r="623" spans="1:54" ht="24.95" customHeight="1">
      <c r="A623" s="322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28"/>
      <c r="AM623" s="329"/>
      <c r="AN623" s="25"/>
      <c r="AO623" s="24"/>
      <c r="AP623" s="258"/>
      <c r="AQ623" s="259"/>
      <c r="AR623" s="259"/>
      <c r="AS623" s="259"/>
      <c r="AT623" s="262"/>
      <c r="AU623" s="262"/>
      <c r="AV623" s="262"/>
      <c r="AW623" s="262"/>
      <c r="AX623" s="262"/>
      <c r="AY623" s="262"/>
      <c r="AZ623" s="262"/>
      <c r="BA623" s="317"/>
      <c r="BB623" s="390"/>
    </row>
    <row r="624" spans="1:54" ht="24.95" customHeight="1">
      <c r="A624" s="322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28"/>
      <c r="AM624" s="329"/>
      <c r="AN624" s="25"/>
      <c r="AO624" s="24"/>
      <c r="AP624" s="258"/>
      <c r="AQ624" s="259"/>
      <c r="AR624" s="259"/>
      <c r="AS624" s="259"/>
      <c r="AT624" s="262"/>
      <c r="AU624" s="262"/>
      <c r="AV624" s="262"/>
      <c r="AW624" s="262"/>
      <c r="AX624" s="262"/>
      <c r="AY624" s="262"/>
      <c r="AZ624" s="262"/>
      <c r="BA624" s="317"/>
      <c r="BB624" s="390"/>
    </row>
    <row r="625" spans="1:54" ht="24.95" customHeight="1">
      <c r="A625" s="322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28"/>
      <c r="AM625" s="329"/>
      <c r="AN625" s="25"/>
      <c r="AO625" s="24"/>
      <c r="AP625" s="258"/>
      <c r="AQ625" s="259"/>
      <c r="AR625" s="259"/>
      <c r="AS625" s="259"/>
      <c r="AT625" s="262"/>
      <c r="AU625" s="262"/>
      <c r="AV625" s="262"/>
      <c r="AW625" s="262"/>
      <c r="AX625" s="262"/>
      <c r="AY625" s="262"/>
      <c r="AZ625" s="262"/>
      <c r="BA625" s="317"/>
      <c r="BB625" s="390"/>
    </row>
    <row r="626" spans="1:54" ht="24.95" customHeight="1">
      <c r="A626" s="322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28"/>
      <c r="AM626" s="329"/>
      <c r="AN626" s="25"/>
      <c r="AO626" s="24"/>
      <c r="AP626" s="258"/>
      <c r="AQ626" s="259"/>
      <c r="AR626" s="259"/>
      <c r="AS626" s="259"/>
      <c r="AT626" s="262"/>
      <c r="AU626" s="262"/>
      <c r="AV626" s="262"/>
      <c r="AW626" s="262"/>
      <c r="AX626" s="262"/>
      <c r="AY626" s="262"/>
      <c r="AZ626" s="262"/>
      <c r="BA626" s="317"/>
      <c r="BB626" s="390"/>
    </row>
    <row r="627" spans="1:54" ht="24.95" customHeight="1">
      <c r="A627" s="322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28"/>
      <c r="AM627" s="329"/>
      <c r="AN627" s="25"/>
      <c r="AO627" s="24"/>
      <c r="AP627" s="258"/>
      <c r="AQ627" s="259"/>
      <c r="AR627" s="259"/>
      <c r="AS627" s="259"/>
      <c r="AT627" s="262"/>
      <c r="AU627" s="262"/>
      <c r="AV627" s="262"/>
      <c r="AW627" s="262"/>
      <c r="AX627" s="262"/>
      <c r="AY627" s="262"/>
      <c r="AZ627" s="262"/>
      <c r="BA627" s="317"/>
      <c r="BB627" s="390"/>
    </row>
    <row r="628" spans="1:54" ht="24.95" customHeight="1">
      <c r="A628" s="322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28"/>
      <c r="AM628" s="329"/>
      <c r="AN628" s="25"/>
      <c r="AO628" s="24"/>
      <c r="AP628" s="258"/>
      <c r="AQ628" s="259"/>
      <c r="AR628" s="259"/>
      <c r="AS628" s="259"/>
      <c r="AT628" s="262"/>
      <c r="AU628" s="262"/>
      <c r="AV628" s="262"/>
      <c r="AW628" s="262"/>
      <c r="AX628" s="262"/>
      <c r="AY628" s="262"/>
      <c r="AZ628" s="262"/>
      <c r="BA628" s="317"/>
      <c r="BB628" s="390"/>
    </row>
    <row r="629" spans="1:54" ht="24.95" customHeight="1">
      <c r="A629" s="322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28"/>
      <c r="AM629" s="329"/>
      <c r="AN629" s="25"/>
      <c r="AO629" s="24"/>
      <c r="AP629" s="258"/>
      <c r="AQ629" s="259"/>
      <c r="AR629" s="259"/>
      <c r="AS629" s="259"/>
      <c r="AT629" s="262"/>
      <c r="AU629" s="262"/>
      <c r="AV629" s="262"/>
      <c r="AW629" s="262"/>
      <c r="AX629" s="262"/>
      <c r="AY629" s="262"/>
      <c r="AZ629" s="262"/>
      <c r="BA629" s="317"/>
      <c r="BB629" s="390"/>
    </row>
    <row r="630" spans="1:54" ht="24.95" customHeight="1">
      <c r="A630" s="322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28"/>
      <c r="AM630" s="329"/>
      <c r="AN630" s="25"/>
      <c r="AO630" s="24"/>
      <c r="AP630" s="258"/>
      <c r="AQ630" s="259"/>
      <c r="AR630" s="259"/>
      <c r="AS630" s="259"/>
      <c r="AT630" s="262"/>
      <c r="AU630" s="262"/>
      <c r="AV630" s="262"/>
      <c r="AW630" s="262"/>
      <c r="AX630" s="262"/>
      <c r="AY630" s="262"/>
      <c r="AZ630" s="262"/>
      <c r="BA630" s="317"/>
      <c r="BB630" s="390"/>
    </row>
    <row r="631" spans="1:54" ht="24.95" customHeight="1">
      <c r="A631" s="322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28"/>
      <c r="AM631" s="329"/>
      <c r="AN631" s="25"/>
      <c r="AO631" s="24"/>
      <c r="AP631" s="258"/>
      <c r="AQ631" s="259"/>
      <c r="AR631" s="259"/>
      <c r="AS631" s="259"/>
      <c r="AT631" s="262"/>
      <c r="AU631" s="262"/>
      <c r="AV631" s="262"/>
      <c r="AW631" s="262"/>
      <c r="AX631" s="262"/>
      <c r="AY631" s="262"/>
      <c r="AZ631" s="262"/>
      <c r="BA631" s="317"/>
      <c r="BB631" s="390"/>
    </row>
    <row r="632" spans="1:54" ht="24.95" customHeight="1">
      <c r="A632" s="322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28"/>
      <c r="AM632" s="329"/>
      <c r="AN632" s="25"/>
      <c r="AO632" s="24"/>
      <c r="AP632" s="258"/>
      <c r="AQ632" s="259"/>
      <c r="AR632" s="259"/>
      <c r="AS632" s="259"/>
      <c r="AT632" s="262"/>
      <c r="AU632" s="262"/>
      <c r="AV632" s="262"/>
      <c r="AW632" s="262"/>
      <c r="AX632" s="262"/>
      <c r="AY632" s="262"/>
      <c r="AZ632" s="262"/>
      <c r="BA632" s="317"/>
      <c r="BB632" s="390"/>
    </row>
    <row r="633" spans="1:54" ht="24.95" customHeight="1">
      <c r="A633" s="322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28"/>
      <c r="AM633" s="329"/>
      <c r="AN633" s="25"/>
      <c r="AO633" s="24"/>
      <c r="AP633" s="258"/>
      <c r="AQ633" s="259"/>
      <c r="AR633" s="259"/>
      <c r="AS633" s="259"/>
      <c r="AT633" s="262"/>
      <c r="AU633" s="262"/>
      <c r="AV633" s="262"/>
      <c r="AW633" s="262"/>
      <c r="AX633" s="262"/>
      <c r="AY633" s="262"/>
      <c r="AZ633" s="262"/>
      <c r="BA633" s="317"/>
      <c r="BB633" s="390"/>
    </row>
    <row r="634" spans="1:54" ht="24.95" customHeight="1">
      <c r="A634" s="322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28"/>
      <c r="AM634" s="329"/>
      <c r="AN634" s="25"/>
      <c r="AO634" s="24"/>
      <c r="AP634" s="258"/>
      <c r="AQ634" s="259"/>
      <c r="AR634" s="259"/>
      <c r="AS634" s="259"/>
      <c r="AT634" s="262"/>
      <c r="AU634" s="262"/>
      <c r="AV634" s="262"/>
      <c r="AW634" s="262"/>
      <c r="AX634" s="262"/>
      <c r="AY634" s="262"/>
      <c r="AZ634" s="262"/>
      <c r="BA634" s="317"/>
      <c r="BB634" s="390"/>
    </row>
    <row r="635" spans="1:54" ht="24.95" customHeight="1">
      <c r="A635" s="322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28"/>
      <c r="AM635" s="329"/>
      <c r="AN635" s="25"/>
      <c r="AO635" s="24"/>
      <c r="AP635" s="258"/>
      <c r="AQ635" s="259"/>
      <c r="AR635" s="259"/>
      <c r="AS635" s="259"/>
      <c r="AT635" s="262"/>
      <c r="AU635" s="262"/>
      <c r="AV635" s="262"/>
      <c r="AW635" s="262"/>
      <c r="AX635" s="262"/>
      <c r="AY635" s="262"/>
      <c r="AZ635" s="262"/>
      <c r="BA635" s="317"/>
      <c r="BB635" s="390"/>
    </row>
    <row r="636" spans="1:54" ht="24.95" customHeight="1">
      <c r="A636" s="322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28"/>
      <c r="AM636" s="329"/>
      <c r="AN636" s="25"/>
      <c r="AO636" s="24"/>
      <c r="AP636" s="258"/>
      <c r="AQ636" s="259"/>
      <c r="AR636" s="259"/>
      <c r="AS636" s="259"/>
      <c r="AT636" s="262"/>
      <c r="AU636" s="262"/>
      <c r="AV636" s="262"/>
      <c r="AW636" s="262"/>
      <c r="AX636" s="262"/>
      <c r="AY636" s="262"/>
      <c r="AZ636" s="262"/>
      <c r="BA636" s="317"/>
      <c r="BB636" s="390"/>
    </row>
    <row r="637" spans="1:54" ht="24.95" customHeight="1">
      <c r="A637" s="322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28"/>
      <c r="AM637" s="329"/>
      <c r="AN637" s="25"/>
      <c r="AO637" s="24"/>
      <c r="AP637" s="258"/>
      <c r="AQ637" s="259"/>
      <c r="AR637" s="259"/>
      <c r="AS637" s="259"/>
      <c r="AT637" s="262"/>
      <c r="AU637" s="262"/>
      <c r="AV637" s="262"/>
      <c r="AW637" s="262"/>
      <c r="AX637" s="262"/>
      <c r="AY637" s="262"/>
      <c r="AZ637" s="262"/>
      <c r="BA637" s="317"/>
      <c r="BB637" s="390"/>
    </row>
    <row r="638" spans="1:54" ht="24.95" customHeight="1">
      <c r="A638" s="322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28"/>
      <c r="AM638" s="329"/>
      <c r="AN638" s="25"/>
      <c r="AO638" s="24"/>
      <c r="AP638" s="258"/>
      <c r="AQ638" s="259"/>
      <c r="AR638" s="259"/>
      <c r="AS638" s="259"/>
      <c r="AT638" s="262"/>
      <c r="AU638" s="262"/>
      <c r="AV638" s="262"/>
      <c r="AW638" s="262"/>
      <c r="AX638" s="262"/>
      <c r="AY638" s="262"/>
      <c r="AZ638" s="262"/>
      <c r="BA638" s="317"/>
      <c r="BB638" s="390"/>
    </row>
    <row r="639" spans="1:54" ht="24.95" customHeight="1">
      <c r="A639" s="322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28"/>
      <c r="AM639" s="329"/>
      <c r="AN639" s="25"/>
      <c r="AO639" s="24"/>
      <c r="AP639" s="258"/>
      <c r="AQ639" s="259"/>
      <c r="AR639" s="259"/>
      <c r="AS639" s="259"/>
      <c r="AT639" s="262"/>
      <c r="AU639" s="262"/>
      <c r="AV639" s="262"/>
      <c r="AW639" s="262"/>
      <c r="AX639" s="262"/>
      <c r="AY639" s="262"/>
      <c r="AZ639" s="262"/>
      <c r="BA639" s="317"/>
      <c r="BB639" s="390"/>
    </row>
    <row r="640" spans="1:54" ht="24.95" customHeight="1">
      <c r="A640" s="322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28"/>
      <c r="AM640" s="329"/>
      <c r="AN640" s="25"/>
      <c r="AO640" s="24"/>
      <c r="AP640" s="258"/>
      <c r="AQ640" s="259"/>
      <c r="AR640" s="259"/>
      <c r="AS640" s="259"/>
      <c r="AT640" s="262"/>
      <c r="AU640" s="262"/>
      <c r="AV640" s="262"/>
      <c r="AW640" s="262"/>
      <c r="AX640" s="262"/>
      <c r="AY640" s="262"/>
      <c r="AZ640" s="262"/>
      <c r="BA640" s="317"/>
      <c r="BB640" s="390"/>
    </row>
    <row r="641" spans="1:54" ht="24.95" customHeight="1">
      <c r="A641" s="322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28"/>
      <c r="AM641" s="329"/>
      <c r="AN641" s="25"/>
      <c r="AO641" s="24"/>
      <c r="AP641" s="258"/>
      <c r="AQ641" s="259"/>
      <c r="AR641" s="259"/>
      <c r="AS641" s="259"/>
      <c r="AT641" s="262"/>
      <c r="AU641" s="262"/>
      <c r="AV641" s="262"/>
      <c r="AW641" s="262"/>
      <c r="AX641" s="262"/>
      <c r="AY641" s="262"/>
      <c r="AZ641" s="262"/>
      <c r="BA641" s="317"/>
      <c r="BB641" s="390"/>
    </row>
    <row r="642" spans="1:54" ht="24.95" customHeight="1">
      <c r="A642" s="322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28"/>
      <c r="AM642" s="329"/>
      <c r="AN642" s="25"/>
      <c r="AO642" s="24"/>
      <c r="AP642" s="258"/>
      <c r="AQ642" s="259"/>
      <c r="AR642" s="259"/>
      <c r="AS642" s="259"/>
      <c r="AT642" s="262"/>
      <c r="AU642" s="262"/>
      <c r="AV642" s="262"/>
      <c r="AW642" s="262"/>
      <c r="AX642" s="262"/>
      <c r="AY642" s="262"/>
      <c r="AZ642" s="262"/>
      <c r="BA642" s="317"/>
      <c r="BB642" s="390"/>
    </row>
    <row r="643" spans="1:54" ht="24.95" customHeight="1">
      <c r="A643" s="322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28"/>
      <c r="AM643" s="329"/>
      <c r="AN643" s="25"/>
      <c r="AO643" s="24"/>
      <c r="AP643" s="258"/>
      <c r="AQ643" s="259"/>
      <c r="AR643" s="259"/>
      <c r="AS643" s="259"/>
      <c r="AT643" s="262"/>
      <c r="AU643" s="262"/>
      <c r="AV643" s="262"/>
      <c r="AW643" s="262"/>
      <c r="AX643" s="262"/>
      <c r="AY643" s="262"/>
      <c r="AZ643" s="262"/>
      <c r="BA643" s="317"/>
      <c r="BB643" s="390"/>
    </row>
    <row r="644" spans="1:54" ht="24.95" customHeight="1">
      <c r="A644" s="322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28"/>
      <c r="AM644" s="329"/>
      <c r="AN644" s="25"/>
      <c r="AO644" s="24"/>
      <c r="AP644" s="258"/>
      <c r="AQ644" s="259"/>
      <c r="AR644" s="259"/>
      <c r="AS644" s="259"/>
      <c r="AT644" s="262"/>
      <c r="AU644" s="262"/>
      <c r="AV644" s="262"/>
      <c r="AW644" s="262"/>
      <c r="AX644" s="262"/>
      <c r="AY644" s="262"/>
      <c r="AZ644" s="262"/>
      <c r="BA644" s="317"/>
      <c r="BB644" s="390"/>
    </row>
    <row r="645" spans="1:54" ht="24.95" customHeight="1">
      <c r="A645" s="322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28"/>
      <c r="AM645" s="329"/>
      <c r="AN645" s="25"/>
      <c r="AO645" s="24"/>
      <c r="AP645" s="258"/>
      <c r="AQ645" s="259"/>
      <c r="AR645" s="259"/>
      <c r="AS645" s="259"/>
      <c r="AT645" s="262"/>
      <c r="AU645" s="262"/>
      <c r="AV645" s="262"/>
      <c r="AW645" s="262"/>
      <c r="AX645" s="262"/>
      <c r="AY645" s="262"/>
      <c r="AZ645" s="262"/>
      <c r="BA645" s="317"/>
      <c r="BB645" s="390"/>
    </row>
    <row r="646" spans="1:54" ht="24.95" customHeight="1">
      <c r="A646" s="322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28"/>
      <c r="AM646" s="329"/>
      <c r="AN646" s="25"/>
      <c r="AO646" s="24"/>
      <c r="AP646" s="258"/>
      <c r="AQ646" s="259"/>
      <c r="AR646" s="259"/>
      <c r="AS646" s="259"/>
      <c r="AT646" s="262"/>
      <c r="AU646" s="262"/>
      <c r="AV646" s="262"/>
      <c r="AW646" s="262"/>
      <c r="AX646" s="262"/>
      <c r="AY646" s="262"/>
      <c r="AZ646" s="262"/>
      <c r="BA646" s="317"/>
      <c r="BB646" s="390"/>
    </row>
    <row r="647" spans="1:54" ht="24.95" customHeight="1">
      <c r="A647" s="322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28"/>
      <c r="AM647" s="329"/>
      <c r="AN647" s="25"/>
      <c r="AO647" s="24"/>
      <c r="AP647" s="258"/>
      <c r="AQ647" s="259"/>
      <c r="AR647" s="259"/>
      <c r="AS647" s="259"/>
      <c r="AT647" s="262"/>
      <c r="AU647" s="262"/>
      <c r="AV647" s="262"/>
      <c r="AW647" s="262"/>
      <c r="AX647" s="262"/>
      <c r="AY647" s="262"/>
      <c r="AZ647" s="262"/>
      <c r="BA647" s="317"/>
      <c r="BB647" s="390"/>
    </row>
    <row r="648" spans="1:54" ht="24.95" customHeight="1">
      <c r="A648" s="322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28"/>
      <c r="AM648" s="329"/>
      <c r="AN648" s="25"/>
      <c r="AO648" s="24"/>
      <c r="AP648" s="258"/>
      <c r="AQ648" s="259"/>
      <c r="AR648" s="259"/>
      <c r="AS648" s="259"/>
      <c r="AT648" s="262"/>
      <c r="AU648" s="262"/>
      <c r="AV648" s="262"/>
      <c r="AW648" s="262"/>
      <c r="AX648" s="262"/>
      <c r="AY648" s="262"/>
      <c r="AZ648" s="262"/>
      <c r="BA648" s="317"/>
      <c r="BB648" s="390"/>
    </row>
    <row r="649" spans="1:54" ht="24.95" customHeight="1">
      <c r="A649" s="322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28"/>
      <c r="AM649" s="329"/>
      <c r="AN649" s="25"/>
      <c r="AO649" s="24"/>
      <c r="AP649" s="258"/>
      <c r="AQ649" s="259"/>
      <c r="AR649" s="259"/>
      <c r="AS649" s="259"/>
      <c r="AT649" s="262"/>
      <c r="AU649" s="262"/>
      <c r="AV649" s="262"/>
      <c r="AW649" s="262"/>
      <c r="AX649" s="262"/>
      <c r="AY649" s="262"/>
      <c r="AZ649" s="262"/>
      <c r="BA649" s="317"/>
      <c r="BB649" s="390"/>
    </row>
    <row r="650" spans="1:54" ht="24.95" customHeight="1">
      <c r="A650" s="322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28"/>
      <c r="AM650" s="329"/>
      <c r="AN650" s="25"/>
      <c r="AO650" s="24"/>
      <c r="AP650" s="258"/>
      <c r="AQ650" s="259"/>
      <c r="AR650" s="259"/>
      <c r="AS650" s="259"/>
      <c r="AT650" s="262"/>
      <c r="AU650" s="262"/>
      <c r="AV650" s="262"/>
      <c r="AW650" s="262"/>
      <c r="AX650" s="262"/>
      <c r="AY650" s="262"/>
      <c r="AZ650" s="262"/>
      <c r="BA650" s="317"/>
      <c r="BB650" s="390"/>
    </row>
    <row r="651" spans="1:54" ht="24.95" customHeight="1">
      <c r="A651" s="322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28"/>
      <c r="AM651" s="329"/>
      <c r="AN651" s="25"/>
      <c r="AO651" s="24"/>
      <c r="AP651" s="258"/>
      <c r="AQ651" s="259"/>
      <c r="AR651" s="259"/>
      <c r="AS651" s="259"/>
      <c r="AT651" s="262"/>
      <c r="AU651" s="262"/>
      <c r="AV651" s="262"/>
      <c r="AW651" s="262"/>
      <c r="AX651" s="262"/>
      <c r="AY651" s="262"/>
      <c r="AZ651" s="262"/>
      <c r="BA651" s="317"/>
      <c r="BB651" s="390"/>
    </row>
    <row r="652" spans="1:54" ht="24.95" customHeight="1">
      <c r="A652" s="322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28"/>
      <c r="AM652" s="329"/>
      <c r="AN652" s="25"/>
      <c r="AO652" s="24"/>
      <c r="AP652" s="258"/>
      <c r="AQ652" s="259"/>
      <c r="AR652" s="259"/>
      <c r="AS652" s="259"/>
      <c r="AT652" s="262"/>
      <c r="AU652" s="262"/>
      <c r="AV652" s="262"/>
      <c r="AW652" s="262"/>
      <c r="AX652" s="262"/>
      <c r="AY652" s="262"/>
      <c r="AZ652" s="262"/>
      <c r="BA652" s="317"/>
      <c r="BB652" s="390"/>
    </row>
    <row r="653" spans="1:54" ht="24.95" customHeight="1">
      <c r="A653" s="322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28"/>
      <c r="AM653" s="329"/>
      <c r="AN653" s="25"/>
      <c r="AO653" s="24"/>
      <c r="AP653" s="258"/>
      <c r="AQ653" s="259"/>
      <c r="AR653" s="259"/>
      <c r="AS653" s="259"/>
      <c r="AT653" s="262"/>
      <c r="AU653" s="262"/>
      <c r="AV653" s="262"/>
      <c r="AW653" s="262"/>
      <c r="AX653" s="262"/>
      <c r="AY653" s="262"/>
      <c r="AZ653" s="262"/>
      <c r="BA653" s="317"/>
      <c r="BB653" s="390"/>
    </row>
    <row r="654" spans="1:54" ht="24.95" customHeight="1">
      <c r="A654" s="322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28"/>
      <c r="AM654" s="329"/>
      <c r="AN654" s="25"/>
      <c r="AO654" s="24"/>
      <c r="AP654" s="258"/>
      <c r="AQ654" s="259"/>
      <c r="AR654" s="259"/>
      <c r="AS654" s="259"/>
      <c r="AT654" s="262"/>
      <c r="AU654" s="262"/>
      <c r="AV654" s="262"/>
      <c r="AW654" s="262"/>
      <c r="AX654" s="262"/>
      <c r="AY654" s="262"/>
      <c r="AZ654" s="262"/>
      <c r="BA654" s="317"/>
      <c r="BB654" s="390"/>
    </row>
    <row r="655" spans="1:54" ht="24.95" customHeight="1">
      <c r="A655" s="322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28"/>
      <c r="AM655" s="329"/>
      <c r="AN655" s="25"/>
      <c r="AO655" s="24"/>
      <c r="AP655" s="258"/>
      <c r="AQ655" s="259"/>
      <c r="AR655" s="259"/>
      <c r="AS655" s="259"/>
      <c r="AT655" s="262"/>
      <c r="AU655" s="262"/>
      <c r="AV655" s="262"/>
      <c r="AW655" s="262"/>
      <c r="AX655" s="262"/>
      <c r="AY655" s="262"/>
      <c r="AZ655" s="262"/>
      <c r="BA655" s="317"/>
      <c r="BB655" s="390"/>
    </row>
    <row r="656" spans="1:54" ht="24.95" customHeight="1">
      <c r="A656" s="322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28"/>
      <c r="AM656" s="329"/>
      <c r="AN656" s="25"/>
      <c r="AO656" s="24"/>
      <c r="AP656" s="258"/>
      <c r="AQ656" s="259"/>
      <c r="AR656" s="259"/>
      <c r="AS656" s="259"/>
      <c r="AT656" s="262"/>
      <c r="AU656" s="262"/>
      <c r="AV656" s="262"/>
      <c r="AW656" s="262"/>
      <c r="AX656" s="262"/>
      <c r="AY656" s="262"/>
      <c r="AZ656" s="262"/>
      <c r="BA656" s="317"/>
      <c r="BB656" s="390"/>
    </row>
    <row r="657" spans="1:54" ht="24.95" customHeight="1">
      <c r="A657" s="322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28"/>
      <c r="AM657" s="329"/>
      <c r="AN657" s="25"/>
      <c r="AO657" s="24"/>
      <c r="AP657" s="258"/>
      <c r="AQ657" s="259"/>
      <c r="AR657" s="259"/>
      <c r="AS657" s="259"/>
      <c r="AT657" s="262"/>
      <c r="AU657" s="262"/>
      <c r="AV657" s="262"/>
      <c r="AW657" s="262"/>
      <c r="AX657" s="262"/>
      <c r="AY657" s="262"/>
      <c r="AZ657" s="262"/>
      <c r="BA657" s="317"/>
      <c r="BB657" s="390"/>
    </row>
    <row r="658" spans="1:54" ht="24.95" customHeight="1">
      <c r="A658" s="322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28"/>
      <c r="AM658" s="329"/>
      <c r="AN658" s="25"/>
      <c r="AO658" s="24"/>
      <c r="AP658" s="258"/>
      <c r="AQ658" s="259"/>
      <c r="AR658" s="259"/>
      <c r="AS658" s="259"/>
      <c r="AT658" s="262"/>
      <c r="AU658" s="262"/>
      <c r="AV658" s="262"/>
      <c r="AW658" s="262"/>
      <c r="AX658" s="262"/>
      <c r="AY658" s="262"/>
      <c r="AZ658" s="262"/>
      <c r="BA658" s="317"/>
      <c r="BB658" s="390"/>
    </row>
    <row r="659" spans="1:54" ht="24.95" customHeight="1">
      <c r="A659" s="322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28"/>
      <c r="AM659" s="329"/>
      <c r="AN659" s="25"/>
      <c r="AO659" s="24"/>
      <c r="AP659" s="258"/>
      <c r="AQ659" s="259"/>
      <c r="AR659" s="259"/>
      <c r="AS659" s="259"/>
      <c r="AT659" s="262"/>
      <c r="AU659" s="262"/>
      <c r="AV659" s="262"/>
      <c r="AW659" s="262"/>
      <c r="AX659" s="262"/>
      <c r="AY659" s="262"/>
      <c r="AZ659" s="262"/>
      <c r="BA659" s="317"/>
      <c r="BB659" s="390"/>
    </row>
    <row r="660" spans="1:54" ht="24.95" customHeight="1">
      <c r="A660" s="322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28"/>
      <c r="AM660" s="329"/>
      <c r="AN660" s="25"/>
      <c r="AO660" s="24"/>
      <c r="AP660" s="258"/>
      <c r="AQ660" s="259"/>
      <c r="AR660" s="259"/>
      <c r="AS660" s="259"/>
      <c r="AT660" s="262"/>
      <c r="AU660" s="262"/>
      <c r="AV660" s="262"/>
      <c r="AW660" s="262"/>
      <c r="AX660" s="262"/>
      <c r="AY660" s="262"/>
      <c r="AZ660" s="262"/>
      <c r="BA660" s="317"/>
      <c r="BB660" s="390"/>
    </row>
    <row r="661" spans="1:54" ht="24.95" customHeight="1">
      <c r="A661" s="322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28"/>
      <c r="AM661" s="329"/>
      <c r="AN661" s="25"/>
      <c r="AO661" s="24"/>
      <c r="AP661" s="258"/>
      <c r="AQ661" s="259"/>
      <c r="AR661" s="259"/>
      <c r="AS661" s="259"/>
      <c r="AT661" s="262"/>
      <c r="AU661" s="262"/>
      <c r="AV661" s="262"/>
      <c r="AW661" s="262"/>
      <c r="AX661" s="262"/>
      <c r="AY661" s="262"/>
      <c r="AZ661" s="262"/>
      <c r="BA661" s="317"/>
      <c r="BB661" s="390"/>
    </row>
    <row r="662" spans="1:54" ht="24.95" customHeight="1">
      <c r="A662" s="322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28"/>
      <c r="AM662" s="329"/>
      <c r="AN662" s="25"/>
      <c r="AO662" s="24"/>
      <c r="AP662" s="258"/>
      <c r="AQ662" s="259"/>
      <c r="AR662" s="259"/>
      <c r="AS662" s="259"/>
      <c r="AT662" s="262"/>
      <c r="AU662" s="262"/>
      <c r="AV662" s="262"/>
      <c r="AW662" s="262"/>
      <c r="AX662" s="262"/>
      <c r="AY662" s="262"/>
      <c r="AZ662" s="262"/>
      <c r="BA662" s="317"/>
      <c r="BB662" s="390"/>
    </row>
    <row r="663" spans="1:54" ht="24.95" customHeight="1">
      <c r="A663" s="322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28"/>
      <c r="AM663" s="329"/>
      <c r="AN663" s="25"/>
      <c r="AO663" s="24"/>
      <c r="AP663" s="258"/>
      <c r="AQ663" s="259"/>
      <c r="AR663" s="259"/>
      <c r="AS663" s="259"/>
      <c r="AT663" s="262"/>
      <c r="AU663" s="262"/>
      <c r="AV663" s="262"/>
      <c r="AW663" s="262"/>
      <c r="AX663" s="262"/>
      <c r="AY663" s="262"/>
      <c r="AZ663" s="262"/>
      <c r="BA663" s="317"/>
      <c r="BB663" s="390"/>
    </row>
    <row r="664" spans="1:54" ht="24.95" customHeight="1">
      <c r="A664" s="322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28"/>
      <c r="AM664" s="329"/>
      <c r="AN664" s="25"/>
      <c r="AO664" s="24"/>
      <c r="AP664" s="258"/>
      <c r="AQ664" s="259"/>
      <c r="AR664" s="259"/>
      <c r="AS664" s="259"/>
      <c r="AT664" s="262"/>
      <c r="AU664" s="262"/>
      <c r="AV664" s="262"/>
      <c r="AW664" s="262"/>
      <c r="AX664" s="262"/>
      <c r="AY664" s="262"/>
      <c r="AZ664" s="262"/>
      <c r="BA664" s="317"/>
      <c r="BB664" s="390"/>
    </row>
    <row r="665" spans="1:54" ht="24.95" customHeight="1">
      <c r="A665" s="322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28"/>
      <c r="AM665" s="329"/>
      <c r="AN665" s="25"/>
      <c r="AO665" s="24"/>
      <c r="AP665" s="258"/>
      <c r="AQ665" s="259"/>
      <c r="AR665" s="259"/>
      <c r="AS665" s="259"/>
      <c r="AT665" s="262"/>
      <c r="AU665" s="262"/>
      <c r="AV665" s="262"/>
      <c r="AW665" s="262"/>
      <c r="AX665" s="262"/>
      <c r="AY665" s="262"/>
      <c r="AZ665" s="262"/>
      <c r="BA665" s="317"/>
      <c r="BB665" s="390"/>
    </row>
    <row r="666" spans="1:54" ht="24.95" customHeight="1">
      <c r="A666" s="322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28"/>
      <c r="AM666" s="329"/>
      <c r="AN666" s="25"/>
      <c r="AO666" s="24"/>
      <c r="AP666" s="258"/>
      <c r="AQ666" s="259"/>
      <c r="AR666" s="259"/>
      <c r="AS666" s="259"/>
      <c r="AT666" s="262"/>
      <c r="AU666" s="262"/>
      <c r="AV666" s="262"/>
      <c r="AW666" s="262"/>
      <c r="AX666" s="262"/>
      <c r="AY666" s="262"/>
      <c r="AZ666" s="262"/>
      <c r="BA666" s="317"/>
      <c r="BB666" s="390"/>
    </row>
    <row r="667" spans="1:54" ht="24.95" customHeight="1">
      <c r="A667" s="322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28"/>
      <c r="AM667" s="329"/>
      <c r="AN667" s="25"/>
      <c r="AO667" s="24"/>
      <c r="AP667" s="258"/>
      <c r="AQ667" s="259"/>
      <c r="AR667" s="259"/>
      <c r="AS667" s="259"/>
      <c r="AT667" s="262"/>
      <c r="AU667" s="262"/>
      <c r="AV667" s="262"/>
      <c r="AW667" s="262"/>
      <c r="AX667" s="262"/>
      <c r="AY667" s="262"/>
      <c r="AZ667" s="262"/>
      <c r="BA667" s="317"/>
      <c r="BB667" s="390"/>
    </row>
    <row r="668" spans="1:54" ht="24.95" customHeight="1">
      <c r="A668" s="322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28"/>
      <c r="AM668" s="329"/>
      <c r="AN668" s="25"/>
      <c r="AO668" s="24"/>
      <c r="AP668" s="258"/>
      <c r="AQ668" s="259"/>
      <c r="AR668" s="259"/>
      <c r="AS668" s="259"/>
      <c r="AT668" s="262"/>
      <c r="AU668" s="262"/>
      <c r="AV668" s="262"/>
      <c r="AW668" s="262"/>
      <c r="AX668" s="262"/>
      <c r="AY668" s="262"/>
      <c r="AZ668" s="262"/>
      <c r="BA668" s="317"/>
      <c r="BB668" s="390"/>
    </row>
    <row r="669" spans="1:54" ht="24.95" customHeight="1">
      <c r="A669" s="322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28"/>
      <c r="AM669" s="329"/>
      <c r="AN669" s="25"/>
      <c r="AO669" s="24"/>
      <c r="AP669" s="258"/>
      <c r="AQ669" s="259"/>
      <c r="AR669" s="259"/>
      <c r="AS669" s="259"/>
      <c r="AT669" s="262"/>
      <c r="AU669" s="262"/>
      <c r="AV669" s="262"/>
      <c r="AW669" s="262"/>
      <c r="AX669" s="262"/>
      <c r="AY669" s="262"/>
      <c r="AZ669" s="262"/>
      <c r="BA669" s="317"/>
      <c r="BB669" s="390"/>
    </row>
    <row r="670" spans="1:54" ht="24.95" customHeight="1">
      <c r="A670" s="322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28"/>
      <c r="AM670" s="329"/>
      <c r="AN670" s="25"/>
      <c r="AO670" s="24"/>
      <c r="AP670" s="258"/>
      <c r="AQ670" s="259"/>
      <c r="AR670" s="259"/>
      <c r="AS670" s="259"/>
      <c r="AT670" s="262"/>
      <c r="AU670" s="262"/>
      <c r="AV670" s="262"/>
      <c r="AW670" s="262"/>
      <c r="AX670" s="262"/>
      <c r="AY670" s="262"/>
      <c r="AZ670" s="262"/>
      <c r="BA670" s="317"/>
      <c r="BB670" s="390"/>
    </row>
    <row r="671" spans="1:54" ht="24.95" customHeight="1">
      <c r="A671" s="322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28"/>
      <c r="AM671" s="329"/>
      <c r="AN671" s="25"/>
      <c r="AO671" s="24"/>
      <c r="AP671" s="258"/>
      <c r="AQ671" s="259"/>
      <c r="AR671" s="259"/>
      <c r="AS671" s="259"/>
      <c r="AT671" s="262"/>
      <c r="AU671" s="262"/>
      <c r="AV671" s="262"/>
      <c r="AW671" s="262"/>
      <c r="AX671" s="262"/>
      <c r="AY671" s="262"/>
      <c r="AZ671" s="262"/>
      <c r="BA671" s="317"/>
      <c r="BB671" s="390"/>
    </row>
    <row r="672" spans="1:54" ht="24.95" customHeight="1">
      <c r="A672" s="322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28"/>
      <c r="AM672" s="329"/>
      <c r="AN672" s="25"/>
      <c r="AO672" s="24"/>
      <c r="AP672" s="258"/>
      <c r="AQ672" s="259"/>
      <c r="AR672" s="259"/>
      <c r="AS672" s="259"/>
      <c r="AT672" s="262"/>
      <c r="AU672" s="262"/>
      <c r="AV672" s="262"/>
      <c r="AW672" s="262"/>
      <c r="AX672" s="262"/>
      <c r="AY672" s="262"/>
      <c r="AZ672" s="262"/>
      <c r="BA672" s="317"/>
      <c r="BB672" s="390"/>
    </row>
    <row r="673" spans="1:54" ht="24.95" customHeight="1">
      <c r="A673" s="322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28"/>
      <c r="AM673" s="329"/>
      <c r="AN673" s="25"/>
      <c r="AO673" s="24"/>
      <c r="AP673" s="258"/>
      <c r="AQ673" s="259"/>
      <c r="AR673" s="259"/>
      <c r="AS673" s="259"/>
      <c r="AT673" s="262"/>
      <c r="AU673" s="262"/>
      <c r="AV673" s="262"/>
      <c r="AW673" s="262"/>
      <c r="AX673" s="262"/>
      <c r="AY673" s="262"/>
      <c r="AZ673" s="262"/>
      <c r="BA673" s="317"/>
      <c r="BB673" s="390"/>
    </row>
    <row r="674" spans="1:54" ht="24.95" customHeight="1">
      <c r="A674" s="322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28"/>
      <c r="AM674" s="329"/>
      <c r="AN674" s="25"/>
      <c r="AO674" s="24"/>
      <c r="AP674" s="258"/>
      <c r="AQ674" s="259"/>
      <c r="AR674" s="259"/>
      <c r="AS674" s="259"/>
      <c r="AT674" s="262"/>
      <c r="AU674" s="262"/>
      <c r="AV674" s="262"/>
      <c r="AW674" s="262"/>
      <c r="AX674" s="262"/>
      <c r="AY674" s="262"/>
      <c r="AZ674" s="262"/>
      <c r="BA674" s="317"/>
      <c r="BB674" s="390"/>
    </row>
    <row r="675" spans="1:54" ht="24.95" customHeight="1">
      <c r="A675" s="322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28"/>
      <c r="AM675" s="329"/>
      <c r="AN675" s="25"/>
      <c r="AO675" s="24"/>
      <c r="AP675" s="258"/>
      <c r="AQ675" s="259"/>
      <c r="AR675" s="259"/>
      <c r="AS675" s="259"/>
      <c r="AT675" s="262"/>
      <c r="AU675" s="262"/>
      <c r="AV675" s="262"/>
      <c r="AW675" s="262"/>
      <c r="AX675" s="262"/>
      <c r="AY675" s="262"/>
      <c r="AZ675" s="262"/>
      <c r="BA675" s="317"/>
      <c r="BB675" s="390"/>
    </row>
    <row r="676" spans="1:54" ht="24.95" customHeight="1">
      <c r="A676" s="322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28"/>
      <c r="AM676" s="329"/>
      <c r="AN676" s="25"/>
      <c r="AO676" s="24"/>
      <c r="AP676" s="258"/>
      <c r="AQ676" s="259"/>
      <c r="AR676" s="259"/>
      <c r="AS676" s="259"/>
      <c r="AT676" s="262"/>
      <c r="AU676" s="262"/>
      <c r="AV676" s="262"/>
      <c r="AW676" s="262"/>
      <c r="AX676" s="262"/>
      <c r="AY676" s="262"/>
      <c r="AZ676" s="262"/>
      <c r="BA676" s="317"/>
      <c r="BB676" s="390"/>
    </row>
    <row r="677" spans="1:54" ht="24.95" customHeight="1">
      <c r="A677" s="322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28"/>
      <c r="AM677" s="329"/>
      <c r="AN677" s="25"/>
      <c r="AO677" s="24"/>
      <c r="AP677" s="258"/>
      <c r="AQ677" s="259"/>
      <c r="AR677" s="259"/>
      <c r="AS677" s="259"/>
      <c r="AT677" s="262"/>
      <c r="AU677" s="262"/>
      <c r="AV677" s="262"/>
      <c r="AW677" s="262"/>
      <c r="AX677" s="262"/>
      <c r="AY677" s="262"/>
      <c r="AZ677" s="262"/>
      <c r="BA677" s="317"/>
      <c r="BB677" s="390"/>
    </row>
    <row r="678" spans="1:54" ht="24.95" customHeight="1">
      <c r="A678" s="322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28"/>
      <c r="AM678" s="329"/>
      <c r="AN678" s="25"/>
      <c r="AO678" s="24"/>
      <c r="AP678" s="258"/>
      <c r="AQ678" s="259"/>
      <c r="AR678" s="259"/>
      <c r="AS678" s="259"/>
      <c r="AT678" s="262"/>
      <c r="AU678" s="262"/>
      <c r="AV678" s="262"/>
      <c r="AW678" s="262"/>
      <c r="AX678" s="262"/>
      <c r="AY678" s="262"/>
      <c r="AZ678" s="262"/>
      <c r="BA678" s="317"/>
      <c r="BB678" s="390"/>
    </row>
    <row r="679" spans="1:54" ht="24.95" customHeight="1">
      <c r="A679" s="322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28"/>
      <c r="AM679" s="329"/>
      <c r="AN679" s="25"/>
      <c r="AO679" s="24"/>
      <c r="AP679" s="258"/>
      <c r="AQ679" s="259"/>
      <c r="AR679" s="259"/>
      <c r="AS679" s="259"/>
      <c r="AT679" s="262"/>
      <c r="AU679" s="262"/>
      <c r="AV679" s="262"/>
      <c r="AW679" s="262"/>
      <c r="AX679" s="262"/>
      <c r="AY679" s="262"/>
      <c r="AZ679" s="262"/>
      <c r="BA679" s="317"/>
      <c r="BB679" s="390"/>
    </row>
    <row r="680" spans="1:54" ht="24.95" customHeight="1">
      <c r="A680" s="322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28"/>
      <c r="AM680" s="329"/>
      <c r="AN680" s="25"/>
      <c r="AO680" s="24"/>
      <c r="AP680" s="258"/>
      <c r="AQ680" s="259"/>
      <c r="AR680" s="259"/>
      <c r="AS680" s="259"/>
      <c r="AT680" s="262"/>
      <c r="AU680" s="262"/>
      <c r="AV680" s="262"/>
      <c r="AW680" s="262"/>
      <c r="AX680" s="262"/>
      <c r="AY680" s="262"/>
      <c r="AZ680" s="262"/>
      <c r="BA680" s="317"/>
      <c r="BB680" s="390"/>
    </row>
    <row r="681" spans="1:54" ht="24.95" customHeight="1">
      <c r="A681" s="322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28"/>
      <c r="AM681" s="329"/>
      <c r="AN681" s="25"/>
      <c r="AO681" s="24"/>
      <c r="AP681" s="258"/>
      <c r="AQ681" s="259"/>
      <c r="AR681" s="259"/>
      <c r="AS681" s="259"/>
      <c r="AT681" s="262"/>
      <c r="AU681" s="262"/>
      <c r="AV681" s="262"/>
      <c r="AW681" s="262"/>
      <c r="AX681" s="262"/>
      <c r="AY681" s="262"/>
      <c r="AZ681" s="262"/>
      <c r="BA681" s="317"/>
      <c r="BB681" s="390"/>
    </row>
    <row r="682" spans="1:54" ht="24.95" customHeight="1">
      <c r="A682" s="322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28"/>
      <c r="AM682" s="329"/>
      <c r="AN682" s="25"/>
      <c r="AO682" s="24"/>
      <c r="AP682" s="258"/>
      <c r="AQ682" s="259"/>
      <c r="AR682" s="259"/>
      <c r="AS682" s="259"/>
      <c r="AT682" s="262"/>
      <c r="AU682" s="262"/>
      <c r="AV682" s="262"/>
      <c r="AW682" s="262"/>
      <c r="AX682" s="262"/>
      <c r="AY682" s="262"/>
      <c r="AZ682" s="262"/>
      <c r="BA682" s="317"/>
      <c r="BB682" s="390"/>
    </row>
    <row r="683" spans="1:54" ht="24.95" customHeight="1">
      <c r="A683" s="322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28"/>
      <c r="AM683" s="329"/>
      <c r="AN683" s="25"/>
      <c r="AO683" s="24"/>
      <c r="AP683" s="258"/>
      <c r="AQ683" s="259"/>
      <c r="AR683" s="259"/>
      <c r="AS683" s="259"/>
      <c r="AT683" s="262"/>
      <c r="AU683" s="262"/>
      <c r="AV683" s="262"/>
      <c r="AW683" s="262"/>
      <c r="AX683" s="262"/>
      <c r="AY683" s="262"/>
      <c r="AZ683" s="262"/>
      <c r="BA683" s="317"/>
      <c r="BB683" s="390"/>
    </row>
    <row r="684" spans="1:54" ht="24.95" customHeight="1">
      <c r="A684" s="322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28"/>
      <c r="AM684" s="329"/>
      <c r="AN684" s="25"/>
      <c r="AO684" s="24"/>
      <c r="AP684" s="258"/>
      <c r="AQ684" s="259"/>
      <c r="AR684" s="259"/>
      <c r="AS684" s="259"/>
      <c r="AT684" s="262"/>
      <c r="AU684" s="262"/>
      <c r="AV684" s="262"/>
      <c r="AW684" s="262"/>
      <c r="AX684" s="262"/>
      <c r="AY684" s="262"/>
      <c r="AZ684" s="262"/>
      <c r="BA684" s="317"/>
      <c r="BB684" s="390"/>
    </row>
    <row r="685" spans="1:54" ht="24.95" customHeight="1">
      <c r="A685" s="322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28"/>
      <c r="AM685" s="329"/>
      <c r="AN685" s="25"/>
      <c r="AO685" s="24"/>
      <c r="AP685" s="258"/>
      <c r="AQ685" s="259"/>
      <c r="AR685" s="259"/>
      <c r="AS685" s="259"/>
      <c r="AT685" s="262"/>
      <c r="AU685" s="262"/>
      <c r="AV685" s="262"/>
      <c r="AW685" s="262"/>
      <c r="AX685" s="262"/>
      <c r="AY685" s="262"/>
      <c r="AZ685" s="262"/>
      <c r="BA685" s="317"/>
      <c r="BB685" s="390"/>
    </row>
    <row r="686" spans="1:54" ht="24.95" customHeight="1">
      <c r="A686" s="322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28"/>
      <c r="AM686" s="329"/>
      <c r="AN686" s="25"/>
      <c r="AO686" s="24"/>
      <c r="AP686" s="258"/>
      <c r="AQ686" s="259"/>
      <c r="AR686" s="259"/>
      <c r="AS686" s="259"/>
      <c r="AT686" s="262"/>
      <c r="AU686" s="262"/>
      <c r="AV686" s="262"/>
      <c r="AW686" s="262"/>
      <c r="AX686" s="262"/>
      <c r="AY686" s="262"/>
      <c r="AZ686" s="262"/>
      <c r="BA686" s="317"/>
      <c r="BB686" s="390"/>
    </row>
    <row r="687" spans="1:54" ht="24.95" customHeight="1">
      <c r="A687" s="322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28"/>
      <c r="AM687" s="329"/>
      <c r="AN687" s="25"/>
      <c r="AO687" s="24"/>
      <c r="AP687" s="258"/>
      <c r="AQ687" s="259"/>
      <c r="AR687" s="259"/>
      <c r="AS687" s="259"/>
      <c r="AT687" s="262"/>
      <c r="AU687" s="262"/>
      <c r="AV687" s="262"/>
      <c r="AW687" s="262"/>
      <c r="AX687" s="262"/>
      <c r="AY687" s="262"/>
      <c r="AZ687" s="262"/>
      <c r="BA687" s="317"/>
      <c r="BB687" s="390"/>
    </row>
    <row r="688" spans="1:54" ht="24.95" customHeight="1">
      <c r="A688" s="322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28"/>
      <c r="AM688" s="329"/>
      <c r="AN688" s="25"/>
      <c r="AO688" s="24"/>
      <c r="AP688" s="258"/>
      <c r="AQ688" s="259"/>
      <c r="AR688" s="259"/>
      <c r="AS688" s="259"/>
      <c r="AT688" s="262"/>
      <c r="AU688" s="262"/>
      <c r="AV688" s="262"/>
      <c r="AW688" s="262"/>
      <c r="AX688" s="262"/>
      <c r="AY688" s="262"/>
      <c r="AZ688" s="262"/>
      <c r="BA688" s="317"/>
      <c r="BB688" s="390"/>
    </row>
    <row r="689" spans="1:54" ht="24.95" customHeight="1">
      <c r="A689" s="322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28"/>
      <c r="AM689" s="329"/>
      <c r="AN689" s="25"/>
      <c r="AO689" s="24"/>
      <c r="AP689" s="258"/>
      <c r="AQ689" s="259"/>
      <c r="AR689" s="259"/>
      <c r="AS689" s="259"/>
      <c r="AT689" s="262"/>
      <c r="AU689" s="262"/>
      <c r="AV689" s="262"/>
      <c r="AW689" s="262"/>
      <c r="AX689" s="262"/>
      <c r="AY689" s="262"/>
      <c r="AZ689" s="262"/>
      <c r="BA689" s="317"/>
      <c r="BB689" s="390"/>
    </row>
    <row r="690" spans="1:54" ht="24.95" customHeight="1">
      <c r="A690" s="322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28"/>
      <c r="AM690" s="329"/>
      <c r="AN690" s="25"/>
      <c r="AO690" s="24"/>
      <c r="AP690" s="258"/>
      <c r="AQ690" s="259"/>
      <c r="AR690" s="259"/>
      <c r="AS690" s="259"/>
      <c r="AT690" s="262"/>
      <c r="AU690" s="262"/>
      <c r="AV690" s="262"/>
      <c r="AW690" s="262"/>
      <c r="AX690" s="262"/>
      <c r="AY690" s="262"/>
      <c r="AZ690" s="262"/>
      <c r="BA690" s="317"/>
      <c r="BB690" s="390"/>
    </row>
    <row r="691" spans="1:54" ht="24.95" customHeight="1">
      <c r="A691" s="322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28"/>
      <c r="AM691" s="329"/>
      <c r="AN691" s="25"/>
      <c r="AO691" s="24"/>
      <c r="AP691" s="258"/>
      <c r="AQ691" s="259"/>
      <c r="AR691" s="259"/>
      <c r="AS691" s="259"/>
      <c r="AT691" s="262"/>
      <c r="AU691" s="262"/>
      <c r="AV691" s="262"/>
      <c r="AW691" s="262"/>
      <c r="AX691" s="262"/>
      <c r="AY691" s="262"/>
      <c r="AZ691" s="262"/>
      <c r="BA691" s="317"/>
      <c r="BB691" s="390"/>
    </row>
    <row r="692" spans="1:54" ht="24.95" customHeight="1">
      <c r="A692" s="322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28"/>
      <c r="AM692" s="329"/>
      <c r="AN692" s="25"/>
      <c r="AO692" s="24"/>
      <c r="AP692" s="258"/>
      <c r="AQ692" s="259"/>
      <c r="AR692" s="259"/>
      <c r="AS692" s="259"/>
      <c r="AT692" s="262"/>
      <c r="AU692" s="262"/>
      <c r="AV692" s="262"/>
      <c r="AW692" s="262"/>
      <c r="AX692" s="262"/>
      <c r="AY692" s="262"/>
      <c r="AZ692" s="262"/>
      <c r="BA692" s="317"/>
      <c r="BB692" s="390"/>
    </row>
    <row r="693" spans="1:54" ht="24.95" customHeight="1">
      <c r="A693" s="322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28"/>
      <c r="AM693" s="329"/>
      <c r="AN693" s="25"/>
      <c r="AO693" s="24"/>
      <c r="AP693" s="258"/>
      <c r="AQ693" s="259"/>
      <c r="AR693" s="259"/>
      <c r="AS693" s="259"/>
      <c r="AT693" s="262"/>
      <c r="AU693" s="262"/>
      <c r="AV693" s="262"/>
      <c r="AW693" s="262"/>
      <c r="AX693" s="262"/>
      <c r="AY693" s="262"/>
      <c r="AZ693" s="262"/>
      <c r="BA693" s="317"/>
      <c r="BB693" s="390"/>
    </row>
    <row r="694" spans="1:54" ht="24.95" customHeight="1">
      <c r="A694" s="322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28"/>
      <c r="AM694" s="329"/>
      <c r="AN694" s="25"/>
      <c r="AO694" s="24"/>
      <c r="AP694" s="258"/>
      <c r="AQ694" s="259"/>
      <c r="AR694" s="259"/>
      <c r="AS694" s="259"/>
      <c r="AT694" s="262"/>
      <c r="AU694" s="262"/>
      <c r="AV694" s="262"/>
      <c r="AW694" s="262"/>
      <c r="AX694" s="262"/>
      <c r="AY694" s="262"/>
      <c r="AZ694" s="262"/>
      <c r="BA694" s="317"/>
      <c r="BB694" s="390"/>
    </row>
    <row r="695" spans="1:54" ht="24.95" customHeight="1">
      <c r="A695" s="322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28"/>
      <c r="AM695" s="329"/>
      <c r="AN695" s="25"/>
      <c r="AO695" s="24"/>
      <c r="AP695" s="258"/>
      <c r="AQ695" s="259"/>
      <c r="AR695" s="259"/>
      <c r="AS695" s="259"/>
      <c r="AT695" s="262"/>
      <c r="AU695" s="262"/>
      <c r="AV695" s="262"/>
      <c r="AW695" s="262"/>
      <c r="AX695" s="262"/>
      <c r="AY695" s="262"/>
      <c r="AZ695" s="262"/>
      <c r="BA695" s="317"/>
      <c r="BB695" s="390"/>
    </row>
    <row r="696" spans="1:54" ht="24.95" customHeight="1">
      <c r="A696" s="322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28"/>
      <c r="AM696" s="329"/>
      <c r="AN696" s="25"/>
      <c r="AO696" s="24"/>
      <c r="AP696" s="258"/>
      <c r="AQ696" s="259"/>
      <c r="AR696" s="259"/>
      <c r="AS696" s="259"/>
      <c r="AT696" s="262"/>
      <c r="AU696" s="262"/>
      <c r="AV696" s="262"/>
      <c r="AW696" s="262"/>
      <c r="AX696" s="262"/>
      <c r="AY696" s="262"/>
      <c r="AZ696" s="262"/>
      <c r="BA696" s="317"/>
      <c r="BB696" s="390"/>
    </row>
    <row r="697" spans="1:54" ht="24.95" customHeight="1">
      <c r="A697" s="322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28"/>
      <c r="AM697" s="329"/>
      <c r="AN697" s="25"/>
      <c r="AO697" s="24"/>
      <c r="AP697" s="258"/>
      <c r="AQ697" s="259"/>
      <c r="AR697" s="259"/>
      <c r="AS697" s="259"/>
      <c r="AT697" s="262"/>
      <c r="AU697" s="262"/>
      <c r="AV697" s="262"/>
      <c r="AW697" s="262"/>
      <c r="AX697" s="262"/>
      <c r="AY697" s="262"/>
      <c r="AZ697" s="262"/>
      <c r="BA697" s="317"/>
      <c r="BB697" s="390"/>
    </row>
    <row r="698" spans="1:54" ht="24.95" customHeight="1">
      <c r="A698" s="322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28"/>
      <c r="AM698" s="329"/>
      <c r="AN698" s="25"/>
      <c r="AO698" s="24"/>
      <c r="AP698" s="258"/>
      <c r="AQ698" s="259"/>
      <c r="AR698" s="259"/>
      <c r="AS698" s="259"/>
      <c r="AT698" s="262"/>
      <c r="AU698" s="262"/>
      <c r="AV698" s="262"/>
      <c r="AW698" s="262"/>
      <c r="AX698" s="262"/>
      <c r="AY698" s="262"/>
      <c r="AZ698" s="262"/>
      <c r="BA698" s="317"/>
      <c r="BB698" s="390"/>
    </row>
    <row r="699" spans="1:54" ht="24.95" customHeight="1">
      <c r="A699" s="322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28"/>
      <c r="AM699" s="329"/>
      <c r="AN699" s="25"/>
      <c r="AO699" s="24"/>
      <c r="AP699" s="258"/>
      <c r="AQ699" s="259"/>
      <c r="AR699" s="259"/>
      <c r="AS699" s="259"/>
      <c r="AT699" s="262"/>
      <c r="AU699" s="262"/>
      <c r="AV699" s="262"/>
      <c r="AW699" s="262"/>
      <c r="AX699" s="262"/>
      <c r="AY699" s="262"/>
      <c r="AZ699" s="262"/>
      <c r="BA699" s="317"/>
      <c r="BB699" s="390"/>
    </row>
    <row r="700" spans="1:54" ht="24.95" customHeight="1">
      <c r="A700" s="322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28"/>
      <c r="AM700" s="329"/>
      <c r="AN700" s="25"/>
      <c r="AO700" s="24"/>
      <c r="AP700" s="258"/>
      <c r="AQ700" s="259"/>
      <c r="AR700" s="259"/>
      <c r="AS700" s="259"/>
      <c r="AT700" s="262"/>
      <c r="AU700" s="262"/>
      <c r="AV700" s="262"/>
      <c r="AW700" s="262"/>
      <c r="AX700" s="262"/>
      <c r="AY700" s="262"/>
      <c r="AZ700" s="262"/>
      <c r="BA700" s="317"/>
      <c r="BB700" s="390"/>
    </row>
    <row r="701" spans="1:54" ht="24.95" customHeight="1">
      <c r="A701" s="322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28"/>
      <c r="AM701" s="329"/>
      <c r="AN701" s="25"/>
      <c r="AO701" s="24"/>
      <c r="AP701" s="258"/>
      <c r="AQ701" s="259"/>
      <c r="AR701" s="259"/>
      <c r="AS701" s="259"/>
      <c r="AT701" s="262"/>
      <c r="AU701" s="262"/>
      <c r="AV701" s="262"/>
      <c r="AW701" s="262"/>
      <c r="AX701" s="262"/>
      <c r="AY701" s="262"/>
      <c r="AZ701" s="262"/>
      <c r="BA701" s="317"/>
      <c r="BB701" s="390"/>
    </row>
    <row r="702" spans="1:54" ht="24.95" customHeight="1">
      <c r="A702" s="322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28"/>
      <c r="AM702" s="329"/>
      <c r="AN702" s="25"/>
      <c r="AO702" s="24"/>
      <c r="AP702" s="258"/>
      <c r="AQ702" s="259"/>
      <c r="AR702" s="259"/>
      <c r="AS702" s="259"/>
      <c r="AT702" s="262"/>
      <c r="AU702" s="262"/>
      <c r="AV702" s="262"/>
      <c r="AW702" s="262"/>
      <c r="AX702" s="262"/>
      <c r="AY702" s="262"/>
      <c r="AZ702" s="262"/>
      <c r="BA702" s="317"/>
      <c r="BB702" s="390"/>
    </row>
    <row r="703" spans="1:54" ht="24.95" customHeight="1">
      <c r="A703" s="322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28"/>
      <c r="AM703" s="329"/>
      <c r="AN703" s="25"/>
      <c r="AO703" s="24"/>
      <c r="AP703" s="258"/>
      <c r="AQ703" s="259"/>
      <c r="AR703" s="259"/>
      <c r="AS703" s="259"/>
      <c r="AT703" s="262"/>
      <c r="AU703" s="262"/>
      <c r="AV703" s="262"/>
      <c r="AW703" s="262"/>
      <c r="AX703" s="262"/>
      <c r="AY703" s="262"/>
      <c r="AZ703" s="262"/>
      <c r="BA703" s="317"/>
      <c r="BB703" s="390"/>
    </row>
    <row r="704" spans="1:54" ht="24.95" customHeight="1">
      <c r="A704" s="322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28"/>
      <c r="AM704" s="329"/>
      <c r="AN704" s="25"/>
      <c r="AO704" s="24"/>
      <c r="AP704" s="258"/>
      <c r="AQ704" s="259"/>
      <c r="AR704" s="259"/>
      <c r="AS704" s="259"/>
      <c r="AT704" s="262"/>
      <c r="AU704" s="262"/>
      <c r="AV704" s="262"/>
      <c r="AW704" s="262"/>
      <c r="AX704" s="262"/>
      <c r="AY704" s="262"/>
      <c r="AZ704" s="262"/>
      <c r="BA704" s="317"/>
      <c r="BB704" s="390"/>
    </row>
    <row r="705" spans="1:54" ht="24.95" customHeight="1">
      <c r="A705" s="322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28"/>
      <c r="AM705" s="329"/>
      <c r="AN705" s="25"/>
      <c r="AO705" s="24"/>
      <c r="AP705" s="258"/>
      <c r="AQ705" s="259"/>
      <c r="AR705" s="259"/>
      <c r="AS705" s="259"/>
      <c r="AT705" s="262"/>
      <c r="AU705" s="262"/>
      <c r="AV705" s="262"/>
      <c r="AW705" s="262"/>
      <c r="AX705" s="262"/>
      <c r="AY705" s="262"/>
      <c r="AZ705" s="262"/>
      <c r="BA705" s="317"/>
      <c r="BB705" s="390"/>
    </row>
    <row r="706" spans="1:54" ht="24.95" customHeight="1">
      <c r="A706" s="322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28"/>
      <c r="AM706" s="329"/>
      <c r="AN706" s="25"/>
      <c r="AO706" s="24"/>
      <c r="AP706" s="258"/>
      <c r="AQ706" s="259"/>
      <c r="AR706" s="259"/>
      <c r="AS706" s="259"/>
      <c r="AT706" s="262"/>
      <c r="AU706" s="262"/>
      <c r="AV706" s="262"/>
      <c r="AW706" s="262"/>
      <c r="AX706" s="262"/>
      <c r="AY706" s="262"/>
      <c r="AZ706" s="262"/>
      <c r="BA706" s="317"/>
      <c r="BB706" s="390"/>
    </row>
    <row r="707" spans="1:54" ht="24.95" customHeight="1">
      <c r="A707" s="322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28"/>
      <c r="AM707" s="329"/>
      <c r="AN707" s="25"/>
      <c r="AO707" s="24"/>
      <c r="AP707" s="258"/>
      <c r="AQ707" s="259"/>
      <c r="AR707" s="259"/>
      <c r="AS707" s="259"/>
      <c r="AT707" s="262"/>
      <c r="AU707" s="262"/>
      <c r="AV707" s="262"/>
      <c r="AW707" s="262"/>
      <c r="AX707" s="262"/>
      <c r="AY707" s="262"/>
      <c r="AZ707" s="262"/>
      <c r="BA707" s="317"/>
      <c r="BB707" s="390"/>
    </row>
    <row r="708" spans="1:54" ht="24.95" customHeight="1">
      <c r="A708" s="322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28"/>
      <c r="AM708" s="329"/>
      <c r="AN708" s="25"/>
      <c r="AO708" s="24"/>
      <c r="AP708" s="258"/>
      <c r="AQ708" s="259"/>
      <c r="AR708" s="259"/>
      <c r="AS708" s="259"/>
      <c r="AT708" s="262"/>
      <c r="AU708" s="262"/>
      <c r="AV708" s="262"/>
      <c r="AW708" s="262"/>
      <c r="AX708" s="262"/>
      <c r="AY708" s="262"/>
      <c r="AZ708" s="262"/>
      <c r="BA708" s="317"/>
      <c r="BB708" s="390"/>
    </row>
    <row r="709" spans="1:54" ht="24.95" customHeight="1">
      <c r="A709" s="322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28"/>
      <c r="AM709" s="329"/>
      <c r="AN709" s="25"/>
      <c r="AO709" s="24"/>
      <c r="AP709" s="258"/>
      <c r="AQ709" s="259"/>
      <c r="AR709" s="259"/>
      <c r="AS709" s="259"/>
      <c r="AT709" s="262"/>
      <c r="AU709" s="262"/>
      <c r="AV709" s="262"/>
      <c r="AW709" s="262"/>
      <c r="AX709" s="262"/>
      <c r="AY709" s="262"/>
      <c r="AZ709" s="262"/>
      <c r="BA709" s="317"/>
      <c r="BB709" s="390"/>
    </row>
    <row r="710" spans="1:54" ht="24.95" customHeight="1">
      <c r="A710" s="322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28"/>
      <c r="AM710" s="329"/>
      <c r="AN710" s="25"/>
      <c r="AO710" s="24"/>
      <c r="AP710" s="258"/>
      <c r="AQ710" s="259"/>
      <c r="AR710" s="259"/>
      <c r="AS710" s="259"/>
      <c r="AT710" s="262"/>
      <c r="AU710" s="262"/>
      <c r="AV710" s="262"/>
      <c r="AW710" s="262"/>
      <c r="AX710" s="262"/>
      <c r="AY710" s="262"/>
      <c r="AZ710" s="262"/>
      <c r="BA710" s="317"/>
      <c r="BB710" s="390"/>
    </row>
    <row r="711" spans="1:54" ht="24.95" customHeight="1">
      <c r="A711" s="322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28"/>
      <c r="AM711" s="329"/>
      <c r="AN711" s="25"/>
      <c r="AO711" s="24"/>
      <c r="AP711" s="258"/>
      <c r="AQ711" s="259"/>
      <c r="AR711" s="259"/>
      <c r="AS711" s="259"/>
      <c r="AT711" s="262"/>
      <c r="AU711" s="262"/>
      <c r="AV711" s="262"/>
      <c r="AW711" s="262"/>
      <c r="AX711" s="262"/>
      <c r="AY711" s="262"/>
      <c r="AZ711" s="262"/>
      <c r="BA711" s="317"/>
      <c r="BB711" s="390"/>
    </row>
    <row r="712" spans="1:54" ht="24.95" customHeight="1">
      <c r="A712" s="322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28"/>
      <c r="AM712" s="329"/>
      <c r="AN712" s="25"/>
      <c r="AO712" s="24"/>
      <c r="AP712" s="258"/>
      <c r="AQ712" s="259"/>
      <c r="AR712" s="259"/>
      <c r="AS712" s="259"/>
      <c r="AT712" s="262"/>
      <c r="AU712" s="262"/>
      <c r="AV712" s="262"/>
      <c r="AW712" s="262"/>
      <c r="AX712" s="262"/>
      <c r="AY712" s="262"/>
      <c r="AZ712" s="262"/>
      <c r="BA712" s="317"/>
      <c r="BB712" s="390"/>
    </row>
    <row r="713" spans="1:54" ht="24.95" customHeight="1">
      <c r="A713" s="322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28"/>
      <c r="AM713" s="329"/>
      <c r="AN713" s="25"/>
      <c r="AO713" s="24"/>
      <c r="AP713" s="258"/>
      <c r="AQ713" s="259"/>
      <c r="AR713" s="259"/>
      <c r="AS713" s="259"/>
      <c r="AT713" s="262"/>
      <c r="AU713" s="262"/>
      <c r="AV713" s="262"/>
      <c r="AW713" s="262"/>
      <c r="AX713" s="262"/>
      <c r="AY713" s="262"/>
      <c r="AZ713" s="262"/>
      <c r="BA713" s="317"/>
      <c r="BB713" s="390"/>
    </row>
    <row r="714" spans="1:54" ht="24.95" customHeight="1">
      <c r="A714" s="322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28"/>
      <c r="AM714" s="329"/>
      <c r="AN714" s="25"/>
      <c r="AO714" s="24"/>
      <c r="AP714" s="258"/>
      <c r="AQ714" s="259"/>
      <c r="AR714" s="259"/>
      <c r="AS714" s="259"/>
      <c r="AT714" s="262"/>
      <c r="AU714" s="262"/>
      <c r="AV714" s="262"/>
      <c r="AW714" s="262"/>
      <c r="AX714" s="262"/>
      <c r="AY714" s="262"/>
      <c r="AZ714" s="262"/>
      <c r="BA714" s="317"/>
      <c r="BB714" s="390"/>
    </row>
    <row r="715" spans="1:54" ht="24.95" customHeight="1">
      <c r="A715" s="322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28"/>
      <c r="AM715" s="329"/>
      <c r="AN715" s="25"/>
      <c r="AO715" s="24"/>
      <c r="AP715" s="258"/>
      <c r="AQ715" s="259"/>
      <c r="AR715" s="259"/>
      <c r="AS715" s="259"/>
      <c r="AT715" s="262"/>
      <c r="AU715" s="262"/>
      <c r="AV715" s="262"/>
      <c r="AW715" s="262"/>
      <c r="AX715" s="262"/>
      <c r="AY715" s="262"/>
      <c r="AZ715" s="262"/>
      <c r="BA715" s="317"/>
      <c r="BB715" s="390"/>
    </row>
    <row r="716" spans="1:54" ht="24.95" customHeight="1">
      <c r="A716" s="322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28"/>
      <c r="AM716" s="329"/>
      <c r="AN716" s="25"/>
      <c r="AO716" s="24"/>
      <c r="AP716" s="258"/>
      <c r="AQ716" s="259"/>
      <c r="AR716" s="259"/>
      <c r="AS716" s="259"/>
      <c r="AT716" s="262"/>
      <c r="AU716" s="262"/>
      <c r="AV716" s="262"/>
      <c r="AW716" s="262"/>
      <c r="AX716" s="262"/>
      <c r="AY716" s="262"/>
      <c r="AZ716" s="262"/>
      <c r="BA716" s="317"/>
      <c r="BB716" s="390"/>
    </row>
    <row r="717" spans="1:54" ht="24.95" customHeight="1">
      <c r="A717" s="322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28"/>
      <c r="AM717" s="329"/>
      <c r="AN717" s="25"/>
      <c r="AO717" s="24"/>
      <c r="AP717" s="258"/>
      <c r="AQ717" s="259"/>
      <c r="AR717" s="259"/>
      <c r="AS717" s="259"/>
      <c r="AT717" s="262"/>
      <c r="AU717" s="262"/>
      <c r="AV717" s="262"/>
      <c r="AW717" s="262"/>
      <c r="AX717" s="262"/>
      <c r="AY717" s="262"/>
      <c r="AZ717" s="262"/>
      <c r="BA717" s="317"/>
      <c r="BB717" s="390"/>
    </row>
    <row r="718" spans="1:54" ht="24.95" customHeight="1">
      <c r="A718" s="322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28"/>
      <c r="AM718" s="329"/>
      <c r="AN718" s="25"/>
      <c r="AO718" s="24"/>
      <c r="AP718" s="258"/>
      <c r="AQ718" s="259"/>
      <c r="AR718" s="259"/>
      <c r="AS718" s="259"/>
      <c r="AT718" s="262"/>
      <c r="AU718" s="262"/>
      <c r="AV718" s="262"/>
      <c r="AW718" s="262"/>
      <c r="AX718" s="262"/>
      <c r="AY718" s="262"/>
      <c r="AZ718" s="262"/>
      <c r="BA718" s="317"/>
      <c r="BB718" s="390"/>
    </row>
    <row r="719" spans="1:54" ht="24.95" customHeight="1">
      <c r="A719" s="322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28"/>
      <c r="AM719" s="329"/>
      <c r="AN719" s="25"/>
      <c r="AO719" s="24"/>
      <c r="AP719" s="258"/>
      <c r="AQ719" s="259"/>
      <c r="AR719" s="259"/>
      <c r="AS719" s="259"/>
      <c r="AT719" s="262"/>
      <c r="AU719" s="262"/>
      <c r="AV719" s="262"/>
      <c r="AW719" s="262"/>
      <c r="AX719" s="262"/>
      <c r="AY719" s="262"/>
      <c r="AZ719" s="262"/>
      <c r="BA719" s="317"/>
      <c r="BB719" s="390"/>
    </row>
    <row r="720" spans="1:54" ht="24.95" customHeight="1">
      <c r="A720" s="322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28"/>
      <c r="AM720" s="329"/>
      <c r="AN720" s="25"/>
      <c r="AO720" s="24"/>
      <c r="AP720" s="258"/>
      <c r="AQ720" s="259"/>
      <c r="AR720" s="259"/>
      <c r="AS720" s="259"/>
      <c r="AT720" s="262"/>
      <c r="AU720" s="262"/>
      <c r="AV720" s="262"/>
      <c r="AW720" s="262"/>
      <c r="AX720" s="262"/>
      <c r="AY720" s="262"/>
      <c r="AZ720" s="262"/>
      <c r="BA720" s="317"/>
      <c r="BB720" s="390"/>
    </row>
    <row r="721" spans="1:54" ht="24.95" customHeight="1">
      <c r="A721" s="322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28"/>
      <c r="AM721" s="329"/>
      <c r="AN721" s="25"/>
      <c r="AO721" s="24"/>
      <c r="AP721" s="258"/>
      <c r="AQ721" s="259"/>
      <c r="AR721" s="259"/>
      <c r="AS721" s="259"/>
      <c r="AT721" s="262"/>
      <c r="AU721" s="262"/>
      <c r="AV721" s="262"/>
      <c r="AW721" s="262"/>
      <c r="AX721" s="262"/>
      <c r="AY721" s="262"/>
      <c r="AZ721" s="262"/>
      <c r="BA721" s="317"/>
      <c r="BB721" s="390"/>
    </row>
    <row r="722" spans="1:54" ht="24.95" customHeight="1">
      <c r="A722" s="322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28"/>
      <c r="AM722" s="329"/>
      <c r="AN722" s="25"/>
      <c r="AO722" s="24"/>
      <c r="AP722" s="258"/>
      <c r="AQ722" s="259"/>
      <c r="AR722" s="259"/>
      <c r="AS722" s="259"/>
      <c r="AT722" s="262"/>
      <c r="AU722" s="262"/>
      <c r="AV722" s="262"/>
      <c r="AW722" s="262"/>
      <c r="AX722" s="262"/>
      <c r="AY722" s="262"/>
      <c r="AZ722" s="262"/>
      <c r="BA722" s="317"/>
      <c r="BB722" s="390"/>
    </row>
    <row r="723" spans="1:54" ht="24.95" customHeight="1">
      <c r="A723" s="322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28"/>
      <c r="AM723" s="329"/>
      <c r="AN723" s="25"/>
      <c r="AO723" s="24"/>
      <c r="AP723" s="258"/>
      <c r="AQ723" s="259"/>
      <c r="AR723" s="259"/>
      <c r="AS723" s="259"/>
      <c r="AT723" s="262"/>
      <c r="AU723" s="262"/>
      <c r="AV723" s="262"/>
      <c r="AW723" s="262"/>
      <c r="AX723" s="262"/>
      <c r="AY723" s="262"/>
      <c r="AZ723" s="262"/>
      <c r="BA723" s="317"/>
      <c r="BB723" s="390"/>
    </row>
    <row r="724" spans="1:54" ht="24.95" customHeight="1">
      <c r="A724" s="322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28"/>
      <c r="AM724" s="329"/>
      <c r="AN724" s="25"/>
      <c r="AO724" s="24"/>
      <c r="AP724" s="258"/>
      <c r="AQ724" s="259"/>
      <c r="AR724" s="259"/>
      <c r="AS724" s="259"/>
      <c r="AT724" s="262"/>
      <c r="AU724" s="262"/>
      <c r="AV724" s="262"/>
      <c r="AW724" s="262"/>
      <c r="AX724" s="262"/>
      <c r="AY724" s="262"/>
      <c r="AZ724" s="262"/>
      <c r="BA724" s="317"/>
      <c r="BB724" s="390"/>
    </row>
    <row r="725" spans="1:54" ht="24.95" customHeight="1">
      <c r="A725" s="322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28"/>
      <c r="AM725" s="329"/>
      <c r="AN725" s="25"/>
      <c r="AO725" s="24"/>
      <c r="AP725" s="258"/>
      <c r="AQ725" s="259"/>
      <c r="AR725" s="259"/>
      <c r="AS725" s="259"/>
      <c r="AT725" s="262"/>
      <c r="AU725" s="262"/>
      <c r="AV725" s="262"/>
      <c r="AW725" s="262"/>
      <c r="AX725" s="262"/>
      <c r="AY725" s="262"/>
      <c r="AZ725" s="262"/>
      <c r="BA725" s="317"/>
      <c r="BB725" s="390"/>
    </row>
    <row r="726" spans="1:54" ht="24.95" customHeight="1">
      <c r="A726" s="322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28"/>
      <c r="AM726" s="329"/>
      <c r="AN726" s="25"/>
      <c r="AO726" s="24"/>
      <c r="AP726" s="258"/>
      <c r="AQ726" s="259"/>
      <c r="AR726" s="259"/>
      <c r="AS726" s="259"/>
      <c r="AT726" s="262"/>
      <c r="AU726" s="262"/>
      <c r="AV726" s="262"/>
      <c r="AW726" s="262"/>
      <c r="AX726" s="262"/>
      <c r="AY726" s="262"/>
      <c r="AZ726" s="262"/>
      <c r="BA726" s="317"/>
      <c r="BB726" s="390"/>
    </row>
    <row r="727" spans="1:54" ht="24.95" customHeight="1">
      <c r="A727" s="322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28"/>
      <c r="AM727" s="329"/>
      <c r="AN727" s="25"/>
      <c r="AO727" s="24"/>
      <c r="AP727" s="258"/>
      <c r="AQ727" s="259"/>
      <c r="AR727" s="259"/>
      <c r="AS727" s="259"/>
      <c r="AT727" s="262"/>
      <c r="AU727" s="262"/>
      <c r="AV727" s="262"/>
      <c r="AW727" s="262"/>
      <c r="AX727" s="262"/>
      <c r="AY727" s="262"/>
      <c r="AZ727" s="262"/>
      <c r="BA727" s="317"/>
      <c r="BB727" s="390"/>
    </row>
    <row r="728" spans="1:54" ht="24.95" customHeight="1">
      <c r="A728" s="322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28"/>
      <c r="AM728" s="329"/>
      <c r="AN728" s="25"/>
      <c r="AO728" s="24"/>
      <c r="AP728" s="258"/>
      <c r="AQ728" s="259"/>
      <c r="AR728" s="259"/>
      <c r="AS728" s="259"/>
      <c r="AT728" s="262"/>
      <c r="AU728" s="262"/>
      <c r="AV728" s="262"/>
      <c r="AW728" s="262"/>
      <c r="AX728" s="262"/>
      <c r="AY728" s="262"/>
      <c r="AZ728" s="262"/>
      <c r="BA728" s="317"/>
      <c r="BB728" s="390"/>
    </row>
    <row r="729" spans="1:54" ht="24.95" customHeight="1">
      <c r="A729" s="322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28"/>
      <c r="AM729" s="329"/>
      <c r="AN729" s="25"/>
      <c r="AO729" s="24"/>
      <c r="AP729" s="258"/>
      <c r="AQ729" s="259"/>
      <c r="AR729" s="259"/>
      <c r="AS729" s="259"/>
      <c r="AT729" s="262"/>
      <c r="AU729" s="262"/>
      <c r="AV729" s="262"/>
      <c r="AW729" s="262"/>
      <c r="AX729" s="262"/>
      <c r="AY729" s="262"/>
      <c r="AZ729" s="262"/>
      <c r="BA729" s="317"/>
      <c r="BB729" s="390"/>
    </row>
    <row r="730" spans="1:54" ht="24.95" customHeight="1">
      <c r="A730" s="322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28"/>
      <c r="AM730" s="329"/>
      <c r="AN730" s="25"/>
      <c r="AO730" s="24"/>
      <c r="AP730" s="258"/>
      <c r="AQ730" s="259"/>
      <c r="AR730" s="259"/>
      <c r="AS730" s="259"/>
      <c r="AT730" s="262"/>
      <c r="AU730" s="262"/>
      <c r="AV730" s="262"/>
      <c r="AW730" s="262"/>
      <c r="AX730" s="262"/>
      <c r="AY730" s="262"/>
      <c r="AZ730" s="262"/>
      <c r="BA730" s="317"/>
      <c r="BB730" s="390"/>
    </row>
    <row r="731" spans="1:54" ht="24.95" customHeight="1">
      <c r="A731" s="322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28"/>
      <c r="AM731" s="329"/>
      <c r="AN731" s="25"/>
      <c r="AO731" s="24"/>
      <c r="AP731" s="258"/>
      <c r="AQ731" s="259"/>
      <c r="AR731" s="259"/>
      <c r="AS731" s="259"/>
      <c r="AT731" s="262"/>
      <c r="AU731" s="262"/>
      <c r="AV731" s="262"/>
      <c r="AW731" s="262"/>
      <c r="AX731" s="262"/>
      <c r="AY731" s="262"/>
      <c r="AZ731" s="262"/>
      <c r="BA731" s="317"/>
      <c r="BB731" s="390"/>
    </row>
    <row r="732" spans="1:54" ht="24.95" customHeight="1">
      <c r="A732" s="322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28"/>
      <c r="AM732" s="329"/>
      <c r="AN732" s="25"/>
      <c r="AO732" s="24"/>
      <c r="AP732" s="258"/>
      <c r="AQ732" s="259"/>
      <c r="AR732" s="259"/>
      <c r="AS732" s="259"/>
      <c r="AT732" s="262"/>
      <c r="AU732" s="262"/>
      <c r="AV732" s="262"/>
      <c r="AW732" s="262"/>
      <c r="AX732" s="262"/>
      <c r="AY732" s="262"/>
      <c r="AZ732" s="262"/>
      <c r="BA732" s="317"/>
      <c r="BB732" s="390"/>
    </row>
    <row r="733" spans="1:54" ht="24.95" customHeight="1">
      <c r="A733" s="322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28"/>
      <c r="AM733" s="329"/>
      <c r="AN733" s="25"/>
      <c r="AO733" s="24"/>
      <c r="AP733" s="258"/>
      <c r="AQ733" s="259"/>
      <c r="AR733" s="259"/>
      <c r="AS733" s="259"/>
      <c r="AT733" s="262"/>
      <c r="AU733" s="262"/>
      <c r="AV733" s="262"/>
      <c r="AW733" s="262"/>
      <c r="AX733" s="262"/>
      <c r="AY733" s="262"/>
      <c r="AZ733" s="262"/>
      <c r="BA733" s="317"/>
      <c r="BB733" s="390"/>
    </row>
    <row r="734" spans="1:54" ht="24.95" customHeight="1">
      <c r="A734" s="322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28"/>
      <c r="AM734" s="329"/>
      <c r="AN734" s="25"/>
      <c r="AO734" s="24"/>
      <c r="AP734" s="258"/>
      <c r="AQ734" s="259"/>
      <c r="AR734" s="259"/>
      <c r="AS734" s="259"/>
      <c r="AT734" s="262"/>
      <c r="AU734" s="262"/>
      <c r="AV734" s="262"/>
      <c r="AW734" s="262"/>
      <c r="AX734" s="262"/>
      <c r="AY734" s="262"/>
      <c r="AZ734" s="262"/>
      <c r="BA734" s="317"/>
      <c r="BB734" s="390"/>
    </row>
    <row r="735" spans="1:54" ht="24.95" customHeight="1">
      <c r="A735" s="322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28"/>
      <c r="AM735" s="329"/>
      <c r="AN735" s="25"/>
      <c r="AO735" s="24"/>
      <c r="AP735" s="258"/>
      <c r="AQ735" s="259"/>
      <c r="AR735" s="259"/>
      <c r="AS735" s="259"/>
      <c r="AT735" s="262"/>
      <c r="AU735" s="262"/>
      <c r="AV735" s="262"/>
      <c r="AW735" s="262"/>
      <c r="AX735" s="262"/>
      <c r="AY735" s="262"/>
      <c r="AZ735" s="262"/>
      <c r="BA735" s="317"/>
      <c r="BB735" s="390"/>
    </row>
    <row r="736" spans="1:54" ht="24.95" customHeight="1">
      <c r="A736" s="322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28"/>
      <c r="AM736" s="329"/>
      <c r="AN736" s="25"/>
      <c r="AO736" s="24"/>
      <c r="AP736" s="258"/>
      <c r="AQ736" s="259"/>
      <c r="AR736" s="259"/>
      <c r="AS736" s="259"/>
      <c r="AT736" s="262"/>
      <c r="AU736" s="262"/>
      <c r="AV736" s="262"/>
      <c r="AW736" s="262"/>
      <c r="AX736" s="262"/>
      <c r="AY736" s="262"/>
      <c r="AZ736" s="262"/>
      <c r="BA736" s="317"/>
      <c r="BB736" s="390"/>
    </row>
    <row r="737" spans="1:54" ht="24.95" customHeight="1">
      <c r="A737" s="322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28"/>
      <c r="AM737" s="329"/>
      <c r="AN737" s="25"/>
      <c r="AO737" s="24"/>
      <c r="AP737" s="258"/>
      <c r="AQ737" s="259"/>
      <c r="AR737" s="259"/>
      <c r="AS737" s="259"/>
      <c r="AT737" s="262"/>
      <c r="AU737" s="262"/>
      <c r="AV737" s="262"/>
      <c r="AW737" s="262"/>
      <c r="AX737" s="262"/>
      <c r="AY737" s="262"/>
      <c r="AZ737" s="262"/>
      <c r="BA737" s="317"/>
      <c r="BB737" s="390"/>
    </row>
    <row r="738" spans="1:54" ht="24.95" customHeight="1">
      <c r="A738" s="322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28"/>
      <c r="AM738" s="329"/>
      <c r="AN738" s="25"/>
      <c r="AO738" s="24"/>
      <c r="AP738" s="258"/>
      <c r="AQ738" s="259"/>
      <c r="AR738" s="259"/>
      <c r="AS738" s="259"/>
      <c r="AT738" s="262"/>
      <c r="AU738" s="262"/>
      <c r="AV738" s="262"/>
      <c r="AW738" s="262"/>
      <c r="AX738" s="262"/>
      <c r="AY738" s="262"/>
      <c r="AZ738" s="262"/>
      <c r="BA738" s="317"/>
      <c r="BB738" s="390"/>
    </row>
    <row r="739" spans="1:54" ht="24.95" customHeight="1">
      <c r="A739" s="322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28"/>
      <c r="AM739" s="329"/>
      <c r="AN739" s="25"/>
      <c r="AO739" s="24"/>
      <c r="AP739" s="258"/>
      <c r="AQ739" s="259"/>
      <c r="AR739" s="259"/>
      <c r="AS739" s="259"/>
      <c r="AT739" s="262"/>
      <c r="AU739" s="262"/>
      <c r="AV739" s="262"/>
      <c r="AW739" s="262"/>
      <c r="AX739" s="262"/>
      <c r="AY739" s="262"/>
      <c r="AZ739" s="262"/>
      <c r="BA739" s="317"/>
      <c r="BB739" s="390"/>
    </row>
    <row r="740" spans="1:54" ht="24.95" customHeight="1">
      <c r="A740" s="322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28"/>
      <c r="AM740" s="329"/>
      <c r="AN740" s="25"/>
      <c r="AO740" s="24"/>
      <c r="AP740" s="258"/>
      <c r="AQ740" s="259"/>
      <c r="AR740" s="259"/>
      <c r="AS740" s="259"/>
      <c r="AT740" s="262"/>
      <c r="AU740" s="262"/>
      <c r="AV740" s="262"/>
      <c r="AW740" s="262"/>
      <c r="AX740" s="262"/>
      <c r="AY740" s="262"/>
      <c r="AZ740" s="262"/>
      <c r="BA740" s="317"/>
      <c r="BB740" s="390"/>
    </row>
    <row r="741" spans="1:54" ht="24.95" customHeight="1">
      <c r="A741" s="322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28"/>
      <c r="AM741" s="329"/>
      <c r="AN741" s="25"/>
      <c r="AO741" s="24"/>
      <c r="AP741" s="258"/>
      <c r="AQ741" s="259"/>
      <c r="AR741" s="259"/>
      <c r="AS741" s="259"/>
      <c r="AT741" s="262"/>
      <c r="AU741" s="262"/>
      <c r="AV741" s="262"/>
      <c r="AW741" s="262"/>
      <c r="AX741" s="262"/>
      <c r="AY741" s="262"/>
      <c r="AZ741" s="262"/>
      <c r="BA741" s="317"/>
      <c r="BB741" s="390"/>
    </row>
    <row r="742" spans="1:54" ht="24.95" customHeight="1">
      <c r="A742" s="322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28"/>
      <c r="AM742" s="329"/>
      <c r="AN742" s="25"/>
      <c r="AO742" s="24"/>
      <c r="AP742" s="258"/>
      <c r="AQ742" s="259"/>
      <c r="AR742" s="259"/>
      <c r="AS742" s="259"/>
      <c r="AT742" s="262"/>
      <c r="AU742" s="262"/>
      <c r="AV742" s="262"/>
      <c r="AW742" s="262"/>
      <c r="AX742" s="262"/>
      <c r="AY742" s="262"/>
      <c r="AZ742" s="262"/>
      <c r="BA742" s="317"/>
      <c r="BB742" s="390"/>
    </row>
    <row r="743" spans="1:54" ht="24.95" customHeight="1">
      <c r="A743" s="322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28"/>
      <c r="AM743" s="329"/>
      <c r="AN743" s="25"/>
      <c r="AO743" s="24"/>
      <c r="AP743" s="258"/>
      <c r="AQ743" s="259"/>
      <c r="AR743" s="259"/>
      <c r="AS743" s="259"/>
      <c r="AT743" s="262"/>
      <c r="AU743" s="262"/>
      <c r="AV743" s="262"/>
      <c r="AW743" s="262"/>
      <c r="AX743" s="262"/>
      <c r="AY743" s="262"/>
      <c r="AZ743" s="262"/>
      <c r="BA743" s="317"/>
      <c r="BB743" s="390"/>
    </row>
    <row r="744" spans="1:54" ht="24.95" customHeight="1">
      <c r="A744" s="322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28"/>
      <c r="AM744" s="329"/>
      <c r="AN744" s="25"/>
      <c r="AO744" s="24"/>
      <c r="AP744" s="258"/>
      <c r="AQ744" s="259"/>
      <c r="AR744" s="259"/>
      <c r="AS744" s="259"/>
      <c r="AT744" s="262"/>
      <c r="AU744" s="262"/>
      <c r="AV744" s="262"/>
      <c r="AW744" s="262"/>
      <c r="AX744" s="262"/>
      <c r="AY744" s="262"/>
      <c r="AZ744" s="262"/>
      <c r="BA744" s="317"/>
      <c r="BB744" s="390"/>
    </row>
    <row r="745" spans="1:54" ht="24.95" customHeight="1">
      <c r="A745" s="322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28"/>
      <c r="AM745" s="329"/>
      <c r="AN745" s="25"/>
      <c r="AO745" s="24"/>
      <c r="AP745" s="258"/>
      <c r="AQ745" s="259"/>
      <c r="AR745" s="259"/>
      <c r="AS745" s="259"/>
      <c r="AT745" s="262"/>
      <c r="AU745" s="262"/>
      <c r="AV745" s="262"/>
      <c r="AW745" s="262"/>
      <c r="AX745" s="262"/>
      <c r="AY745" s="262"/>
      <c r="AZ745" s="262"/>
      <c r="BA745" s="317"/>
      <c r="BB745" s="390"/>
    </row>
    <row r="746" spans="1:54" ht="24.95" customHeight="1">
      <c r="A746" s="322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28"/>
      <c r="AM746" s="329"/>
      <c r="AN746" s="25"/>
      <c r="AO746" s="24"/>
      <c r="AP746" s="258"/>
      <c r="AQ746" s="259"/>
      <c r="AR746" s="259"/>
      <c r="AS746" s="259"/>
      <c r="AT746" s="262"/>
      <c r="AU746" s="262"/>
      <c r="AV746" s="262"/>
      <c r="AW746" s="262"/>
      <c r="AX746" s="262"/>
      <c r="AY746" s="262"/>
      <c r="AZ746" s="262"/>
      <c r="BA746" s="317"/>
      <c r="BB746" s="390"/>
    </row>
    <row r="747" spans="1:54" ht="24.95" customHeight="1">
      <c r="A747" s="322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28"/>
      <c r="AM747" s="329"/>
      <c r="AN747" s="25"/>
      <c r="AO747" s="24"/>
      <c r="AP747" s="258"/>
      <c r="AQ747" s="259"/>
      <c r="AR747" s="259"/>
      <c r="AS747" s="259"/>
      <c r="AT747" s="262"/>
      <c r="AU747" s="262"/>
      <c r="AV747" s="262"/>
      <c r="AW747" s="262"/>
      <c r="AX747" s="262"/>
      <c r="AY747" s="262"/>
      <c r="AZ747" s="262"/>
      <c r="BA747" s="317"/>
      <c r="BB747" s="390"/>
    </row>
    <row r="748" spans="1:54" ht="24.95" customHeight="1">
      <c r="A748" s="322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28"/>
      <c r="AM748" s="329"/>
      <c r="AN748" s="25"/>
      <c r="AO748" s="24"/>
      <c r="AP748" s="258"/>
      <c r="AQ748" s="259"/>
      <c r="AR748" s="259"/>
      <c r="AS748" s="259"/>
      <c r="AT748" s="262"/>
      <c r="AU748" s="262"/>
      <c r="AV748" s="262"/>
      <c r="AW748" s="262"/>
      <c r="AX748" s="262"/>
      <c r="AY748" s="262"/>
      <c r="AZ748" s="262"/>
      <c r="BA748" s="317"/>
      <c r="BB748" s="390"/>
    </row>
    <row r="749" spans="1:54" ht="24.95" customHeight="1">
      <c r="A749" s="322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28"/>
      <c r="AM749" s="329"/>
      <c r="AN749" s="25"/>
      <c r="AO749" s="24"/>
      <c r="AP749" s="258"/>
      <c r="AQ749" s="259"/>
      <c r="AR749" s="259"/>
      <c r="AS749" s="259"/>
      <c r="AT749" s="262"/>
      <c r="AU749" s="262"/>
      <c r="AV749" s="262"/>
      <c r="AW749" s="262"/>
      <c r="AX749" s="262"/>
      <c r="AY749" s="262"/>
      <c r="AZ749" s="262"/>
      <c r="BA749" s="317"/>
      <c r="BB749" s="390"/>
    </row>
    <row r="750" spans="1:54" ht="24.95" customHeight="1">
      <c r="A750" s="322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28"/>
      <c r="AM750" s="329"/>
      <c r="AN750" s="25"/>
      <c r="AO750" s="24"/>
      <c r="AP750" s="258"/>
      <c r="AQ750" s="259"/>
      <c r="AR750" s="259"/>
      <c r="AS750" s="259"/>
      <c r="AT750" s="262"/>
      <c r="AU750" s="262"/>
      <c r="AV750" s="262"/>
      <c r="AW750" s="262"/>
      <c r="AX750" s="262"/>
      <c r="AY750" s="262"/>
      <c r="AZ750" s="262"/>
      <c r="BA750" s="317"/>
      <c r="BB750" s="390"/>
    </row>
    <row r="751" spans="1:54" ht="24.95" customHeight="1">
      <c r="A751" s="322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28"/>
      <c r="AM751" s="329"/>
      <c r="AN751" s="25"/>
      <c r="AO751" s="24"/>
      <c r="AP751" s="258"/>
      <c r="AQ751" s="259"/>
      <c r="AR751" s="259"/>
      <c r="AS751" s="259"/>
      <c r="AT751" s="262"/>
      <c r="AU751" s="262"/>
      <c r="AV751" s="262"/>
      <c r="AW751" s="262"/>
      <c r="AX751" s="262"/>
      <c r="AY751" s="262"/>
      <c r="AZ751" s="262"/>
      <c r="BA751" s="317"/>
      <c r="BB751" s="390"/>
    </row>
    <row r="752" spans="1:54" ht="24.95" customHeight="1">
      <c r="A752" s="322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28"/>
      <c r="AM752" s="329"/>
      <c r="AN752" s="25"/>
      <c r="AO752" s="24"/>
      <c r="AP752" s="258"/>
      <c r="AQ752" s="259"/>
      <c r="AR752" s="259"/>
      <c r="AS752" s="259"/>
      <c r="AT752" s="262"/>
      <c r="AU752" s="262"/>
      <c r="AV752" s="262"/>
      <c r="AW752" s="262"/>
      <c r="AX752" s="262"/>
      <c r="AY752" s="262"/>
      <c r="AZ752" s="262"/>
      <c r="BA752" s="317"/>
      <c r="BB752" s="390"/>
    </row>
    <row r="753" spans="1:54" ht="24.95" customHeight="1">
      <c r="A753" s="322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28"/>
      <c r="AM753" s="329"/>
      <c r="AN753" s="25"/>
      <c r="AO753" s="24"/>
      <c r="AP753" s="258"/>
      <c r="AQ753" s="259"/>
      <c r="AR753" s="259"/>
      <c r="AS753" s="259"/>
      <c r="AT753" s="262"/>
      <c r="AU753" s="262"/>
      <c r="AV753" s="262"/>
      <c r="AW753" s="262"/>
      <c r="AX753" s="262"/>
      <c r="AY753" s="262"/>
      <c r="AZ753" s="262"/>
      <c r="BA753" s="317"/>
      <c r="BB753" s="390"/>
    </row>
    <row r="754" spans="1:54" ht="24.95" customHeight="1">
      <c r="A754" s="322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28"/>
      <c r="AM754" s="329"/>
      <c r="AN754" s="25"/>
      <c r="AO754" s="24"/>
      <c r="AP754" s="258"/>
      <c r="AQ754" s="259"/>
      <c r="AR754" s="259"/>
      <c r="AS754" s="259"/>
      <c r="AT754" s="262"/>
      <c r="AU754" s="262"/>
      <c r="AV754" s="262"/>
      <c r="AW754" s="262"/>
      <c r="AX754" s="262"/>
      <c r="AY754" s="262"/>
      <c r="AZ754" s="262"/>
      <c r="BA754" s="317"/>
      <c r="BB754" s="390"/>
    </row>
    <row r="755" spans="1:54" ht="24.95" customHeight="1">
      <c r="A755" s="322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28"/>
      <c r="AM755" s="329"/>
      <c r="AN755" s="25"/>
      <c r="AO755" s="24"/>
      <c r="AP755" s="258"/>
      <c r="AQ755" s="259"/>
      <c r="AR755" s="259"/>
      <c r="AS755" s="259"/>
      <c r="AT755" s="262"/>
      <c r="AU755" s="262"/>
      <c r="AV755" s="262"/>
      <c r="AW755" s="262"/>
      <c r="AX755" s="262"/>
      <c r="AY755" s="262"/>
      <c r="AZ755" s="262"/>
      <c r="BA755" s="317"/>
      <c r="BB755" s="390"/>
    </row>
    <row r="756" spans="1:54" ht="24.95" customHeight="1">
      <c r="A756" s="322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28"/>
      <c r="AM756" s="329"/>
      <c r="AN756" s="25"/>
      <c r="AO756" s="24"/>
      <c r="AP756" s="258"/>
      <c r="AQ756" s="259"/>
      <c r="AR756" s="259"/>
      <c r="AS756" s="259"/>
      <c r="AT756" s="262"/>
      <c r="AU756" s="262"/>
      <c r="AV756" s="262"/>
      <c r="AW756" s="262"/>
      <c r="AX756" s="262"/>
      <c r="AY756" s="262"/>
      <c r="AZ756" s="262"/>
      <c r="BA756" s="317"/>
      <c r="BB756" s="390"/>
    </row>
    <row r="757" spans="1:54" ht="24.95" customHeight="1">
      <c r="A757" s="322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28"/>
      <c r="AM757" s="329"/>
      <c r="AN757" s="25"/>
      <c r="AO757" s="24"/>
      <c r="AP757" s="258"/>
      <c r="AQ757" s="259"/>
      <c r="AR757" s="259"/>
      <c r="AS757" s="259"/>
      <c r="AT757" s="262"/>
      <c r="AU757" s="262"/>
      <c r="AV757" s="262"/>
      <c r="AW757" s="262"/>
      <c r="AX757" s="262"/>
      <c r="AY757" s="262"/>
      <c r="AZ757" s="262"/>
      <c r="BA757" s="317"/>
      <c r="BB757" s="390"/>
    </row>
    <row r="758" spans="1:54" ht="24.95" customHeight="1">
      <c r="A758" s="322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28"/>
      <c r="AM758" s="329"/>
      <c r="AN758" s="25"/>
      <c r="AO758" s="24"/>
      <c r="AP758" s="258"/>
      <c r="AQ758" s="259"/>
      <c r="AR758" s="259"/>
      <c r="AS758" s="259"/>
      <c r="AT758" s="262"/>
      <c r="AU758" s="262"/>
      <c r="AV758" s="262"/>
      <c r="AW758" s="262"/>
      <c r="AX758" s="262"/>
      <c r="AY758" s="262"/>
      <c r="AZ758" s="262"/>
      <c r="BA758" s="317"/>
      <c r="BB758" s="390"/>
    </row>
    <row r="759" spans="1:54" ht="24.95" customHeight="1">
      <c r="A759" s="322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28"/>
      <c r="AM759" s="329"/>
      <c r="AN759" s="25"/>
      <c r="AO759" s="24"/>
      <c r="AP759" s="258"/>
      <c r="AQ759" s="259"/>
      <c r="AR759" s="259"/>
      <c r="AS759" s="259"/>
      <c r="AT759" s="262"/>
      <c r="AU759" s="262"/>
      <c r="AV759" s="262"/>
      <c r="AW759" s="262"/>
      <c r="AX759" s="262"/>
      <c r="AY759" s="262"/>
      <c r="AZ759" s="262"/>
      <c r="BA759" s="317"/>
      <c r="BB759" s="390"/>
    </row>
    <row r="760" spans="1:54" ht="24.95" customHeight="1">
      <c r="A760" s="322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28"/>
      <c r="AM760" s="329"/>
      <c r="AN760" s="25"/>
      <c r="AO760" s="24"/>
      <c r="AP760" s="258"/>
      <c r="AQ760" s="259"/>
      <c r="AR760" s="259"/>
      <c r="AS760" s="259"/>
      <c r="AT760" s="262"/>
      <c r="AU760" s="262"/>
      <c r="AV760" s="262"/>
      <c r="AW760" s="262"/>
      <c r="AX760" s="262"/>
      <c r="AY760" s="262"/>
      <c r="AZ760" s="262"/>
      <c r="BA760" s="317"/>
      <c r="BB760" s="390"/>
    </row>
    <row r="761" spans="1:54" ht="24.95" customHeight="1">
      <c r="A761" s="322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28"/>
      <c r="AM761" s="329"/>
      <c r="AN761" s="25"/>
      <c r="AO761" s="24"/>
      <c r="AP761" s="258"/>
      <c r="AQ761" s="259"/>
      <c r="AR761" s="259"/>
      <c r="AS761" s="259"/>
      <c r="AT761" s="262"/>
      <c r="AU761" s="262"/>
      <c r="AV761" s="262"/>
      <c r="AW761" s="262"/>
      <c r="AX761" s="262"/>
      <c r="AY761" s="262"/>
      <c r="AZ761" s="262"/>
      <c r="BA761" s="317"/>
      <c r="BB761" s="390"/>
    </row>
    <row r="762" spans="1:54" ht="24.95" customHeight="1">
      <c r="A762" s="322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28"/>
      <c r="AM762" s="329"/>
      <c r="AN762" s="25"/>
      <c r="AO762" s="24"/>
      <c r="AP762" s="258"/>
      <c r="AQ762" s="259"/>
      <c r="AR762" s="259"/>
      <c r="AS762" s="259"/>
      <c r="AT762" s="262"/>
      <c r="AU762" s="262"/>
      <c r="AV762" s="262"/>
      <c r="AW762" s="262"/>
      <c r="AX762" s="262"/>
      <c r="AY762" s="262"/>
      <c r="AZ762" s="262"/>
      <c r="BA762" s="317"/>
      <c r="BB762" s="390"/>
    </row>
    <row r="763" spans="1:54" ht="24.95" customHeight="1">
      <c r="A763" s="322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28"/>
      <c r="AM763" s="329"/>
      <c r="AN763" s="25"/>
      <c r="AO763" s="24"/>
      <c r="AP763" s="258"/>
      <c r="AQ763" s="259"/>
      <c r="AR763" s="259"/>
      <c r="AS763" s="259"/>
      <c r="AT763" s="262"/>
      <c r="AU763" s="262"/>
      <c r="AV763" s="262"/>
      <c r="AW763" s="262"/>
      <c r="AX763" s="262"/>
      <c r="AY763" s="262"/>
      <c r="AZ763" s="262"/>
      <c r="BA763" s="317"/>
      <c r="BB763" s="390"/>
    </row>
    <row r="764" spans="1:54" ht="24.95" customHeight="1">
      <c r="A764" s="322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28"/>
      <c r="AM764" s="329"/>
      <c r="AN764" s="25"/>
      <c r="AO764" s="24"/>
      <c r="AP764" s="258"/>
      <c r="AQ764" s="259"/>
      <c r="AR764" s="259"/>
      <c r="AS764" s="259"/>
      <c r="AT764" s="262"/>
      <c r="AU764" s="262"/>
      <c r="AV764" s="262"/>
      <c r="AW764" s="262"/>
      <c r="AX764" s="262"/>
      <c r="AY764" s="262"/>
      <c r="AZ764" s="262"/>
      <c r="BA764" s="317"/>
      <c r="BB764" s="390"/>
    </row>
    <row r="765" spans="1:54" ht="24.95" customHeight="1">
      <c r="A765" s="322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28"/>
      <c r="AM765" s="329"/>
      <c r="AN765" s="25"/>
      <c r="AO765" s="24"/>
      <c r="AP765" s="258"/>
      <c r="AQ765" s="259"/>
      <c r="AR765" s="259"/>
      <c r="AS765" s="259"/>
      <c r="AT765" s="262"/>
      <c r="AU765" s="262"/>
      <c r="AV765" s="262"/>
      <c r="AW765" s="262"/>
      <c r="AX765" s="262"/>
      <c r="AY765" s="262"/>
      <c r="AZ765" s="262"/>
      <c r="BA765" s="317"/>
      <c r="BB765" s="390"/>
    </row>
    <row r="766" spans="1:54" ht="24.95" customHeight="1">
      <c r="A766" s="322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28"/>
      <c r="AM766" s="329"/>
      <c r="AN766" s="25"/>
      <c r="AO766" s="24"/>
      <c r="AP766" s="258"/>
      <c r="AQ766" s="259"/>
      <c r="AR766" s="259"/>
      <c r="AS766" s="259"/>
      <c r="AT766" s="262"/>
      <c r="AU766" s="262"/>
      <c r="AV766" s="262"/>
      <c r="AW766" s="262"/>
      <c r="AX766" s="262"/>
      <c r="AY766" s="262"/>
      <c r="AZ766" s="262"/>
      <c r="BA766" s="317"/>
      <c r="BB766" s="390"/>
    </row>
    <row r="767" spans="1:54" ht="24.95" customHeight="1">
      <c r="A767" s="322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28"/>
      <c r="AM767" s="329"/>
      <c r="AN767" s="25"/>
      <c r="AO767" s="24"/>
      <c r="AP767" s="258"/>
      <c r="AQ767" s="259"/>
      <c r="AR767" s="259"/>
      <c r="AS767" s="259"/>
      <c r="AT767" s="262"/>
      <c r="AU767" s="262"/>
      <c r="AV767" s="262"/>
      <c r="AW767" s="262"/>
      <c r="AX767" s="262"/>
      <c r="AY767" s="262"/>
      <c r="AZ767" s="262"/>
      <c r="BA767" s="317"/>
      <c r="BB767" s="390"/>
    </row>
    <row r="768" spans="1:54" ht="24.95" customHeight="1">
      <c r="A768" s="322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28"/>
      <c r="AM768" s="329"/>
      <c r="AN768" s="25"/>
      <c r="AO768" s="24"/>
      <c r="AP768" s="258"/>
      <c r="AQ768" s="259"/>
      <c r="AR768" s="259"/>
      <c r="AS768" s="259"/>
      <c r="AT768" s="262"/>
      <c r="AU768" s="262"/>
      <c r="AV768" s="262"/>
      <c r="AW768" s="262"/>
      <c r="AX768" s="262"/>
      <c r="AY768" s="262"/>
      <c r="AZ768" s="262"/>
      <c r="BA768" s="317"/>
      <c r="BB768" s="390"/>
    </row>
    <row r="769" spans="1:54" ht="24.95" customHeight="1">
      <c r="A769" s="322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28"/>
      <c r="AM769" s="329"/>
      <c r="AN769" s="25"/>
      <c r="AO769" s="24"/>
      <c r="AP769" s="258"/>
      <c r="AQ769" s="259"/>
      <c r="AR769" s="259"/>
      <c r="AS769" s="259"/>
      <c r="AT769" s="262"/>
      <c r="AU769" s="262"/>
      <c r="AV769" s="262"/>
      <c r="AW769" s="262"/>
      <c r="AX769" s="262"/>
      <c r="AY769" s="262"/>
      <c r="AZ769" s="262"/>
      <c r="BA769" s="317"/>
      <c r="BB769" s="390"/>
    </row>
    <row r="770" spans="1:54" ht="24.95" customHeight="1">
      <c r="A770" s="322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28"/>
      <c r="AM770" s="329"/>
      <c r="AN770" s="25"/>
      <c r="AO770" s="24"/>
      <c r="AP770" s="258"/>
      <c r="AQ770" s="259"/>
      <c r="AR770" s="259"/>
      <c r="AS770" s="259"/>
      <c r="AT770" s="262"/>
      <c r="AU770" s="262"/>
      <c r="AV770" s="262"/>
      <c r="AW770" s="262"/>
      <c r="AX770" s="262"/>
      <c r="AY770" s="262"/>
      <c r="AZ770" s="262"/>
      <c r="BA770" s="317"/>
      <c r="BB770" s="390"/>
    </row>
    <row r="771" spans="1:54" ht="24.95" customHeight="1">
      <c r="A771" s="322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28"/>
      <c r="AM771" s="329"/>
      <c r="AN771" s="25"/>
      <c r="AO771" s="24"/>
      <c r="AP771" s="258"/>
      <c r="AQ771" s="259"/>
      <c r="AR771" s="259"/>
      <c r="AS771" s="259"/>
      <c r="AT771" s="262"/>
      <c r="AU771" s="262"/>
      <c r="AV771" s="262"/>
      <c r="AW771" s="262"/>
      <c r="AX771" s="262"/>
      <c r="AY771" s="262"/>
      <c r="AZ771" s="262"/>
      <c r="BA771" s="317"/>
      <c r="BB771" s="390"/>
    </row>
    <row r="772" spans="1:54" ht="24.95" customHeight="1">
      <c r="A772" s="322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28"/>
      <c r="AM772" s="329"/>
      <c r="AN772" s="25"/>
      <c r="AO772" s="24"/>
      <c r="AP772" s="258"/>
      <c r="AQ772" s="259"/>
      <c r="AR772" s="259"/>
      <c r="AS772" s="259"/>
      <c r="AT772" s="262"/>
      <c r="AU772" s="262"/>
      <c r="AV772" s="262"/>
      <c r="AW772" s="262"/>
      <c r="AX772" s="262"/>
      <c r="AY772" s="262"/>
      <c r="AZ772" s="262"/>
      <c r="BA772" s="317"/>
      <c r="BB772" s="390"/>
    </row>
    <row r="773" spans="1:54" ht="24.95" customHeight="1">
      <c r="A773" s="322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28"/>
      <c r="AM773" s="329"/>
      <c r="AN773" s="25"/>
      <c r="AO773" s="24"/>
      <c r="AP773" s="258"/>
      <c r="AQ773" s="259"/>
      <c r="AR773" s="259"/>
      <c r="AS773" s="259"/>
      <c r="AT773" s="262"/>
      <c r="AU773" s="262"/>
      <c r="AV773" s="262"/>
      <c r="AW773" s="262"/>
      <c r="AX773" s="262"/>
      <c r="AY773" s="262"/>
      <c r="AZ773" s="262"/>
      <c r="BA773" s="317"/>
      <c r="BB773" s="390"/>
    </row>
    <row r="774" spans="1:54" ht="24.95" customHeight="1">
      <c r="A774" s="322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28"/>
      <c r="AM774" s="329"/>
      <c r="AN774" s="25"/>
      <c r="AO774" s="24"/>
      <c r="AP774" s="258"/>
      <c r="AQ774" s="259"/>
      <c r="AR774" s="259"/>
      <c r="AS774" s="259"/>
      <c r="AT774" s="262"/>
      <c r="AU774" s="262"/>
      <c r="AV774" s="262"/>
      <c r="AW774" s="262"/>
      <c r="AX774" s="262"/>
      <c r="AY774" s="262"/>
      <c r="AZ774" s="262"/>
      <c r="BA774" s="317"/>
      <c r="BB774" s="390"/>
    </row>
    <row r="775" spans="1:54" ht="24.95" customHeight="1">
      <c r="A775" s="322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28"/>
      <c r="AM775" s="329"/>
      <c r="AN775" s="25"/>
      <c r="AO775" s="24"/>
      <c r="AP775" s="258"/>
      <c r="AQ775" s="259"/>
      <c r="AR775" s="259"/>
      <c r="AS775" s="259"/>
      <c r="AT775" s="262"/>
      <c r="AU775" s="262"/>
      <c r="AV775" s="262"/>
      <c r="AW775" s="262"/>
      <c r="AX775" s="262"/>
      <c r="AY775" s="262"/>
      <c r="AZ775" s="262"/>
      <c r="BA775" s="317"/>
      <c r="BB775" s="390"/>
    </row>
    <row r="776" spans="1:54" ht="24.95" customHeight="1">
      <c r="A776" s="322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28"/>
      <c r="AM776" s="329"/>
      <c r="AN776" s="25"/>
      <c r="AO776" s="24"/>
      <c r="AP776" s="258"/>
      <c r="AQ776" s="259"/>
      <c r="AR776" s="259"/>
      <c r="AS776" s="259"/>
      <c r="AT776" s="262"/>
      <c r="AU776" s="262"/>
      <c r="AV776" s="262"/>
      <c r="AW776" s="262"/>
      <c r="AX776" s="262"/>
      <c r="AY776" s="262"/>
      <c r="AZ776" s="262"/>
      <c r="BA776" s="317"/>
      <c r="BB776" s="390"/>
    </row>
    <row r="777" spans="1:54" ht="24.95" customHeight="1">
      <c r="A777" s="322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28"/>
      <c r="AM777" s="329"/>
      <c r="AN777" s="25"/>
      <c r="AO777" s="24"/>
      <c r="AP777" s="258"/>
      <c r="AQ777" s="259"/>
      <c r="AR777" s="259"/>
      <c r="AS777" s="259"/>
      <c r="AT777" s="262"/>
      <c r="AU777" s="262"/>
      <c r="AV777" s="262"/>
      <c r="AW777" s="262"/>
      <c r="AX777" s="262"/>
      <c r="AY777" s="262"/>
      <c r="AZ777" s="262"/>
      <c r="BA777" s="317"/>
      <c r="BB777" s="390"/>
    </row>
    <row r="778" spans="1:54" ht="24.95" customHeight="1">
      <c r="A778" s="322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28"/>
      <c r="AM778" s="329"/>
      <c r="AN778" s="25"/>
      <c r="AO778" s="24"/>
      <c r="AP778" s="258"/>
      <c r="AQ778" s="259"/>
      <c r="AR778" s="259"/>
      <c r="AS778" s="259"/>
      <c r="AT778" s="262"/>
      <c r="AU778" s="262"/>
      <c r="AV778" s="262"/>
      <c r="AW778" s="262"/>
      <c r="AX778" s="262"/>
      <c r="AY778" s="262"/>
      <c r="AZ778" s="262"/>
      <c r="BA778" s="317"/>
      <c r="BB778" s="390"/>
    </row>
    <row r="779" spans="1:54" ht="24.95" customHeight="1">
      <c r="A779" s="322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28"/>
      <c r="AM779" s="329"/>
      <c r="AN779" s="25"/>
      <c r="AO779" s="24"/>
      <c r="AP779" s="258"/>
      <c r="AQ779" s="259"/>
      <c r="AR779" s="259"/>
      <c r="AS779" s="259"/>
      <c r="AT779" s="262"/>
      <c r="AU779" s="262"/>
      <c r="AV779" s="262"/>
      <c r="AW779" s="262"/>
      <c r="AX779" s="262"/>
      <c r="AY779" s="262"/>
      <c r="AZ779" s="262"/>
      <c r="BA779" s="317"/>
      <c r="BB779" s="390"/>
    </row>
    <row r="780" spans="1:54" ht="24.95" customHeight="1">
      <c r="A780" s="322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28"/>
      <c r="AM780" s="329"/>
      <c r="AN780" s="25"/>
      <c r="AO780" s="24"/>
      <c r="AP780" s="258"/>
      <c r="AQ780" s="259"/>
      <c r="AR780" s="259"/>
      <c r="AS780" s="259"/>
      <c r="AT780" s="262"/>
      <c r="AU780" s="262"/>
      <c r="AV780" s="262"/>
      <c r="AW780" s="262"/>
      <c r="AX780" s="262"/>
      <c r="AY780" s="262"/>
      <c r="AZ780" s="262"/>
      <c r="BA780" s="317"/>
      <c r="BB780" s="390"/>
    </row>
    <row r="781" spans="1:54" ht="24.95" customHeight="1">
      <c r="A781" s="322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28"/>
      <c r="AM781" s="329"/>
      <c r="AN781" s="25"/>
      <c r="AO781" s="24"/>
      <c r="AP781" s="258"/>
      <c r="AQ781" s="259"/>
      <c r="AR781" s="259"/>
      <c r="AS781" s="259"/>
      <c r="AT781" s="262"/>
      <c r="AU781" s="262"/>
      <c r="AV781" s="262"/>
      <c r="AW781" s="262"/>
      <c r="AX781" s="262"/>
      <c r="AY781" s="262"/>
      <c r="AZ781" s="262"/>
      <c r="BA781" s="317"/>
      <c r="BB781" s="390"/>
    </row>
    <row r="782" spans="1:54" ht="24.95" customHeight="1">
      <c r="A782" s="322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28"/>
      <c r="AM782" s="329"/>
      <c r="AN782" s="25"/>
      <c r="AO782" s="24"/>
      <c r="AP782" s="258"/>
      <c r="AQ782" s="259"/>
      <c r="AR782" s="259"/>
      <c r="AS782" s="259"/>
      <c r="AT782" s="262"/>
      <c r="AU782" s="262"/>
      <c r="AV782" s="262"/>
      <c r="AW782" s="262"/>
      <c r="AX782" s="262"/>
      <c r="AY782" s="262"/>
      <c r="AZ782" s="262"/>
      <c r="BA782" s="317"/>
      <c r="BB782" s="390"/>
    </row>
    <row r="783" spans="1:54" ht="24.95" customHeight="1">
      <c r="A783" s="322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28"/>
      <c r="AM783" s="329"/>
      <c r="AN783" s="25"/>
      <c r="AO783" s="24"/>
      <c r="AP783" s="258"/>
      <c r="AQ783" s="259"/>
      <c r="AR783" s="259"/>
      <c r="AS783" s="259"/>
      <c r="AT783" s="262"/>
      <c r="AU783" s="262"/>
      <c r="AV783" s="262"/>
      <c r="AW783" s="262"/>
      <c r="AX783" s="262"/>
      <c r="AY783" s="262"/>
      <c r="AZ783" s="262"/>
      <c r="BA783" s="317"/>
      <c r="BB783" s="390"/>
    </row>
    <row r="784" spans="1:54" ht="24.95" customHeight="1">
      <c r="A784" s="322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28"/>
      <c r="AM784" s="329"/>
      <c r="AN784" s="25"/>
      <c r="AO784" s="24"/>
      <c r="AP784" s="258"/>
      <c r="AQ784" s="259"/>
      <c r="AR784" s="259"/>
      <c r="AS784" s="259"/>
      <c r="AT784" s="262"/>
      <c r="AU784" s="262"/>
      <c r="AV784" s="262"/>
      <c r="AW784" s="262"/>
      <c r="AX784" s="262"/>
      <c r="AY784" s="262"/>
      <c r="AZ784" s="262"/>
      <c r="BA784" s="317"/>
      <c r="BB784" s="390"/>
    </row>
    <row r="785" spans="1:54" ht="24.95" customHeight="1">
      <c r="A785" s="322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28"/>
      <c r="AM785" s="329"/>
      <c r="AN785" s="25"/>
      <c r="AO785" s="24"/>
      <c r="AP785" s="258"/>
      <c r="AQ785" s="259"/>
      <c r="AR785" s="259"/>
      <c r="AS785" s="259"/>
      <c r="AT785" s="262"/>
      <c r="AU785" s="262"/>
      <c r="AV785" s="262"/>
      <c r="AW785" s="262"/>
      <c r="AX785" s="262"/>
      <c r="AY785" s="262"/>
      <c r="AZ785" s="262"/>
      <c r="BA785" s="317"/>
      <c r="BB785" s="390"/>
    </row>
    <row r="786" spans="1:54" ht="24.95" customHeight="1">
      <c r="A786" s="322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28"/>
      <c r="AM786" s="329"/>
      <c r="AN786" s="25"/>
      <c r="AO786" s="24"/>
      <c r="AP786" s="258"/>
      <c r="AQ786" s="259"/>
      <c r="AR786" s="259"/>
      <c r="AS786" s="259"/>
      <c r="AT786" s="262"/>
      <c r="AU786" s="262"/>
      <c r="AV786" s="262"/>
      <c r="AW786" s="262"/>
      <c r="AX786" s="262"/>
      <c r="AY786" s="262"/>
      <c r="AZ786" s="262"/>
      <c r="BA786" s="317"/>
      <c r="BB786" s="390"/>
    </row>
    <row r="787" spans="1:54" ht="24.95" customHeight="1">
      <c r="A787" s="322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28"/>
      <c r="AM787" s="329"/>
      <c r="AN787" s="25"/>
      <c r="AO787" s="24"/>
      <c r="AP787" s="258"/>
      <c r="AQ787" s="259"/>
      <c r="AR787" s="259"/>
      <c r="AS787" s="259"/>
      <c r="AT787" s="262"/>
      <c r="AU787" s="262"/>
      <c r="AV787" s="262"/>
      <c r="AW787" s="262"/>
      <c r="AX787" s="262"/>
      <c r="AY787" s="262"/>
      <c r="AZ787" s="262"/>
      <c r="BA787" s="317"/>
      <c r="BB787" s="390"/>
    </row>
    <row r="788" spans="1:54" ht="24.95" customHeight="1">
      <c r="A788" s="322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28"/>
      <c r="AM788" s="329"/>
      <c r="AN788" s="25"/>
      <c r="AO788" s="24"/>
      <c r="AP788" s="258"/>
      <c r="AQ788" s="259"/>
      <c r="AR788" s="259"/>
      <c r="AS788" s="259"/>
      <c r="AT788" s="262"/>
      <c r="AU788" s="262"/>
      <c r="AV788" s="262"/>
      <c r="AW788" s="262"/>
      <c r="AX788" s="262"/>
      <c r="AY788" s="262"/>
      <c r="AZ788" s="262"/>
      <c r="BA788" s="317"/>
      <c r="BB788" s="390"/>
    </row>
    <row r="789" spans="1:54" ht="24.95" customHeight="1">
      <c r="A789" s="322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28"/>
      <c r="AM789" s="329"/>
      <c r="AN789" s="25"/>
      <c r="AO789" s="24"/>
      <c r="AP789" s="258"/>
      <c r="AQ789" s="259"/>
      <c r="AR789" s="259"/>
      <c r="AS789" s="259"/>
      <c r="AT789" s="262"/>
      <c r="AU789" s="262"/>
      <c r="AV789" s="262"/>
      <c r="AW789" s="262"/>
      <c r="AX789" s="262"/>
      <c r="AY789" s="262"/>
      <c r="AZ789" s="262"/>
      <c r="BA789" s="317"/>
      <c r="BB789" s="390"/>
    </row>
    <row r="790" spans="1:54" ht="24.95" customHeight="1">
      <c r="A790" s="322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28"/>
      <c r="AM790" s="329"/>
      <c r="AN790" s="25"/>
      <c r="AO790" s="24"/>
      <c r="AP790" s="258"/>
      <c r="AQ790" s="259"/>
      <c r="AR790" s="259"/>
      <c r="AS790" s="259"/>
      <c r="AT790" s="262"/>
      <c r="AU790" s="262"/>
      <c r="AV790" s="262"/>
      <c r="AW790" s="262"/>
      <c r="AX790" s="262"/>
      <c r="AY790" s="262"/>
      <c r="AZ790" s="262"/>
      <c r="BA790" s="317"/>
      <c r="BB790" s="390"/>
    </row>
    <row r="791" spans="1:54" ht="24.95" customHeight="1">
      <c r="A791" s="322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28"/>
      <c r="AM791" s="329"/>
      <c r="AN791" s="25"/>
      <c r="AO791" s="24"/>
      <c r="AP791" s="258"/>
      <c r="AQ791" s="259"/>
      <c r="AR791" s="259"/>
      <c r="AS791" s="259"/>
      <c r="AT791" s="262"/>
      <c r="AU791" s="262"/>
      <c r="AV791" s="262"/>
      <c r="AW791" s="262"/>
      <c r="AX791" s="262"/>
      <c r="AY791" s="262"/>
      <c r="AZ791" s="262"/>
      <c r="BA791" s="317"/>
      <c r="BB791" s="390"/>
    </row>
    <row r="792" spans="1:54" ht="24.95" customHeight="1">
      <c r="A792" s="322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28"/>
      <c r="AM792" s="329"/>
      <c r="AN792" s="25"/>
      <c r="AO792" s="24"/>
      <c r="AP792" s="258"/>
      <c r="AQ792" s="259"/>
      <c r="AR792" s="259"/>
      <c r="AS792" s="259"/>
      <c r="AT792" s="262"/>
      <c r="AU792" s="262"/>
      <c r="AV792" s="262"/>
      <c r="AW792" s="262"/>
      <c r="AX792" s="262"/>
      <c r="AY792" s="262"/>
      <c r="AZ792" s="262"/>
      <c r="BA792" s="317"/>
      <c r="BB792" s="390"/>
    </row>
    <row r="793" spans="1:54" ht="24.95" customHeight="1">
      <c r="A793" s="322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28"/>
      <c r="AM793" s="329"/>
      <c r="AN793" s="25"/>
      <c r="AO793" s="24"/>
      <c r="AP793" s="258"/>
      <c r="AQ793" s="259"/>
      <c r="AR793" s="259"/>
      <c r="AS793" s="259"/>
      <c r="AT793" s="262"/>
      <c r="AU793" s="262"/>
      <c r="AV793" s="262"/>
      <c r="AW793" s="262"/>
      <c r="AX793" s="262"/>
      <c r="AY793" s="262"/>
      <c r="AZ793" s="262"/>
      <c r="BA793" s="317"/>
      <c r="BB793" s="390"/>
    </row>
    <row r="794" spans="1:54" ht="24.95" customHeight="1">
      <c r="A794" s="322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28"/>
      <c r="AM794" s="329"/>
      <c r="AN794" s="25"/>
      <c r="AO794" s="24"/>
      <c r="AP794" s="258"/>
      <c r="AQ794" s="259"/>
      <c r="AR794" s="259"/>
      <c r="AS794" s="259"/>
      <c r="AT794" s="262"/>
      <c r="AU794" s="262"/>
      <c r="AV794" s="262"/>
      <c r="AW794" s="262"/>
      <c r="AX794" s="262"/>
      <c r="AY794" s="262"/>
      <c r="AZ794" s="262"/>
      <c r="BA794" s="317"/>
      <c r="BB794" s="390"/>
    </row>
    <row r="795" spans="1:54" ht="24.95" customHeight="1">
      <c r="A795" s="322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28"/>
      <c r="AM795" s="329"/>
      <c r="AN795" s="25"/>
      <c r="AO795" s="24"/>
      <c r="AP795" s="258"/>
      <c r="AQ795" s="259"/>
      <c r="AR795" s="259"/>
      <c r="AS795" s="259"/>
      <c r="AT795" s="262"/>
      <c r="AU795" s="262"/>
      <c r="AV795" s="262"/>
      <c r="AW795" s="262"/>
      <c r="AX795" s="262"/>
      <c r="AY795" s="262"/>
      <c r="AZ795" s="262"/>
      <c r="BA795" s="317"/>
      <c r="BB795" s="390"/>
    </row>
    <row r="796" spans="1:54" ht="24.95" customHeight="1">
      <c r="A796" s="322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28"/>
      <c r="AM796" s="329"/>
      <c r="AN796" s="25"/>
      <c r="AO796" s="24"/>
      <c r="AP796" s="258"/>
      <c r="AQ796" s="259"/>
      <c r="AR796" s="259"/>
      <c r="AS796" s="259"/>
      <c r="AT796" s="262"/>
      <c r="AU796" s="262"/>
      <c r="AV796" s="262"/>
      <c r="AW796" s="262"/>
      <c r="AX796" s="262"/>
      <c r="AY796" s="262"/>
      <c r="AZ796" s="262"/>
      <c r="BA796" s="317"/>
      <c r="BB796" s="390"/>
    </row>
    <row r="797" spans="1:54" ht="24.95" customHeight="1">
      <c r="A797" s="322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28"/>
      <c r="AM797" s="329"/>
      <c r="AN797" s="25"/>
      <c r="AO797" s="24"/>
      <c r="AP797" s="258"/>
      <c r="AQ797" s="259"/>
      <c r="AR797" s="259"/>
      <c r="AS797" s="259"/>
      <c r="AT797" s="262"/>
      <c r="AU797" s="262"/>
      <c r="AV797" s="262"/>
      <c r="AW797" s="262"/>
      <c r="AX797" s="262"/>
      <c r="AY797" s="262"/>
      <c r="AZ797" s="262"/>
      <c r="BA797" s="317"/>
      <c r="BB797" s="390"/>
    </row>
    <row r="798" spans="1:54" ht="24.95" customHeight="1">
      <c r="A798" s="322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28"/>
      <c r="AM798" s="329"/>
      <c r="AN798" s="25"/>
      <c r="AO798" s="24"/>
      <c r="AP798" s="258"/>
      <c r="AQ798" s="259"/>
      <c r="AR798" s="259"/>
      <c r="AS798" s="259"/>
      <c r="AT798" s="262"/>
      <c r="AU798" s="262"/>
      <c r="AV798" s="262"/>
      <c r="AW798" s="262"/>
      <c r="AX798" s="262"/>
      <c r="AY798" s="262"/>
      <c r="AZ798" s="262"/>
      <c r="BA798" s="317"/>
      <c r="BB798" s="390"/>
    </row>
    <row r="799" spans="1:54" ht="24.95" customHeight="1">
      <c r="A799" s="322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28"/>
      <c r="AM799" s="329"/>
      <c r="AN799" s="25"/>
      <c r="AO799" s="24"/>
      <c r="AP799" s="258"/>
      <c r="AQ799" s="259"/>
      <c r="AR799" s="259"/>
      <c r="AS799" s="259"/>
      <c r="AT799" s="262"/>
      <c r="AU799" s="262"/>
      <c r="AV799" s="262"/>
      <c r="AW799" s="262"/>
      <c r="AX799" s="262"/>
      <c r="AY799" s="262"/>
      <c r="AZ799" s="262"/>
      <c r="BA799" s="317"/>
      <c r="BB799" s="390"/>
    </row>
    <row r="800" spans="1:54" ht="24.95" customHeight="1">
      <c r="A800" s="322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28"/>
      <c r="AM800" s="329"/>
      <c r="AN800" s="25"/>
      <c r="AO800" s="24"/>
      <c r="AP800" s="258"/>
      <c r="AQ800" s="259"/>
      <c r="AR800" s="259"/>
      <c r="AS800" s="259"/>
      <c r="AT800" s="262"/>
      <c r="AU800" s="262"/>
      <c r="AV800" s="262"/>
      <c r="AW800" s="262"/>
      <c r="AX800" s="262"/>
      <c r="AY800" s="262"/>
      <c r="AZ800" s="262"/>
      <c r="BA800" s="317"/>
      <c r="BB800" s="390"/>
    </row>
    <row r="801" spans="1:54" ht="24.95" customHeight="1">
      <c r="A801" s="322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28"/>
      <c r="AM801" s="329"/>
      <c r="AN801" s="25"/>
      <c r="AO801" s="24"/>
      <c r="AP801" s="258"/>
      <c r="AQ801" s="259"/>
      <c r="AR801" s="259"/>
      <c r="AS801" s="259"/>
      <c r="AT801" s="262"/>
      <c r="AU801" s="262"/>
      <c r="AV801" s="262"/>
      <c r="AW801" s="262"/>
      <c r="AX801" s="262"/>
      <c r="AY801" s="262"/>
      <c r="AZ801" s="262"/>
      <c r="BA801" s="317"/>
      <c r="BB801" s="390"/>
    </row>
    <row r="802" spans="1:54" ht="24.95" customHeight="1">
      <c r="A802" s="322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28"/>
      <c r="AM802" s="329"/>
      <c r="AN802" s="25"/>
      <c r="AO802" s="24"/>
      <c r="AP802" s="258"/>
      <c r="AQ802" s="259"/>
      <c r="AR802" s="259"/>
      <c r="AS802" s="259"/>
      <c r="AT802" s="262"/>
      <c r="AU802" s="262"/>
      <c r="AV802" s="262"/>
      <c r="AW802" s="262"/>
      <c r="AX802" s="262"/>
      <c r="AY802" s="262"/>
      <c r="AZ802" s="262"/>
      <c r="BA802" s="317"/>
      <c r="BB802" s="390"/>
    </row>
    <row r="803" spans="1:54" ht="24.95" customHeight="1">
      <c r="A803" s="322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28"/>
      <c r="AM803" s="329"/>
      <c r="AN803" s="25"/>
      <c r="AO803" s="24"/>
      <c r="AP803" s="258"/>
      <c r="AQ803" s="259"/>
      <c r="AR803" s="259"/>
      <c r="AS803" s="259"/>
      <c r="AT803" s="262"/>
      <c r="AU803" s="262"/>
      <c r="AV803" s="262"/>
      <c r="AW803" s="262"/>
      <c r="AX803" s="262"/>
      <c r="AY803" s="262"/>
      <c r="AZ803" s="262"/>
      <c r="BA803" s="317"/>
      <c r="BB803" s="390"/>
    </row>
    <row r="804" spans="1:54" ht="24.95" customHeight="1">
      <c r="A804" s="322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28"/>
      <c r="AM804" s="329"/>
      <c r="AN804" s="25"/>
      <c r="AO804" s="24"/>
      <c r="AP804" s="258"/>
      <c r="AQ804" s="259"/>
      <c r="AR804" s="259"/>
      <c r="AS804" s="259"/>
      <c r="AT804" s="262"/>
      <c r="AU804" s="262"/>
      <c r="AV804" s="262"/>
      <c r="AW804" s="262"/>
      <c r="AX804" s="262"/>
      <c r="AY804" s="262"/>
      <c r="AZ804" s="262"/>
      <c r="BA804" s="317"/>
      <c r="BB804" s="390"/>
    </row>
    <row r="805" spans="1:54" ht="24.95" customHeight="1">
      <c r="A805" s="322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28"/>
      <c r="AM805" s="329"/>
      <c r="AN805" s="25"/>
      <c r="AO805" s="24"/>
      <c r="AP805" s="258"/>
      <c r="AQ805" s="259"/>
      <c r="AR805" s="259"/>
      <c r="AS805" s="259"/>
      <c r="AT805" s="262"/>
      <c r="AU805" s="262"/>
      <c r="AV805" s="262"/>
      <c r="AW805" s="262"/>
      <c r="AX805" s="262"/>
      <c r="AY805" s="262"/>
      <c r="AZ805" s="262"/>
      <c r="BA805" s="317"/>
      <c r="BB805" s="390"/>
    </row>
    <row r="806" spans="1:54" ht="24.95" customHeight="1">
      <c r="A806" s="322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28"/>
      <c r="AM806" s="329"/>
      <c r="AN806" s="25"/>
      <c r="AO806" s="24"/>
      <c r="AP806" s="258"/>
      <c r="AQ806" s="259"/>
      <c r="AR806" s="259"/>
      <c r="AS806" s="259"/>
      <c r="AT806" s="262"/>
      <c r="AU806" s="262"/>
      <c r="AV806" s="262"/>
      <c r="AW806" s="262"/>
      <c r="AX806" s="262"/>
      <c r="AY806" s="262"/>
      <c r="AZ806" s="262"/>
      <c r="BA806" s="317"/>
      <c r="BB806" s="390"/>
    </row>
    <row r="807" spans="1:54" ht="24.95" customHeight="1">
      <c r="A807" s="322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28"/>
      <c r="AM807" s="329"/>
      <c r="AN807" s="25"/>
      <c r="AO807" s="24"/>
      <c r="AP807" s="258"/>
      <c r="AQ807" s="259"/>
      <c r="AR807" s="259"/>
      <c r="AS807" s="259"/>
      <c r="AT807" s="262"/>
      <c r="AU807" s="262"/>
      <c r="AV807" s="262"/>
      <c r="AW807" s="262"/>
      <c r="AX807" s="262"/>
      <c r="AY807" s="262"/>
      <c r="AZ807" s="262"/>
      <c r="BA807" s="317"/>
      <c r="BB807" s="390"/>
    </row>
    <row r="808" spans="1:54" ht="24.95" customHeight="1">
      <c r="A808" s="322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28"/>
      <c r="AM808" s="329"/>
      <c r="AN808" s="25"/>
      <c r="AO808" s="24"/>
      <c r="AP808" s="258"/>
      <c r="AQ808" s="259"/>
      <c r="AR808" s="259"/>
      <c r="AS808" s="259"/>
      <c r="AT808" s="262"/>
      <c r="AU808" s="262"/>
      <c r="AV808" s="262"/>
      <c r="AW808" s="262"/>
      <c r="AX808" s="262"/>
      <c r="AY808" s="262"/>
      <c r="AZ808" s="262"/>
      <c r="BA808" s="317"/>
      <c r="BB808" s="390"/>
    </row>
    <row r="809" spans="1:54" ht="24.95" customHeight="1">
      <c r="A809" s="322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28"/>
      <c r="AM809" s="329"/>
      <c r="AN809" s="25"/>
      <c r="AO809" s="24"/>
      <c r="AP809" s="258"/>
      <c r="AQ809" s="259"/>
      <c r="AR809" s="259"/>
      <c r="AS809" s="259"/>
      <c r="AT809" s="262"/>
      <c r="AU809" s="262"/>
      <c r="AV809" s="262"/>
      <c r="AW809" s="262"/>
      <c r="AX809" s="262"/>
      <c r="AY809" s="262"/>
      <c r="AZ809" s="262"/>
      <c r="BA809" s="317"/>
      <c r="BB809" s="390"/>
    </row>
    <row r="810" spans="1:54" ht="24.95" customHeight="1">
      <c r="A810" s="322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28"/>
      <c r="AM810" s="329"/>
      <c r="AN810" s="25"/>
      <c r="AO810" s="24"/>
      <c r="AP810" s="258"/>
      <c r="AQ810" s="259"/>
      <c r="AR810" s="259"/>
      <c r="AS810" s="259"/>
      <c r="AT810" s="262"/>
      <c r="AU810" s="262"/>
      <c r="AV810" s="262"/>
      <c r="AW810" s="262"/>
      <c r="AX810" s="262"/>
      <c r="AY810" s="262"/>
      <c r="AZ810" s="262"/>
      <c r="BA810" s="317"/>
      <c r="BB810" s="390"/>
    </row>
    <row r="811" spans="1:54" ht="24.95" customHeight="1">
      <c r="A811" s="322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28"/>
      <c r="AM811" s="329"/>
      <c r="AN811" s="25"/>
      <c r="AO811" s="24"/>
      <c r="AP811" s="258"/>
      <c r="AQ811" s="259"/>
      <c r="AR811" s="259"/>
      <c r="AS811" s="259"/>
      <c r="AT811" s="262"/>
      <c r="AU811" s="262"/>
      <c r="AV811" s="262"/>
      <c r="AW811" s="262"/>
      <c r="AX811" s="262"/>
      <c r="AY811" s="262"/>
      <c r="AZ811" s="262"/>
      <c r="BA811" s="317"/>
      <c r="BB811" s="390"/>
    </row>
    <row r="812" spans="1:54" ht="24.95" customHeight="1">
      <c r="A812" s="322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28"/>
      <c r="AM812" s="329"/>
      <c r="AN812" s="25"/>
      <c r="AO812" s="24"/>
      <c r="AP812" s="258"/>
      <c r="AQ812" s="259"/>
      <c r="AR812" s="259"/>
      <c r="AS812" s="259"/>
      <c r="AT812" s="262"/>
      <c r="AU812" s="262"/>
      <c r="AV812" s="262"/>
      <c r="AW812" s="262"/>
      <c r="AX812" s="262"/>
      <c r="AY812" s="262"/>
      <c r="AZ812" s="262"/>
      <c r="BA812" s="317"/>
      <c r="BB812" s="390"/>
    </row>
    <row r="813" spans="1:54" ht="24.95" customHeight="1">
      <c r="A813" s="322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28"/>
      <c r="AM813" s="329"/>
      <c r="AN813" s="25"/>
      <c r="AO813" s="24"/>
      <c r="AP813" s="258"/>
      <c r="AQ813" s="259"/>
      <c r="AR813" s="259"/>
      <c r="AS813" s="259"/>
      <c r="AT813" s="262"/>
      <c r="AU813" s="262"/>
      <c r="AV813" s="262"/>
      <c r="AW813" s="262"/>
      <c r="AX813" s="262"/>
      <c r="AY813" s="262"/>
      <c r="AZ813" s="262"/>
      <c r="BA813" s="317"/>
      <c r="BB813" s="390"/>
    </row>
    <row r="814" spans="1:54" ht="24.95" customHeight="1">
      <c r="A814" s="322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28"/>
      <c r="AM814" s="329"/>
      <c r="AN814" s="25"/>
      <c r="AO814" s="24"/>
      <c r="AP814" s="258"/>
      <c r="AQ814" s="259"/>
      <c r="AR814" s="259"/>
      <c r="AS814" s="259"/>
      <c r="AT814" s="262"/>
      <c r="AU814" s="262"/>
      <c r="AV814" s="262"/>
      <c r="AW814" s="262"/>
      <c r="AX814" s="262"/>
      <c r="AY814" s="262"/>
      <c r="AZ814" s="262"/>
      <c r="BA814" s="317"/>
      <c r="BB814" s="390"/>
    </row>
    <row r="815" spans="1:54" ht="24.95" customHeight="1">
      <c r="A815" s="322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28"/>
      <c r="AM815" s="329"/>
      <c r="AN815" s="25"/>
      <c r="AO815" s="24"/>
      <c r="AP815" s="258"/>
      <c r="AQ815" s="259"/>
      <c r="AR815" s="259"/>
      <c r="AS815" s="259"/>
      <c r="AT815" s="262"/>
      <c r="AU815" s="262"/>
      <c r="AV815" s="262"/>
      <c r="AW815" s="262"/>
      <c r="AX815" s="262"/>
      <c r="AY815" s="262"/>
      <c r="AZ815" s="262"/>
      <c r="BA815" s="317"/>
      <c r="BB815" s="390"/>
    </row>
    <row r="816" spans="1:54" ht="24.95" customHeight="1">
      <c r="A816" s="322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28"/>
      <c r="AM816" s="329"/>
      <c r="AN816" s="25"/>
      <c r="AO816" s="24"/>
      <c r="AP816" s="258"/>
      <c r="AQ816" s="259"/>
      <c r="AR816" s="259"/>
      <c r="AS816" s="259"/>
      <c r="AT816" s="262"/>
      <c r="AU816" s="262"/>
      <c r="AV816" s="262"/>
      <c r="AW816" s="262"/>
      <c r="AX816" s="262"/>
      <c r="AY816" s="262"/>
      <c r="AZ816" s="262"/>
      <c r="BA816" s="317"/>
      <c r="BB816" s="390"/>
    </row>
    <row r="817" spans="1:54" ht="24.95" customHeight="1">
      <c r="A817" s="322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28"/>
      <c r="AM817" s="329"/>
      <c r="AN817" s="25"/>
      <c r="AO817" s="24"/>
      <c r="AP817" s="258"/>
      <c r="AQ817" s="259"/>
      <c r="AR817" s="259"/>
      <c r="AS817" s="259"/>
      <c r="AT817" s="262"/>
      <c r="AU817" s="262"/>
      <c r="AV817" s="262"/>
      <c r="AW817" s="262"/>
      <c r="AX817" s="262"/>
      <c r="AY817" s="262"/>
      <c r="AZ817" s="262"/>
      <c r="BA817" s="317"/>
      <c r="BB817" s="390"/>
    </row>
    <row r="818" spans="1:54" ht="24.95" customHeight="1">
      <c r="A818" s="322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28"/>
      <c r="AM818" s="329"/>
      <c r="AN818" s="25"/>
      <c r="AO818" s="24"/>
      <c r="AP818" s="258"/>
      <c r="AQ818" s="259"/>
      <c r="AR818" s="259"/>
      <c r="AS818" s="259"/>
      <c r="AT818" s="262"/>
      <c r="AU818" s="262"/>
      <c r="AV818" s="262"/>
      <c r="AW818" s="262"/>
      <c r="AX818" s="262"/>
      <c r="AY818" s="262"/>
      <c r="AZ818" s="262"/>
      <c r="BA818" s="317"/>
      <c r="BB818" s="390"/>
    </row>
    <row r="819" spans="1:54" ht="24.95" customHeight="1">
      <c r="A819" s="322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28"/>
      <c r="AM819" s="329"/>
      <c r="AN819" s="25"/>
      <c r="AO819" s="24"/>
      <c r="AP819" s="258"/>
      <c r="AQ819" s="259"/>
      <c r="AR819" s="259"/>
      <c r="AS819" s="259"/>
      <c r="AT819" s="262"/>
      <c r="AU819" s="262"/>
      <c r="AV819" s="262"/>
      <c r="AW819" s="262"/>
      <c r="AX819" s="262"/>
      <c r="AY819" s="262"/>
      <c r="AZ819" s="262"/>
      <c r="BA819" s="317"/>
      <c r="BB819" s="390"/>
    </row>
    <row r="820" spans="1:54" ht="24.95" customHeight="1">
      <c r="A820" s="322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28"/>
      <c r="AM820" s="329"/>
      <c r="AN820" s="25"/>
      <c r="AO820" s="24"/>
      <c r="AP820" s="258"/>
      <c r="AQ820" s="259"/>
      <c r="AR820" s="259"/>
      <c r="AS820" s="259"/>
      <c r="AT820" s="262"/>
      <c r="AU820" s="262"/>
      <c r="AV820" s="262"/>
      <c r="AW820" s="262"/>
      <c r="AX820" s="262"/>
      <c r="AY820" s="262"/>
      <c r="AZ820" s="262"/>
      <c r="BA820" s="317"/>
      <c r="BB820" s="390"/>
    </row>
    <row r="821" spans="1:54" ht="24.95" customHeight="1">
      <c r="A821" s="322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28"/>
      <c r="AM821" s="329"/>
      <c r="AN821" s="25"/>
      <c r="AO821" s="24"/>
      <c r="AP821" s="258"/>
      <c r="AQ821" s="259"/>
      <c r="AR821" s="259"/>
      <c r="AS821" s="259"/>
      <c r="AT821" s="262"/>
      <c r="AU821" s="262"/>
      <c r="AV821" s="262"/>
      <c r="AW821" s="262"/>
      <c r="AX821" s="262"/>
      <c r="AY821" s="262"/>
      <c r="AZ821" s="262"/>
      <c r="BA821" s="317"/>
      <c r="BB821" s="390"/>
    </row>
    <row r="822" spans="1:54" ht="24.95" customHeight="1">
      <c r="A822" s="322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28"/>
      <c r="AM822" s="329"/>
      <c r="AN822" s="25"/>
      <c r="AO822" s="24"/>
      <c r="AP822" s="258"/>
      <c r="AQ822" s="259"/>
      <c r="AR822" s="259"/>
      <c r="AS822" s="259"/>
      <c r="AT822" s="262"/>
      <c r="AU822" s="262"/>
      <c r="AV822" s="262"/>
      <c r="AW822" s="262"/>
      <c r="AX822" s="262"/>
      <c r="AY822" s="262"/>
      <c r="AZ822" s="262"/>
      <c r="BA822" s="317"/>
      <c r="BB822" s="390"/>
    </row>
    <row r="823" spans="1:54" ht="24.95" customHeight="1">
      <c r="A823" s="322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28"/>
      <c r="AM823" s="329"/>
      <c r="AN823" s="25"/>
      <c r="AO823" s="24"/>
      <c r="AP823" s="258"/>
      <c r="AQ823" s="259"/>
      <c r="AR823" s="259"/>
      <c r="AS823" s="259"/>
      <c r="AT823" s="262"/>
      <c r="AU823" s="262"/>
      <c r="AV823" s="262"/>
      <c r="AW823" s="262"/>
      <c r="AX823" s="262"/>
      <c r="AY823" s="262"/>
      <c r="AZ823" s="262"/>
      <c r="BA823" s="317"/>
      <c r="BB823" s="390"/>
    </row>
    <row r="824" spans="1:54" ht="24.95" customHeight="1">
      <c r="A824" s="322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28"/>
      <c r="AM824" s="329"/>
      <c r="AN824" s="25"/>
      <c r="AO824" s="24"/>
      <c r="AP824" s="258"/>
      <c r="AQ824" s="259"/>
      <c r="AR824" s="259"/>
      <c r="AS824" s="259"/>
      <c r="AT824" s="262"/>
      <c r="AU824" s="262"/>
      <c r="AV824" s="262"/>
      <c r="AW824" s="262"/>
      <c r="AX824" s="262"/>
      <c r="AY824" s="262"/>
      <c r="AZ824" s="262"/>
      <c r="BA824" s="317"/>
      <c r="BB824" s="390"/>
    </row>
    <row r="825" spans="1:54" ht="24.95" customHeight="1">
      <c r="A825" s="322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28"/>
      <c r="AM825" s="329"/>
      <c r="AN825" s="25"/>
      <c r="AO825" s="24"/>
      <c r="AP825" s="258"/>
      <c r="AQ825" s="259"/>
      <c r="AR825" s="259"/>
      <c r="AS825" s="259"/>
      <c r="AT825" s="262"/>
      <c r="AU825" s="262"/>
      <c r="AV825" s="262"/>
      <c r="AW825" s="262"/>
      <c r="AX825" s="262"/>
      <c r="AY825" s="262"/>
      <c r="AZ825" s="262"/>
      <c r="BA825" s="317"/>
      <c r="BB825" s="390"/>
    </row>
    <row r="826" spans="1:54" ht="24.95" customHeight="1">
      <c r="A826" s="322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28"/>
      <c r="AM826" s="329"/>
      <c r="AN826" s="25"/>
      <c r="AO826" s="24"/>
      <c r="AP826" s="258"/>
      <c r="AQ826" s="259"/>
      <c r="AR826" s="259"/>
      <c r="AS826" s="259"/>
      <c r="AT826" s="262"/>
      <c r="AU826" s="262"/>
      <c r="AV826" s="262"/>
      <c r="AW826" s="262"/>
      <c r="AX826" s="262"/>
      <c r="AY826" s="262"/>
      <c r="AZ826" s="262"/>
      <c r="BA826" s="317"/>
      <c r="BB826" s="390"/>
    </row>
    <row r="827" spans="1:54" ht="24.95" customHeight="1">
      <c r="A827" s="322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28"/>
      <c r="AM827" s="329"/>
      <c r="AN827" s="25"/>
      <c r="AO827" s="24"/>
      <c r="AP827" s="258"/>
      <c r="AQ827" s="259"/>
      <c r="AR827" s="259"/>
      <c r="AS827" s="259"/>
      <c r="AT827" s="262"/>
      <c r="AU827" s="262"/>
      <c r="AV827" s="262"/>
      <c r="AW827" s="262"/>
      <c r="AX827" s="262"/>
      <c r="AY827" s="262"/>
      <c r="AZ827" s="262"/>
      <c r="BA827" s="317"/>
      <c r="BB827" s="390"/>
    </row>
    <row r="828" spans="1:54" ht="24.95" customHeight="1">
      <c r="A828" s="322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28"/>
      <c r="AM828" s="329"/>
      <c r="AN828" s="25"/>
      <c r="AO828" s="24"/>
      <c r="AP828" s="258"/>
      <c r="AQ828" s="259"/>
      <c r="AR828" s="259"/>
      <c r="AS828" s="259"/>
      <c r="AT828" s="262"/>
      <c r="AU828" s="262"/>
      <c r="AV828" s="262"/>
      <c r="AW828" s="262"/>
      <c r="AX828" s="262"/>
      <c r="AY828" s="262"/>
      <c r="AZ828" s="262"/>
      <c r="BA828" s="317"/>
      <c r="BB828" s="390"/>
    </row>
    <row r="829" spans="1:54" ht="24.95" customHeight="1">
      <c r="A829" s="322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28"/>
      <c r="AM829" s="329"/>
      <c r="AN829" s="25"/>
      <c r="AO829" s="24"/>
      <c r="AP829" s="258"/>
      <c r="AQ829" s="259"/>
      <c r="AR829" s="259"/>
      <c r="AS829" s="259"/>
      <c r="AT829" s="262"/>
      <c r="AU829" s="262"/>
      <c r="AV829" s="262"/>
      <c r="AW829" s="262"/>
      <c r="AX829" s="262"/>
      <c r="AY829" s="262"/>
      <c r="AZ829" s="262"/>
      <c r="BA829" s="317"/>
      <c r="BB829" s="390"/>
    </row>
    <row r="830" spans="1:54" ht="24.95" customHeight="1">
      <c r="A830" s="322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28"/>
      <c r="AM830" s="329"/>
      <c r="AN830" s="25"/>
      <c r="AO830" s="24"/>
      <c r="AP830" s="258"/>
      <c r="AQ830" s="259"/>
      <c r="AR830" s="259"/>
      <c r="AS830" s="259"/>
      <c r="AT830" s="262"/>
      <c r="AU830" s="262"/>
      <c r="AV830" s="262"/>
      <c r="AW830" s="262"/>
      <c r="AX830" s="262"/>
      <c r="AY830" s="262"/>
      <c r="AZ830" s="262"/>
      <c r="BA830" s="317"/>
      <c r="BB830" s="390"/>
    </row>
    <row r="831" spans="1:54" ht="24.95" customHeight="1">
      <c r="A831" s="322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28"/>
      <c r="AM831" s="329"/>
      <c r="AN831" s="25"/>
      <c r="AO831" s="24"/>
      <c r="AP831" s="258"/>
      <c r="AQ831" s="259"/>
      <c r="AR831" s="259"/>
      <c r="AS831" s="259"/>
      <c r="AT831" s="262"/>
      <c r="AU831" s="262"/>
      <c r="AV831" s="262"/>
      <c r="AW831" s="262"/>
      <c r="AX831" s="262"/>
      <c r="AY831" s="262"/>
      <c r="AZ831" s="262"/>
      <c r="BA831" s="317"/>
      <c r="BB831" s="390"/>
    </row>
    <row r="832" spans="1:54" ht="24.95" customHeight="1">
      <c r="A832" s="322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28"/>
      <c r="AM832" s="329"/>
      <c r="AN832" s="25"/>
      <c r="AO832" s="24"/>
      <c r="AP832" s="258"/>
      <c r="AQ832" s="259"/>
      <c r="AR832" s="259"/>
      <c r="AS832" s="259"/>
      <c r="AT832" s="262"/>
      <c r="AU832" s="262"/>
      <c r="AV832" s="262"/>
      <c r="AW832" s="262"/>
      <c r="AX832" s="262"/>
      <c r="AY832" s="262"/>
      <c r="AZ832" s="262"/>
      <c r="BA832" s="317"/>
      <c r="BB832" s="390"/>
    </row>
    <row r="833" spans="1:54" ht="24.95" customHeight="1">
      <c r="A833" s="322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28"/>
      <c r="AM833" s="329"/>
      <c r="AN833" s="25"/>
      <c r="AO833" s="24"/>
      <c r="AP833" s="258"/>
      <c r="AQ833" s="259"/>
      <c r="AR833" s="259"/>
      <c r="AS833" s="259"/>
      <c r="AT833" s="262"/>
      <c r="AU833" s="262"/>
      <c r="AV833" s="262"/>
      <c r="AW833" s="262"/>
      <c r="AX833" s="262"/>
      <c r="AY833" s="262"/>
      <c r="AZ833" s="262"/>
      <c r="BA833" s="317"/>
      <c r="BB833" s="390"/>
    </row>
    <row r="834" spans="1:54" ht="24.95" customHeight="1">
      <c r="A834" s="322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28"/>
      <c r="AM834" s="329"/>
      <c r="AN834" s="25"/>
      <c r="AO834" s="24"/>
      <c r="AP834" s="258"/>
      <c r="AQ834" s="259"/>
      <c r="AR834" s="259"/>
      <c r="AS834" s="259"/>
      <c r="AT834" s="262"/>
      <c r="AU834" s="262"/>
      <c r="AV834" s="262"/>
      <c r="AW834" s="262"/>
      <c r="AX834" s="262"/>
      <c r="AY834" s="262"/>
      <c r="AZ834" s="262"/>
      <c r="BA834" s="317"/>
      <c r="BB834" s="390"/>
    </row>
    <row r="835" spans="1:54" ht="24.95" customHeight="1">
      <c r="A835" s="322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28"/>
      <c r="AM835" s="329"/>
      <c r="AN835" s="25"/>
      <c r="AO835" s="24"/>
      <c r="AP835" s="258"/>
      <c r="AQ835" s="259"/>
      <c r="AR835" s="259"/>
      <c r="AS835" s="259"/>
      <c r="AT835" s="262"/>
      <c r="AU835" s="262"/>
      <c r="AV835" s="262"/>
      <c r="AW835" s="262"/>
      <c r="AX835" s="262"/>
      <c r="AY835" s="262"/>
      <c r="AZ835" s="262"/>
      <c r="BA835" s="317"/>
      <c r="BB835" s="390"/>
    </row>
    <row r="836" spans="1:54" ht="24.95" customHeight="1">
      <c r="A836" s="322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28"/>
      <c r="AM836" s="329"/>
      <c r="AN836" s="25"/>
      <c r="AO836" s="24"/>
      <c r="AP836" s="258"/>
      <c r="AQ836" s="259"/>
      <c r="AR836" s="259"/>
      <c r="AS836" s="259"/>
      <c r="AT836" s="262"/>
      <c r="AU836" s="262"/>
      <c r="AV836" s="262"/>
      <c r="AW836" s="262"/>
      <c r="AX836" s="262"/>
      <c r="AY836" s="262"/>
      <c r="AZ836" s="262"/>
      <c r="BA836" s="317"/>
      <c r="BB836" s="390"/>
    </row>
    <row r="837" spans="1:54" ht="24.95" customHeight="1">
      <c r="A837" s="322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28"/>
      <c r="AM837" s="329"/>
      <c r="AN837" s="25"/>
      <c r="AO837" s="24"/>
      <c r="AP837" s="258"/>
      <c r="AQ837" s="259"/>
      <c r="AR837" s="259"/>
      <c r="AS837" s="259"/>
      <c r="AT837" s="262"/>
      <c r="AU837" s="262"/>
      <c r="AV837" s="262"/>
      <c r="AW837" s="262"/>
      <c r="AX837" s="262"/>
      <c r="AY837" s="262"/>
      <c r="AZ837" s="262"/>
      <c r="BA837" s="317"/>
      <c r="BB837" s="390"/>
    </row>
    <row r="838" spans="1:54" ht="24.95" customHeight="1">
      <c r="A838" s="322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28"/>
      <c r="AM838" s="329"/>
      <c r="AN838" s="25"/>
      <c r="AO838" s="24"/>
      <c r="AP838" s="258"/>
      <c r="AQ838" s="259"/>
      <c r="AR838" s="259"/>
      <c r="AS838" s="259"/>
      <c r="AT838" s="262"/>
      <c r="AU838" s="262"/>
      <c r="AV838" s="262"/>
      <c r="AW838" s="262"/>
      <c r="AX838" s="262"/>
      <c r="AY838" s="262"/>
      <c r="AZ838" s="262"/>
      <c r="BA838" s="317"/>
      <c r="BB838" s="390"/>
    </row>
    <row r="839" spans="1:54" ht="24.95" customHeight="1">
      <c r="A839" s="322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28"/>
      <c r="AM839" s="329"/>
      <c r="AN839" s="25"/>
      <c r="AO839" s="24"/>
      <c r="AP839" s="258"/>
      <c r="AQ839" s="259"/>
      <c r="AR839" s="259"/>
      <c r="AS839" s="259"/>
      <c r="AT839" s="262"/>
      <c r="AU839" s="262"/>
      <c r="AV839" s="262"/>
      <c r="AW839" s="262"/>
      <c r="AX839" s="262"/>
      <c r="AY839" s="262"/>
      <c r="AZ839" s="262"/>
      <c r="BA839" s="317"/>
      <c r="BB839" s="390"/>
    </row>
    <row r="840" spans="1:54" ht="24.95" customHeight="1">
      <c r="A840" s="322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28"/>
      <c r="AM840" s="329"/>
      <c r="AN840" s="25"/>
      <c r="AO840" s="24"/>
      <c r="AP840" s="258"/>
      <c r="AQ840" s="259"/>
      <c r="AR840" s="259"/>
      <c r="AS840" s="259"/>
      <c r="AT840" s="262"/>
      <c r="AU840" s="262"/>
      <c r="AV840" s="262"/>
      <c r="AW840" s="262"/>
      <c r="AX840" s="262"/>
      <c r="AY840" s="262"/>
      <c r="AZ840" s="262"/>
      <c r="BA840" s="317"/>
      <c r="BB840" s="390"/>
    </row>
    <row r="841" spans="1:54" ht="24.95" customHeight="1">
      <c r="A841" s="322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28"/>
      <c r="AM841" s="329"/>
      <c r="AN841" s="25"/>
      <c r="AO841" s="24"/>
      <c r="AP841" s="258"/>
      <c r="AQ841" s="259"/>
      <c r="AR841" s="259"/>
      <c r="AS841" s="259"/>
      <c r="AT841" s="262"/>
      <c r="AU841" s="262"/>
      <c r="AV841" s="262"/>
      <c r="AW841" s="262"/>
      <c r="AX841" s="262"/>
      <c r="AY841" s="262"/>
      <c r="AZ841" s="262"/>
      <c r="BA841" s="317"/>
      <c r="BB841" s="390"/>
    </row>
    <row r="842" spans="1:54" ht="24.95" customHeight="1">
      <c r="A842" s="322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28"/>
      <c r="AM842" s="329"/>
      <c r="AN842" s="25"/>
      <c r="AO842" s="24"/>
      <c r="AP842" s="258"/>
      <c r="AQ842" s="259"/>
      <c r="AR842" s="259"/>
      <c r="AS842" s="259"/>
      <c r="AT842" s="262"/>
      <c r="AU842" s="262"/>
      <c r="AV842" s="262"/>
      <c r="AW842" s="262"/>
      <c r="AX842" s="262"/>
      <c r="AY842" s="262"/>
      <c r="AZ842" s="262"/>
      <c r="BA842" s="317"/>
      <c r="BB842" s="390"/>
    </row>
    <row r="843" spans="1:54" ht="24.95" customHeight="1">
      <c r="A843" s="322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28"/>
      <c r="AM843" s="329"/>
      <c r="AN843" s="25"/>
      <c r="AO843" s="24"/>
      <c r="AP843" s="258"/>
      <c r="AQ843" s="259"/>
      <c r="AR843" s="259"/>
      <c r="AS843" s="259"/>
      <c r="AT843" s="262"/>
      <c r="AU843" s="262"/>
      <c r="AV843" s="262"/>
      <c r="AW843" s="262"/>
      <c r="AX843" s="262"/>
      <c r="AY843" s="262"/>
      <c r="AZ843" s="262"/>
      <c r="BA843" s="317"/>
      <c r="BB843" s="390"/>
    </row>
    <row r="844" spans="1:54" ht="24.95" customHeight="1">
      <c r="A844" s="322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28"/>
      <c r="AM844" s="329"/>
      <c r="AN844" s="25"/>
      <c r="AO844" s="24"/>
      <c r="AP844" s="258"/>
      <c r="AQ844" s="259"/>
      <c r="AR844" s="259"/>
      <c r="AS844" s="259"/>
      <c r="AT844" s="262"/>
      <c r="AU844" s="262"/>
      <c r="AV844" s="262"/>
      <c r="AW844" s="262"/>
      <c r="AX844" s="262"/>
      <c r="AY844" s="262"/>
      <c r="AZ844" s="262"/>
      <c r="BA844" s="317"/>
      <c r="BB844" s="390"/>
    </row>
    <row r="845" spans="1:54" ht="24.95" customHeight="1">
      <c r="A845" s="322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28"/>
      <c r="AM845" s="329"/>
      <c r="AN845" s="25"/>
      <c r="AO845" s="24"/>
      <c r="AP845" s="258"/>
      <c r="AQ845" s="259"/>
      <c r="AR845" s="259"/>
      <c r="AS845" s="259"/>
      <c r="AT845" s="262"/>
      <c r="AU845" s="262"/>
      <c r="AV845" s="262"/>
      <c r="AW845" s="262"/>
      <c r="AX845" s="262"/>
      <c r="AY845" s="262"/>
      <c r="AZ845" s="262"/>
      <c r="BA845" s="317"/>
      <c r="BB845" s="390"/>
    </row>
    <row r="846" spans="1:54" ht="24.95" customHeight="1">
      <c r="A846" s="322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28"/>
      <c r="AM846" s="329"/>
      <c r="AN846" s="25"/>
      <c r="AO846" s="24"/>
      <c r="AP846" s="258"/>
      <c r="AQ846" s="259"/>
      <c r="AR846" s="259"/>
      <c r="AS846" s="259"/>
      <c r="AT846" s="262"/>
      <c r="AU846" s="262"/>
      <c r="AV846" s="262"/>
      <c r="AW846" s="262"/>
      <c r="AX846" s="262"/>
      <c r="AY846" s="262"/>
      <c r="AZ846" s="262"/>
      <c r="BA846" s="317"/>
      <c r="BB846" s="390"/>
    </row>
    <row r="847" spans="1:54" ht="24.95" customHeight="1">
      <c r="A847" s="322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28"/>
      <c r="AM847" s="329"/>
      <c r="AN847" s="25"/>
      <c r="AO847" s="24"/>
      <c r="AP847" s="258"/>
      <c r="AQ847" s="259"/>
      <c r="AR847" s="259"/>
      <c r="AS847" s="259"/>
      <c r="AT847" s="262"/>
      <c r="AU847" s="262"/>
      <c r="AV847" s="262"/>
      <c r="AW847" s="262"/>
      <c r="AX847" s="262"/>
      <c r="AY847" s="262"/>
      <c r="AZ847" s="262"/>
      <c r="BA847" s="317"/>
      <c r="BB847" s="390"/>
    </row>
    <row r="848" spans="1:54" ht="24.95" customHeight="1">
      <c r="A848" s="322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28"/>
      <c r="AM848" s="329"/>
      <c r="AN848" s="25"/>
      <c r="AO848" s="24"/>
      <c r="AP848" s="258"/>
      <c r="AQ848" s="259"/>
      <c r="AR848" s="259"/>
      <c r="AS848" s="259"/>
      <c r="AT848" s="262"/>
      <c r="AU848" s="262"/>
      <c r="AV848" s="262"/>
      <c r="AW848" s="262"/>
      <c r="AX848" s="262"/>
      <c r="AY848" s="262"/>
      <c r="AZ848" s="262"/>
      <c r="BA848" s="317"/>
      <c r="BB848" s="390"/>
    </row>
    <row r="849" spans="1:54" ht="24.95" customHeight="1">
      <c r="A849" s="322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28"/>
      <c r="AM849" s="329"/>
      <c r="AN849" s="25"/>
      <c r="AO849" s="24"/>
      <c r="AP849" s="258"/>
      <c r="AQ849" s="259"/>
      <c r="AR849" s="259"/>
      <c r="AS849" s="259"/>
      <c r="AT849" s="262"/>
      <c r="AU849" s="262"/>
      <c r="AV849" s="262"/>
      <c r="AW849" s="262"/>
      <c r="AX849" s="262"/>
      <c r="AY849" s="262"/>
      <c r="AZ849" s="262"/>
      <c r="BA849" s="317"/>
      <c r="BB849" s="390"/>
    </row>
    <row r="850" spans="1:54" ht="24.95" customHeight="1">
      <c r="A850" s="322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28"/>
      <c r="AM850" s="329"/>
      <c r="AN850" s="25"/>
      <c r="AO850" s="24"/>
      <c r="AP850" s="258"/>
      <c r="AQ850" s="259"/>
      <c r="AR850" s="259"/>
      <c r="AS850" s="259"/>
      <c r="AT850" s="262"/>
      <c r="AU850" s="262"/>
      <c r="AV850" s="262"/>
      <c r="AW850" s="262"/>
      <c r="AX850" s="262"/>
      <c r="AY850" s="262"/>
      <c r="AZ850" s="262"/>
      <c r="BA850" s="317"/>
      <c r="BB850" s="390"/>
    </row>
    <row r="851" spans="1:54" ht="24.95" customHeight="1">
      <c r="A851" s="322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28"/>
      <c r="AM851" s="329"/>
      <c r="AN851" s="25"/>
      <c r="AO851" s="24"/>
      <c r="AP851" s="258"/>
      <c r="AQ851" s="259"/>
      <c r="AR851" s="259"/>
      <c r="AS851" s="259"/>
      <c r="AT851" s="262"/>
      <c r="AU851" s="262"/>
      <c r="AV851" s="262"/>
      <c r="AW851" s="262"/>
      <c r="AX851" s="262"/>
      <c r="AY851" s="262"/>
      <c r="AZ851" s="262"/>
      <c r="BA851" s="317"/>
      <c r="BB851" s="390"/>
    </row>
    <row r="852" spans="1:54" ht="24.95" customHeight="1">
      <c r="A852" s="322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28"/>
      <c r="AM852" s="329"/>
      <c r="AN852" s="25"/>
      <c r="AO852" s="24"/>
      <c r="AP852" s="258"/>
      <c r="AQ852" s="259"/>
      <c r="AR852" s="259"/>
      <c r="AS852" s="259"/>
      <c r="AT852" s="262"/>
      <c r="AU852" s="262"/>
      <c r="AV852" s="262"/>
      <c r="AW852" s="262"/>
      <c r="AX852" s="262"/>
      <c r="AY852" s="262"/>
      <c r="AZ852" s="262"/>
      <c r="BA852" s="317"/>
      <c r="BB852" s="390"/>
    </row>
    <row r="853" spans="1:54" ht="24.95" customHeight="1">
      <c r="A853" s="322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28"/>
      <c r="AM853" s="329"/>
      <c r="AN853" s="25"/>
      <c r="AO853" s="24"/>
      <c r="AP853" s="258"/>
      <c r="AQ853" s="259"/>
      <c r="AR853" s="259"/>
      <c r="AS853" s="259"/>
      <c r="AT853" s="262"/>
      <c r="AU853" s="262"/>
      <c r="AV853" s="262"/>
      <c r="AW853" s="262"/>
      <c r="AX853" s="262"/>
      <c r="AY853" s="262"/>
      <c r="AZ853" s="262"/>
      <c r="BA853" s="317"/>
      <c r="BB853" s="390"/>
    </row>
    <row r="854" spans="1:54" ht="24.95" customHeight="1">
      <c r="A854" s="322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28"/>
      <c r="AM854" s="329"/>
      <c r="AN854" s="25"/>
      <c r="AO854" s="24"/>
      <c r="AP854" s="258"/>
      <c r="AQ854" s="259"/>
      <c r="AR854" s="259"/>
      <c r="AS854" s="259"/>
      <c r="AT854" s="262"/>
      <c r="AU854" s="262"/>
      <c r="AV854" s="262"/>
      <c r="AW854" s="262"/>
      <c r="AX854" s="262"/>
      <c r="AY854" s="262"/>
      <c r="AZ854" s="262"/>
      <c r="BA854" s="317"/>
      <c r="BB854" s="390"/>
    </row>
    <row r="855" spans="1:54" ht="24.95" customHeight="1">
      <c r="A855" s="322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28"/>
      <c r="AM855" s="329"/>
      <c r="AN855" s="25"/>
      <c r="AO855" s="24"/>
      <c r="AP855" s="258"/>
      <c r="AQ855" s="259"/>
      <c r="AR855" s="259"/>
      <c r="AS855" s="259"/>
      <c r="AT855" s="262"/>
      <c r="AU855" s="262"/>
      <c r="AV855" s="262"/>
      <c r="AW855" s="262"/>
      <c r="AX855" s="262"/>
      <c r="AY855" s="262"/>
      <c r="AZ855" s="262"/>
      <c r="BA855" s="317"/>
      <c r="BB855" s="390"/>
    </row>
    <row r="856" spans="1:54" ht="24.95" customHeight="1">
      <c r="A856" s="322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28"/>
      <c r="AM856" s="329"/>
      <c r="AN856" s="25"/>
      <c r="AO856" s="24"/>
      <c r="AP856" s="258"/>
      <c r="AQ856" s="259"/>
      <c r="AR856" s="259"/>
      <c r="AS856" s="259"/>
      <c r="AT856" s="262"/>
      <c r="AU856" s="262"/>
      <c r="AV856" s="262"/>
      <c r="AW856" s="262"/>
      <c r="AX856" s="262"/>
      <c r="AY856" s="262"/>
      <c r="AZ856" s="262"/>
      <c r="BA856" s="317"/>
      <c r="BB856" s="390"/>
    </row>
    <row r="857" spans="1:54" ht="24.95" customHeight="1">
      <c r="A857" s="322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28"/>
      <c r="AM857" s="329"/>
      <c r="AN857" s="25"/>
      <c r="AO857" s="24"/>
      <c r="AP857" s="258"/>
      <c r="AQ857" s="259"/>
      <c r="AR857" s="259"/>
      <c r="AS857" s="259"/>
      <c r="AT857" s="262"/>
      <c r="AU857" s="262"/>
      <c r="AV857" s="262"/>
      <c r="AW857" s="262"/>
      <c r="AX857" s="262"/>
      <c r="AY857" s="262"/>
      <c r="AZ857" s="262"/>
      <c r="BA857" s="317"/>
      <c r="BB857" s="390"/>
    </row>
    <row r="858" spans="1:54" ht="24.95" customHeight="1">
      <c r="A858" s="322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28"/>
      <c r="AM858" s="329"/>
      <c r="AN858" s="25"/>
      <c r="AO858" s="24"/>
      <c r="AP858" s="258"/>
      <c r="AQ858" s="259"/>
      <c r="AR858" s="259"/>
      <c r="AS858" s="259"/>
      <c r="AT858" s="262"/>
      <c r="AU858" s="262"/>
      <c r="AV858" s="262"/>
      <c r="AW858" s="262"/>
      <c r="AX858" s="262"/>
      <c r="AY858" s="262"/>
      <c r="AZ858" s="262"/>
      <c r="BA858" s="317"/>
      <c r="BB858" s="390"/>
    </row>
    <row r="859" spans="1:54" ht="24.95" customHeight="1">
      <c r="A859" s="322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28"/>
      <c r="AM859" s="329"/>
      <c r="AN859" s="25"/>
      <c r="AO859" s="24"/>
      <c r="AP859" s="258"/>
      <c r="AQ859" s="259"/>
      <c r="AR859" s="259"/>
      <c r="AS859" s="259"/>
      <c r="AT859" s="262"/>
      <c r="AU859" s="262"/>
      <c r="AV859" s="262"/>
      <c r="AW859" s="262"/>
      <c r="AX859" s="262"/>
      <c r="AY859" s="262"/>
      <c r="AZ859" s="262"/>
      <c r="BA859" s="317"/>
      <c r="BB859" s="390"/>
    </row>
    <row r="860" spans="1:54" ht="24.95" customHeight="1">
      <c r="A860" s="322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28"/>
      <c r="AM860" s="329"/>
      <c r="AN860" s="25"/>
      <c r="AO860" s="24"/>
      <c r="AP860" s="258"/>
      <c r="AQ860" s="259"/>
      <c r="AR860" s="259"/>
      <c r="AS860" s="259"/>
      <c r="AT860" s="262"/>
      <c r="AU860" s="262"/>
      <c r="AV860" s="262"/>
      <c r="AW860" s="262"/>
      <c r="AX860" s="262"/>
      <c r="AY860" s="262"/>
      <c r="AZ860" s="262"/>
      <c r="BA860" s="317"/>
      <c r="BB860" s="390"/>
    </row>
    <row r="861" spans="1:54" ht="24.95" customHeight="1">
      <c r="A861" s="322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28"/>
      <c r="AM861" s="329"/>
      <c r="AN861" s="25"/>
      <c r="AO861" s="24"/>
      <c r="AP861" s="258"/>
      <c r="AQ861" s="259"/>
      <c r="AR861" s="259"/>
      <c r="AS861" s="259"/>
      <c r="AT861" s="262"/>
      <c r="AU861" s="262"/>
      <c r="AV861" s="262"/>
      <c r="AW861" s="262"/>
      <c r="AX861" s="262"/>
      <c r="AY861" s="262"/>
      <c r="AZ861" s="262"/>
      <c r="BA861" s="317"/>
      <c r="BB861" s="390"/>
    </row>
    <row r="862" spans="1:54" ht="24.95" customHeight="1">
      <c r="A862" s="322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28"/>
      <c r="AM862" s="329"/>
      <c r="AN862" s="25"/>
      <c r="AO862" s="24"/>
      <c r="AP862" s="258"/>
      <c r="AQ862" s="259"/>
      <c r="AR862" s="259"/>
      <c r="AS862" s="259"/>
      <c r="AT862" s="262"/>
      <c r="AU862" s="262"/>
      <c r="AV862" s="262"/>
      <c r="AW862" s="262"/>
      <c r="AX862" s="262"/>
      <c r="AY862" s="262"/>
      <c r="AZ862" s="262"/>
      <c r="BA862" s="317"/>
      <c r="BB862" s="390"/>
    </row>
    <row r="863" spans="1:54" ht="24.95" customHeight="1">
      <c r="A863" s="322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28"/>
      <c r="AM863" s="329"/>
      <c r="AN863" s="25"/>
      <c r="AO863" s="24"/>
      <c r="AP863" s="258"/>
      <c r="AQ863" s="259"/>
      <c r="AR863" s="259"/>
      <c r="AS863" s="259"/>
      <c r="AT863" s="262"/>
      <c r="AU863" s="262"/>
      <c r="AV863" s="262"/>
      <c r="AW863" s="262"/>
      <c r="AX863" s="262"/>
      <c r="AY863" s="262"/>
      <c r="AZ863" s="262"/>
      <c r="BA863" s="317"/>
      <c r="BB863" s="390"/>
    </row>
    <row r="864" spans="1:54" ht="24.95" customHeight="1">
      <c r="A864" s="322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28"/>
      <c r="AM864" s="329"/>
      <c r="AN864" s="25"/>
      <c r="AO864" s="24"/>
      <c r="AP864" s="258"/>
      <c r="AQ864" s="259"/>
      <c r="AR864" s="259"/>
      <c r="AS864" s="259"/>
      <c r="AT864" s="262"/>
      <c r="AU864" s="262"/>
      <c r="AV864" s="262"/>
      <c r="AW864" s="262"/>
      <c r="AX864" s="262"/>
      <c r="AY864" s="262"/>
      <c r="AZ864" s="262"/>
      <c r="BA864" s="317"/>
      <c r="BB864" s="390"/>
    </row>
    <row r="865" spans="1:54" ht="24.95" customHeight="1">
      <c r="A865" s="322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28"/>
      <c r="AM865" s="329"/>
      <c r="AN865" s="25"/>
      <c r="AO865" s="24"/>
      <c r="AP865" s="258"/>
      <c r="AQ865" s="259"/>
      <c r="AR865" s="259"/>
      <c r="AS865" s="259"/>
      <c r="AT865" s="262"/>
      <c r="AU865" s="262"/>
      <c r="AV865" s="262"/>
      <c r="AW865" s="262"/>
      <c r="AX865" s="262"/>
      <c r="AY865" s="262"/>
      <c r="AZ865" s="262"/>
      <c r="BA865" s="317"/>
      <c r="BB865" s="390"/>
    </row>
    <row r="866" spans="1:54" ht="24.95" customHeight="1">
      <c r="A866" s="322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28"/>
      <c r="AM866" s="329"/>
      <c r="AN866" s="25"/>
      <c r="AO866" s="24"/>
      <c r="AP866" s="258"/>
      <c r="AQ866" s="259"/>
      <c r="AR866" s="259"/>
      <c r="AS866" s="259"/>
      <c r="AT866" s="262"/>
      <c r="AU866" s="262"/>
      <c r="AV866" s="262"/>
      <c r="AW866" s="262"/>
      <c r="AX866" s="262"/>
      <c r="AY866" s="262"/>
      <c r="AZ866" s="262"/>
      <c r="BA866" s="317"/>
      <c r="BB866" s="390"/>
    </row>
    <row r="867" spans="1:54" ht="24.95" customHeight="1">
      <c r="A867" s="322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28"/>
      <c r="AM867" s="329"/>
      <c r="AN867" s="25"/>
      <c r="AO867" s="24"/>
      <c r="AP867" s="258"/>
      <c r="AQ867" s="259"/>
      <c r="AR867" s="259"/>
      <c r="AS867" s="259"/>
      <c r="AT867" s="262"/>
      <c r="AU867" s="262"/>
      <c r="AV867" s="262"/>
      <c r="AW867" s="262"/>
      <c r="AX867" s="262"/>
      <c r="AY867" s="262"/>
      <c r="AZ867" s="262"/>
      <c r="BA867" s="317"/>
      <c r="BB867" s="390"/>
    </row>
    <row r="868" spans="1:54" ht="24.95" customHeight="1">
      <c r="A868" s="322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28"/>
      <c r="AM868" s="329"/>
      <c r="AN868" s="25"/>
      <c r="AO868" s="24"/>
      <c r="AP868" s="258"/>
      <c r="AQ868" s="259"/>
      <c r="AR868" s="259"/>
      <c r="AS868" s="259"/>
      <c r="AT868" s="262"/>
      <c r="AU868" s="262"/>
      <c r="AV868" s="262"/>
      <c r="AW868" s="262"/>
      <c r="AX868" s="262"/>
      <c r="AY868" s="262"/>
      <c r="AZ868" s="262"/>
      <c r="BA868" s="317"/>
      <c r="BB868" s="390"/>
    </row>
    <row r="869" spans="1:54" ht="24.95" customHeight="1">
      <c r="A869" s="322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28"/>
      <c r="AM869" s="329"/>
      <c r="AN869" s="25"/>
      <c r="AO869" s="24"/>
      <c r="AP869" s="258"/>
      <c r="AQ869" s="259"/>
      <c r="AR869" s="259"/>
      <c r="AS869" s="259"/>
      <c r="AT869" s="262"/>
      <c r="AU869" s="262"/>
      <c r="AV869" s="262"/>
      <c r="AW869" s="262"/>
      <c r="AX869" s="262"/>
      <c r="AY869" s="262"/>
      <c r="AZ869" s="262"/>
      <c r="BA869" s="317"/>
      <c r="BB869" s="390"/>
    </row>
    <row r="870" spans="1:54" ht="24.95" customHeight="1">
      <c r="A870" s="322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28"/>
      <c r="AM870" s="329"/>
      <c r="AN870" s="25"/>
      <c r="AO870" s="24"/>
      <c r="AP870" s="258"/>
      <c r="AQ870" s="259"/>
      <c r="AR870" s="259"/>
      <c r="AS870" s="259"/>
      <c r="AT870" s="262"/>
      <c r="AU870" s="262"/>
      <c r="AV870" s="262"/>
      <c r="AW870" s="262"/>
      <c r="AX870" s="262"/>
      <c r="AY870" s="262"/>
      <c r="AZ870" s="262"/>
      <c r="BA870" s="317"/>
      <c r="BB870" s="390"/>
    </row>
    <row r="871" spans="1:54" ht="24.95" customHeight="1">
      <c r="A871" s="322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28"/>
      <c r="AM871" s="329"/>
      <c r="AN871" s="25"/>
      <c r="AO871" s="24"/>
      <c r="AP871" s="258"/>
      <c r="AQ871" s="259"/>
      <c r="AR871" s="259"/>
      <c r="AS871" s="259"/>
      <c r="AT871" s="262"/>
      <c r="AU871" s="262"/>
      <c r="AV871" s="262"/>
      <c r="AW871" s="262"/>
      <c r="AX871" s="262"/>
      <c r="AY871" s="262"/>
      <c r="AZ871" s="262"/>
      <c r="BA871" s="317"/>
      <c r="BB871" s="390"/>
    </row>
    <row r="872" spans="1:54" ht="24.95" customHeight="1">
      <c r="A872" s="322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28"/>
      <c r="AM872" s="329"/>
      <c r="AN872" s="25"/>
      <c r="AO872" s="24"/>
      <c r="AP872" s="258"/>
      <c r="AQ872" s="259"/>
      <c r="AR872" s="259"/>
      <c r="AS872" s="259"/>
      <c r="AT872" s="262"/>
      <c r="AU872" s="262"/>
      <c r="AV872" s="262"/>
      <c r="AW872" s="262"/>
      <c r="AX872" s="262"/>
      <c r="AY872" s="262"/>
      <c r="AZ872" s="262"/>
      <c r="BA872" s="317"/>
      <c r="BB872" s="390"/>
    </row>
    <row r="873" spans="1:54" ht="24.95" customHeight="1">
      <c r="A873" s="322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28"/>
      <c r="AM873" s="329"/>
      <c r="AN873" s="25"/>
      <c r="AO873" s="24"/>
      <c r="AP873" s="258"/>
      <c r="AQ873" s="259"/>
      <c r="AR873" s="259"/>
      <c r="AS873" s="259"/>
      <c r="AT873" s="262"/>
      <c r="AU873" s="262"/>
      <c r="AV873" s="262"/>
      <c r="AW873" s="262"/>
      <c r="AX873" s="262"/>
      <c r="AY873" s="262"/>
      <c r="AZ873" s="262"/>
      <c r="BA873" s="317"/>
      <c r="BB873" s="390"/>
    </row>
    <row r="874" spans="1:54" ht="24.95" customHeight="1">
      <c r="A874" s="322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28"/>
      <c r="AM874" s="329"/>
      <c r="AN874" s="25"/>
      <c r="AO874" s="24"/>
      <c r="AP874" s="258"/>
      <c r="AQ874" s="259"/>
      <c r="AR874" s="259"/>
      <c r="AS874" s="259"/>
      <c r="AT874" s="262"/>
      <c r="AU874" s="262"/>
      <c r="AV874" s="262"/>
      <c r="AW874" s="262"/>
      <c r="AX874" s="262"/>
      <c r="AY874" s="262"/>
      <c r="AZ874" s="262"/>
      <c r="BA874" s="317"/>
      <c r="BB874" s="390"/>
    </row>
    <row r="875" spans="1:54" ht="24.95" customHeight="1">
      <c r="A875" s="322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28"/>
      <c r="AM875" s="329"/>
      <c r="AN875" s="25"/>
      <c r="AO875" s="24"/>
      <c r="AP875" s="258"/>
      <c r="AQ875" s="259"/>
      <c r="AR875" s="259"/>
      <c r="AS875" s="259"/>
      <c r="AT875" s="262"/>
      <c r="AU875" s="262"/>
      <c r="AV875" s="262"/>
      <c r="AW875" s="262"/>
      <c r="AX875" s="262"/>
      <c r="AY875" s="262"/>
      <c r="AZ875" s="262"/>
      <c r="BA875" s="317"/>
      <c r="BB875" s="390"/>
    </row>
    <row r="876" spans="1:54" ht="24.95" customHeight="1">
      <c r="A876" s="322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28"/>
      <c r="AM876" s="329"/>
      <c r="AN876" s="25"/>
      <c r="AO876" s="24"/>
      <c r="AP876" s="258"/>
      <c r="AQ876" s="259"/>
      <c r="AR876" s="259"/>
      <c r="AS876" s="259"/>
      <c r="AT876" s="262"/>
      <c r="AU876" s="262"/>
      <c r="AV876" s="262"/>
      <c r="AW876" s="262"/>
      <c r="AX876" s="262"/>
      <c r="AY876" s="262"/>
      <c r="AZ876" s="262"/>
      <c r="BA876" s="317"/>
      <c r="BB876" s="390"/>
    </row>
    <row r="877" spans="1:54" ht="24.95" customHeight="1">
      <c r="A877" s="322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28"/>
      <c r="AM877" s="329"/>
      <c r="AN877" s="25"/>
      <c r="AO877" s="24"/>
      <c r="AP877" s="258"/>
      <c r="AQ877" s="259"/>
      <c r="AR877" s="259"/>
      <c r="AS877" s="259"/>
      <c r="AT877" s="262"/>
      <c r="AU877" s="262"/>
      <c r="AV877" s="262"/>
      <c r="AW877" s="262"/>
      <c r="AX877" s="262"/>
      <c r="AY877" s="262"/>
      <c r="AZ877" s="262"/>
      <c r="BA877" s="317"/>
      <c r="BB877" s="390"/>
    </row>
    <row r="878" spans="1:54" ht="24.95" customHeight="1">
      <c r="A878" s="322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28"/>
      <c r="AM878" s="329"/>
      <c r="AN878" s="25"/>
      <c r="AO878" s="24"/>
      <c r="AP878" s="258"/>
      <c r="AQ878" s="259"/>
      <c r="AR878" s="259"/>
      <c r="AS878" s="259"/>
      <c r="AT878" s="262"/>
      <c r="AU878" s="262"/>
      <c r="AV878" s="262"/>
      <c r="AW878" s="262"/>
      <c r="AX878" s="262"/>
      <c r="AY878" s="262"/>
      <c r="AZ878" s="262"/>
      <c r="BA878" s="317"/>
      <c r="BB878" s="390"/>
    </row>
    <row r="879" spans="1:54" ht="24.95" customHeight="1">
      <c r="A879" s="322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28"/>
      <c r="AM879" s="329"/>
      <c r="AN879" s="25"/>
      <c r="AO879" s="24"/>
      <c r="AP879" s="258"/>
      <c r="AQ879" s="259"/>
      <c r="AR879" s="259"/>
      <c r="AS879" s="259"/>
      <c r="AT879" s="262"/>
      <c r="AU879" s="262"/>
      <c r="AV879" s="262"/>
      <c r="AW879" s="262"/>
      <c r="AX879" s="262"/>
      <c r="AY879" s="262"/>
      <c r="AZ879" s="262"/>
      <c r="BA879" s="317"/>
      <c r="BB879" s="390"/>
    </row>
    <row r="880" spans="1:54" ht="24.95" customHeight="1">
      <c r="A880" s="322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28"/>
      <c r="AM880" s="329"/>
      <c r="AN880" s="25"/>
      <c r="AO880" s="24"/>
      <c r="AP880" s="258"/>
      <c r="AQ880" s="259"/>
      <c r="AR880" s="259"/>
      <c r="AS880" s="259"/>
      <c r="AT880" s="262"/>
      <c r="AU880" s="262"/>
      <c r="AV880" s="262"/>
      <c r="AW880" s="262"/>
      <c r="AX880" s="262"/>
      <c r="AY880" s="262"/>
      <c r="AZ880" s="262"/>
      <c r="BA880" s="317"/>
      <c r="BB880" s="390"/>
    </row>
    <row r="881" spans="1:54" ht="24.95" customHeight="1">
      <c r="A881" s="322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28"/>
      <c r="AM881" s="329"/>
      <c r="AN881" s="25"/>
      <c r="AO881" s="24"/>
      <c r="AP881" s="258"/>
      <c r="AQ881" s="259"/>
      <c r="AR881" s="259"/>
      <c r="AS881" s="259"/>
      <c r="AT881" s="262"/>
      <c r="AU881" s="262"/>
      <c r="AV881" s="262"/>
      <c r="AW881" s="262"/>
      <c r="AX881" s="262"/>
      <c r="AY881" s="262"/>
      <c r="AZ881" s="262"/>
      <c r="BA881" s="317"/>
      <c r="BB881" s="390"/>
    </row>
    <row r="882" spans="1:54" ht="24.95" customHeight="1">
      <c r="A882" s="322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28"/>
      <c r="AM882" s="329"/>
      <c r="AN882" s="25"/>
      <c r="AO882" s="24"/>
      <c r="AP882" s="258"/>
      <c r="AQ882" s="259"/>
      <c r="AR882" s="259"/>
      <c r="AS882" s="259"/>
      <c r="AT882" s="262"/>
      <c r="AU882" s="262"/>
      <c r="AV882" s="262"/>
      <c r="AW882" s="262"/>
      <c r="AX882" s="262"/>
      <c r="AY882" s="262"/>
      <c r="AZ882" s="262"/>
      <c r="BA882" s="317"/>
      <c r="BB882" s="390"/>
    </row>
    <row r="883" spans="1:54" ht="24.95" customHeight="1">
      <c r="A883" s="322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28"/>
      <c r="AM883" s="329"/>
      <c r="AN883" s="25"/>
      <c r="AO883" s="24"/>
      <c r="AP883" s="258"/>
      <c r="AQ883" s="259"/>
      <c r="AR883" s="259"/>
      <c r="AS883" s="259"/>
      <c r="AT883" s="262"/>
      <c r="AU883" s="262"/>
      <c r="AV883" s="262"/>
      <c r="AW883" s="262"/>
      <c r="AX883" s="262"/>
      <c r="AY883" s="262"/>
      <c r="AZ883" s="262"/>
      <c r="BA883" s="317"/>
      <c r="BB883" s="390"/>
    </row>
    <row r="884" spans="1:54" ht="24.95" customHeight="1">
      <c r="A884" s="322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28"/>
      <c r="AM884" s="329"/>
      <c r="AN884" s="25"/>
      <c r="AO884" s="24"/>
      <c r="AP884" s="258"/>
      <c r="AQ884" s="259"/>
      <c r="AR884" s="259"/>
      <c r="AS884" s="259"/>
      <c r="AT884" s="262"/>
      <c r="AU884" s="262"/>
      <c r="AV884" s="262"/>
      <c r="AW884" s="262"/>
      <c r="AX884" s="262"/>
      <c r="AY884" s="262"/>
      <c r="AZ884" s="262"/>
      <c r="BA884" s="317"/>
      <c r="BB884" s="390"/>
    </row>
    <row r="885" spans="1:54" ht="24.95" customHeight="1">
      <c r="A885" s="322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28"/>
      <c r="AM885" s="329"/>
      <c r="AN885" s="25"/>
      <c r="AO885" s="24"/>
      <c r="AP885" s="258"/>
      <c r="AQ885" s="259"/>
      <c r="AR885" s="259"/>
      <c r="AS885" s="259"/>
      <c r="AT885" s="262"/>
      <c r="AU885" s="262"/>
      <c r="AV885" s="262"/>
      <c r="AW885" s="262"/>
      <c r="AX885" s="262"/>
      <c r="AY885" s="262"/>
      <c r="AZ885" s="262"/>
      <c r="BA885" s="317"/>
      <c r="BB885" s="390"/>
    </row>
    <row r="886" spans="1:54" ht="24.95" customHeight="1">
      <c r="A886" s="322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28"/>
      <c r="AM886" s="329"/>
      <c r="AN886" s="25"/>
      <c r="AO886" s="24"/>
      <c r="AP886" s="258"/>
      <c r="AQ886" s="259"/>
      <c r="AR886" s="259"/>
      <c r="AS886" s="259"/>
      <c r="AT886" s="262"/>
      <c r="AU886" s="262"/>
      <c r="AV886" s="262"/>
      <c r="AW886" s="262"/>
      <c r="AX886" s="262"/>
      <c r="AY886" s="262"/>
      <c r="AZ886" s="262"/>
      <c r="BA886" s="317"/>
      <c r="BB886" s="390"/>
    </row>
    <row r="887" spans="1:54" ht="24.95" customHeight="1">
      <c r="A887" s="322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28"/>
      <c r="AM887" s="329"/>
      <c r="AN887" s="25"/>
      <c r="AO887" s="24"/>
      <c r="AP887" s="258"/>
      <c r="AQ887" s="259"/>
      <c r="AR887" s="259"/>
      <c r="AS887" s="259"/>
      <c r="AT887" s="262"/>
      <c r="AU887" s="262"/>
      <c r="AV887" s="262"/>
      <c r="AW887" s="262"/>
      <c r="AX887" s="262"/>
      <c r="AY887" s="262"/>
      <c r="AZ887" s="262"/>
      <c r="BA887" s="317"/>
      <c r="BB887" s="390"/>
    </row>
    <row r="888" spans="1:54" ht="24.95" customHeight="1">
      <c r="A888" s="322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28"/>
      <c r="AM888" s="329"/>
      <c r="AN888" s="25"/>
      <c r="AO888" s="24"/>
      <c r="AP888" s="258"/>
      <c r="AQ888" s="259"/>
      <c r="AR888" s="259"/>
      <c r="AS888" s="259"/>
      <c r="AT888" s="262"/>
      <c r="AU888" s="262"/>
      <c r="AV888" s="262"/>
      <c r="AW888" s="262"/>
      <c r="AX888" s="262"/>
      <c r="AY888" s="262"/>
      <c r="AZ888" s="262"/>
      <c r="BA888" s="317"/>
      <c r="BB888" s="390"/>
    </row>
    <row r="889" spans="1:54" ht="24.95" customHeight="1">
      <c r="A889" s="322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28"/>
      <c r="AM889" s="329"/>
      <c r="AN889" s="25"/>
      <c r="AO889" s="24"/>
      <c r="AP889" s="258"/>
      <c r="AQ889" s="259"/>
      <c r="AR889" s="259"/>
      <c r="AS889" s="259"/>
      <c r="AT889" s="262"/>
      <c r="AU889" s="262"/>
      <c r="AV889" s="262"/>
      <c r="AW889" s="262"/>
      <c r="AX889" s="262"/>
      <c r="AY889" s="262"/>
      <c r="AZ889" s="262"/>
      <c r="BA889" s="317"/>
      <c r="BB889" s="390"/>
    </row>
    <row r="890" spans="1:54" ht="24.95" customHeight="1">
      <c r="A890" s="322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28"/>
      <c r="AM890" s="329"/>
      <c r="AN890" s="25"/>
      <c r="AO890" s="24"/>
      <c r="AP890" s="258"/>
      <c r="AQ890" s="259"/>
      <c r="AR890" s="259"/>
      <c r="AS890" s="259"/>
      <c r="AT890" s="262"/>
      <c r="AU890" s="262"/>
      <c r="AV890" s="262"/>
      <c r="AW890" s="262"/>
      <c r="AX890" s="262"/>
      <c r="AY890" s="262"/>
      <c r="AZ890" s="262"/>
      <c r="BA890" s="317"/>
      <c r="BB890" s="390"/>
    </row>
    <row r="891" spans="1:54" ht="24.95" customHeight="1">
      <c r="A891" s="322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28"/>
      <c r="AM891" s="329"/>
      <c r="AN891" s="25"/>
      <c r="AO891" s="24"/>
      <c r="AP891" s="258"/>
      <c r="AQ891" s="259"/>
      <c r="AR891" s="259"/>
      <c r="AS891" s="259"/>
      <c r="AT891" s="262"/>
      <c r="AU891" s="262"/>
      <c r="AV891" s="262"/>
      <c r="AW891" s="262"/>
      <c r="AX891" s="262"/>
      <c r="AY891" s="262"/>
      <c r="AZ891" s="262"/>
      <c r="BA891" s="317"/>
      <c r="BB891" s="390"/>
    </row>
    <row r="892" spans="1:54" ht="24.95" customHeight="1">
      <c r="A892" s="322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28"/>
      <c r="AM892" s="329"/>
      <c r="AN892" s="25"/>
      <c r="AO892" s="24"/>
      <c r="AP892" s="258"/>
      <c r="AQ892" s="259"/>
      <c r="AR892" s="259"/>
      <c r="AS892" s="259"/>
      <c r="AT892" s="262"/>
      <c r="AU892" s="262"/>
      <c r="AV892" s="262"/>
      <c r="AW892" s="262"/>
      <c r="AX892" s="262"/>
      <c r="AY892" s="262"/>
      <c r="AZ892" s="262"/>
      <c r="BA892" s="317"/>
      <c r="BB892" s="390"/>
    </row>
    <row r="893" spans="1:54" ht="24.95" customHeight="1">
      <c r="A893" s="322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28"/>
      <c r="AM893" s="329"/>
      <c r="AN893" s="25"/>
      <c r="AO893" s="24"/>
      <c r="AP893" s="258"/>
      <c r="AQ893" s="259"/>
      <c r="AR893" s="259"/>
      <c r="AS893" s="259"/>
      <c r="AT893" s="262"/>
      <c r="AU893" s="262"/>
      <c r="AV893" s="262"/>
      <c r="AW893" s="262"/>
      <c r="AX893" s="262"/>
      <c r="AY893" s="262"/>
      <c r="AZ893" s="262"/>
      <c r="BA893" s="317"/>
      <c r="BB893" s="390"/>
    </row>
    <row r="894" spans="1:54" ht="24.95" customHeight="1">
      <c r="A894" s="322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28"/>
      <c r="AM894" s="329"/>
      <c r="AN894" s="25"/>
      <c r="AO894" s="24"/>
      <c r="AP894" s="258"/>
      <c r="AQ894" s="259"/>
      <c r="AR894" s="259"/>
      <c r="AS894" s="259"/>
      <c r="AT894" s="262"/>
      <c r="AU894" s="262"/>
      <c r="AV894" s="262"/>
      <c r="AW894" s="262"/>
      <c r="AX894" s="262"/>
      <c r="AY894" s="262"/>
      <c r="AZ894" s="262"/>
      <c r="BA894" s="317"/>
      <c r="BB894" s="390"/>
    </row>
    <row r="895" spans="1:54" ht="24.95" customHeight="1">
      <c r="A895" s="322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28"/>
      <c r="AM895" s="329"/>
      <c r="AN895" s="25"/>
      <c r="AO895" s="24"/>
      <c r="AP895" s="258"/>
      <c r="AQ895" s="259"/>
      <c r="AR895" s="259"/>
      <c r="AS895" s="259"/>
      <c r="AT895" s="262"/>
      <c r="AU895" s="262"/>
      <c r="AV895" s="262"/>
      <c r="AW895" s="262"/>
      <c r="AX895" s="262"/>
      <c r="AY895" s="262"/>
      <c r="AZ895" s="262"/>
      <c r="BA895" s="317"/>
      <c r="BB895" s="390"/>
    </row>
    <row r="896" spans="1:54" ht="24.95" customHeight="1">
      <c r="A896" s="322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28"/>
      <c r="AM896" s="329"/>
      <c r="AN896" s="25"/>
      <c r="AO896" s="24"/>
      <c r="AP896" s="258"/>
      <c r="AQ896" s="259"/>
      <c r="AR896" s="259"/>
      <c r="AS896" s="259"/>
      <c r="AT896" s="262"/>
      <c r="AU896" s="262"/>
      <c r="AV896" s="262"/>
      <c r="AW896" s="262"/>
      <c r="AX896" s="262"/>
      <c r="AY896" s="262"/>
      <c r="AZ896" s="262"/>
      <c r="BA896" s="317"/>
      <c r="BB896" s="390"/>
    </row>
    <row r="897" spans="1:54" ht="24.95" customHeight="1">
      <c r="A897" s="322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28"/>
      <c r="AM897" s="329"/>
      <c r="AN897" s="25"/>
      <c r="AO897" s="24"/>
      <c r="AP897" s="258"/>
      <c r="AQ897" s="259"/>
      <c r="AR897" s="259"/>
      <c r="AS897" s="259"/>
      <c r="AT897" s="262"/>
      <c r="AU897" s="262"/>
      <c r="AV897" s="262"/>
      <c r="AW897" s="262"/>
      <c r="AX897" s="262"/>
      <c r="AY897" s="262"/>
      <c r="AZ897" s="262"/>
      <c r="BA897" s="317"/>
      <c r="BB897" s="390"/>
    </row>
    <row r="898" spans="1:54" ht="24.95" customHeight="1">
      <c r="A898" s="322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28"/>
      <c r="AM898" s="329"/>
      <c r="AN898" s="25"/>
      <c r="AO898" s="24"/>
      <c r="AP898" s="258"/>
      <c r="AQ898" s="259"/>
      <c r="AR898" s="259"/>
      <c r="AS898" s="259"/>
      <c r="AT898" s="262"/>
      <c r="AU898" s="262"/>
      <c r="AV898" s="262"/>
      <c r="AW898" s="262"/>
      <c r="AX898" s="262"/>
      <c r="AY898" s="262"/>
      <c r="AZ898" s="262"/>
      <c r="BA898" s="317"/>
      <c r="BB898" s="390"/>
    </row>
    <row r="899" spans="1:54" ht="24.95" customHeight="1">
      <c r="A899" s="322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28"/>
      <c r="AM899" s="329"/>
      <c r="AN899" s="25"/>
      <c r="AO899" s="24"/>
      <c r="AP899" s="258"/>
      <c r="AQ899" s="259"/>
      <c r="AR899" s="259"/>
      <c r="AS899" s="259"/>
      <c r="AT899" s="262"/>
      <c r="AU899" s="262"/>
      <c r="AV899" s="262"/>
      <c r="AW899" s="262"/>
      <c r="AX899" s="262"/>
      <c r="AY899" s="262"/>
      <c r="AZ899" s="262"/>
      <c r="BA899" s="317"/>
      <c r="BB899" s="390"/>
    </row>
    <row r="900" spans="1:54" ht="24.95" customHeight="1">
      <c r="A900" s="322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28"/>
      <c r="AM900" s="329"/>
      <c r="AN900" s="25"/>
      <c r="AO900" s="24"/>
      <c r="AP900" s="258"/>
      <c r="AQ900" s="259"/>
      <c r="AR900" s="259"/>
      <c r="AS900" s="259"/>
      <c r="AT900" s="262"/>
      <c r="AU900" s="262"/>
      <c r="AV900" s="262"/>
      <c r="AW900" s="262"/>
      <c r="AX900" s="262"/>
      <c r="AY900" s="262"/>
      <c r="AZ900" s="262"/>
      <c r="BA900" s="317"/>
      <c r="BB900" s="390"/>
    </row>
    <row r="901" spans="1:54" ht="24.95" customHeight="1">
      <c r="A901" s="322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28"/>
      <c r="AM901" s="329"/>
      <c r="AN901" s="25"/>
      <c r="AO901" s="24"/>
      <c r="AP901" s="258"/>
      <c r="AQ901" s="259"/>
      <c r="AR901" s="259"/>
      <c r="AS901" s="259"/>
      <c r="AT901" s="262"/>
      <c r="AU901" s="262"/>
      <c r="AV901" s="262"/>
      <c r="AW901" s="262"/>
      <c r="AX901" s="262"/>
      <c r="AY901" s="262"/>
      <c r="AZ901" s="262"/>
      <c r="BA901" s="317"/>
      <c r="BB901" s="390"/>
    </row>
    <row r="902" spans="1:54" ht="24.95" customHeight="1">
      <c r="A902" s="322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28"/>
      <c r="AM902" s="329"/>
      <c r="AN902" s="25"/>
      <c r="AO902" s="24"/>
      <c r="AP902" s="258"/>
      <c r="AQ902" s="259"/>
      <c r="AR902" s="259"/>
      <c r="AS902" s="259"/>
      <c r="AT902" s="262"/>
      <c r="AU902" s="262"/>
      <c r="AV902" s="262"/>
      <c r="AW902" s="262"/>
      <c r="AX902" s="262"/>
      <c r="AY902" s="262"/>
      <c r="AZ902" s="262"/>
      <c r="BA902" s="317"/>
      <c r="BB902" s="390"/>
    </row>
    <row r="903" spans="1:54" ht="24.95" customHeight="1">
      <c r="A903" s="322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28"/>
      <c r="AM903" s="329"/>
      <c r="AN903" s="25"/>
      <c r="AO903" s="24"/>
      <c r="AP903" s="258"/>
      <c r="AQ903" s="259"/>
      <c r="AR903" s="259"/>
      <c r="AS903" s="259"/>
      <c r="AT903" s="262"/>
      <c r="AU903" s="262"/>
      <c r="AV903" s="262"/>
      <c r="AW903" s="262"/>
      <c r="AX903" s="262"/>
      <c r="AY903" s="262"/>
      <c r="AZ903" s="262"/>
      <c r="BA903" s="317"/>
      <c r="BB903" s="390"/>
    </row>
    <row r="904" spans="1:54" ht="24.95" customHeight="1">
      <c r="A904" s="322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28"/>
      <c r="AM904" s="329"/>
      <c r="AN904" s="25"/>
      <c r="AO904" s="24"/>
      <c r="AP904" s="258"/>
      <c r="AQ904" s="259"/>
      <c r="AR904" s="259"/>
      <c r="AS904" s="259"/>
      <c r="AT904" s="262"/>
      <c r="AU904" s="262"/>
      <c r="AV904" s="262"/>
      <c r="AW904" s="262"/>
      <c r="AX904" s="262"/>
      <c r="AY904" s="262"/>
      <c r="AZ904" s="262"/>
      <c r="BA904" s="317"/>
      <c r="BB904" s="390"/>
    </row>
    <row r="905" spans="1:54" ht="24.95" customHeight="1">
      <c r="A905" s="322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28"/>
      <c r="AM905" s="329"/>
      <c r="AN905" s="25"/>
      <c r="AO905" s="24"/>
      <c r="AP905" s="258"/>
      <c r="AQ905" s="259"/>
      <c r="AR905" s="259"/>
      <c r="AS905" s="259"/>
      <c r="AT905" s="262"/>
      <c r="AU905" s="262"/>
      <c r="AV905" s="262"/>
      <c r="AW905" s="262"/>
      <c r="AX905" s="262"/>
      <c r="AY905" s="262"/>
      <c r="AZ905" s="262"/>
      <c r="BA905" s="317"/>
      <c r="BB905" s="390"/>
    </row>
    <row r="906" spans="1:54" ht="24.95" customHeight="1">
      <c r="A906" s="322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28"/>
      <c r="AM906" s="329"/>
      <c r="AN906" s="25"/>
      <c r="AO906" s="24"/>
      <c r="AP906" s="258"/>
      <c r="AQ906" s="259"/>
      <c r="AR906" s="259"/>
      <c r="AS906" s="259"/>
      <c r="AT906" s="262"/>
      <c r="AU906" s="262"/>
      <c r="AV906" s="262"/>
      <c r="AW906" s="262"/>
      <c r="AX906" s="262"/>
      <c r="AY906" s="262"/>
      <c r="AZ906" s="262"/>
      <c r="BA906" s="317"/>
      <c r="BB906" s="390"/>
    </row>
    <row r="907" spans="1:54" ht="24.95" customHeight="1">
      <c r="A907" s="322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28"/>
      <c r="AM907" s="329"/>
      <c r="AN907" s="25"/>
      <c r="AO907" s="24"/>
      <c r="AP907" s="258"/>
      <c r="AQ907" s="259"/>
      <c r="AR907" s="259"/>
      <c r="AS907" s="259"/>
      <c r="AT907" s="262"/>
      <c r="AU907" s="262"/>
      <c r="AV907" s="262"/>
      <c r="AW907" s="262"/>
      <c r="AX907" s="262"/>
      <c r="AY907" s="262"/>
      <c r="AZ907" s="262"/>
      <c r="BA907" s="317"/>
      <c r="BB907" s="390"/>
    </row>
    <row r="908" spans="1:54" ht="24.95" customHeight="1">
      <c r="A908" s="322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28"/>
      <c r="AM908" s="329"/>
      <c r="AN908" s="25"/>
      <c r="AO908" s="24"/>
      <c r="AP908" s="258"/>
      <c r="AQ908" s="259"/>
      <c r="AR908" s="259"/>
      <c r="AS908" s="259"/>
      <c r="AT908" s="262"/>
      <c r="AU908" s="262"/>
      <c r="AV908" s="262"/>
      <c r="AW908" s="262"/>
      <c r="AX908" s="262"/>
      <c r="AY908" s="262"/>
      <c r="AZ908" s="262"/>
      <c r="BA908" s="317"/>
      <c r="BB908" s="390"/>
    </row>
    <row r="909" spans="1:54" ht="24.95" customHeight="1">
      <c r="A909" s="322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28"/>
      <c r="AM909" s="329"/>
      <c r="AN909" s="25"/>
      <c r="AO909" s="24"/>
      <c r="AP909" s="258"/>
      <c r="AQ909" s="259"/>
      <c r="AR909" s="259"/>
      <c r="AS909" s="259"/>
      <c r="AT909" s="262"/>
      <c r="AU909" s="262"/>
      <c r="AV909" s="262"/>
      <c r="AW909" s="262"/>
      <c r="AX909" s="262"/>
      <c r="AY909" s="262"/>
      <c r="AZ909" s="262"/>
      <c r="BA909" s="317"/>
      <c r="BB909" s="390"/>
    </row>
    <row r="910" spans="1:54" ht="24.95" customHeight="1">
      <c r="A910" s="322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28"/>
      <c r="AM910" s="329"/>
      <c r="AN910" s="25"/>
      <c r="AO910" s="24"/>
      <c r="AP910" s="258"/>
      <c r="AQ910" s="259"/>
      <c r="AR910" s="259"/>
      <c r="AS910" s="259"/>
      <c r="AT910" s="262"/>
      <c r="AU910" s="262"/>
      <c r="AV910" s="262"/>
      <c r="AW910" s="262"/>
      <c r="AX910" s="262"/>
      <c r="AY910" s="262"/>
      <c r="AZ910" s="262"/>
      <c r="BA910" s="317"/>
      <c r="BB910" s="390"/>
    </row>
    <row r="911" spans="1:54" ht="24.95" customHeight="1">
      <c r="A911" s="322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28"/>
      <c r="AM911" s="329"/>
      <c r="AN911" s="25"/>
      <c r="AO911" s="24"/>
      <c r="AP911" s="258"/>
      <c r="AQ911" s="259"/>
      <c r="AR911" s="259"/>
      <c r="AS911" s="259"/>
      <c r="AT911" s="262"/>
      <c r="AU911" s="262"/>
      <c r="AV911" s="262"/>
      <c r="AW911" s="262"/>
      <c r="AX911" s="262"/>
      <c r="AY911" s="262"/>
      <c r="AZ911" s="262"/>
      <c r="BA911" s="317"/>
      <c r="BB911" s="390"/>
    </row>
    <row r="912" spans="1:54" ht="24.95" customHeight="1">
      <c r="A912" s="322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28"/>
      <c r="AM912" s="329"/>
      <c r="AN912" s="25"/>
      <c r="AO912" s="24"/>
      <c r="AP912" s="258"/>
      <c r="AQ912" s="259"/>
      <c r="AR912" s="259"/>
      <c r="AS912" s="259"/>
      <c r="AT912" s="262"/>
      <c r="AU912" s="262"/>
      <c r="AV912" s="262"/>
      <c r="AW912" s="262"/>
      <c r="AX912" s="262"/>
      <c r="AY912" s="262"/>
      <c r="AZ912" s="262"/>
      <c r="BA912" s="317"/>
      <c r="BB912" s="390"/>
    </row>
    <row r="913" spans="1:54" ht="24.95" customHeight="1">
      <c r="A913" s="322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28"/>
      <c r="AM913" s="329"/>
      <c r="AN913" s="25"/>
      <c r="AO913" s="24"/>
      <c r="AP913" s="258"/>
      <c r="AQ913" s="259"/>
      <c r="AR913" s="259"/>
      <c r="AS913" s="259"/>
      <c r="AT913" s="262"/>
      <c r="AU913" s="262"/>
      <c r="AV913" s="262"/>
      <c r="AW913" s="262"/>
      <c r="AX913" s="262"/>
      <c r="AY913" s="262"/>
      <c r="AZ913" s="262"/>
      <c r="BA913" s="317"/>
      <c r="BB913" s="390"/>
    </row>
    <row r="914" spans="1:54" ht="24.95" customHeight="1">
      <c r="A914" s="322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28"/>
      <c r="AM914" s="329"/>
      <c r="AN914" s="25"/>
      <c r="AO914" s="24"/>
      <c r="AP914" s="258"/>
      <c r="AQ914" s="259"/>
      <c r="AR914" s="259"/>
      <c r="AS914" s="259"/>
      <c r="AT914" s="262"/>
      <c r="AU914" s="262"/>
      <c r="AV914" s="262"/>
      <c r="AW914" s="262"/>
      <c r="AX914" s="262"/>
      <c r="AY914" s="262"/>
      <c r="AZ914" s="262"/>
      <c r="BA914" s="317"/>
      <c r="BB914" s="390"/>
    </row>
    <row r="915" spans="1:54" ht="24.95" customHeight="1">
      <c r="A915" s="322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28"/>
      <c r="AM915" s="329"/>
      <c r="AN915" s="25"/>
      <c r="AO915" s="24"/>
      <c r="AP915" s="258"/>
      <c r="AQ915" s="259"/>
      <c r="AR915" s="259"/>
      <c r="AS915" s="259"/>
      <c r="AT915" s="262"/>
      <c r="AU915" s="262"/>
      <c r="AV915" s="262"/>
      <c r="AW915" s="262"/>
      <c r="AX915" s="262"/>
      <c r="AY915" s="262"/>
      <c r="AZ915" s="262"/>
      <c r="BA915" s="317"/>
      <c r="BB915" s="390"/>
    </row>
    <row r="916" spans="1:54" ht="24.95" customHeight="1">
      <c r="A916" s="322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28"/>
      <c r="AM916" s="329"/>
      <c r="AN916" s="25"/>
      <c r="AO916" s="24"/>
      <c r="AP916" s="258"/>
      <c r="AQ916" s="259"/>
      <c r="AR916" s="259"/>
      <c r="AS916" s="259"/>
      <c r="AT916" s="262"/>
      <c r="AU916" s="262"/>
      <c r="AV916" s="262"/>
      <c r="AW916" s="262"/>
      <c r="AX916" s="262"/>
      <c r="AY916" s="262"/>
      <c r="AZ916" s="262"/>
      <c r="BA916" s="317"/>
      <c r="BB916" s="390"/>
    </row>
    <row r="917" spans="1:54" ht="24.95" customHeight="1">
      <c r="A917" s="322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28"/>
      <c r="AM917" s="329"/>
      <c r="AN917" s="25"/>
      <c r="AO917" s="24"/>
      <c r="AP917" s="258"/>
      <c r="AQ917" s="259"/>
      <c r="AR917" s="259"/>
      <c r="AS917" s="259"/>
      <c r="AT917" s="262"/>
      <c r="AU917" s="262"/>
      <c r="AV917" s="262"/>
      <c r="AW917" s="262"/>
      <c r="AX917" s="262"/>
      <c r="AY917" s="262"/>
      <c r="AZ917" s="262"/>
      <c r="BA917" s="317"/>
      <c r="BB917" s="390"/>
    </row>
    <row r="918" spans="1:54" ht="24.95" customHeight="1">
      <c r="A918" s="322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28"/>
      <c r="AM918" s="329"/>
      <c r="AN918" s="25"/>
      <c r="AO918" s="24"/>
      <c r="AP918" s="258"/>
      <c r="AQ918" s="259"/>
      <c r="AR918" s="259"/>
      <c r="AS918" s="259"/>
      <c r="AT918" s="262"/>
      <c r="AU918" s="262"/>
      <c r="AV918" s="262"/>
      <c r="AW918" s="262"/>
      <c r="AX918" s="262"/>
      <c r="AY918" s="262"/>
      <c r="AZ918" s="262"/>
      <c r="BA918" s="317"/>
      <c r="BB918" s="390"/>
    </row>
    <row r="919" spans="1:54" ht="24.95" customHeight="1">
      <c r="A919" s="322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28"/>
      <c r="AM919" s="329"/>
      <c r="AN919" s="25"/>
      <c r="AO919" s="24"/>
      <c r="AP919" s="258"/>
      <c r="AQ919" s="259"/>
      <c r="AR919" s="259"/>
      <c r="AS919" s="259"/>
      <c r="AT919" s="262"/>
      <c r="AU919" s="262"/>
      <c r="AV919" s="262"/>
      <c r="AW919" s="262"/>
      <c r="AX919" s="262"/>
      <c r="AY919" s="262"/>
      <c r="AZ919" s="262"/>
      <c r="BA919" s="317"/>
      <c r="BB919" s="390"/>
    </row>
    <row r="920" spans="1:54" ht="24.95" customHeight="1">
      <c r="A920" s="322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28"/>
      <c r="AM920" s="329"/>
      <c r="AN920" s="25"/>
      <c r="AO920" s="24"/>
      <c r="AP920" s="258"/>
      <c r="AQ920" s="259"/>
      <c r="AR920" s="259"/>
      <c r="AS920" s="259"/>
      <c r="AT920" s="262"/>
      <c r="AU920" s="262"/>
      <c r="AV920" s="262"/>
      <c r="AW920" s="262"/>
      <c r="AX920" s="262"/>
      <c r="AY920" s="262"/>
      <c r="AZ920" s="262"/>
      <c r="BA920" s="317"/>
      <c r="BB920" s="390"/>
    </row>
    <row r="921" spans="1:54" ht="24.95" customHeight="1">
      <c r="A921" s="322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28"/>
      <c r="AM921" s="329"/>
      <c r="AN921" s="25"/>
      <c r="AO921" s="24"/>
      <c r="AP921" s="258"/>
      <c r="AQ921" s="259"/>
      <c r="AR921" s="259"/>
      <c r="AS921" s="259"/>
      <c r="AT921" s="262"/>
      <c r="AU921" s="262"/>
      <c r="AV921" s="262"/>
      <c r="AW921" s="262"/>
      <c r="AX921" s="262"/>
      <c r="AY921" s="262"/>
      <c r="AZ921" s="262"/>
      <c r="BA921" s="317"/>
      <c r="BB921" s="390"/>
    </row>
    <row r="922" spans="1:54" ht="24.95" customHeight="1">
      <c r="A922" s="322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28"/>
      <c r="AM922" s="329"/>
      <c r="AN922" s="25"/>
      <c r="AO922" s="24"/>
      <c r="AP922" s="258"/>
      <c r="AQ922" s="259"/>
      <c r="AR922" s="259"/>
      <c r="AS922" s="259"/>
      <c r="AT922" s="262"/>
      <c r="AU922" s="262"/>
      <c r="AV922" s="262"/>
      <c r="AW922" s="262"/>
      <c r="AX922" s="262"/>
      <c r="AY922" s="262"/>
      <c r="AZ922" s="262"/>
      <c r="BA922" s="317"/>
      <c r="BB922" s="390"/>
    </row>
    <row r="923" spans="1:54" ht="24.95" customHeight="1">
      <c r="A923" s="322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28"/>
      <c r="AM923" s="329"/>
      <c r="AN923" s="25"/>
      <c r="AO923" s="24"/>
      <c r="AP923" s="258"/>
      <c r="AQ923" s="259"/>
      <c r="AR923" s="259"/>
      <c r="AS923" s="259"/>
      <c r="AT923" s="262"/>
      <c r="AU923" s="262"/>
      <c r="AV923" s="262"/>
      <c r="AW923" s="262"/>
      <c r="AX923" s="262"/>
      <c r="AY923" s="262"/>
      <c r="AZ923" s="262"/>
      <c r="BA923" s="317"/>
      <c r="BB923" s="390"/>
    </row>
    <row r="924" spans="1:54" ht="24.95" customHeight="1">
      <c r="A924" s="322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28"/>
      <c r="AM924" s="329"/>
      <c r="AN924" s="25"/>
      <c r="AO924" s="24"/>
      <c r="AP924" s="258"/>
      <c r="AQ924" s="259"/>
      <c r="AR924" s="259"/>
      <c r="AS924" s="259"/>
      <c r="AT924" s="262"/>
      <c r="AU924" s="262"/>
      <c r="AV924" s="262"/>
      <c r="AW924" s="262"/>
      <c r="AX924" s="262"/>
      <c r="AY924" s="262"/>
      <c r="AZ924" s="262"/>
      <c r="BA924" s="317"/>
      <c r="BB924" s="390"/>
    </row>
    <row r="925" spans="1:54" ht="24.95" customHeight="1">
      <c r="A925" s="322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28"/>
      <c r="AM925" s="329"/>
      <c r="AN925" s="25"/>
      <c r="AO925" s="24"/>
      <c r="AP925" s="258"/>
      <c r="AQ925" s="259"/>
      <c r="AR925" s="259"/>
      <c r="AS925" s="259"/>
      <c r="AT925" s="262"/>
      <c r="AU925" s="262"/>
      <c r="AV925" s="262"/>
      <c r="AW925" s="262"/>
      <c r="AX925" s="262"/>
      <c r="AY925" s="262"/>
      <c r="AZ925" s="262"/>
      <c r="BA925" s="317"/>
      <c r="BB925" s="390"/>
    </row>
    <row r="926" spans="1:54" ht="24.95" customHeight="1">
      <c r="A926" s="322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28"/>
      <c r="AM926" s="329"/>
      <c r="AN926" s="25"/>
      <c r="AO926" s="24"/>
      <c r="AP926" s="258"/>
      <c r="AQ926" s="259"/>
      <c r="AR926" s="259"/>
      <c r="AS926" s="259"/>
      <c r="AT926" s="262"/>
      <c r="AU926" s="262"/>
      <c r="AV926" s="262"/>
      <c r="AW926" s="262"/>
      <c r="AX926" s="262"/>
      <c r="AY926" s="262"/>
      <c r="AZ926" s="262"/>
      <c r="BA926" s="317"/>
      <c r="BB926" s="390"/>
    </row>
    <row r="927" spans="1:54" ht="24.95" customHeight="1">
      <c r="A927" s="322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28"/>
      <c r="AM927" s="329"/>
      <c r="AN927" s="25"/>
      <c r="AO927" s="24"/>
      <c r="AP927" s="258"/>
      <c r="AQ927" s="259"/>
      <c r="AR927" s="259"/>
      <c r="AS927" s="259"/>
      <c r="AT927" s="262"/>
      <c r="AU927" s="262"/>
      <c r="AV927" s="262"/>
      <c r="AW927" s="262"/>
      <c r="AX927" s="262"/>
      <c r="AY927" s="262"/>
      <c r="AZ927" s="262"/>
      <c r="BA927" s="317"/>
      <c r="BB927" s="390"/>
    </row>
    <row r="928" spans="1:54" ht="24.95" customHeight="1">
      <c r="A928" s="322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28"/>
      <c r="AM928" s="329"/>
      <c r="AN928" s="25"/>
      <c r="AO928" s="24"/>
      <c r="AP928" s="258"/>
      <c r="AQ928" s="259"/>
      <c r="AR928" s="259"/>
      <c r="AS928" s="259"/>
      <c r="AT928" s="262"/>
      <c r="AU928" s="262"/>
      <c r="AV928" s="262"/>
      <c r="AW928" s="262"/>
      <c r="AX928" s="262"/>
      <c r="AY928" s="262"/>
      <c r="AZ928" s="262"/>
      <c r="BA928" s="317"/>
      <c r="BB928" s="390"/>
    </row>
    <row r="929" spans="1:54" ht="24.95" customHeight="1">
      <c r="A929" s="322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28"/>
      <c r="AM929" s="329"/>
      <c r="AN929" s="25"/>
      <c r="AO929" s="24"/>
      <c r="AP929" s="258"/>
      <c r="AQ929" s="259"/>
      <c r="AR929" s="259"/>
      <c r="AS929" s="259"/>
      <c r="AT929" s="262"/>
      <c r="AU929" s="262"/>
      <c r="AV929" s="262"/>
      <c r="AW929" s="262"/>
      <c r="AX929" s="262"/>
      <c r="AY929" s="262"/>
      <c r="AZ929" s="262"/>
      <c r="BA929" s="317"/>
      <c r="BB929" s="390"/>
    </row>
    <row r="930" spans="1:54" ht="24.95" customHeight="1">
      <c r="A930" s="322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28"/>
      <c r="AM930" s="329"/>
      <c r="AN930" s="25"/>
      <c r="AO930" s="24"/>
      <c r="AP930" s="258"/>
      <c r="AQ930" s="259"/>
      <c r="AR930" s="259"/>
      <c r="AS930" s="259"/>
      <c r="AT930" s="262"/>
      <c r="AU930" s="262"/>
      <c r="AV930" s="262"/>
      <c r="AW930" s="262"/>
      <c r="AX930" s="262"/>
      <c r="AY930" s="262"/>
      <c r="AZ930" s="262"/>
      <c r="BA930" s="317"/>
      <c r="BB930" s="390"/>
    </row>
    <row r="931" spans="1:54" ht="24.95" customHeight="1">
      <c r="A931" s="322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28"/>
      <c r="AM931" s="329"/>
      <c r="AN931" s="25"/>
      <c r="AO931" s="24"/>
      <c r="AP931" s="258"/>
      <c r="AQ931" s="259"/>
      <c r="AR931" s="259"/>
      <c r="AS931" s="259"/>
      <c r="AT931" s="262"/>
      <c r="AU931" s="262"/>
      <c r="AV931" s="262"/>
      <c r="AW931" s="262"/>
      <c r="AX931" s="262"/>
      <c r="AY931" s="262"/>
      <c r="AZ931" s="262"/>
      <c r="BA931" s="317"/>
      <c r="BB931" s="390"/>
    </row>
    <row r="932" spans="1:54" ht="24.95" customHeight="1">
      <c r="A932" s="322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28"/>
      <c r="AM932" s="329"/>
      <c r="AN932" s="25"/>
      <c r="AO932" s="24"/>
      <c r="AP932" s="258"/>
      <c r="AQ932" s="259"/>
      <c r="AR932" s="259"/>
      <c r="AS932" s="259"/>
      <c r="AT932" s="262"/>
      <c r="AU932" s="262"/>
      <c r="AV932" s="262"/>
      <c r="AW932" s="262"/>
      <c r="AX932" s="262"/>
      <c r="AY932" s="262"/>
      <c r="AZ932" s="262"/>
      <c r="BA932" s="317"/>
      <c r="BB932" s="390"/>
    </row>
    <row r="933" spans="1:54" ht="24.95" customHeight="1">
      <c r="A933" s="322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28"/>
      <c r="AM933" s="329"/>
      <c r="AN933" s="25"/>
      <c r="AO933" s="24"/>
      <c r="AP933" s="258"/>
      <c r="AQ933" s="259"/>
      <c r="AR933" s="259"/>
      <c r="AS933" s="259"/>
      <c r="AT933" s="262"/>
      <c r="AU933" s="262"/>
      <c r="AV933" s="262"/>
      <c r="AW933" s="262"/>
      <c r="AX933" s="262"/>
      <c r="AY933" s="262"/>
      <c r="AZ933" s="262"/>
      <c r="BA933" s="317"/>
      <c r="BB933" s="390"/>
    </row>
    <row r="934" spans="1:54" ht="24.95" customHeight="1">
      <c r="A934" s="322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28"/>
      <c r="AM934" s="329"/>
      <c r="AN934" s="25"/>
      <c r="AO934" s="24"/>
      <c r="AP934" s="258"/>
      <c r="AQ934" s="259"/>
      <c r="AR934" s="259"/>
      <c r="AS934" s="259"/>
      <c r="AT934" s="262"/>
      <c r="AU934" s="262"/>
      <c r="AV934" s="262"/>
      <c r="AW934" s="262"/>
      <c r="AX934" s="262"/>
      <c r="AY934" s="262"/>
      <c r="AZ934" s="262"/>
      <c r="BA934" s="317"/>
      <c r="BB934" s="390"/>
    </row>
    <row r="935" spans="1:54" ht="24.95" customHeight="1">
      <c r="A935" s="322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28"/>
      <c r="AM935" s="329"/>
      <c r="AN935" s="25"/>
      <c r="AO935" s="24"/>
      <c r="AP935" s="258"/>
      <c r="AQ935" s="259"/>
      <c r="AR935" s="259"/>
      <c r="AS935" s="259"/>
      <c r="AT935" s="262"/>
      <c r="AU935" s="262"/>
      <c r="AV935" s="262"/>
      <c r="AW935" s="262"/>
      <c r="AX935" s="262"/>
      <c r="AY935" s="262"/>
      <c r="AZ935" s="262"/>
      <c r="BA935" s="317"/>
      <c r="BB935" s="390"/>
    </row>
    <row r="936" spans="1:54" ht="24.95" customHeight="1">
      <c r="A936" s="322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28"/>
      <c r="AM936" s="329"/>
      <c r="AN936" s="25"/>
      <c r="AO936" s="24"/>
      <c r="AP936" s="258"/>
      <c r="AQ936" s="259"/>
      <c r="AR936" s="259"/>
      <c r="AS936" s="259"/>
      <c r="AT936" s="262"/>
      <c r="AU936" s="262"/>
      <c r="AV936" s="262"/>
      <c r="AW936" s="262"/>
      <c r="AX936" s="262"/>
      <c r="AY936" s="262"/>
      <c r="AZ936" s="262"/>
      <c r="BA936" s="317"/>
      <c r="BB936" s="390"/>
    </row>
    <row r="937" spans="1:54" ht="24.95" customHeight="1">
      <c r="A937" s="322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28"/>
      <c r="AM937" s="329"/>
      <c r="AN937" s="25"/>
      <c r="AO937" s="24"/>
      <c r="AP937" s="258"/>
      <c r="AQ937" s="259"/>
      <c r="AR937" s="259"/>
      <c r="AS937" s="259"/>
      <c r="AT937" s="262"/>
      <c r="AU937" s="262"/>
      <c r="AV937" s="262"/>
      <c r="AW937" s="262"/>
      <c r="AX937" s="262"/>
      <c r="AY937" s="262"/>
      <c r="AZ937" s="262"/>
      <c r="BA937" s="317"/>
      <c r="BB937" s="390"/>
    </row>
    <row r="938" spans="1:54" ht="24.95" customHeight="1">
      <c r="A938" s="322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28"/>
      <c r="AM938" s="329"/>
      <c r="AN938" s="25"/>
      <c r="AO938" s="24"/>
      <c r="AP938" s="258"/>
      <c r="AQ938" s="259"/>
      <c r="AR938" s="259"/>
      <c r="AS938" s="259"/>
      <c r="AT938" s="262"/>
      <c r="AU938" s="262"/>
      <c r="AV938" s="262"/>
      <c r="AW938" s="262"/>
      <c r="AX938" s="262"/>
      <c r="AY938" s="262"/>
      <c r="AZ938" s="262"/>
      <c r="BA938" s="317"/>
      <c r="BB938" s="390"/>
    </row>
    <row r="939" spans="1:54" ht="24.95" customHeight="1">
      <c r="A939" s="322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28"/>
      <c r="AM939" s="329"/>
      <c r="AN939" s="25"/>
      <c r="AO939" s="24"/>
      <c r="AP939" s="258"/>
      <c r="AQ939" s="259"/>
      <c r="AR939" s="259"/>
      <c r="AS939" s="259"/>
      <c r="AT939" s="262"/>
      <c r="AU939" s="262"/>
      <c r="AV939" s="262"/>
      <c r="AW939" s="262"/>
      <c r="AX939" s="262"/>
      <c r="AY939" s="262"/>
      <c r="AZ939" s="262"/>
      <c r="BA939" s="317"/>
      <c r="BB939" s="390"/>
    </row>
    <row r="940" spans="1:54" ht="24.95" customHeight="1">
      <c r="A940" s="322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28"/>
      <c r="AM940" s="329"/>
      <c r="AN940" s="25"/>
      <c r="AO940" s="24"/>
      <c r="AP940" s="258"/>
      <c r="AQ940" s="259"/>
      <c r="AR940" s="259"/>
      <c r="AS940" s="259"/>
      <c r="AT940" s="262"/>
      <c r="AU940" s="262"/>
      <c r="AV940" s="262"/>
      <c r="AW940" s="262"/>
      <c r="AX940" s="262"/>
      <c r="AY940" s="262"/>
      <c r="AZ940" s="262"/>
      <c r="BA940" s="317"/>
      <c r="BB940" s="390"/>
    </row>
    <row r="941" spans="1:54" ht="24.95" customHeight="1">
      <c r="A941" s="322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28"/>
      <c r="AM941" s="329"/>
      <c r="AN941" s="25"/>
      <c r="AO941" s="24"/>
      <c r="AP941" s="258"/>
      <c r="AQ941" s="259"/>
      <c r="AR941" s="259"/>
      <c r="AS941" s="259"/>
      <c r="AT941" s="262"/>
      <c r="AU941" s="262"/>
      <c r="AV941" s="262"/>
      <c r="AW941" s="262"/>
      <c r="AX941" s="262"/>
      <c r="AY941" s="262"/>
      <c r="AZ941" s="262"/>
      <c r="BA941" s="317"/>
      <c r="BB941" s="390"/>
    </row>
    <row r="942" spans="1:54" ht="24.95" customHeight="1">
      <c r="A942" s="322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28"/>
      <c r="AM942" s="329"/>
      <c r="AN942" s="25"/>
      <c r="AO942" s="24"/>
      <c r="AP942" s="258"/>
      <c r="AQ942" s="259"/>
      <c r="AR942" s="259"/>
      <c r="AS942" s="259"/>
      <c r="AT942" s="262"/>
      <c r="AU942" s="262"/>
      <c r="AV942" s="262"/>
      <c r="AW942" s="262"/>
      <c r="AX942" s="262"/>
      <c r="AY942" s="262"/>
      <c r="AZ942" s="262"/>
      <c r="BA942" s="317"/>
      <c r="BB942" s="390"/>
    </row>
    <row r="943" spans="1:54" ht="24.95" customHeight="1">
      <c r="A943" s="322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28"/>
      <c r="AM943" s="329"/>
      <c r="AN943" s="25"/>
      <c r="AO943" s="24"/>
      <c r="AP943" s="258"/>
      <c r="AQ943" s="259"/>
      <c r="AR943" s="259"/>
      <c r="AS943" s="259"/>
      <c r="AT943" s="262"/>
      <c r="AU943" s="262"/>
      <c r="AV943" s="262"/>
      <c r="AW943" s="262"/>
      <c r="AX943" s="262"/>
      <c r="AY943" s="262"/>
      <c r="AZ943" s="262"/>
      <c r="BA943" s="317"/>
      <c r="BB943" s="390"/>
    </row>
    <row r="944" spans="1:54" ht="24.95" customHeight="1">
      <c r="A944" s="322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28"/>
      <c r="AM944" s="329"/>
      <c r="AN944" s="25"/>
      <c r="AO944" s="24"/>
      <c r="AP944" s="258"/>
      <c r="AQ944" s="259"/>
      <c r="AR944" s="259"/>
      <c r="AS944" s="259"/>
      <c r="AT944" s="262"/>
      <c r="AU944" s="262"/>
      <c r="AV944" s="262"/>
      <c r="AW944" s="262"/>
      <c r="AX944" s="262"/>
      <c r="AY944" s="262"/>
      <c r="AZ944" s="262"/>
      <c r="BA944" s="317"/>
      <c r="BB944" s="390"/>
    </row>
    <row r="945" spans="1:54" ht="24.95" customHeight="1">
      <c r="A945" s="322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28"/>
      <c r="AM945" s="329"/>
      <c r="AN945" s="25"/>
      <c r="AO945" s="24"/>
      <c r="AP945" s="258"/>
      <c r="AQ945" s="259"/>
      <c r="AR945" s="259"/>
      <c r="AS945" s="259"/>
      <c r="AT945" s="262"/>
      <c r="AU945" s="262"/>
      <c r="AV945" s="262"/>
      <c r="AW945" s="262"/>
      <c r="AX945" s="262"/>
      <c r="AY945" s="262"/>
      <c r="AZ945" s="262"/>
      <c r="BA945" s="317"/>
      <c r="BB945" s="390"/>
    </row>
    <row r="946" spans="1:54" ht="24.95" customHeight="1">
      <c r="A946" s="322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28"/>
      <c r="AM946" s="329"/>
      <c r="AN946" s="25"/>
      <c r="AO946" s="24"/>
      <c r="AP946" s="258"/>
      <c r="AQ946" s="259"/>
      <c r="AR946" s="259"/>
      <c r="AS946" s="259"/>
      <c r="AT946" s="262"/>
      <c r="AU946" s="262"/>
      <c r="AV946" s="262"/>
      <c r="AW946" s="262"/>
      <c r="AX946" s="262"/>
      <c r="AY946" s="262"/>
      <c r="AZ946" s="262"/>
      <c r="BA946" s="317"/>
      <c r="BB946" s="390"/>
    </row>
    <row r="947" spans="1:54" ht="24.95" customHeight="1">
      <c r="A947" s="322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28"/>
      <c r="AM947" s="329"/>
      <c r="AN947" s="25"/>
      <c r="AO947" s="24"/>
      <c r="AP947" s="258"/>
      <c r="AQ947" s="259"/>
      <c r="AR947" s="259"/>
      <c r="AS947" s="259"/>
      <c r="AT947" s="262"/>
      <c r="AU947" s="262"/>
      <c r="AV947" s="262"/>
      <c r="AW947" s="262"/>
      <c r="AX947" s="262"/>
      <c r="AY947" s="262"/>
      <c r="AZ947" s="262"/>
      <c r="BA947" s="317"/>
      <c r="BB947" s="390"/>
    </row>
    <row r="948" spans="1:54" ht="24.95" customHeight="1">
      <c r="A948" s="322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28"/>
      <c r="AM948" s="329"/>
      <c r="AN948" s="25"/>
      <c r="AO948" s="24"/>
      <c r="AP948" s="258"/>
      <c r="AQ948" s="259"/>
      <c r="AR948" s="259"/>
      <c r="AS948" s="259"/>
      <c r="AT948" s="262"/>
      <c r="AU948" s="262"/>
      <c r="AV948" s="262"/>
      <c r="AW948" s="262"/>
      <c r="AX948" s="262"/>
      <c r="AY948" s="262"/>
      <c r="AZ948" s="262"/>
      <c r="BA948" s="317"/>
      <c r="BB948" s="390"/>
    </row>
    <row r="949" spans="1:54" ht="24.95" customHeight="1">
      <c r="A949" s="322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28"/>
      <c r="AM949" s="329"/>
      <c r="AN949" s="25"/>
      <c r="AO949" s="24"/>
      <c r="AP949" s="258"/>
      <c r="AQ949" s="259"/>
      <c r="AR949" s="259"/>
      <c r="AS949" s="259"/>
      <c r="AT949" s="262"/>
      <c r="AU949" s="262"/>
      <c r="AV949" s="262"/>
      <c r="AW949" s="262"/>
      <c r="AX949" s="262"/>
      <c r="AY949" s="262"/>
      <c r="AZ949" s="262"/>
      <c r="BA949" s="317"/>
      <c r="BB949" s="390"/>
    </row>
    <row r="950" spans="1:54" ht="24.95" customHeight="1">
      <c r="A950" s="322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28"/>
      <c r="AM950" s="329"/>
      <c r="AN950" s="25"/>
      <c r="AO950" s="24"/>
      <c r="AP950" s="258"/>
      <c r="AQ950" s="259"/>
      <c r="AR950" s="259"/>
      <c r="AS950" s="259"/>
      <c r="AT950" s="262"/>
      <c r="AU950" s="262"/>
      <c r="AV950" s="262"/>
      <c r="AW950" s="262"/>
      <c r="AX950" s="262"/>
      <c r="AY950" s="262"/>
      <c r="AZ950" s="262"/>
      <c r="BA950" s="317"/>
      <c r="BB950" s="390"/>
    </row>
    <row r="951" spans="1:54" ht="24.95" customHeight="1">
      <c r="A951" s="322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28"/>
      <c r="AM951" s="329"/>
      <c r="AN951" s="25"/>
      <c r="AO951" s="24"/>
      <c r="AP951" s="258"/>
      <c r="AQ951" s="259"/>
      <c r="AR951" s="259"/>
      <c r="AS951" s="259"/>
      <c r="AT951" s="262"/>
      <c r="AU951" s="262"/>
      <c r="AV951" s="262"/>
      <c r="AW951" s="262"/>
      <c r="AX951" s="262"/>
      <c r="AY951" s="262"/>
      <c r="AZ951" s="262"/>
      <c r="BA951" s="317"/>
      <c r="BB951" s="390"/>
    </row>
    <row r="952" spans="1:54" ht="24.95" customHeight="1">
      <c r="A952" s="322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28"/>
      <c r="AM952" s="329"/>
      <c r="AN952" s="25"/>
      <c r="AO952" s="24"/>
      <c r="AP952" s="258"/>
      <c r="AQ952" s="259"/>
      <c r="AR952" s="259"/>
      <c r="AS952" s="259"/>
      <c r="AT952" s="262"/>
      <c r="AU952" s="262"/>
      <c r="AV952" s="262"/>
      <c r="AW952" s="262"/>
      <c r="AX952" s="262"/>
      <c r="AY952" s="262"/>
      <c r="AZ952" s="262"/>
      <c r="BA952" s="317"/>
      <c r="BB952" s="390"/>
    </row>
    <row r="953" spans="1:54" ht="24.95" customHeight="1">
      <c r="A953" s="322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28"/>
      <c r="AM953" s="329"/>
      <c r="AN953" s="25"/>
      <c r="AO953" s="24"/>
      <c r="AP953" s="258"/>
      <c r="AQ953" s="259"/>
      <c r="AR953" s="259"/>
      <c r="AS953" s="259"/>
      <c r="AT953" s="262"/>
      <c r="AU953" s="262"/>
      <c r="AV953" s="262"/>
      <c r="AW953" s="262"/>
      <c r="AX953" s="262"/>
      <c r="AY953" s="262"/>
      <c r="AZ953" s="262"/>
      <c r="BA953" s="317"/>
      <c r="BB953" s="390"/>
    </row>
    <row r="954" spans="1:54" ht="24.95" customHeight="1">
      <c r="A954" s="322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28"/>
      <c r="AM954" s="329"/>
      <c r="AN954" s="25"/>
      <c r="AO954" s="24"/>
      <c r="AP954" s="258"/>
      <c r="AQ954" s="259"/>
      <c r="AR954" s="259"/>
      <c r="AS954" s="259"/>
      <c r="AT954" s="262"/>
      <c r="AU954" s="262"/>
      <c r="AV954" s="262"/>
      <c r="AW954" s="262"/>
      <c r="AX954" s="262"/>
      <c r="AY954" s="262"/>
      <c r="AZ954" s="262"/>
      <c r="BA954" s="317"/>
      <c r="BB954" s="390"/>
    </row>
    <row r="955" spans="1:54" ht="24.95" customHeight="1">
      <c r="A955" s="322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28"/>
      <c r="AM955" s="329"/>
      <c r="AN955" s="25"/>
      <c r="AO955" s="24"/>
      <c r="AP955" s="258"/>
      <c r="AQ955" s="259"/>
      <c r="AR955" s="259"/>
      <c r="AS955" s="259"/>
      <c r="AT955" s="262"/>
      <c r="AU955" s="262"/>
      <c r="AV955" s="262"/>
      <c r="AW955" s="262"/>
      <c r="AX955" s="262"/>
      <c r="AY955" s="262"/>
      <c r="AZ955" s="262"/>
      <c r="BA955" s="317"/>
      <c r="BB955" s="390"/>
    </row>
    <row r="956" spans="1:54" ht="24.95" customHeight="1">
      <c r="A956" s="322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28"/>
      <c r="AM956" s="329"/>
      <c r="AN956" s="25"/>
      <c r="AO956" s="24"/>
      <c r="AP956" s="258"/>
      <c r="AQ956" s="259"/>
      <c r="AR956" s="259"/>
      <c r="AS956" s="259"/>
      <c r="AT956" s="262"/>
      <c r="AU956" s="262"/>
      <c r="AV956" s="262"/>
      <c r="AW956" s="262"/>
      <c r="AX956" s="262"/>
      <c r="AY956" s="262"/>
      <c r="AZ956" s="262"/>
      <c r="BA956" s="317"/>
      <c r="BB956" s="390"/>
    </row>
    <row r="957" spans="1:54" ht="24.95" customHeight="1">
      <c r="A957" s="322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28"/>
      <c r="AM957" s="329"/>
      <c r="AN957" s="25"/>
      <c r="AO957" s="24"/>
      <c r="AP957" s="258"/>
      <c r="AQ957" s="259"/>
      <c r="AR957" s="259"/>
      <c r="AS957" s="259"/>
      <c r="AT957" s="262"/>
      <c r="AU957" s="262"/>
      <c r="AV957" s="262"/>
      <c r="AW957" s="262"/>
      <c r="AX957" s="262"/>
      <c r="AY957" s="262"/>
      <c r="AZ957" s="262"/>
      <c r="BA957" s="317"/>
      <c r="BB957" s="390"/>
    </row>
    <row r="958" spans="1:54" ht="24.95" customHeight="1">
      <c r="A958" s="322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28"/>
      <c r="AM958" s="329"/>
      <c r="AN958" s="25"/>
      <c r="AO958" s="24"/>
      <c r="AP958" s="258"/>
      <c r="AQ958" s="259"/>
      <c r="AR958" s="259"/>
      <c r="AS958" s="259"/>
      <c r="AT958" s="262"/>
      <c r="AU958" s="262"/>
      <c r="AV958" s="262"/>
      <c r="AW958" s="262"/>
      <c r="AX958" s="262"/>
      <c r="AY958" s="262"/>
      <c r="AZ958" s="262"/>
      <c r="BA958" s="317"/>
      <c r="BB958" s="390"/>
    </row>
    <row r="959" spans="1:54" ht="24.95" customHeight="1">
      <c r="A959" s="322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28"/>
      <c r="AM959" s="329"/>
      <c r="AN959" s="25"/>
      <c r="AO959" s="24"/>
      <c r="AP959" s="258"/>
      <c r="AQ959" s="259"/>
      <c r="AR959" s="259"/>
      <c r="AS959" s="259"/>
      <c r="AT959" s="262"/>
      <c r="AU959" s="262"/>
      <c r="AV959" s="262"/>
      <c r="AW959" s="262"/>
      <c r="AX959" s="262"/>
      <c r="AY959" s="262"/>
      <c r="AZ959" s="262"/>
      <c r="BA959" s="317"/>
      <c r="BB959" s="390"/>
    </row>
    <row r="960" spans="1:54" ht="24.95" customHeight="1">
      <c r="A960" s="322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28"/>
      <c r="AM960" s="329"/>
      <c r="AN960" s="25"/>
      <c r="AO960" s="24"/>
      <c r="AP960" s="258"/>
      <c r="AQ960" s="259"/>
      <c r="AR960" s="259"/>
      <c r="AS960" s="259"/>
      <c r="AT960" s="262"/>
      <c r="AU960" s="262"/>
      <c r="AV960" s="262"/>
      <c r="AW960" s="262"/>
      <c r="AX960" s="262"/>
      <c r="AY960" s="262"/>
      <c r="AZ960" s="262"/>
      <c r="BA960" s="317"/>
      <c r="BB960" s="390"/>
    </row>
    <row r="961" spans="1:54" ht="24.95" customHeight="1">
      <c r="A961" s="322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28"/>
      <c r="AM961" s="329"/>
      <c r="AN961" s="25"/>
      <c r="AO961" s="24"/>
      <c r="AP961" s="258"/>
      <c r="AQ961" s="259"/>
      <c r="AR961" s="259"/>
      <c r="AS961" s="259"/>
      <c r="AT961" s="262"/>
      <c r="AU961" s="262"/>
      <c r="AV961" s="262"/>
      <c r="AW961" s="262"/>
      <c r="AX961" s="262"/>
      <c r="AY961" s="262"/>
      <c r="AZ961" s="262"/>
      <c r="BA961" s="317"/>
      <c r="BB961" s="390"/>
    </row>
    <row r="962" spans="1:54" ht="24.95" customHeight="1">
      <c r="A962" s="322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28"/>
      <c r="AM962" s="329"/>
      <c r="AN962" s="25"/>
      <c r="AO962" s="24"/>
      <c r="AP962" s="258"/>
      <c r="AQ962" s="259"/>
      <c r="AR962" s="259"/>
      <c r="AS962" s="259"/>
      <c r="AT962" s="262"/>
      <c r="AU962" s="262"/>
      <c r="AV962" s="262"/>
      <c r="AW962" s="262"/>
      <c r="AX962" s="262"/>
      <c r="AY962" s="262"/>
      <c r="AZ962" s="262"/>
      <c r="BA962" s="317"/>
      <c r="BB962" s="390"/>
    </row>
    <row r="963" spans="1:54" ht="24.95" customHeight="1">
      <c r="A963" s="322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28"/>
      <c r="AM963" s="329"/>
      <c r="AN963" s="25"/>
      <c r="AO963" s="24"/>
      <c r="AP963" s="258"/>
      <c r="AQ963" s="259"/>
      <c r="AR963" s="259"/>
      <c r="AS963" s="259"/>
      <c r="AT963" s="262"/>
      <c r="AU963" s="262"/>
      <c r="AV963" s="262"/>
      <c r="AW963" s="262"/>
      <c r="AX963" s="262"/>
      <c r="AY963" s="262"/>
      <c r="AZ963" s="262"/>
      <c r="BA963" s="317"/>
      <c r="BB963" s="390"/>
    </row>
    <row r="964" spans="1:54" ht="24.95" customHeight="1">
      <c r="A964" s="322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28"/>
      <c r="AM964" s="329"/>
      <c r="AN964" s="25"/>
      <c r="AO964" s="24"/>
      <c r="AP964" s="258"/>
      <c r="AQ964" s="259"/>
      <c r="AR964" s="259"/>
      <c r="AS964" s="259"/>
      <c r="AT964" s="262"/>
      <c r="AU964" s="262"/>
      <c r="AV964" s="262"/>
      <c r="AW964" s="262"/>
      <c r="AX964" s="262"/>
      <c r="AY964" s="262"/>
      <c r="AZ964" s="262"/>
      <c r="BA964" s="317"/>
      <c r="BB964" s="390"/>
    </row>
    <row r="965" spans="1:54" ht="24.95" customHeight="1">
      <c r="A965" s="322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28"/>
      <c r="AM965" s="329"/>
      <c r="AN965" s="25"/>
      <c r="AO965" s="24"/>
      <c r="AP965" s="258"/>
      <c r="AQ965" s="259"/>
      <c r="AR965" s="259"/>
      <c r="AS965" s="259"/>
      <c r="AT965" s="262"/>
      <c r="AU965" s="262"/>
      <c r="AV965" s="262"/>
      <c r="AW965" s="262"/>
      <c r="AX965" s="262"/>
      <c r="AY965" s="262"/>
      <c r="AZ965" s="262"/>
      <c r="BA965" s="317"/>
      <c r="BB965" s="390"/>
    </row>
    <row r="966" spans="1:54" ht="24.95" customHeight="1">
      <c r="A966" s="322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28"/>
      <c r="AM966" s="329"/>
      <c r="AN966" s="25"/>
      <c r="AO966" s="24"/>
      <c r="AP966" s="258"/>
      <c r="AQ966" s="259"/>
      <c r="AR966" s="259"/>
      <c r="AS966" s="259"/>
      <c r="AT966" s="262"/>
      <c r="AU966" s="262"/>
      <c r="AV966" s="262"/>
      <c r="AW966" s="262"/>
      <c r="AX966" s="262"/>
      <c r="AY966" s="262"/>
      <c r="AZ966" s="262"/>
      <c r="BA966" s="317"/>
      <c r="BB966" s="390"/>
    </row>
    <row r="967" spans="1:54" ht="24.95" customHeight="1">
      <c r="A967" s="322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28"/>
      <c r="AM967" s="329"/>
      <c r="AN967" s="25"/>
      <c r="AO967" s="24"/>
      <c r="AP967" s="258"/>
      <c r="AQ967" s="259"/>
      <c r="AR967" s="259"/>
      <c r="AS967" s="259"/>
      <c r="AT967" s="262"/>
      <c r="AU967" s="262"/>
      <c r="AV967" s="262"/>
      <c r="AW967" s="262"/>
      <c r="AX967" s="262"/>
      <c r="AY967" s="262"/>
      <c r="AZ967" s="262"/>
      <c r="BA967" s="317"/>
      <c r="BB967" s="390"/>
    </row>
    <row r="968" spans="1:54" ht="24.95" customHeight="1">
      <c r="A968" s="322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28"/>
      <c r="AM968" s="329"/>
      <c r="AN968" s="25"/>
      <c r="AO968" s="24"/>
      <c r="AP968" s="258"/>
      <c r="AQ968" s="259"/>
      <c r="AR968" s="259"/>
      <c r="AS968" s="259"/>
      <c r="AT968" s="262"/>
      <c r="AU968" s="262"/>
      <c r="AV968" s="262"/>
      <c r="AW968" s="262"/>
      <c r="AX968" s="262"/>
      <c r="AY968" s="262"/>
      <c r="AZ968" s="262"/>
      <c r="BA968" s="317"/>
      <c r="BB968" s="390"/>
    </row>
    <row r="969" spans="1:54" ht="24.95" customHeight="1">
      <c r="A969" s="322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28"/>
      <c r="AM969" s="329"/>
      <c r="AN969" s="25"/>
      <c r="AO969" s="24"/>
      <c r="AP969" s="258"/>
      <c r="AQ969" s="259"/>
      <c r="AR969" s="259"/>
      <c r="AS969" s="259"/>
      <c r="AT969" s="262"/>
      <c r="AU969" s="262"/>
      <c r="AV969" s="262"/>
      <c r="AW969" s="262"/>
      <c r="AX969" s="262"/>
      <c r="AY969" s="262"/>
      <c r="AZ969" s="262"/>
      <c r="BA969" s="317"/>
      <c r="BB969" s="390"/>
    </row>
    <row r="970" spans="1:54" ht="24.95" customHeight="1">
      <c r="A970" s="322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28"/>
      <c r="AM970" s="329"/>
      <c r="AN970" s="25"/>
      <c r="AO970" s="24"/>
      <c r="AP970" s="258"/>
      <c r="AQ970" s="259"/>
      <c r="AR970" s="259"/>
      <c r="AS970" s="259"/>
      <c r="AT970" s="262"/>
      <c r="AU970" s="262"/>
      <c r="AV970" s="262"/>
      <c r="AW970" s="262"/>
      <c r="AX970" s="262"/>
      <c r="AY970" s="262"/>
      <c r="AZ970" s="262"/>
      <c r="BA970" s="317"/>
      <c r="BB970" s="390"/>
    </row>
    <row r="971" spans="1:54" ht="24.95" customHeight="1">
      <c r="A971" s="322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28"/>
      <c r="AM971" s="329"/>
      <c r="AN971" s="25"/>
      <c r="AO971" s="24"/>
      <c r="AP971" s="258"/>
      <c r="AQ971" s="259"/>
      <c r="AR971" s="259"/>
      <c r="AS971" s="259"/>
      <c r="AT971" s="262"/>
      <c r="AU971" s="262"/>
      <c r="AV971" s="262"/>
      <c r="AW971" s="262"/>
      <c r="AX971" s="262"/>
      <c r="AY971" s="262"/>
      <c r="AZ971" s="262"/>
      <c r="BA971" s="317"/>
      <c r="BB971" s="390"/>
    </row>
    <row r="972" spans="1:54" ht="24.95" customHeight="1">
      <c r="A972" s="322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28"/>
      <c r="AM972" s="329"/>
      <c r="AN972" s="25"/>
      <c r="AO972" s="24"/>
      <c r="AP972" s="258"/>
      <c r="AQ972" s="259"/>
      <c r="AR972" s="259"/>
      <c r="AS972" s="259"/>
      <c r="AT972" s="262"/>
      <c r="AU972" s="262"/>
      <c r="AV972" s="262"/>
      <c r="AW972" s="262"/>
      <c r="AX972" s="262"/>
      <c r="AY972" s="262"/>
      <c r="AZ972" s="262"/>
      <c r="BA972" s="317"/>
      <c r="BB972" s="390"/>
    </row>
    <row r="973" spans="1:54" ht="24.95" customHeight="1">
      <c r="A973" s="322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28"/>
      <c r="AM973" s="329"/>
      <c r="AN973" s="25"/>
      <c r="AO973" s="24"/>
      <c r="AP973" s="258"/>
      <c r="AQ973" s="259"/>
      <c r="AR973" s="259"/>
      <c r="AS973" s="259"/>
      <c r="AT973" s="262"/>
      <c r="AU973" s="262"/>
      <c r="AV973" s="262"/>
      <c r="AW973" s="262"/>
      <c r="AX973" s="262"/>
      <c r="AY973" s="262"/>
      <c r="AZ973" s="262"/>
      <c r="BA973" s="317"/>
      <c r="BB973" s="390"/>
    </row>
    <row r="974" spans="1:54" ht="24.95" customHeight="1">
      <c r="A974" s="322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28"/>
      <c r="AM974" s="329"/>
      <c r="AN974" s="25"/>
      <c r="AO974" s="24"/>
      <c r="AP974" s="258"/>
      <c r="AQ974" s="259"/>
      <c r="AR974" s="259"/>
      <c r="AS974" s="259"/>
      <c r="AT974" s="262"/>
      <c r="AU974" s="262"/>
      <c r="AV974" s="262"/>
      <c r="AW974" s="262"/>
      <c r="AX974" s="262"/>
      <c r="AY974" s="262"/>
      <c r="AZ974" s="262"/>
      <c r="BA974" s="317"/>
      <c r="BB974" s="390"/>
    </row>
    <row r="975" spans="1:54" ht="24.95" customHeight="1">
      <c r="A975" s="322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28"/>
      <c r="AM975" s="329"/>
      <c r="AN975" s="25"/>
      <c r="AO975" s="24"/>
      <c r="AP975" s="258"/>
      <c r="AQ975" s="259"/>
      <c r="AR975" s="259"/>
      <c r="AS975" s="259"/>
      <c r="AT975" s="262"/>
      <c r="AU975" s="262"/>
      <c r="AV975" s="262"/>
      <c r="AW975" s="262"/>
      <c r="AX975" s="262"/>
      <c r="AY975" s="262"/>
      <c r="AZ975" s="262"/>
      <c r="BA975" s="317"/>
      <c r="BB975" s="390"/>
    </row>
    <row r="976" spans="1:54" ht="24.95" customHeight="1">
      <c r="A976" s="322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28"/>
      <c r="AM976" s="329"/>
      <c r="AN976" s="25"/>
      <c r="AO976" s="24"/>
      <c r="AP976" s="258"/>
      <c r="AQ976" s="259"/>
      <c r="AR976" s="259"/>
      <c r="AS976" s="259"/>
      <c r="AT976" s="262"/>
      <c r="AU976" s="262"/>
      <c r="AV976" s="262"/>
      <c r="AW976" s="262"/>
      <c r="AX976" s="262"/>
      <c r="AY976" s="262"/>
      <c r="AZ976" s="262"/>
      <c r="BA976" s="317"/>
      <c r="BB976" s="390"/>
    </row>
    <row r="977" spans="1:54" ht="24.95" customHeight="1">
      <c r="A977" s="322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28"/>
      <c r="AM977" s="329"/>
      <c r="AN977" s="25"/>
      <c r="AO977" s="24"/>
      <c r="AP977" s="258"/>
      <c r="AQ977" s="259"/>
      <c r="AR977" s="259"/>
      <c r="AS977" s="259"/>
      <c r="AT977" s="262"/>
      <c r="AU977" s="262"/>
      <c r="AV977" s="262"/>
      <c r="AW977" s="262"/>
      <c r="AX977" s="262"/>
      <c r="AY977" s="262"/>
      <c r="AZ977" s="262"/>
      <c r="BA977" s="317"/>
      <c r="BB977" s="390"/>
    </row>
    <row r="978" spans="1:54" ht="24.95" customHeight="1">
      <c r="A978" s="322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28"/>
      <c r="AM978" s="329"/>
      <c r="AN978" s="25"/>
      <c r="AO978" s="24"/>
      <c r="AP978" s="258"/>
      <c r="AQ978" s="259"/>
      <c r="AR978" s="259"/>
      <c r="AS978" s="259"/>
      <c r="AT978" s="262"/>
      <c r="AU978" s="262"/>
      <c r="AV978" s="262"/>
      <c r="AW978" s="262"/>
      <c r="AX978" s="262"/>
      <c r="AY978" s="262"/>
      <c r="AZ978" s="262"/>
      <c r="BA978" s="317"/>
      <c r="BB978" s="390"/>
    </row>
    <row r="979" spans="1:54" ht="24.95" customHeight="1">
      <c r="A979" s="322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28"/>
      <c r="AM979" s="329"/>
      <c r="AN979" s="25"/>
      <c r="AO979" s="24"/>
      <c r="AP979" s="258"/>
      <c r="AQ979" s="259"/>
      <c r="AR979" s="259"/>
      <c r="AS979" s="259"/>
      <c r="AT979" s="262"/>
      <c r="AU979" s="262"/>
      <c r="AV979" s="262"/>
      <c r="AW979" s="262"/>
      <c r="AX979" s="262"/>
      <c r="AY979" s="262"/>
      <c r="AZ979" s="262"/>
      <c r="BA979" s="317"/>
      <c r="BB979" s="390"/>
    </row>
    <row r="980" spans="1:54" ht="24.95" customHeight="1">
      <c r="A980" s="322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28"/>
      <c r="AM980" s="329"/>
      <c r="AN980" s="25"/>
      <c r="AO980" s="24"/>
      <c r="AP980" s="258"/>
      <c r="AQ980" s="259"/>
      <c r="AR980" s="259"/>
      <c r="AS980" s="259"/>
      <c r="AT980" s="262"/>
      <c r="AU980" s="262"/>
      <c r="AV980" s="262"/>
      <c r="AW980" s="262"/>
      <c r="AX980" s="262"/>
      <c r="AY980" s="262"/>
      <c r="AZ980" s="262"/>
      <c r="BA980" s="317"/>
      <c r="BB980" s="390"/>
    </row>
    <row r="981" spans="1:54" ht="24.95" customHeight="1">
      <c r="A981" s="322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28"/>
      <c r="AM981" s="329"/>
      <c r="AN981" s="25"/>
      <c r="AO981" s="24"/>
      <c r="AP981" s="258"/>
      <c r="AQ981" s="259"/>
      <c r="AR981" s="259"/>
      <c r="AS981" s="259"/>
      <c r="AT981" s="262"/>
      <c r="AU981" s="262"/>
      <c r="AV981" s="262"/>
      <c r="AW981" s="262"/>
      <c r="AX981" s="262"/>
      <c r="AY981" s="262"/>
      <c r="AZ981" s="262"/>
      <c r="BA981" s="317"/>
      <c r="BB981" s="390"/>
    </row>
    <row r="982" spans="1:54" ht="24.95" customHeight="1">
      <c r="A982" s="322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28"/>
      <c r="AM982" s="329"/>
      <c r="AN982" s="25"/>
      <c r="AO982" s="24"/>
      <c r="AP982" s="258"/>
      <c r="AQ982" s="259"/>
      <c r="AR982" s="259"/>
      <c r="AS982" s="259"/>
      <c r="AT982" s="262"/>
      <c r="AU982" s="262"/>
      <c r="AV982" s="262"/>
      <c r="AW982" s="262"/>
      <c r="AX982" s="262"/>
      <c r="AY982" s="262"/>
      <c r="AZ982" s="262"/>
      <c r="BA982" s="317"/>
      <c r="BB982" s="390"/>
    </row>
    <row r="983" spans="1:54" ht="24.95" customHeight="1">
      <c r="A983" s="322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28"/>
      <c r="AM983" s="329"/>
      <c r="AN983" s="25"/>
      <c r="AO983" s="24"/>
      <c r="AP983" s="258"/>
      <c r="AQ983" s="259"/>
      <c r="AR983" s="259"/>
      <c r="AS983" s="259"/>
      <c r="AT983" s="262"/>
      <c r="AU983" s="262"/>
      <c r="AV983" s="262"/>
      <c r="AW983" s="262"/>
      <c r="AX983" s="262"/>
      <c r="AY983" s="262"/>
      <c r="AZ983" s="262"/>
      <c r="BA983" s="317"/>
      <c r="BB983" s="390"/>
    </row>
    <row r="984" spans="1:54" ht="24.95" customHeight="1">
      <c r="A984" s="322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28"/>
      <c r="AM984" s="329"/>
      <c r="AN984" s="25"/>
      <c r="AO984" s="24"/>
      <c r="AP984" s="258"/>
      <c r="AQ984" s="259"/>
      <c r="AR984" s="259"/>
      <c r="AS984" s="259"/>
      <c r="AT984" s="262"/>
      <c r="AU984" s="262"/>
      <c r="AV984" s="262"/>
      <c r="AW984" s="262"/>
      <c r="AX984" s="262"/>
      <c r="AY984" s="262"/>
      <c r="AZ984" s="262"/>
      <c r="BA984" s="317"/>
      <c r="BB984" s="390"/>
    </row>
    <row r="985" spans="1:54" ht="24.95" customHeight="1">
      <c r="A985" s="322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28"/>
      <c r="AM985" s="329"/>
      <c r="AN985" s="25"/>
      <c r="AO985" s="24"/>
      <c r="AP985" s="258"/>
      <c r="AQ985" s="259"/>
      <c r="AR985" s="259"/>
      <c r="AS985" s="259"/>
      <c r="AT985" s="262"/>
      <c r="AU985" s="262"/>
      <c r="AV985" s="262"/>
      <c r="AW985" s="262"/>
      <c r="AX985" s="262"/>
      <c r="AY985" s="262"/>
      <c r="AZ985" s="262"/>
      <c r="BA985" s="317"/>
      <c r="BB985" s="390"/>
    </row>
    <row r="986" spans="1:54" ht="24.95" customHeight="1">
      <c r="A986" s="322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28"/>
      <c r="AM986" s="329"/>
      <c r="AN986" s="25"/>
      <c r="AO986" s="24"/>
      <c r="AP986" s="258"/>
      <c r="AQ986" s="259"/>
      <c r="AR986" s="259"/>
      <c r="AS986" s="259"/>
      <c r="AT986" s="262"/>
      <c r="AU986" s="262"/>
      <c r="AV986" s="262"/>
      <c r="AW986" s="262"/>
      <c r="AX986" s="262"/>
      <c r="AY986" s="262"/>
      <c r="AZ986" s="262"/>
      <c r="BA986" s="317"/>
      <c r="BB986" s="390"/>
    </row>
    <row r="987" spans="1:54" ht="24.95" customHeight="1">
      <c r="A987" s="322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28"/>
      <c r="AM987" s="329"/>
      <c r="AN987" s="25"/>
      <c r="AO987" s="24"/>
      <c r="AP987" s="258"/>
      <c r="AQ987" s="259"/>
      <c r="AR987" s="259"/>
      <c r="AS987" s="259"/>
      <c r="AT987" s="262"/>
      <c r="AU987" s="262"/>
      <c r="AV987" s="262"/>
      <c r="AW987" s="262"/>
      <c r="AX987" s="262"/>
      <c r="AY987" s="262"/>
      <c r="AZ987" s="262"/>
      <c r="BA987" s="317"/>
      <c r="BB987" s="390"/>
    </row>
    <row r="988" spans="1:54" ht="24.95" customHeight="1">
      <c r="A988" s="322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28"/>
      <c r="AM988" s="329"/>
      <c r="AN988" s="25"/>
      <c r="AO988" s="24"/>
      <c r="AP988" s="258"/>
      <c r="AQ988" s="259"/>
      <c r="AR988" s="259"/>
      <c r="AS988" s="259"/>
      <c r="AT988" s="262"/>
      <c r="AU988" s="262"/>
      <c r="AV988" s="262"/>
      <c r="AW988" s="262"/>
      <c r="AX988" s="262"/>
      <c r="AY988" s="262"/>
      <c r="AZ988" s="262"/>
      <c r="BA988" s="317"/>
      <c r="BB988" s="390"/>
    </row>
    <row r="989" spans="1:54" ht="24.95" customHeight="1">
      <c r="A989" s="322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28"/>
      <c r="AM989" s="329"/>
      <c r="AN989" s="25"/>
      <c r="AO989" s="24"/>
      <c r="AP989" s="258"/>
      <c r="AQ989" s="259"/>
      <c r="AR989" s="259"/>
      <c r="AS989" s="259"/>
      <c r="AT989" s="262"/>
      <c r="AU989" s="262"/>
      <c r="AV989" s="262"/>
      <c r="AW989" s="262"/>
      <c r="AX989" s="262"/>
      <c r="AY989" s="262"/>
      <c r="AZ989" s="262"/>
      <c r="BA989" s="317"/>
      <c r="BB989" s="390"/>
    </row>
    <row r="990" spans="1:54" ht="24.95" customHeight="1">
      <c r="A990" s="322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28"/>
      <c r="AM990" s="329"/>
      <c r="AN990" s="25"/>
      <c r="AO990" s="24"/>
      <c r="AP990" s="258"/>
      <c r="AQ990" s="259"/>
      <c r="AR990" s="259"/>
      <c r="AS990" s="259"/>
      <c r="AT990" s="262"/>
      <c r="AU990" s="262"/>
      <c r="AV990" s="262"/>
      <c r="AW990" s="262"/>
      <c r="AX990" s="262"/>
      <c r="AY990" s="262"/>
      <c r="AZ990" s="262"/>
      <c r="BA990" s="317"/>
      <c r="BB990" s="390"/>
    </row>
    <row r="991" spans="1:54" ht="24.95" customHeight="1">
      <c r="A991" s="322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28"/>
      <c r="AM991" s="329"/>
      <c r="AN991" s="25"/>
      <c r="AO991" s="24"/>
      <c r="AP991" s="258"/>
      <c r="AQ991" s="259"/>
      <c r="AR991" s="259"/>
      <c r="AS991" s="259"/>
      <c r="AT991" s="262"/>
      <c r="AU991" s="262"/>
      <c r="AV991" s="262"/>
      <c r="AW991" s="262"/>
      <c r="AX991" s="262"/>
      <c r="AY991" s="262"/>
      <c r="AZ991" s="262"/>
      <c r="BA991" s="317"/>
      <c r="BB991" s="390"/>
    </row>
    <row r="992" spans="1:54" ht="24.95" customHeight="1">
      <c r="A992" s="322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28"/>
      <c r="AM992" s="329"/>
      <c r="AN992" s="25"/>
      <c r="AO992" s="24"/>
      <c r="AP992" s="258"/>
      <c r="AQ992" s="259"/>
      <c r="AR992" s="259"/>
      <c r="AS992" s="259"/>
      <c r="AT992" s="262"/>
      <c r="AU992" s="262"/>
      <c r="AV992" s="262"/>
      <c r="AW992" s="262"/>
      <c r="AX992" s="262"/>
      <c r="AY992" s="262"/>
      <c r="AZ992" s="262"/>
      <c r="BA992" s="317"/>
      <c r="BB992" s="390"/>
    </row>
    <row r="993" spans="1:54" ht="24.95" customHeight="1">
      <c r="A993" s="322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28"/>
      <c r="AM993" s="329"/>
      <c r="AN993" s="25"/>
      <c r="AO993" s="24"/>
      <c r="AP993" s="258"/>
      <c r="AQ993" s="259"/>
      <c r="AR993" s="259"/>
      <c r="AS993" s="259"/>
      <c r="AT993" s="262"/>
      <c r="AU993" s="262"/>
      <c r="AV993" s="262"/>
      <c r="AW993" s="262"/>
      <c r="AX993" s="262"/>
      <c r="AY993" s="262"/>
      <c r="AZ993" s="262"/>
      <c r="BA993" s="317"/>
      <c r="BB993" s="390"/>
    </row>
    <row r="994" spans="1:54" ht="24.95" customHeight="1">
      <c r="A994" s="322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28"/>
      <c r="AM994" s="329"/>
      <c r="AN994" s="25"/>
      <c r="AO994" s="24"/>
      <c r="AP994" s="258"/>
      <c r="AQ994" s="259"/>
      <c r="AR994" s="259"/>
      <c r="AS994" s="259"/>
      <c r="AT994" s="262"/>
      <c r="AU994" s="262"/>
      <c r="AV994" s="262"/>
      <c r="AW994" s="262"/>
      <c r="AX994" s="262"/>
      <c r="AY994" s="262"/>
      <c r="AZ994" s="262"/>
      <c r="BA994" s="317"/>
      <c r="BB994" s="390"/>
    </row>
    <row r="995" spans="1:54" ht="24.95" customHeight="1">
      <c r="A995" s="322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28"/>
      <c r="AM995" s="329"/>
      <c r="AN995" s="25"/>
      <c r="AO995" s="24"/>
      <c r="AP995" s="258"/>
      <c r="AQ995" s="259"/>
      <c r="AR995" s="259"/>
      <c r="AS995" s="259"/>
      <c r="AT995" s="262"/>
      <c r="AU995" s="262"/>
      <c r="AV995" s="262"/>
      <c r="AW995" s="262"/>
      <c r="AX995" s="262"/>
      <c r="AY995" s="262"/>
      <c r="AZ995" s="262"/>
      <c r="BA995" s="317"/>
      <c r="BB995" s="390"/>
    </row>
    <row r="996" spans="1:54" ht="24.95" customHeight="1">
      <c r="A996" s="322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28"/>
      <c r="AM996" s="329"/>
      <c r="AN996" s="25"/>
      <c r="AO996" s="24"/>
      <c r="AP996" s="258"/>
      <c r="AQ996" s="259"/>
      <c r="AR996" s="259"/>
      <c r="AS996" s="259"/>
      <c r="AT996" s="262"/>
      <c r="AU996" s="262"/>
      <c r="AV996" s="262"/>
      <c r="AW996" s="262"/>
      <c r="AX996" s="262"/>
      <c r="AY996" s="262"/>
      <c r="AZ996" s="262"/>
      <c r="BA996" s="317"/>
      <c r="BB996" s="390"/>
    </row>
    <row r="997" spans="1:54" ht="24.95" customHeight="1">
      <c r="A997" s="322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28"/>
      <c r="AM997" s="329"/>
      <c r="AN997" s="25"/>
      <c r="AO997" s="24"/>
      <c r="AP997" s="258"/>
      <c r="AQ997" s="259"/>
      <c r="AR997" s="259"/>
      <c r="AS997" s="259"/>
      <c r="AT997" s="262"/>
      <c r="AU997" s="262"/>
      <c r="AV997" s="262"/>
      <c r="AW997" s="262"/>
      <c r="AX997" s="262"/>
      <c r="AY997" s="262"/>
      <c r="AZ997" s="262"/>
      <c r="BA997" s="317"/>
      <c r="BB997" s="390"/>
    </row>
    <row r="998" spans="1:54" ht="24.95" customHeight="1">
      <c r="A998" s="322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28"/>
      <c r="AM998" s="329"/>
      <c r="AN998" s="25"/>
      <c r="AO998" s="24"/>
      <c r="AP998" s="258"/>
      <c r="AQ998" s="259"/>
      <c r="AR998" s="259"/>
      <c r="AS998" s="259"/>
      <c r="AT998" s="262"/>
      <c r="AU998" s="262"/>
      <c r="AV998" s="262"/>
      <c r="AW998" s="262"/>
      <c r="AX998" s="262"/>
      <c r="AY998" s="262"/>
      <c r="AZ998" s="262"/>
      <c r="BA998" s="317"/>
      <c r="BB998" s="390"/>
    </row>
    <row r="999" spans="1:54" ht="24.95" customHeight="1">
      <c r="A999" s="322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28"/>
      <c r="AM999" s="329"/>
      <c r="AN999" s="25"/>
      <c r="AO999" s="24"/>
      <c r="AP999" s="258"/>
      <c r="AQ999" s="259"/>
      <c r="AR999" s="259"/>
      <c r="AS999" s="259"/>
      <c r="AT999" s="262"/>
      <c r="AU999" s="262"/>
      <c r="AV999" s="262"/>
      <c r="AW999" s="262"/>
      <c r="AX999" s="262"/>
      <c r="AY999" s="262"/>
      <c r="AZ999" s="262"/>
      <c r="BA999" s="317"/>
      <c r="BB999" s="390"/>
    </row>
    <row r="1000" spans="1:54" ht="24.95" customHeight="1">
      <c r="A1000" s="322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28"/>
      <c r="AM1000" s="329"/>
      <c r="AN1000" s="25"/>
      <c r="AO1000" s="24"/>
      <c r="AP1000" s="258"/>
      <c r="AQ1000" s="259"/>
      <c r="AR1000" s="259"/>
      <c r="AS1000" s="259"/>
      <c r="AT1000" s="262"/>
      <c r="AU1000" s="262"/>
      <c r="AV1000" s="262"/>
      <c r="AW1000" s="262"/>
      <c r="AX1000" s="262"/>
      <c r="AY1000" s="262"/>
      <c r="AZ1000" s="262"/>
      <c r="BA1000" s="317"/>
      <c r="BB1000" s="390"/>
    </row>
    <row r="1001" spans="1:54" ht="24.95" customHeight="1">
      <c r="A1001" s="322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28"/>
      <c r="AM1001" s="329"/>
      <c r="AN1001" s="25"/>
      <c r="AO1001" s="24"/>
      <c r="AP1001" s="258"/>
      <c r="AQ1001" s="259"/>
      <c r="AR1001" s="259"/>
      <c r="AS1001" s="259"/>
      <c r="AT1001" s="262"/>
      <c r="AU1001" s="262"/>
      <c r="AV1001" s="262"/>
      <c r="AW1001" s="262"/>
      <c r="AX1001" s="262"/>
      <c r="AY1001" s="262"/>
      <c r="AZ1001" s="262"/>
      <c r="BA1001" s="317"/>
      <c r="BB1001" s="390"/>
    </row>
    <row r="1002" spans="1:54" ht="24.95" customHeight="1">
      <c r="A1002" s="322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28"/>
      <c r="AM1002" s="329"/>
      <c r="AN1002" s="25"/>
      <c r="AO1002" s="24"/>
      <c r="AP1002" s="258"/>
      <c r="AQ1002" s="259"/>
      <c r="AR1002" s="259"/>
      <c r="AS1002" s="259"/>
      <c r="AT1002" s="262"/>
      <c r="AU1002" s="262"/>
      <c r="AV1002" s="262"/>
      <c r="AW1002" s="262"/>
      <c r="AX1002" s="262"/>
      <c r="AY1002" s="262"/>
      <c r="AZ1002" s="262"/>
      <c r="BA1002" s="317"/>
      <c r="BB1002" s="390"/>
    </row>
    <row r="1003" spans="1:54" ht="24.95" customHeight="1">
      <c r="A1003" s="322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28"/>
      <c r="AM1003" s="329"/>
      <c r="AN1003" s="25"/>
      <c r="AO1003" s="24"/>
      <c r="AP1003" s="258"/>
      <c r="AQ1003" s="259"/>
      <c r="AR1003" s="259"/>
      <c r="AS1003" s="259"/>
      <c r="AT1003" s="262"/>
      <c r="AU1003" s="262"/>
      <c r="AV1003" s="262"/>
      <c r="AW1003" s="262"/>
      <c r="AX1003" s="262"/>
      <c r="AY1003" s="262"/>
      <c r="AZ1003" s="262"/>
      <c r="BA1003" s="317"/>
      <c r="BB1003" s="390"/>
    </row>
    <row r="1004" spans="1:54" ht="24.95" customHeight="1">
      <c r="A1004" s="322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28"/>
      <c r="AM1004" s="329"/>
      <c r="AN1004" s="25"/>
      <c r="AO1004" s="24"/>
      <c r="AP1004" s="258"/>
      <c r="AQ1004" s="259"/>
      <c r="AR1004" s="259"/>
      <c r="AS1004" s="259"/>
      <c r="AT1004" s="262"/>
      <c r="AU1004" s="262"/>
      <c r="AV1004" s="262"/>
      <c r="AW1004" s="262"/>
      <c r="AX1004" s="262"/>
      <c r="AY1004" s="262"/>
      <c r="AZ1004" s="262"/>
      <c r="BA1004" s="317"/>
      <c r="BB1004" s="390"/>
    </row>
    <row r="1005" spans="1:54" ht="24.95" customHeight="1">
      <c r="A1005" s="322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28"/>
      <c r="AM1005" s="329"/>
      <c r="AN1005" s="25"/>
      <c r="AO1005" s="24"/>
      <c r="AP1005" s="258"/>
      <c r="AQ1005" s="259"/>
      <c r="AR1005" s="259"/>
      <c r="AS1005" s="259"/>
      <c r="AT1005" s="262"/>
      <c r="AU1005" s="262"/>
      <c r="AV1005" s="262"/>
      <c r="AW1005" s="262"/>
      <c r="AX1005" s="262"/>
      <c r="AY1005" s="262"/>
      <c r="AZ1005" s="262"/>
      <c r="BA1005" s="317"/>
      <c r="BB1005" s="390"/>
    </row>
    <row r="1006" spans="1:54" ht="24.95" customHeight="1">
      <c r="A1006" s="322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28"/>
      <c r="AM1006" s="329"/>
      <c r="AN1006" s="25"/>
      <c r="AO1006" s="24"/>
      <c r="AP1006" s="258"/>
      <c r="AQ1006" s="259"/>
      <c r="AR1006" s="259"/>
      <c r="AS1006" s="259"/>
      <c r="AT1006" s="262"/>
      <c r="AU1006" s="262"/>
      <c r="AV1006" s="262"/>
      <c r="AW1006" s="262"/>
      <c r="AX1006" s="262"/>
      <c r="AY1006" s="262"/>
      <c r="AZ1006" s="262"/>
      <c r="BA1006" s="317"/>
      <c r="BB1006" s="390"/>
    </row>
    <row r="1007" spans="1:54" ht="24.95" customHeight="1">
      <c r="A1007" s="322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28"/>
      <c r="AM1007" s="329"/>
      <c r="AN1007" s="25"/>
      <c r="AO1007" s="24"/>
      <c r="AP1007" s="258"/>
      <c r="AQ1007" s="259"/>
      <c r="AR1007" s="259"/>
      <c r="AS1007" s="259"/>
      <c r="AT1007" s="262"/>
      <c r="AU1007" s="262"/>
      <c r="AV1007" s="262"/>
      <c r="AW1007" s="262"/>
      <c r="AX1007" s="262"/>
      <c r="AY1007" s="262"/>
      <c r="AZ1007" s="262"/>
      <c r="BA1007" s="317"/>
      <c r="BB1007" s="390"/>
    </row>
    <row r="1008" spans="1:54" ht="24.95" customHeight="1">
      <c r="A1008" s="322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28"/>
      <c r="AM1008" s="329"/>
      <c r="AN1008" s="25"/>
      <c r="AO1008" s="24"/>
      <c r="AP1008" s="258"/>
      <c r="AQ1008" s="259"/>
      <c r="AR1008" s="259"/>
      <c r="AS1008" s="259"/>
      <c r="AT1008" s="262"/>
      <c r="AU1008" s="262"/>
      <c r="AV1008" s="262"/>
      <c r="AW1008" s="262"/>
      <c r="AX1008" s="262"/>
      <c r="AY1008" s="262"/>
      <c r="AZ1008" s="262"/>
      <c r="BA1008" s="317"/>
      <c r="BB1008" s="390"/>
    </row>
    <row r="1009" spans="1:54" ht="24.95" customHeight="1">
      <c r="A1009" s="322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28"/>
      <c r="AM1009" s="329"/>
      <c r="AN1009" s="25"/>
      <c r="AO1009" s="24"/>
      <c r="AP1009" s="258"/>
      <c r="AQ1009" s="259"/>
      <c r="AR1009" s="259"/>
      <c r="AS1009" s="259"/>
      <c r="AT1009" s="262"/>
      <c r="AU1009" s="262"/>
      <c r="AV1009" s="262"/>
      <c r="AW1009" s="262"/>
      <c r="AX1009" s="262"/>
      <c r="AY1009" s="262"/>
      <c r="AZ1009" s="262"/>
      <c r="BA1009" s="317"/>
      <c r="BB1009" s="390"/>
    </row>
    <row r="1010" spans="1:54" ht="24.95" customHeight="1">
      <c r="A1010" s="322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28"/>
      <c r="AM1010" s="329"/>
      <c r="AN1010" s="25"/>
      <c r="AO1010" s="24"/>
      <c r="AP1010" s="258"/>
      <c r="AQ1010" s="259"/>
      <c r="AR1010" s="259"/>
      <c r="AS1010" s="259"/>
      <c r="AT1010" s="262"/>
      <c r="AU1010" s="262"/>
      <c r="AV1010" s="262"/>
      <c r="AW1010" s="262"/>
      <c r="AX1010" s="262"/>
      <c r="AY1010" s="262"/>
      <c r="AZ1010" s="262"/>
      <c r="BA1010" s="317"/>
      <c r="BB1010" s="390"/>
    </row>
    <row r="1011" spans="1:54" ht="24.95" customHeight="1">
      <c r="A1011" s="322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28"/>
      <c r="AM1011" s="329"/>
      <c r="AN1011" s="25"/>
      <c r="AO1011" s="24"/>
      <c r="AP1011" s="258"/>
      <c r="AQ1011" s="259"/>
      <c r="AR1011" s="259"/>
      <c r="AS1011" s="259"/>
      <c r="AT1011" s="262"/>
      <c r="AU1011" s="262"/>
      <c r="AV1011" s="262"/>
      <c r="AW1011" s="262"/>
      <c r="AX1011" s="262"/>
      <c r="AY1011" s="262"/>
      <c r="AZ1011" s="262"/>
      <c r="BA1011" s="317"/>
      <c r="BB1011" s="390"/>
    </row>
    <row r="1012" spans="1:54" ht="24.95" customHeight="1">
      <c r="A1012" s="322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28"/>
      <c r="AM1012" s="329"/>
      <c r="AN1012" s="25"/>
      <c r="AO1012" s="24"/>
      <c r="AP1012" s="258"/>
      <c r="AQ1012" s="259"/>
      <c r="AR1012" s="259"/>
      <c r="AS1012" s="259"/>
      <c r="AT1012" s="262"/>
      <c r="AU1012" s="262"/>
      <c r="AV1012" s="262"/>
      <c r="AW1012" s="262"/>
      <c r="AX1012" s="262"/>
      <c r="AY1012" s="262"/>
      <c r="AZ1012" s="262"/>
      <c r="BA1012" s="317"/>
      <c r="BB1012" s="390"/>
    </row>
    <row r="1013" spans="1:54" ht="24.95" customHeight="1">
      <c r="A1013" s="322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28"/>
      <c r="AM1013" s="329"/>
      <c r="AN1013" s="25"/>
      <c r="AO1013" s="24"/>
      <c r="AP1013" s="258"/>
      <c r="AQ1013" s="259"/>
      <c r="AR1013" s="259"/>
      <c r="AS1013" s="259"/>
      <c r="AT1013" s="262"/>
      <c r="AU1013" s="262"/>
      <c r="AV1013" s="262"/>
      <c r="AW1013" s="262"/>
      <c r="AX1013" s="262"/>
      <c r="AY1013" s="262"/>
      <c r="AZ1013" s="262"/>
      <c r="BA1013" s="317"/>
      <c r="BB1013" s="390"/>
    </row>
    <row r="1014" spans="1:54" ht="24.95" customHeight="1">
      <c r="A1014" s="322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28"/>
      <c r="AM1014" s="329"/>
      <c r="AN1014" s="25"/>
      <c r="AO1014" s="24"/>
      <c r="AP1014" s="258"/>
      <c r="AQ1014" s="259"/>
      <c r="AR1014" s="259"/>
      <c r="AS1014" s="259"/>
      <c r="AT1014" s="262"/>
      <c r="AU1014" s="262"/>
      <c r="AV1014" s="262"/>
      <c r="AW1014" s="262"/>
      <c r="AX1014" s="262"/>
      <c r="AY1014" s="262"/>
      <c r="AZ1014" s="262"/>
      <c r="BA1014" s="317"/>
      <c r="BB1014" s="390"/>
    </row>
    <row r="1015" spans="1:54" ht="24.95" customHeight="1">
      <c r="A1015" s="322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28"/>
      <c r="AM1015" s="329"/>
      <c r="AN1015" s="25"/>
      <c r="AO1015" s="24"/>
      <c r="AP1015" s="258"/>
      <c r="AQ1015" s="259"/>
      <c r="AR1015" s="259"/>
      <c r="AS1015" s="259"/>
      <c r="AT1015" s="262"/>
      <c r="AU1015" s="262"/>
      <c r="AV1015" s="262"/>
      <c r="AW1015" s="262"/>
      <c r="AX1015" s="262"/>
      <c r="AY1015" s="262"/>
      <c r="AZ1015" s="262"/>
      <c r="BA1015" s="317"/>
      <c r="BB1015" s="390"/>
    </row>
    <row r="1016" spans="1:54" ht="24.95" customHeight="1">
      <c r="A1016" s="322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28"/>
      <c r="AM1016" s="329"/>
      <c r="AN1016" s="25"/>
      <c r="AO1016" s="24"/>
      <c r="AP1016" s="258"/>
      <c r="AQ1016" s="259"/>
      <c r="AR1016" s="259"/>
      <c r="AS1016" s="259"/>
      <c r="AT1016" s="262"/>
      <c r="AU1016" s="262"/>
      <c r="AV1016" s="262"/>
      <c r="AW1016" s="262"/>
      <c r="AX1016" s="262"/>
      <c r="AY1016" s="262"/>
      <c r="AZ1016" s="262"/>
      <c r="BA1016" s="317"/>
      <c r="BB1016" s="390"/>
    </row>
    <row r="1017" spans="1:54" ht="24.95" customHeight="1">
      <c r="A1017" s="322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28"/>
      <c r="AM1017" s="329"/>
      <c r="AN1017" s="25"/>
      <c r="AO1017" s="24"/>
      <c r="AP1017" s="258"/>
      <c r="AQ1017" s="259"/>
      <c r="AR1017" s="259"/>
      <c r="AS1017" s="259"/>
      <c r="AT1017" s="262"/>
      <c r="AU1017" s="262"/>
      <c r="AV1017" s="262"/>
      <c r="AW1017" s="262"/>
      <c r="AX1017" s="262"/>
      <c r="AY1017" s="262"/>
      <c r="AZ1017" s="262"/>
      <c r="BA1017" s="317"/>
      <c r="BB1017" s="390"/>
    </row>
    <row r="1018" spans="1:54" ht="24.95" customHeight="1">
      <c r="A1018" s="322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28"/>
      <c r="AM1018" s="329"/>
      <c r="AN1018" s="25"/>
      <c r="AO1018" s="24"/>
      <c r="AP1018" s="258"/>
      <c r="AQ1018" s="259"/>
      <c r="AR1018" s="259"/>
      <c r="AS1018" s="259"/>
      <c r="AT1018" s="262"/>
      <c r="AU1018" s="262"/>
      <c r="AV1018" s="262"/>
      <c r="AW1018" s="262"/>
      <c r="AX1018" s="262"/>
      <c r="AY1018" s="262"/>
      <c r="AZ1018" s="262"/>
      <c r="BA1018" s="317"/>
      <c r="BB1018" s="390"/>
    </row>
    <row r="1019" spans="1:54" ht="24.95" customHeight="1">
      <c r="A1019" s="322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28"/>
      <c r="AM1019" s="329"/>
      <c r="AN1019" s="25"/>
      <c r="AO1019" s="24"/>
      <c r="AP1019" s="258"/>
      <c r="AQ1019" s="259"/>
      <c r="AR1019" s="259"/>
      <c r="AS1019" s="259"/>
      <c r="AT1019" s="262"/>
      <c r="AU1019" s="262"/>
      <c r="AV1019" s="262"/>
      <c r="AW1019" s="262"/>
      <c r="AX1019" s="262"/>
      <c r="AY1019" s="262"/>
      <c r="AZ1019" s="262"/>
      <c r="BA1019" s="317"/>
      <c r="BB1019" s="390"/>
    </row>
    <row r="1020" spans="1:54" ht="24.95" customHeight="1">
      <c r="A1020" s="322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28"/>
      <c r="AM1020" s="329"/>
      <c r="AN1020" s="25"/>
      <c r="AO1020" s="24"/>
      <c r="AP1020" s="258"/>
      <c r="AQ1020" s="259"/>
      <c r="AR1020" s="259"/>
      <c r="AS1020" s="259"/>
      <c r="AT1020" s="262"/>
      <c r="AU1020" s="262"/>
      <c r="AV1020" s="262"/>
      <c r="AW1020" s="262"/>
      <c r="AX1020" s="262"/>
      <c r="AY1020" s="262"/>
      <c r="AZ1020" s="262"/>
      <c r="BA1020" s="317"/>
      <c r="BB1020" s="390"/>
    </row>
    <row r="1021" spans="1:54" ht="24.95" customHeight="1">
      <c r="A1021" s="322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28"/>
      <c r="AM1021" s="329"/>
      <c r="AN1021" s="25"/>
      <c r="AO1021" s="24"/>
      <c r="AP1021" s="258"/>
      <c r="AQ1021" s="259"/>
      <c r="AR1021" s="259"/>
      <c r="AS1021" s="259"/>
      <c r="AT1021" s="262"/>
      <c r="AU1021" s="262"/>
      <c r="AV1021" s="262"/>
      <c r="AW1021" s="262"/>
      <c r="AX1021" s="262"/>
      <c r="AY1021" s="262"/>
      <c r="AZ1021" s="262"/>
      <c r="BA1021" s="317"/>
      <c r="BB1021" s="390"/>
    </row>
    <row r="1022" spans="1:54" ht="24.95" customHeight="1">
      <c r="A1022" s="322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28"/>
      <c r="AM1022" s="329"/>
      <c r="AN1022" s="25"/>
      <c r="AO1022" s="24"/>
      <c r="AP1022" s="258"/>
      <c r="AQ1022" s="259"/>
      <c r="AR1022" s="259"/>
      <c r="AS1022" s="259"/>
      <c r="AT1022" s="262"/>
      <c r="AU1022" s="262"/>
      <c r="AV1022" s="262"/>
      <c r="AW1022" s="262"/>
      <c r="AX1022" s="262"/>
      <c r="AY1022" s="262"/>
      <c r="AZ1022" s="262"/>
      <c r="BA1022" s="317"/>
      <c r="BB1022" s="390"/>
    </row>
    <row r="1023" spans="1:54" ht="24.95" customHeight="1">
      <c r="A1023" s="322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28"/>
      <c r="AM1023" s="329"/>
      <c r="AN1023" s="25"/>
      <c r="AO1023" s="24"/>
      <c r="AP1023" s="258"/>
      <c r="AQ1023" s="259"/>
      <c r="AR1023" s="259"/>
      <c r="AS1023" s="259"/>
      <c r="AT1023" s="262"/>
      <c r="AU1023" s="262"/>
      <c r="AV1023" s="262"/>
      <c r="AW1023" s="262"/>
      <c r="AX1023" s="262"/>
      <c r="AY1023" s="262"/>
      <c r="AZ1023" s="262"/>
      <c r="BA1023" s="317"/>
      <c r="BB1023" s="390"/>
    </row>
    <row r="1024" spans="1:54" ht="24.95" customHeight="1">
      <c r="A1024" s="322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28"/>
      <c r="AM1024" s="329"/>
      <c r="AN1024" s="25"/>
      <c r="AO1024" s="24"/>
      <c r="AP1024" s="258"/>
      <c r="AQ1024" s="259"/>
      <c r="AR1024" s="259"/>
      <c r="AS1024" s="259"/>
      <c r="AT1024" s="262"/>
      <c r="AU1024" s="262"/>
      <c r="AV1024" s="262"/>
      <c r="AW1024" s="262"/>
      <c r="AX1024" s="262"/>
      <c r="AY1024" s="262"/>
      <c r="AZ1024" s="262"/>
      <c r="BA1024" s="317"/>
      <c r="BB1024" s="390"/>
    </row>
    <row r="1025" spans="1:54" ht="24.95" customHeight="1">
      <c r="A1025" s="322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28"/>
      <c r="AM1025" s="329"/>
      <c r="AN1025" s="25"/>
      <c r="AO1025" s="24"/>
      <c r="AP1025" s="258"/>
      <c r="AQ1025" s="259"/>
      <c r="AR1025" s="259"/>
      <c r="AS1025" s="259"/>
      <c r="AT1025" s="262"/>
      <c r="AU1025" s="262"/>
      <c r="AV1025" s="262"/>
      <c r="AW1025" s="262"/>
      <c r="AX1025" s="262"/>
      <c r="AY1025" s="262"/>
      <c r="AZ1025" s="262"/>
      <c r="BA1025" s="317"/>
      <c r="BB1025" s="390"/>
    </row>
    <row r="1026" spans="1:54" ht="24.95" customHeight="1">
      <c r="A1026" s="322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28"/>
      <c r="AM1026" s="329"/>
      <c r="AN1026" s="25"/>
      <c r="AO1026" s="24"/>
      <c r="AP1026" s="258"/>
      <c r="AQ1026" s="259"/>
      <c r="AR1026" s="259"/>
      <c r="AS1026" s="259"/>
      <c r="AT1026" s="262"/>
      <c r="AU1026" s="262"/>
      <c r="AV1026" s="262"/>
      <c r="AW1026" s="262"/>
      <c r="AX1026" s="262"/>
      <c r="AY1026" s="262"/>
      <c r="AZ1026" s="262"/>
      <c r="BA1026" s="317"/>
      <c r="BB1026" s="390"/>
    </row>
    <row r="1027" spans="1:54" ht="24.95" customHeight="1">
      <c r="A1027" s="322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28"/>
      <c r="AM1027" s="329"/>
      <c r="AN1027" s="25"/>
      <c r="AO1027" s="24"/>
      <c r="AP1027" s="258"/>
      <c r="AQ1027" s="259"/>
      <c r="AR1027" s="259"/>
      <c r="AS1027" s="259"/>
      <c r="AT1027" s="262"/>
      <c r="AU1027" s="262"/>
      <c r="AV1027" s="262"/>
      <c r="AW1027" s="262"/>
      <c r="AX1027" s="262"/>
      <c r="AY1027" s="262"/>
      <c r="AZ1027" s="262"/>
      <c r="BA1027" s="317"/>
      <c r="BB1027" s="390"/>
    </row>
    <row r="1028" spans="1:54" ht="24.95" customHeight="1">
      <c r="A1028" s="322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28"/>
      <c r="AM1028" s="329"/>
      <c r="AN1028" s="25"/>
      <c r="AO1028" s="24"/>
      <c r="AP1028" s="258"/>
      <c r="AQ1028" s="259"/>
      <c r="AR1028" s="259"/>
      <c r="AS1028" s="259"/>
      <c r="AT1028" s="262"/>
      <c r="AU1028" s="262"/>
      <c r="AV1028" s="262"/>
      <c r="AW1028" s="262"/>
      <c r="AX1028" s="262"/>
      <c r="AY1028" s="262"/>
      <c r="AZ1028" s="262"/>
      <c r="BA1028" s="317"/>
      <c r="BB1028" s="390"/>
    </row>
    <row r="1029" spans="1:54" ht="24.95" customHeight="1">
      <c r="A1029" s="322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28"/>
      <c r="AM1029" s="329"/>
      <c r="AN1029" s="25"/>
      <c r="AO1029" s="24"/>
      <c r="AP1029" s="258"/>
      <c r="AQ1029" s="259"/>
      <c r="AR1029" s="259"/>
      <c r="AS1029" s="259"/>
      <c r="AT1029" s="262"/>
      <c r="AU1029" s="262"/>
      <c r="AV1029" s="262"/>
      <c r="AW1029" s="262"/>
      <c r="AX1029" s="262"/>
      <c r="AY1029" s="262"/>
      <c r="AZ1029" s="262"/>
      <c r="BA1029" s="317"/>
      <c r="BB1029" s="390"/>
    </row>
    <row r="1030" spans="1:54" ht="24.95" customHeight="1">
      <c r="A1030" s="322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28"/>
      <c r="AM1030" s="329"/>
      <c r="AN1030" s="25"/>
      <c r="AO1030" s="24"/>
      <c r="AP1030" s="258"/>
      <c r="AQ1030" s="259"/>
      <c r="AR1030" s="259"/>
      <c r="AS1030" s="259"/>
      <c r="AT1030" s="262"/>
      <c r="AU1030" s="262"/>
      <c r="AV1030" s="262"/>
      <c r="AW1030" s="262"/>
      <c r="AX1030" s="262"/>
      <c r="AY1030" s="262"/>
      <c r="AZ1030" s="262"/>
      <c r="BA1030" s="317"/>
      <c r="BB1030" s="390"/>
    </row>
    <row r="1031" spans="1:54" ht="24.95" customHeight="1">
      <c r="A1031" s="322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28"/>
      <c r="AM1031" s="329"/>
      <c r="AN1031" s="25"/>
      <c r="AO1031" s="24"/>
      <c r="AP1031" s="258"/>
      <c r="AQ1031" s="259"/>
      <c r="AR1031" s="259"/>
      <c r="AS1031" s="259"/>
      <c r="AT1031" s="262"/>
      <c r="AU1031" s="262"/>
      <c r="AV1031" s="262"/>
      <c r="AW1031" s="262"/>
      <c r="AX1031" s="262"/>
      <c r="AY1031" s="262"/>
      <c r="AZ1031" s="262"/>
      <c r="BA1031" s="317"/>
      <c r="BB1031" s="390"/>
    </row>
    <row r="1032" spans="1:54" ht="24.95" customHeight="1">
      <c r="A1032" s="322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28"/>
      <c r="AM1032" s="329"/>
      <c r="AN1032" s="25"/>
      <c r="AO1032" s="24"/>
      <c r="AP1032" s="258"/>
      <c r="AQ1032" s="259"/>
      <c r="AR1032" s="259"/>
      <c r="AS1032" s="259"/>
      <c r="AT1032" s="262"/>
      <c r="AU1032" s="262"/>
      <c r="AV1032" s="262"/>
      <c r="AW1032" s="262"/>
      <c r="AX1032" s="262"/>
      <c r="AY1032" s="262"/>
      <c r="AZ1032" s="262"/>
      <c r="BA1032" s="317"/>
      <c r="BB1032" s="390"/>
    </row>
    <row r="1033" spans="1:54" ht="24.95" customHeight="1">
      <c r="A1033" s="322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28"/>
      <c r="AM1033" s="329"/>
      <c r="AN1033" s="25"/>
      <c r="AO1033" s="24"/>
      <c r="AP1033" s="258"/>
      <c r="AQ1033" s="259"/>
      <c r="AR1033" s="259"/>
      <c r="AS1033" s="259"/>
      <c r="AT1033" s="262"/>
      <c r="AU1033" s="262"/>
      <c r="AV1033" s="262"/>
      <c r="AW1033" s="262"/>
      <c r="AX1033" s="262"/>
      <c r="AY1033" s="262"/>
      <c r="AZ1033" s="262"/>
      <c r="BA1033" s="317"/>
      <c r="BB1033" s="390"/>
    </row>
    <row r="1034" spans="1:54" ht="24.95" customHeight="1">
      <c r="A1034" s="322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28"/>
      <c r="AM1034" s="329"/>
      <c r="AN1034" s="25"/>
      <c r="AO1034" s="24"/>
      <c r="AP1034" s="258"/>
      <c r="AQ1034" s="259"/>
      <c r="AR1034" s="259"/>
      <c r="AS1034" s="259"/>
      <c r="AT1034" s="262"/>
      <c r="AU1034" s="262"/>
      <c r="AV1034" s="262"/>
      <c r="AW1034" s="262"/>
      <c r="AX1034" s="262"/>
      <c r="AY1034" s="262"/>
      <c r="AZ1034" s="262"/>
      <c r="BA1034" s="317"/>
      <c r="BB1034" s="390"/>
    </row>
    <row r="1035" spans="1:54" ht="24.95" customHeight="1">
      <c r="A1035" s="322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28"/>
      <c r="AM1035" s="329"/>
      <c r="AN1035" s="25"/>
      <c r="AO1035" s="24"/>
      <c r="AP1035" s="258"/>
      <c r="AQ1035" s="259"/>
      <c r="AR1035" s="259"/>
      <c r="AS1035" s="259"/>
      <c r="AT1035" s="262"/>
      <c r="AU1035" s="262"/>
      <c r="AV1035" s="262"/>
      <c r="AW1035" s="262"/>
      <c r="AX1035" s="262"/>
      <c r="AY1035" s="262"/>
      <c r="AZ1035" s="262"/>
      <c r="BA1035" s="317"/>
      <c r="BB1035" s="390"/>
    </row>
    <row r="1036" spans="1:54" ht="24.95" customHeight="1">
      <c r="A1036" s="322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28"/>
      <c r="AM1036" s="329"/>
      <c r="AN1036" s="25"/>
      <c r="AO1036" s="24"/>
      <c r="AP1036" s="258"/>
      <c r="AQ1036" s="259"/>
      <c r="AR1036" s="259"/>
      <c r="AS1036" s="259"/>
      <c r="AT1036" s="262"/>
      <c r="AU1036" s="262"/>
      <c r="AV1036" s="262"/>
      <c r="AW1036" s="262"/>
      <c r="AX1036" s="262"/>
      <c r="AY1036" s="262"/>
      <c r="AZ1036" s="262"/>
      <c r="BA1036" s="317"/>
      <c r="BB1036" s="390"/>
    </row>
    <row r="1037" spans="1:54" ht="24.95" customHeight="1">
      <c r="A1037" s="322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28"/>
      <c r="AM1037" s="329"/>
      <c r="AN1037" s="25"/>
      <c r="AO1037" s="24"/>
      <c r="AP1037" s="258"/>
      <c r="AQ1037" s="259"/>
      <c r="AR1037" s="259"/>
      <c r="AS1037" s="259"/>
      <c r="AT1037" s="262"/>
      <c r="AU1037" s="262"/>
      <c r="AV1037" s="262"/>
      <c r="AW1037" s="262"/>
      <c r="AX1037" s="262"/>
      <c r="AY1037" s="262"/>
      <c r="AZ1037" s="262"/>
      <c r="BA1037" s="317"/>
      <c r="BB1037" s="390"/>
    </row>
    <row r="1038" spans="1:54" ht="24.95" customHeight="1">
      <c r="A1038" s="322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28"/>
      <c r="AM1038" s="329"/>
      <c r="AN1038" s="25"/>
      <c r="AO1038" s="24"/>
      <c r="AP1038" s="258"/>
      <c r="AQ1038" s="259"/>
      <c r="AR1038" s="259"/>
      <c r="AS1038" s="259"/>
      <c r="AT1038" s="262"/>
      <c r="AU1038" s="262"/>
      <c r="AV1038" s="262"/>
      <c r="AW1038" s="262"/>
      <c r="AX1038" s="262"/>
      <c r="AY1038" s="262"/>
      <c r="AZ1038" s="262"/>
      <c r="BA1038" s="317"/>
      <c r="BB1038" s="390"/>
    </row>
    <row r="1039" spans="1:54" ht="24.95" customHeight="1">
      <c r="A1039" s="322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28"/>
      <c r="AM1039" s="329"/>
      <c r="AN1039" s="25"/>
      <c r="AO1039" s="24"/>
      <c r="AP1039" s="258"/>
      <c r="AQ1039" s="259"/>
      <c r="AR1039" s="259"/>
      <c r="AS1039" s="259"/>
      <c r="AT1039" s="262"/>
      <c r="AU1039" s="262"/>
      <c r="AV1039" s="262"/>
      <c r="AW1039" s="262"/>
      <c r="AX1039" s="262"/>
      <c r="AY1039" s="262"/>
      <c r="AZ1039" s="262"/>
      <c r="BA1039" s="317"/>
      <c r="BB1039" s="390"/>
    </row>
    <row r="1040" spans="1:54" ht="24.95" customHeight="1">
      <c r="A1040" s="322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28"/>
      <c r="AM1040" s="329"/>
      <c r="AN1040" s="25"/>
      <c r="AO1040" s="24"/>
      <c r="AP1040" s="258"/>
      <c r="AQ1040" s="259"/>
      <c r="AR1040" s="259"/>
      <c r="AS1040" s="259"/>
      <c r="AT1040" s="262"/>
      <c r="AU1040" s="262"/>
      <c r="AV1040" s="262"/>
      <c r="AW1040" s="262"/>
      <c r="AX1040" s="262"/>
      <c r="AY1040" s="262"/>
      <c r="AZ1040" s="262"/>
      <c r="BA1040" s="317"/>
      <c r="BB1040" s="390"/>
    </row>
    <row r="1041" spans="1:54" ht="24.95" customHeight="1">
      <c r="A1041" s="322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28"/>
      <c r="AM1041" s="329"/>
      <c r="AN1041" s="25"/>
      <c r="AO1041" s="24"/>
      <c r="AP1041" s="258"/>
      <c r="AQ1041" s="259"/>
      <c r="AR1041" s="259"/>
      <c r="AS1041" s="259"/>
      <c r="AT1041" s="262"/>
      <c r="AU1041" s="262"/>
      <c r="AV1041" s="262"/>
      <c r="AW1041" s="262"/>
      <c r="AX1041" s="262"/>
      <c r="AY1041" s="262"/>
      <c r="AZ1041" s="262"/>
      <c r="BA1041" s="317"/>
      <c r="BB1041" s="390"/>
    </row>
    <row r="1042" spans="1:54" ht="24.95" customHeight="1">
      <c r="A1042" s="322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28"/>
      <c r="AM1042" s="329"/>
      <c r="AN1042" s="25"/>
      <c r="AO1042" s="24"/>
      <c r="AP1042" s="258"/>
      <c r="AQ1042" s="259"/>
      <c r="AR1042" s="259"/>
      <c r="AS1042" s="259"/>
      <c r="AT1042" s="262"/>
      <c r="AU1042" s="262"/>
      <c r="AV1042" s="262"/>
      <c r="AW1042" s="262"/>
      <c r="AX1042" s="262"/>
      <c r="AY1042" s="262"/>
      <c r="AZ1042" s="262"/>
      <c r="BA1042" s="317"/>
      <c r="BB1042" s="390"/>
    </row>
    <row r="1043" spans="1:54" ht="24.95" customHeight="1">
      <c r="A1043" s="322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28"/>
      <c r="AM1043" s="329"/>
      <c r="AN1043" s="25"/>
      <c r="AO1043" s="24"/>
      <c r="AP1043" s="258"/>
      <c r="AQ1043" s="259"/>
      <c r="AR1043" s="259"/>
      <c r="AS1043" s="259"/>
      <c r="AT1043" s="262"/>
      <c r="AU1043" s="262"/>
      <c r="AV1043" s="262"/>
      <c r="AW1043" s="262"/>
      <c r="AX1043" s="262"/>
      <c r="AY1043" s="262"/>
      <c r="AZ1043" s="262"/>
      <c r="BA1043" s="317"/>
      <c r="BB1043" s="390"/>
    </row>
    <row r="1044" spans="1:54" ht="24.95" customHeight="1">
      <c r="A1044" s="322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28"/>
      <c r="AM1044" s="329"/>
      <c r="AN1044" s="25"/>
      <c r="AO1044" s="24"/>
      <c r="AP1044" s="258"/>
      <c r="AQ1044" s="259"/>
      <c r="AR1044" s="259"/>
      <c r="AS1044" s="259"/>
      <c r="AT1044" s="262"/>
      <c r="AU1044" s="262"/>
      <c r="AV1044" s="262"/>
      <c r="AW1044" s="262"/>
      <c r="AX1044" s="262"/>
      <c r="AY1044" s="262"/>
      <c r="AZ1044" s="262"/>
      <c r="BA1044" s="317"/>
      <c r="BB1044" s="390"/>
    </row>
    <row r="1045" spans="1:54" ht="24.95" customHeight="1">
      <c r="A1045" s="322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28"/>
      <c r="AM1045" s="329"/>
      <c r="AN1045" s="25"/>
      <c r="AO1045" s="24"/>
      <c r="AP1045" s="258"/>
      <c r="AQ1045" s="259"/>
      <c r="AR1045" s="259"/>
      <c r="AS1045" s="259"/>
      <c r="AT1045" s="262"/>
      <c r="AU1045" s="262"/>
      <c r="AV1045" s="262"/>
      <c r="AW1045" s="262"/>
      <c r="AX1045" s="262"/>
      <c r="AY1045" s="262"/>
      <c r="AZ1045" s="262"/>
      <c r="BA1045" s="317"/>
      <c r="BB1045" s="390"/>
    </row>
    <row r="1046" spans="1:54" ht="24.95" customHeight="1">
      <c r="A1046" s="322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28"/>
      <c r="AM1046" s="329"/>
      <c r="AN1046" s="25"/>
      <c r="AO1046" s="24"/>
      <c r="AP1046" s="258"/>
      <c r="AQ1046" s="259"/>
      <c r="AR1046" s="259"/>
      <c r="AS1046" s="259"/>
      <c r="AT1046" s="262"/>
      <c r="AU1046" s="262"/>
      <c r="AV1046" s="262"/>
      <c r="AW1046" s="262"/>
      <c r="AX1046" s="262"/>
      <c r="AY1046" s="262"/>
      <c r="AZ1046" s="262"/>
      <c r="BA1046" s="317"/>
      <c r="BB1046" s="390"/>
    </row>
    <row r="1047" spans="1:54" ht="24.95" customHeight="1">
      <c r="A1047" s="322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28"/>
      <c r="AM1047" s="329"/>
      <c r="AN1047" s="25"/>
      <c r="AO1047" s="24"/>
      <c r="AP1047" s="258"/>
      <c r="AQ1047" s="259"/>
      <c r="AR1047" s="259"/>
      <c r="AS1047" s="259"/>
      <c r="AT1047" s="262"/>
      <c r="AU1047" s="262"/>
      <c r="AV1047" s="262"/>
      <c r="AW1047" s="262"/>
      <c r="AX1047" s="262"/>
      <c r="AY1047" s="262"/>
      <c r="AZ1047" s="262"/>
      <c r="BA1047" s="317"/>
      <c r="BB1047" s="390"/>
    </row>
    <row r="1048" spans="1:54" ht="24.95" customHeight="1">
      <c r="A1048" s="322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28"/>
      <c r="AM1048" s="329"/>
      <c r="AN1048" s="25"/>
      <c r="AO1048" s="24"/>
      <c r="AP1048" s="258"/>
      <c r="AQ1048" s="259"/>
      <c r="AR1048" s="259"/>
      <c r="AS1048" s="259"/>
      <c r="AT1048" s="262"/>
      <c r="AU1048" s="262"/>
      <c r="AV1048" s="262"/>
      <c r="AW1048" s="262"/>
      <c r="AX1048" s="262"/>
      <c r="AY1048" s="262"/>
      <c r="AZ1048" s="262"/>
      <c r="BA1048" s="317"/>
      <c r="BB1048" s="390"/>
    </row>
    <row r="1049" spans="1:54" ht="24.95" customHeight="1">
      <c r="A1049" s="322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28"/>
      <c r="AM1049" s="329"/>
      <c r="AN1049" s="25"/>
      <c r="AO1049" s="24"/>
      <c r="AP1049" s="258"/>
      <c r="AQ1049" s="259"/>
      <c r="AR1049" s="259"/>
      <c r="AS1049" s="259"/>
      <c r="AT1049" s="262"/>
      <c r="AU1049" s="262"/>
      <c r="AV1049" s="262"/>
      <c r="AW1049" s="262"/>
      <c r="AX1049" s="262"/>
      <c r="AY1049" s="262"/>
      <c r="AZ1049" s="262"/>
      <c r="BA1049" s="317"/>
      <c r="BB1049" s="390"/>
    </row>
    <row r="1050" spans="1:54" ht="24.95" customHeight="1">
      <c r="A1050" s="322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28"/>
      <c r="AM1050" s="329"/>
      <c r="AN1050" s="25"/>
      <c r="AO1050" s="24"/>
      <c r="AP1050" s="258"/>
      <c r="AQ1050" s="259"/>
      <c r="AR1050" s="259"/>
      <c r="AS1050" s="259"/>
      <c r="AT1050" s="262"/>
      <c r="AU1050" s="262"/>
      <c r="AV1050" s="262"/>
      <c r="AW1050" s="262"/>
      <c r="AX1050" s="262"/>
      <c r="AY1050" s="262"/>
      <c r="AZ1050" s="262"/>
      <c r="BA1050" s="317"/>
      <c r="BB1050" s="390"/>
    </row>
    <row r="1051" spans="1:54" ht="24.95" customHeight="1">
      <c r="A1051" s="322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28"/>
      <c r="AM1051" s="329"/>
      <c r="AN1051" s="25"/>
      <c r="AO1051" s="24"/>
      <c r="AP1051" s="258"/>
      <c r="AQ1051" s="259"/>
      <c r="AR1051" s="259"/>
      <c r="AS1051" s="259"/>
      <c r="AT1051" s="262"/>
      <c r="AU1051" s="262"/>
      <c r="AV1051" s="262"/>
      <c r="AW1051" s="262"/>
      <c r="AX1051" s="262"/>
      <c r="AY1051" s="262"/>
      <c r="AZ1051" s="262"/>
      <c r="BA1051" s="317"/>
      <c r="BB1051" s="390"/>
    </row>
    <row r="1052" spans="1:54" ht="24.95" customHeight="1">
      <c r="A1052" s="322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28"/>
      <c r="AM1052" s="329"/>
      <c r="AN1052" s="25"/>
      <c r="AO1052" s="24"/>
      <c r="AP1052" s="258"/>
      <c r="AQ1052" s="259"/>
      <c r="AR1052" s="259"/>
      <c r="AS1052" s="259"/>
      <c r="AT1052" s="262"/>
      <c r="AU1052" s="262"/>
      <c r="AV1052" s="262"/>
      <c r="AW1052" s="262"/>
      <c r="AX1052" s="262"/>
      <c r="AY1052" s="262"/>
      <c r="AZ1052" s="262"/>
      <c r="BA1052" s="317"/>
      <c r="BB1052" s="390"/>
    </row>
    <row r="1053" spans="1:54" ht="24.95" customHeight="1">
      <c r="A1053" s="322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28"/>
      <c r="AM1053" s="329"/>
      <c r="AN1053" s="25"/>
      <c r="AO1053" s="24"/>
      <c r="AP1053" s="258"/>
      <c r="AQ1053" s="259"/>
      <c r="AR1053" s="259"/>
      <c r="AS1053" s="259"/>
      <c r="AT1053" s="262"/>
      <c r="AU1053" s="262"/>
      <c r="AV1053" s="262"/>
      <c r="AW1053" s="262"/>
      <c r="AX1053" s="262"/>
      <c r="AY1053" s="262"/>
      <c r="AZ1053" s="262"/>
      <c r="BA1053" s="317"/>
      <c r="BB1053" s="390"/>
    </row>
    <row r="1054" spans="1:54" ht="24.95" customHeight="1">
      <c r="A1054" s="322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28"/>
      <c r="AM1054" s="329"/>
      <c r="AN1054" s="25"/>
      <c r="AO1054" s="24"/>
      <c r="AP1054" s="258"/>
      <c r="AQ1054" s="259"/>
      <c r="AR1054" s="259"/>
      <c r="AS1054" s="259"/>
      <c r="AT1054" s="262"/>
      <c r="AU1054" s="262"/>
      <c r="AV1054" s="262"/>
      <c r="AW1054" s="262"/>
      <c r="AX1054" s="262"/>
      <c r="AY1054" s="262"/>
      <c r="AZ1054" s="262"/>
      <c r="BA1054" s="317"/>
      <c r="BB1054" s="390"/>
    </row>
    <row r="1055" spans="1:54" ht="24.95" customHeight="1">
      <c r="A1055" s="322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28"/>
      <c r="AM1055" s="329"/>
      <c r="AN1055" s="25"/>
      <c r="AO1055" s="24"/>
      <c r="AP1055" s="258"/>
      <c r="AQ1055" s="259"/>
      <c r="AR1055" s="259"/>
      <c r="AS1055" s="259"/>
      <c r="AT1055" s="262"/>
      <c r="AU1055" s="262"/>
      <c r="AV1055" s="262"/>
      <c r="AW1055" s="262"/>
      <c r="AX1055" s="262"/>
      <c r="AY1055" s="262"/>
      <c r="AZ1055" s="262"/>
      <c r="BA1055" s="317"/>
      <c r="BB1055" s="390"/>
    </row>
    <row r="1056" spans="1:54" ht="24.95" customHeight="1">
      <c r="A1056" s="322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28"/>
      <c r="AM1056" s="329"/>
      <c r="AN1056" s="25"/>
      <c r="AO1056" s="24"/>
      <c r="AP1056" s="258"/>
      <c r="AQ1056" s="259"/>
      <c r="AR1056" s="259"/>
      <c r="AS1056" s="259"/>
      <c r="AT1056" s="262"/>
      <c r="AU1056" s="262"/>
      <c r="AV1056" s="262"/>
      <c r="AW1056" s="262"/>
      <c r="AX1056" s="262"/>
      <c r="AY1056" s="262"/>
      <c r="AZ1056" s="262"/>
      <c r="BA1056" s="317"/>
      <c r="BB1056" s="390"/>
    </row>
    <row r="1057" spans="1:54" ht="24.95" customHeight="1">
      <c r="A1057" s="322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28"/>
      <c r="AM1057" s="329"/>
      <c r="AN1057" s="25"/>
      <c r="AO1057" s="24"/>
      <c r="AP1057" s="258"/>
      <c r="AQ1057" s="259"/>
      <c r="AR1057" s="259"/>
      <c r="AS1057" s="259"/>
      <c r="AT1057" s="262"/>
      <c r="AU1057" s="262"/>
      <c r="AV1057" s="262"/>
      <c r="AW1057" s="262"/>
      <c r="AX1057" s="262"/>
      <c r="AY1057" s="262"/>
      <c r="AZ1057" s="262"/>
      <c r="BA1057" s="317"/>
      <c r="BB1057" s="390"/>
    </row>
    <row r="1058" spans="1:54" ht="24.95" customHeight="1">
      <c r="A1058" s="322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28"/>
      <c r="AM1058" s="329"/>
      <c r="AN1058" s="25"/>
      <c r="AO1058" s="24"/>
      <c r="AP1058" s="258"/>
      <c r="AQ1058" s="259"/>
      <c r="AR1058" s="259"/>
      <c r="AS1058" s="259"/>
      <c r="AT1058" s="262"/>
      <c r="AU1058" s="262"/>
      <c r="AV1058" s="262"/>
      <c r="AW1058" s="262"/>
      <c r="AX1058" s="262"/>
      <c r="AY1058" s="262"/>
      <c r="AZ1058" s="262"/>
      <c r="BA1058" s="317"/>
      <c r="BB1058" s="390"/>
    </row>
    <row r="1059" spans="1:54" ht="24.95" customHeight="1">
      <c r="A1059" s="322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28"/>
      <c r="AM1059" s="329"/>
      <c r="AN1059" s="25"/>
      <c r="AO1059" s="24"/>
      <c r="AP1059" s="258"/>
      <c r="AQ1059" s="259"/>
      <c r="AR1059" s="259"/>
      <c r="AS1059" s="259"/>
      <c r="AT1059" s="262"/>
      <c r="AU1059" s="262"/>
      <c r="AV1059" s="262"/>
      <c r="AW1059" s="262"/>
      <c r="AX1059" s="262"/>
      <c r="AY1059" s="262"/>
      <c r="AZ1059" s="262"/>
      <c r="BA1059" s="317"/>
      <c r="BB1059" s="390"/>
    </row>
    <row r="1060" spans="1:54" ht="24.95" customHeight="1">
      <c r="A1060" s="322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28"/>
      <c r="AM1060" s="329"/>
      <c r="AN1060" s="25"/>
      <c r="AO1060" s="24"/>
      <c r="AP1060" s="258"/>
      <c r="AQ1060" s="259"/>
      <c r="AR1060" s="259"/>
      <c r="AS1060" s="259"/>
      <c r="AT1060" s="262"/>
      <c r="AU1060" s="262"/>
      <c r="AV1060" s="262"/>
      <c r="AW1060" s="262"/>
      <c r="AX1060" s="262"/>
      <c r="AY1060" s="262"/>
      <c r="AZ1060" s="262"/>
      <c r="BA1060" s="317"/>
      <c r="BB1060" s="390"/>
    </row>
    <row r="1061" spans="1:54" ht="24.95" customHeight="1">
      <c r="A1061" s="322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28"/>
      <c r="AM1061" s="329"/>
      <c r="AN1061" s="25"/>
      <c r="AO1061" s="24"/>
      <c r="AP1061" s="258"/>
      <c r="AQ1061" s="259"/>
      <c r="AR1061" s="259"/>
      <c r="AS1061" s="259"/>
      <c r="AT1061" s="262"/>
      <c r="AU1061" s="262"/>
      <c r="AV1061" s="262"/>
      <c r="AW1061" s="262"/>
      <c r="AX1061" s="262"/>
      <c r="AY1061" s="262"/>
      <c r="AZ1061" s="262"/>
      <c r="BA1061" s="317"/>
      <c r="BB1061" s="390"/>
    </row>
    <row r="1062" spans="1:54" ht="24.95" customHeight="1">
      <c r="A1062" s="322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28"/>
      <c r="AM1062" s="329"/>
      <c r="AN1062" s="25"/>
      <c r="AO1062" s="24"/>
      <c r="AP1062" s="258"/>
      <c r="AQ1062" s="259"/>
      <c r="AR1062" s="259"/>
      <c r="AS1062" s="259"/>
      <c r="AT1062" s="262"/>
      <c r="AU1062" s="262"/>
      <c r="AV1062" s="262"/>
      <c r="AW1062" s="262"/>
      <c r="AX1062" s="262"/>
      <c r="AY1062" s="262"/>
      <c r="AZ1062" s="262"/>
      <c r="BA1062" s="317"/>
      <c r="BB1062" s="390"/>
    </row>
    <row r="1063" spans="1:54" ht="24.95" customHeight="1">
      <c r="A1063" s="322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28"/>
      <c r="AM1063" s="329"/>
      <c r="AN1063" s="25"/>
      <c r="AO1063" s="24"/>
      <c r="AP1063" s="258"/>
      <c r="AQ1063" s="259"/>
      <c r="AR1063" s="259"/>
      <c r="AS1063" s="259"/>
      <c r="AT1063" s="262"/>
      <c r="AU1063" s="262"/>
      <c r="AV1063" s="262"/>
      <c r="AW1063" s="262"/>
      <c r="AX1063" s="262"/>
      <c r="AY1063" s="262"/>
      <c r="AZ1063" s="262"/>
      <c r="BA1063" s="317"/>
      <c r="BB1063" s="390"/>
    </row>
    <row r="1064" spans="1:54" ht="24.95" customHeight="1">
      <c r="A1064" s="322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28"/>
      <c r="AM1064" s="329"/>
      <c r="AN1064" s="25"/>
      <c r="AO1064" s="24"/>
      <c r="AP1064" s="258"/>
      <c r="AQ1064" s="259"/>
      <c r="AR1064" s="259"/>
      <c r="AS1064" s="259"/>
      <c r="AT1064" s="262"/>
      <c r="AU1064" s="262"/>
      <c r="AV1064" s="262"/>
      <c r="AW1064" s="262"/>
      <c r="AX1064" s="262"/>
      <c r="AY1064" s="262"/>
      <c r="AZ1064" s="262"/>
      <c r="BA1064" s="317"/>
      <c r="BB1064" s="390"/>
    </row>
    <row r="1065" spans="1:54" ht="24.95" customHeight="1">
      <c r="A1065" s="322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28"/>
      <c r="AM1065" s="329"/>
      <c r="AN1065" s="25"/>
      <c r="AO1065" s="24"/>
      <c r="AP1065" s="258"/>
      <c r="AQ1065" s="259"/>
      <c r="AR1065" s="259"/>
      <c r="AS1065" s="259"/>
      <c r="AT1065" s="262"/>
      <c r="AU1065" s="262"/>
      <c r="AV1065" s="262"/>
      <c r="AW1065" s="262"/>
      <c r="AX1065" s="262"/>
      <c r="AY1065" s="262"/>
      <c r="AZ1065" s="262"/>
      <c r="BA1065" s="317"/>
      <c r="BB1065" s="390"/>
    </row>
    <row r="1066" spans="1:54" ht="24.95" customHeight="1">
      <c r="A1066" s="322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28"/>
      <c r="AM1066" s="329"/>
      <c r="AN1066" s="25"/>
      <c r="AO1066" s="24"/>
      <c r="AP1066" s="258"/>
      <c r="AQ1066" s="259"/>
      <c r="AR1066" s="259"/>
      <c r="AS1066" s="259"/>
      <c r="AT1066" s="262"/>
      <c r="AU1066" s="262"/>
      <c r="AV1066" s="262"/>
      <c r="AW1066" s="262"/>
      <c r="AX1066" s="262"/>
      <c r="AY1066" s="262"/>
      <c r="AZ1066" s="262"/>
      <c r="BA1066" s="317"/>
      <c r="BB1066" s="390"/>
    </row>
    <row r="1067" spans="1:54" ht="24.95" customHeight="1">
      <c r="A1067" s="322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28"/>
      <c r="AM1067" s="329"/>
      <c r="AN1067" s="25"/>
      <c r="AO1067" s="24"/>
      <c r="AP1067" s="258"/>
      <c r="AQ1067" s="259"/>
      <c r="AR1067" s="259"/>
      <c r="AS1067" s="259"/>
      <c r="AT1067" s="262"/>
      <c r="AU1067" s="262"/>
      <c r="AV1067" s="262"/>
      <c r="AW1067" s="262"/>
      <c r="AX1067" s="262"/>
      <c r="AY1067" s="262"/>
      <c r="AZ1067" s="262"/>
      <c r="BA1067" s="317"/>
      <c r="BB1067" s="390"/>
    </row>
    <row r="1068" spans="1:54" ht="24.95" customHeight="1">
      <c r="A1068" s="322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28"/>
      <c r="AM1068" s="329"/>
      <c r="AN1068" s="25"/>
      <c r="AO1068" s="24"/>
      <c r="AP1068" s="258"/>
      <c r="AQ1068" s="259"/>
      <c r="AR1068" s="259"/>
      <c r="AS1068" s="259"/>
      <c r="AT1068" s="262"/>
      <c r="AU1068" s="262"/>
      <c r="AV1068" s="262"/>
      <c r="AW1068" s="262"/>
      <c r="AX1068" s="262"/>
      <c r="AY1068" s="262"/>
      <c r="AZ1068" s="262"/>
      <c r="BA1068" s="317"/>
      <c r="BB1068" s="390"/>
    </row>
    <row r="1069" spans="1:54" ht="24.95" customHeight="1">
      <c r="A1069" s="322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28"/>
      <c r="AM1069" s="329"/>
      <c r="AN1069" s="25"/>
      <c r="AO1069" s="24"/>
      <c r="AP1069" s="258"/>
      <c r="AQ1069" s="259"/>
      <c r="AR1069" s="259"/>
      <c r="AS1069" s="259"/>
      <c r="AT1069" s="262"/>
      <c r="AU1069" s="262"/>
      <c r="AV1069" s="262"/>
      <c r="AW1069" s="262"/>
      <c r="AX1069" s="262"/>
      <c r="AY1069" s="262"/>
      <c r="AZ1069" s="262"/>
      <c r="BA1069" s="317"/>
      <c r="BB1069" s="390"/>
    </row>
    <row r="1070" spans="1:54" ht="24.95" customHeight="1">
      <c r="A1070" s="322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28"/>
      <c r="AM1070" s="329"/>
      <c r="AN1070" s="25"/>
      <c r="AO1070" s="24"/>
      <c r="AP1070" s="258"/>
      <c r="AQ1070" s="259"/>
      <c r="AR1070" s="259"/>
      <c r="AS1070" s="259"/>
      <c r="AT1070" s="262"/>
      <c r="AU1070" s="262"/>
      <c r="AV1070" s="262"/>
      <c r="AW1070" s="262"/>
      <c r="AX1070" s="262"/>
      <c r="AY1070" s="262"/>
      <c r="AZ1070" s="262"/>
      <c r="BA1070" s="317"/>
      <c r="BB1070" s="390"/>
    </row>
    <row r="1071" spans="1:54" ht="24.95" customHeight="1">
      <c r="A1071" s="322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28"/>
      <c r="AM1071" s="329"/>
      <c r="AN1071" s="25"/>
      <c r="AO1071" s="24"/>
      <c r="AP1071" s="258"/>
      <c r="AQ1071" s="259"/>
      <c r="AR1071" s="259"/>
      <c r="AS1071" s="259"/>
      <c r="AT1071" s="262"/>
      <c r="AU1071" s="262"/>
      <c r="AV1071" s="262"/>
      <c r="AW1071" s="262"/>
      <c r="AX1071" s="262"/>
      <c r="AY1071" s="262"/>
      <c r="AZ1071" s="262"/>
      <c r="BA1071" s="317"/>
      <c r="BB1071" s="390"/>
    </row>
    <row r="1072" spans="1:54" ht="24.95" customHeight="1">
      <c r="A1072" s="322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28"/>
      <c r="AM1072" s="329"/>
      <c r="AN1072" s="25"/>
      <c r="AO1072" s="24"/>
      <c r="AP1072" s="258"/>
      <c r="AQ1072" s="259"/>
      <c r="AR1072" s="259"/>
      <c r="AS1072" s="259"/>
      <c r="AT1072" s="262"/>
      <c r="AU1072" s="262"/>
      <c r="AV1072" s="262"/>
      <c r="AW1072" s="262"/>
      <c r="AX1072" s="262"/>
      <c r="AY1072" s="262"/>
      <c r="AZ1072" s="262"/>
      <c r="BA1072" s="317"/>
      <c r="BB1072" s="390"/>
    </row>
    <row r="1073" spans="1:54" ht="24.95" customHeight="1">
      <c r="A1073" s="322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28"/>
      <c r="AM1073" s="329"/>
      <c r="AN1073" s="25"/>
      <c r="AO1073" s="24"/>
      <c r="AP1073" s="258"/>
      <c r="AQ1073" s="259"/>
      <c r="AR1073" s="259"/>
      <c r="AS1073" s="259"/>
      <c r="AT1073" s="262"/>
      <c r="AU1073" s="262"/>
      <c r="AV1073" s="262"/>
      <c r="AW1073" s="262"/>
      <c r="AX1073" s="262"/>
      <c r="AY1073" s="262"/>
      <c r="AZ1073" s="262"/>
      <c r="BA1073" s="317"/>
      <c r="BB1073" s="390"/>
    </row>
    <row r="1074" spans="1:54" ht="24.95" customHeight="1">
      <c r="A1074" s="322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28"/>
      <c r="AM1074" s="329"/>
      <c r="AN1074" s="25"/>
      <c r="AO1074" s="24"/>
      <c r="AP1074" s="258"/>
      <c r="AQ1074" s="259"/>
      <c r="AR1074" s="259"/>
      <c r="AS1074" s="259"/>
      <c r="AT1074" s="262"/>
      <c r="AU1074" s="262"/>
      <c r="AV1074" s="262"/>
      <c r="AW1074" s="262"/>
      <c r="AX1074" s="262"/>
      <c r="AY1074" s="262"/>
      <c r="AZ1074" s="262"/>
      <c r="BA1074" s="317"/>
      <c r="BB1074" s="390"/>
    </row>
    <row r="1075" spans="1:54" ht="24.95" customHeight="1">
      <c r="A1075" s="322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28"/>
      <c r="AM1075" s="329"/>
      <c r="AN1075" s="25"/>
      <c r="AO1075" s="24"/>
      <c r="AP1075" s="258"/>
      <c r="AQ1075" s="259"/>
      <c r="AR1075" s="259"/>
      <c r="AS1075" s="259"/>
      <c r="AT1075" s="262"/>
      <c r="AU1075" s="262"/>
      <c r="AV1075" s="262"/>
      <c r="AW1075" s="262"/>
      <c r="AX1075" s="262"/>
      <c r="AY1075" s="262"/>
      <c r="AZ1075" s="262"/>
      <c r="BA1075" s="317"/>
      <c r="BB1075" s="390"/>
    </row>
    <row r="1076" spans="1:54" ht="24.95" customHeight="1">
      <c r="A1076" s="322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28"/>
      <c r="AM1076" s="329"/>
      <c r="AN1076" s="25"/>
      <c r="AO1076" s="24"/>
      <c r="AP1076" s="258"/>
      <c r="AQ1076" s="259"/>
      <c r="AR1076" s="259"/>
      <c r="AS1076" s="259"/>
      <c r="AT1076" s="262"/>
      <c r="AU1076" s="262"/>
      <c r="AV1076" s="262"/>
      <c r="AW1076" s="262"/>
      <c r="AX1076" s="262"/>
      <c r="AY1076" s="262"/>
      <c r="AZ1076" s="262"/>
      <c r="BA1076" s="317"/>
      <c r="BB1076" s="390"/>
    </row>
    <row r="1077" spans="1:54" ht="24.95" customHeight="1">
      <c r="A1077" s="322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28"/>
      <c r="AM1077" s="329"/>
      <c r="AN1077" s="25"/>
      <c r="AO1077" s="24"/>
      <c r="AP1077" s="258"/>
      <c r="AQ1077" s="259"/>
      <c r="AR1077" s="259"/>
      <c r="AS1077" s="259"/>
      <c r="AT1077" s="262"/>
      <c r="AU1077" s="262"/>
      <c r="AV1077" s="262"/>
      <c r="AW1077" s="262"/>
      <c r="AX1077" s="262"/>
      <c r="AY1077" s="262"/>
      <c r="AZ1077" s="262"/>
      <c r="BA1077" s="317"/>
      <c r="BB1077" s="390"/>
    </row>
    <row r="1078" spans="1:54" ht="24.95" customHeight="1">
      <c r="A1078" s="322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28"/>
      <c r="AM1078" s="329"/>
      <c r="AN1078" s="25"/>
      <c r="AO1078" s="24"/>
      <c r="AP1078" s="258"/>
      <c r="AQ1078" s="259"/>
      <c r="AR1078" s="259"/>
      <c r="AS1078" s="259"/>
      <c r="AT1078" s="262"/>
      <c r="AU1078" s="262"/>
      <c r="AV1078" s="262"/>
      <c r="AW1078" s="262"/>
      <c r="AX1078" s="262"/>
      <c r="AY1078" s="262"/>
      <c r="AZ1078" s="262"/>
      <c r="BA1078" s="317"/>
      <c r="BB1078" s="390"/>
    </row>
    <row r="1079" spans="1:54" ht="24.95" customHeight="1">
      <c r="A1079" s="322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28"/>
      <c r="AM1079" s="329"/>
      <c r="AN1079" s="25"/>
      <c r="AO1079" s="24"/>
      <c r="AP1079" s="258"/>
      <c r="AQ1079" s="259"/>
      <c r="AR1079" s="259"/>
      <c r="AS1079" s="259"/>
      <c r="AT1079" s="262"/>
      <c r="AU1079" s="262"/>
      <c r="AV1079" s="262"/>
      <c r="AW1079" s="262"/>
      <c r="AX1079" s="262"/>
      <c r="AY1079" s="262"/>
      <c r="AZ1079" s="262"/>
      <c r="BA1079" s="317"/>
      <c r="BB1079" s="390"/>
    </row>
    <row r="1080" spans="1:54" ht="24.95" customHeight="1">
      <c r="A1080" s="322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28"/>
      <c r="AM1080" s="329"/>
      <c r="AN1080" s="25"/>
      <c r="AO1080" s="24"/>
      <c r="AP1080" s="258"/>
      <c r="AQ1080" s="259"/>
      <c r="AR1080" s="259"/>
      <c r="AS1080" s="259"/>
      <c r="AT1080" s="262"/>
      <c r="AU1080" s="262"/>
      <c r="AV1080" s="262"/>
      <c r="AW1080" s="262"/>
      <c r="AX1080" s="262"/>
      <c r="AY1080" s="262"/>
      <c r="AZ1080" s="262"/>
      <c r="BA1080" s="317"/>
      <c r="BB1080" s="390"/>
    </row>
    <row r="1081" spans="1:54" ht="24.95" customHeight="1">
      <c r="A1081" s="322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28"/>
      <c r="AM1081" s="329"/>
      <c r="AN1081" s="25"/>
      <c r="AO1081" s="24"/>
      <c r="AP1081" s="258"/>
      <c r="AQ1081" s="259"/>
      <c r="AR1081" s="259"/>
      <c r="AS1081" s="259"/>
      <c r="AT1081" s="262"/>
      <c r="AU1081" s="262"/>
      <c r="AV1081" s="262"/>
      <c r="AW1081" s="262"/>
      <c r="AX1081" s="262"/>
      <c r="AY1081" s="262"/>
      <c r="AZ1081" s="262"/>
      <c r="BA1081" s="317"/>
      <c r="BB1081" s="390"/>
    </row>
    <row r="1082" spans="1:54" ht="24.95" customHeight="1">
      <c r="A1082" s="322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28"/>
      <c r="AM1082" s="329"/>
      <c r="AN1082" s="25"/>
      <c r="AO1082" s="24"/>
      <c r="AP1082" s="258"/>
      <c r="AQ1082" s="259"/>
      <c r="AR1082" s="259"/>
      <c r="AS1082" s="259"/>
      <c r="AT1082" s="262"/>
      <c r="AU1082" s="262"/>
      <c r="AV1082" s="262"/>
      <c r="AW1082" s="262"/>
      <c r="AX1082" s="262"/>
      <c r="AY1082" s="262"/>
      <c r="AZ1082" s="262"/>
      <c r="BA1082" s="317"/>
      <c r="BB1082" s="390"/>
    </row>
    <row r="1083" spans="1:54" ht="24.95" customHeight="1">
      <c r="A1083" s="322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28"/>
      <c r="AM1083" s="329"/>
      <c r="AN1083" s="25"/>
      <c r="AO1083" s="24"/>
      <c r="AP1083" s="258"/>
      <c r="AQ1083" s="259"/>
      <c r="AR1083" s="259"/>
      <c r="AS1083" s="259"/>
      <c r="AT1083" s="262"/>
      <c r="AU1083" s="262"/>
      <c r="AV1083" s="262"/>
      <c r="AW1083" s="262"/>
      <c r="AX1083" s="262"/>
      <c r="AY1083" s="262"/>
      <c r="AZ1083" s="262"/>
      <c r="BA1083" s="317"/>
      <c r="BB1083" s="390"/>
    </row>
    <row r="1084" spans="1:54" ht="24.95" customHeight="1">
      <c r="A1084" s="322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28"/>
      <c r="AM1084" s="329"/>
      <c r="AN1084" s="25"/>
      <c r="AO1084" s="24"/>
      <c r="AP1084" s="258"/>
      <c r="AQ1084" s="259"/>
      <c r="AR1084" s="259"/>
      <c r="AS1084" s="259"/>
      <c r="AT1084" s="262"/>
      <c r="AU1084" s="262"/>
      <c r="AV1084" s="262"/>
      <c r="AW1084" s="262"/>
      <c r="AX1084" s="262"/>
      <c r="AY1084" s="262"/>
      <c r="AZ1084" s="262"/>
      <c r="BA1084" s="317"/>
      <c r="BB1084" s="390"/>
    </row>
    <row r="1085" spans="1:54" ht="24.95" customHeight="1">
      <c r="A1085" s="322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28"/>
      <c r="AM1085" s="329"/>
      <c r="AN1085" s="25"/>
      <c r="AO1085" s="24"/>
      <c r="AP1085" s="258"/>
      <c r="AQ1085" s="259"/>
      <c r="AR1085" s="259"/>
      <c r="AS1085" s="259"/>
      <c r="AT1085" s="262"/>
      <c r="AU1085" s="262"/>
      <c r="AV1085" s="262"/>
      <c r="AW1085" s="262"/>
      <c r="AX1085" s="262"/>
      <c r="AY1085" s="262"/>
      <c r="AZ1085" s="262"/>
      <c r="BA1085" s="317"/>
      <c r="BB1085" s="390"/>
    </row>
    <row r="1086" spans="1:54" ht="24.95" customHeight="1">
      <c r="A1086" s="322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28"/>
      <c r="AM1086" s="329"/>
      <c r="AN1086" s="25"/>
      <c r="AO1086" s="24"/>
      <c r="AP1086" s="258"/>
      <c r="AQ1086" s="259"/>
      <c r="AR1086" s="259"/>
      <c r="AS1086" s="259"/>
      <c r="AT1086" s="262"/>
      <c r="AU1086" s="262"/>
      <c r="AV1086" s="262"/>
      <c r="AW1086" s="262"/>
      <c r="AX1086" s="262"/>
      <c r="AY1086" s="262"/>
      <c r="AZ1086" s="262"/>
      <c r="BA1086" s="317"/>
      <c r="BB1086" s="390"/>
    </row>
    <row r="1087" spans="1:54" ht="24.95" customHeight="1">
      <c r="A1087" s="322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28"/>
      <c r="AM1087" s="329"/>
      <c r="AN1087" s="25"/>
      <c r="AO1087" s="24"/>
      <c r="AP1087" s="258"/>
      <c r="AQ1087" s="259"/>
      <c r="AR1087" s="259"/>
      <c r="AS1087" s="259"/>
      <c r="AT1087" s="262"/>
      <c r="AU1087" s="262"/>
      <c r="AV1087" s="262"/>
      <c r="AW1087" s="262"/>
      <c r="AX1087" s="262"/>
      <c r="AY1087" s="262"/>
      <c r="AZ1087" s="262"/>
      <c r="BA1087" s="317"/>
      <c r="BB1087" s="390"/>
    </row>
    <row r="1088" spans="1:54" ht="24.95" customHeight="1">
      <c r="A1088" s="322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28"/>
      <c r="AM1088" s="329"/>
      <c r="AN1088" s="25"/>
      <c r="AO1088" s="24"/>
      <c r="AP1088" s="258"/>
      <c r="AQ1088" s="259"/>
      <c r="AR1088" s="259"/>
      <c r="AS1088" s="259"/>
      <c r="AT1088" s="262"/>
      <c r="AU1088" s="262"/>
      <c r="AV1088" s="262"/>
      <c r="AW1088" s="262"/>
      <c r="AX1088" s="262"/>
      <c r="AY1088" s="262"/>
      <c r="AZ1088" s="262"/>
      <c r="BA1088" s="317"/>
      <c r="BB1088" s="390"/>
    </row>
    <row r="1089" spans="1:54" ht="24.95" customHeight="1">
      <c r="A1089" s="322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28"/>
      <c r="AM1089" s="329"/>
      <c r="AN1089" s="25"/>
      <c r="AO1089" s="24"/>
      <c r="AP1089" s="258"/>
      <c r="AQ1089" s="259"/>
      <c r="AR1089" s="259"/>
      <c r="AS1089" s="259"/>
      <c r="AT1089" s="262"/>
      <c r="AU1089" s="262"/>
      <c r="AV1089" s="262"/>
      <c r="AW1089" s="262"/>
      <c r="AX1089" s="262"/>
      <c r="AY1089" s="262"/>
      <c r="AZ1089" s="262"/>
      <c r="BA1089" s="317"/>
      <c r="BB1089" s="390"/>
    </row>
    <row r="1090" spans="1:54" ht="24.95" customHeight="1">
      <c r="A1090" s="322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28"/>
      <c r="AM1090" s="329"/>
      <c r="AN1090" s="25"/>
      <c r="AO1090" s="24"/>
      <c r="AP1090" s="258"/>
      <c r="AQ1090" s="259"/>
      <c r="AR1090" s="259"/>
      <c r="AS1090" s="259"/>
      <c r="AT1090" s="262"/>
      <c r="AU1090" s="262"/>
      <c r="AV1090" s="262"/>
      <c r="AW1090" s="262"/>
      <c r="AX1090" s="262"/>
      <c r="AY1090" s="262"/>
      <c r="AZ1090" s="262"/>
      <c r="BA1090" s="317"/>
      <c r="BB1090" s="390"/>
    </row>
    <row r="1091" spans="1:54" ht="24.95" customHeight="1">
      <c r="A1091" s="322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28"/>
      <c r="AM1091" s="329"/>
      <c r="AN1091" s="25"/>
      <c r="AO1091" s="24"/>
      <c r="AP1091" s="258"/>
      <c r="AQ1091" s="259"/>
      <c r="AR1091" s="259"/>
      <c r="AS1091" s="259"/>
      <c r="AT1091" s="262"/>
      <c r="AU1091" s="262"/>
      <c r="AV1091" s="262"/>
      <c r="AW1091" s="262"/>
      <c r="AX1091" s="262"/>
      <c r="AY1091" s="262"/>
      <c r="AZ1091" s="262"/>
      <c r="BA1091" s="317"/>
      <c r="BB1091" s="390"/>
    </row>
    <row r="1092" spans="1:54" ht="24.95" customHeight="1">
      <c r="A1092" s="322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28"/>
      <c r="AM1092" s="329"/>
      <c r="AN1092" s="25"/>
      <c r="AO1092" s="24"/>
      <c r="AP1092" s="258"/>
      <c r="AQ1092" s="259"/>
      <c r="AR1092" s="259"/>
      <c r="AS1092" s="259"/>
      <c r="AT1092" s="262"/>
      <c r="AU1092" s="262"/>
      <c r="AV1092" s="262"/>
      <c r="AW1092" s="262"/>
      <c r="AX1092" s="262"/>
      <c r="AY1092" s="262"/>
      <c r="AZ1092" s="262"/>
      <c r="BA1092" s="317"/>
      <c r="BB1092" s="390"/>
    </row>
    <row r="1093" spans="1:54" ht="24.95" customHeight="1">
      <c r="A1093" s="322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28"/>
      <c r="AM1093" s="329"/>
      <c r="AN1093" s="25"/>
      <c r="AO1093" s="24"/>
      <c r="AP1093" s="258"/>
      <c r="AQ1093" s="259"/>
      <c r="AR1093" s="259"/>
      <c r="AS1093" s="259"/>
      <c r="AT1093" s="262"/>
      <c r="AU1093" s="262"/>
      <c r="AV1093" s="262"/>
      <c r="AW1093" s="262"/>
      <c r="AX1093" s="262"/>
      <c r="AY1093" s="262"/>
      <c r="AZ1093" s="262"/>
      <c r="BA1093" s="317"/>
      <c r="BB1093" s="390"/>
    </row>
    <row r="1094" spans="1:54" ht="24.95" customHeight="1">
      <c r="A1094" s="322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28"/>
      <c r="AM1094" s="329"/>
      <c r="AN1094" s="25"/>
      <c r="AO1094" s="24"/>
      <c r="AP1094" s="258"/>
      <c r="AQ1094" s="259"/>
      <c r="AR1094" s="259"/>
      <c r="AS1094" s="259"/>
      <c r="AT1094" s="262"/>
      <c r="AU1094" s="262"/>
      <c r="AV1094" s="262"/>
      <c r="AW1094" s="262"/>
      <c r="AX1094" s="262"/>
      <c r="AY1094" s="262"/>
      <c r="AZ1094" s="262"/>
      <c r="BA1094" s="317"/>
      <c r="BB1094" s="390"/>
    </row>
    <row r="1095" spans="1:54" ht="24.95" customHeight="1">
      <c r="A1095" s="322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28"/>
      <c r="AM1095" s="329"/>
      <c r="AN1095" s="25"/>
      <c r="AO1095" s="24"/>
      <c r="AP1095" s="258"/>
      <c r="AQ1095" s="259"/>
      <c r="AR1095" s="259"/>
      <c r="AS1095" s="259"/>
      <c r="AT1095" s="262"/>
      <c r="AU1095" s="262"/>
      <c r="AV1095" s="262"/>
      <c r="AW1095" s="262"/>
      <c r="AX1095" s="262"/>
      <c r="AY1095" s="262"/>
      <c r="AZ1095" s="262"/>
      <c r="BA1095" s="317"/>
      <c r="BB1095" s="390"/>
    </row>
    <row r="1096" spans="1:54" ht="24.95" customHeight="1">
      <c r="A1096" s="322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28"/>
      <c r="AM1096" s="329"/>
      <c r="AN1096" s="25"/>
      <c r="AO1096" s="24"/>
      <c r="AP1096" s="258"/>
      <c r="AQ1096" s="259"/>
      <c r="AR1096" s="259"/>
      <c r="AS1096" s="259"/>
      <c r="AT1096" s="262"/>
      <c r="AU1096" s="262"/>
      <c r="AV1096" s="262"/>
      <c r="AW1096" s="262"/>
      <c r="AX1096" s="262"/>
      <c r="AY1096" s="262"/>
      <c r="AZ1096" s="262"/>
      <c r="BA1096" s="317"/>
      <c r="BB1096" s="390"/>
    </row>
    <row r="1097" spans="1:54" ht="24.95" customHeight="1">
      <c r="A1097" s="322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28"/>
      <c r="AM1097" s="329"/>
      <c r="AN1097" s="25"/>
      <c r="AO1097" s="24"/>
      <c r="AP1097" s="258"/>
      <c r="AQ1097" s="259"/>
      <c r="AR1097" s="259"/>
      <c r="AS1097" s="259"/>
      <c r="AT1097" s="262"/>
      <c r="AU1097" s="262"/>
      <c r="AV1097" s="262"/>
      <c r="AW1097" s="262"/>
      <c r="AX1097" s="262"/>
      <c r="AY1097" s="262"/>
      <c r="AZ1097" s="262"/>
      <c r="BA1097" s="317"/>
      <c r="BB1097" s="390"/>
    </row>
    <row r="1098" spans="1:54" ht="24.95" customHeight="1">
      <c r="A1098" s="322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28"/>
      <c r="AM1098" s="329"/>
      <c r="AN1098" s="25"/>
      <c r="AO1098" s="24"/>
      <c r="AP1098" s="258"/>
      <c r="AQ1098" s="259"/>
      <c r="AR1098" s="259"/>
      <c r="AS1098" s="259"/>
      <c r="AT1098" s="262"/>
      <c r="AU1098" s="262"/>
      <c r="AV1098" s="262"/>
      <c r="AW1098" s="262"/>
      <c r="AX1098" s="262"/>
      <c r="AY1098" s="262"/>
      <c r="AZ1098" s="262"/>
      <c r="BA1098" s="317"/>
      <c r="BB1098" s="390"/>
    </row>
    <row r="1099" spans="1:54" ht="24.95" customHeight="1">
      <c r="A1099" s="322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28"/>
      <c r="AM1099" s="329"/>
      <c r="AN1099" s="25"/>
      <c r="AO1099" s="24"/>
      <c r="AP1099" s="258"/>
      <c r="AQ1099" s="259"/>
      <c r="AR1099" s="259"/>
      <c r="AS1099" s="259"/>
      <c r="AT1099" s="262"/>
      <c r="AU1099" s="262"/>
      <c r="AV1099" s="262"/>
      <c r="AW1099" s="262"/>
      <c r="AX1099" s="262"/>
      <c r="AY1099" s="262"/>
      <c r="AZ1099" s="262"/>
      <c r="BA1099" s="317"/>
      <c r="BB1099" s="390"/>
    </row>
    <row r="1100" spans="1:54" ht="24.95" customHeight="1">
      <c r="A1100" s="322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28"/>
      <c r="AM1100" s="329"/>
      <c r="AN1100" s="25"/>
      <c r="AO1100" s="24"/>
      <c r="AP1100" s="258"/>
      <c r="AQ1100" s="259"/>
      <c r="AR1100" s="259"/>
      <c r="AS1100" s="259"/>
      <c r="AT1100" s="262"/>
      <c r="AU1100" s="262"/>
      <c r="AV1100" s="262"/>
      <c r="AW1100" s="262"/>
      <c r="AX1100" s="262"/>
      <c r="AY1100" s="262"/>
      <c r="AZ1100" s="262"/>
      <c r="BA1100" s="317"/>
      <c r="BB1100" s="390"/>
    </row>
    <row r="1101" spans="1:54" ht="24.95" customHeight="1">
      <c r="A1101" s="322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28"/>
      <c r="AM1101" s="329"/>
      <c r="AN1101" s="25"/>
      <c r="AO1101" s="24"/>
      <c r="AP1101" s="258"/>
      <c r="AQ1101" s="259"/>
      <c r="AR1101" s="259"/>
      <c r="AS1101" s="259"/>
      <c r="AT1101" s="262"/>
      <c r="AU1101" s="262"/>
      <c r="AV1101" s="262"/>
      <c r="AW1101" s="262"/>
      <c r="AX1101" s="262"/>
      <c r="AY1101" s="262"/>
      <c r="AZ1101" s="262"/>
      <c r="BA1101" s="317"/>
      <c r="BB1101" s="390"/>
    </row>
    <row r="1102" spans="1:54" ht="24.95" customHeight="1">
      <c r="A1102" s="322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28"/>
      <c r="AM1102" s="329"/>
      <c r="AN1102" s="25"/>
      <c r="AO1102" s="24"/>
      <c r="AP1102" s="258"/>
      <c r="AQ1102" s="259"/>
      <c r="AR1102" s="259"/>
      <c r="AS1102" s="259"/>
      <c r="AT1102" s="262"/>
      <c r="AU1102" s="262"/>
      <c r="AV1102" s="262"/>
      <c r="AW1102" s="262"/>
      <c r="AX1102" s="262"/>
      <c r="AY1102" s="262"/>
      <c r="AZ1102" s="262"/>
      <c r="BA1102" s="317"/>
      <c r="BB1102" s="390"/>
    </row>
    <row r="1103" spans="1:54" ht="24.95" customHeight="1">
      <c r="A1103" s="322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28"/>
      <c r="AM1103" s="329"/>
      <c r="AN1103" s="25"/>
      <c r="AO1103" s="24"/>
      <c r="AP1103" s="258"/>
      <c r="AQ1103" s="259"/>
      <c r="AR1103" s="259"/>
      <c r="AS1103" s="259"/>
      <c r="AT1103" s="262"/>
      <c r="AU1103" s="262"/>
      <c r="AV1103" s="262"/>
      <c r="AW1103" s="262"/>
      <c r="AX1103" s="262"/>
      <c r="AY1103" s="262"/>
      <c r="AZ1103" s="262"/>
      <c r="BA1103" s="317"/>
      <c r="BB1103" s="390"/>
    </row>
    <row r="1104" spans="1:54" ht="24.95" customHeight="1">
      <c r="A1104" s="322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28"/>
      <c r="AM1104" s="329"/>
      <c r="AN1104" s="25"/>
      <c r="AO1104" s="24"/>
      <c r="AP1104" s="258"/>
      <c r="AQ1104" s="259"/>
      <c r="AR1104" s="259"/>
      <c r="AS1104" s="259"/>
      <c r="AT1104" s="262"/>
      <c r="AU1104" s="262"/>
      <c r="AV1104" s="262"/>
      <c r="AW1104" s="262"/>
      <c r="AX1104" s="262"/>
      <c r="AY1104" s="262"/>
      <c r="AZ1104" s="262"/>
      <c r="BA1104" s="317"/>
      <c r="BB1104" s="390"/>
    </row>
    <row r="1105" spans="1:54" ht="24.95" customHeight="1">
      <c r="A1105" s="322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28"/>
      <c r="AM1105" s="329"/>
      <c r="AN1105" s="25"/>
      <c r="AO1105" s="24"/>
      <c r="AP1105" s="258"/>
      <c r="AQ1105" s="259"/>
      <c r="AR1105" s="259"/>
      <c r="AS1105" s="259"/>
      <c r="AT1105" s="262"/>
      <c r="AU1105" s="262"/>
      <c r="AV1105" s="262"/>
      <c r="AW1105" s="262"/>
      <c r="AX1105" s="262"/>
      <c r="AY1105" s="262"/>
      <c r="AZ1105" s="262"/>
      <c r="BA1105" s="317"/>
      <c r="BB1105" s="390"/>
    </row>
    <row r="1106" spans="1:54" ht="24.95" customHeight="1">
      <c r="A1106" s="322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28"/>
      <c r="AM1106" s="329"/>
      <c r="AN1106" s="25"/>
      <c r="AO1106" s="24"/>
      <c r="AP1106" s="258"/>
      <c r="AQ1106" s="259"/>
      <c r="AR1106" s="259"/>
      <c r="AS1106" s="259"/>
      <c r="AT1106" s="262"/>
      <c r="AU1106" s="262"/>
      <c r="AV1106" s="262"/>
      <c r="AW1106" s="262"/>
      <c r="AX1106" s="262"/>
      <c r="AY1106" s="262"/>
      <c r="AZ1106" s="262"/>
      <c r="BA1106" s="317"/>
      <c r="BB1106" s="390"/>
    </row>
    <row r="1107" spans="1:54" ht="24.95" customHeight="1">
      <c r="A1107" s="322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28"/>
      <c r="AM1107" s="329"/>
      <c r="AN1107" s="25"/>
      <c r="AO1107" s="24"/>
      <c r="AP1107" s="258"/>
      <c r="AQ1107" s="259"/>
      <c r="AR1107" s="259"/>
      <c r="AS1107" s="259"/>
      <c r="AT1107" s="262"/>
      <c r="AU1107" s="262"/>
      <c r="AV1107" s="262"/>
      <c r="AW1107" s="262"/>
      <c r="AX1107" s="262"/>
      <c r="AY1107" s="262"/>
      <c r="AZ1107" s="262"/>
      <c r="BA1107" s="317"/>
      <c r="BB1107" s="390"/>
    </row>
    <row r="1108" spans="1:54" ht="24.95" customHeight="1">
      <c r="A1108" s="322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28"/>
      <c r="AM1108" s="329"/>
      <c r="AN1108" s="25"/>
      <c r="AO1108" s="24"/>
      <c r="AP1108" s="258"/>
      <c r="AQ1108" s="259"/>
      <c r="AR1108" s="259"/>
      <c r="AS1108" s="259"/>
      <c r="AT1108" s="262"/>
      <c r="AU1108" s="262"/>
      <c r="AV1108" s="262"/>
      <c r="AW1108" s="262"/>
      <c r="AX1108" s="262"/>
      <c r="AY1108" s="262"/>
      <c r="AZ1108" s="262"/>
      <c r="BA1108" s="317"/>
      <c r="BB1108" s="390"/>
    </row>
    <row r="1109" spans="1:54" ht="24.95" customHeight="1">
      <c r="A1109" s="322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28"/>
      <c r="AM1109" s="329"/>
      <c r="AN1109" s="25"/>
      <c r="AO1109" s="24"/>
      <c r="AP1109" s="258"/>
      <c r="AQ1109" s="259"/>
      <c r="AR1109" s="259"/>
      <c r="AS1109" s="259"/>
      <c r="AT1109" s="262"/>
      <c r="AU1109" s="262"/>
      <c r="AV1109" s="262"/>
      <c r="AW1109" s="262"/>
      <c r="AX1109" s="262"/>
      <c r="AY1109" s="262"/>
      <c r="AZ1109" s="262"/>
      <c r="BA1109" s="317"/>
      <c r="BB1109" s="390"/>
    </row>
    <row r="1110" spans="1:54" ht="24.95" customHeight="1">
      <c r="A1110" s="322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28"/>
      <c r="AM1110" s="329"/>
      <c r="AN1110" s="25"/>
      <c r="AO1110" s="24"/>
      <c r="AP1110" s="258"/>
      <c r="AQ1110" s="259"/>
      <c r="AR1110" s="259"/>
      <c r="AS1110" s="259"/>
      <c r="AT1110" s="262"/>
      <c r="AU1110" s="262"/>
      <c r="AV1110" s="262"/>
      <c r="AW1110" s="262"/>
      <c r="AX1110" s="262"/>
      <c r="AY1110" s="262"/>
      <c r="AZ1110" s="262"/>
      <c r="BA1110" s="317"/>
      <c r="BB1110" s="390"/>
    </row>
    <row r="1111" spans="1:54" ht="24.95" customHeight="1">
      <c r="A1111" s="322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28"/>
      <c r="AM1111" s="329"/>
      <c r="AN1111" s="25"/>
      <c r="AO1111" s="24"/>
      <c r="AP1111" s="258"/>
      <c r="AQ1111" s="259"/>
      <c r="AR1111" s="259"/>
      <c r="AS1111" s="259"/>
      <c r="AT1111" s="262"/>
      <c r="AU1111" s="262"/>
      <c r="AV1111" s="262"/>
      <c r="AW1111" s="262"/>
      <c r="AX1111" s="262"/>
      <c r="AY1111" s="262"/>
      <c r="AZ1111" s="262"/>
      <c r="BA1111" s="317"/>
      <c r="BB1111" s="390"/>
    </row>
    <row r="1112" spans="1:54" ht="24.95" customHeight="1">
      <c r="A1112" s="322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28"/>
      <c r="AM1112" s="329"/>
      <c r="AN1112" s="25"/>
      <c r="AO1112" s="24"/>
      <c r="AP1112" s="258"/>
      <c r="AQ1112" s="259"/>
      <c r="AR1112" s="259"/>
      <c r="AS1112" s="259"/>
      <c r="AT1112" s="262"/>
      <c r="AU1112" s="262"/>
      <c r="AV1112" s="262"/>
      <c r="AW1112" s="262"/>
      <c r="AX1112" s="262"/>
      <c r="AY1112" s="262"/>
      <c r="AZ1112" s="262"/>
      <c r="BA1112" s="317"/>
      <c r="BB1112" s="390"/>
    </row>
    <row r="1113" spans="1:54" ht="24.95" customHeight="1">
      <c r="A1113" s="322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28"/>
      <c r="AM1113" s="329"/>
      <c r="AN1113" s="25"/>
      <c r="AO1113" s="24"/>
      <c r="AP1113" s="258"/>
      <c r="AQ1113" s="259"/>
      <c r="AR1113" s="259"/>
      <c r="AS1113" s="259"/>
      <c r="AT1113" s="262"/>
      <c r="AU1113" s="262"/>
      <c r="AV1113" s="262"/>
      <c r="AW1113" s="262"/>
      <c r="AX1113" s="262"/>
      <c r="AY1113" s="262"/>
      <c r="AZ1113" s="262"/>
      <c r="BA1113" s="317"/>
      <c r="BB1113" s="390"/>
    </row>
    <row r="1114" spans="1:54" ht="24.95" customHeight="1">
      <c r="A1114" s="322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28"/>
      <c r="AM1114" s="329"/>
      <c r="AN1114" s="25"/>
      <c r="AO1114" s="24"/>
      <c r="AP1114" s="258"/>
      <c r="AQ1114" s="259"/>
      <c r="AR1114" s="259"/>
      <c r="AS1114" s="259"/>
      <c r="AT1114" s="262"/>
      <c r="AU1114" s="262"/>
      <c r="AV1114" s="262"/>
      <c r="AW1114" s="262"/>
      <c r="AX1114" s="262"/>
      <c r="AY1114" s="262"/>
      <c r="AZ1114" s="262"/>
      <c r="BA1114" s="317"/>
      <c r="BB1114" s="390"/>
    </row>
    <row r="1115" spans="1:54" ht="24.95" customHeight="1">
      <c r="A1115" s="322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28"/>
      <c r="AM1115" s="329"/>
      <c r="AN1115" s="25"/>
      <c r="AO1115" s="24"/>
      <c r="AP1115" s="258"/>
      <c r="AQ1115" s="259"/>
      <c r="AR1115" s="259"/>
      <c r="AS1115" s="259"/>
      <c r="AT1115" s="262"/>
      <c r="AU1115" s="262"/>
      <c r="AV1115" s="262"/>
      <c r="AW1115" s="262"/>
      <c r="AX1115" s="262"/>
      <c r="AY1115" s="262"/>
      <c r="AZ1115" s="262"/>
      <c r="BA1115" s="317"/>
      <c r="BB1115" s="390"/>
    </row>
    <row r="1116" spans="1:54" ht="24.95" customHeight="1">
      <c r="A1116" s="322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28"/>
      <c r="AM1116" s="329"/>
      <c r="AN1116" s="25"/>
      <c r="AO1116" s="24"/>
      <c r="AP1116" s="258"/>
      <c r="AQ1116" s="259"/>
      <c r="AR1116" s="259"/>
      <c r="AS1116" s="259"/>
      <c r="AT1116" s="262"/>
      <c r="AU1116" s="262"/>
      <c r="AV1116" s="262"/>
      <c r="AW1116" s="262"/>
      <c r="AX1116" s="262"/>
      <c r="AY1116" s="262"/>
      <c r="AZ1116" s="262"/>
      <c r="BA1116" s="317"/>
      <c r="BB1116" s="390"/>
    </row>
    <row r="1117" spans="1:54" ht="24.95" customHeight="1">
      <c r="A1117" s="322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28"/>
      <c r="AM1117" s="329"/>
      <c r="AN1117" s="25"/>
      <c r="AO1117" s="24"/>
      <c r="AP1117" s="258"/>
      <c r="AQ1117" s="259"/>
      <c r="AR1117" s="259"/>
      <c r="AS1117" s="259"/>
      <c r="AT1117" s="262"/>
      <c r="AU1117" s="262"/>
      <c r="AV1117" s="262"/>
      <c r="AW1117" s="262"/>
      <c r="AX1117" s="262"/>
      <c r="AY1117" s="262"/>
      <c r="AZ1117" s="262"/>
      <c r="BA1117" s="317"/>
      <c r="BB1117" s="390"/>
    </row>
    <row r="1118" spans="1:54" ht="24.95" customHeight="1">
      <c r="A1118" s="322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28"/>
      <c r="AM1118" s="329"/>
      <c r="AN1118" s="25"/>
      <c r="AO1118" s="24"/>
      <c r="AP1118" s="258"/>
      <c r="AQ1118" s="259"/>
      <c r="AR1118" s="259"/>
      <c r="AS1118" s="259"/>
      <c r="AT1118" s="262"/>
      <c r="AU1118" s="262"/>
      <c r="AV1118" s="262"/>
      <c r="AW1118" s="262"/>
      <c r="AX1118" s="262"/>
      <c r="AY1118" s="262"/>
      <c r="AZ1118" s="262"/>
      <c r="BA1118" s="317"/>
      <c r="BB1118" s="390"/>
    </row>
    <row r="1119" spans="1:54" ht="24.95" customHeight="1">
      <c r="A1119" s="322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28"/>
      <c r="AM1119" s="329"/>
      <c r="AN1119" s="25"/>
      <c r="AO1119" s="24"/>
      <c r="AP1119" s="258"/>
      <c r="AQ1119" s="259"/>
      <c r="AR1119" s="259"/>
      <c r="AS1119" s="259"/>
      <c r="AT1119" s="262"/>
      <c r="AU1119" s="262"/>
      <c r="AV1119" s="262"/>
      <c r="AW1119" s="262"/>
      <c r="AX1119" s="262"/>
      <c r="AY1119" s="262"/>
      <c r="AZ1119" s="262"/>
      <c r="BA1119" s="317"/>
      <c r="BB1119" s="390"/>
    </row>
    <row r="1120" spans="1:54" ht="24.95" customHeight="1">
      <c r="A1120" s="322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28"/>
      <c r="AM1120" s="329"/>
      <c r="AN1120" s="25"/>
      <c r="AO1120" s="24"/>
      <c r="AP1120" s="258"/>
      <c r="AQ1120" s="259"/>
      <c r="AR1120" s="259"/>
      <c r="AS1120" s="259"/>
      <c r="AT1120" s="262"/>
      <c r="AU1120" s="262"/>
      <c r="AV1120" s="262"/>
      <c r="AW1120" s="262"/>
      <c r="AX1120" s="262"/>
      <c r="AY1120" s="262"/>
      <c r="AZ1120" s="262"/>
      <c r="BA1120" s="317"/>
      <c r="BB1120" s="390"/>
    </row>
    <row r="1121" spans="1:54" ht="24.95" customHeight="1">
      <c r="A1121" s="322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28"/>
      <c r="AM1121" s="329"/>
      <c r="AN1121" s="25"/>
      <c r="AO1121" s="24"/>
      <c r="AP1121" s="258"/>
      <c r="AQ1121" s="259"/>
      <c r="AR1121" s="259"/>
      <c r="AS1121" s="259"/>
      <c r="AT1121" s="262"/>
      <c r="AU1121" s="262"/>
      <c r="AV1121" s="262"/>
      <c r="AW1121" s="262"/>
      <c r="AX1121" s="262"/>
      <c r="AY1121" s="262"/>
      <c r="AZ1121" s="262"/>
      <c r="BA1121" s="317"/>
      <c r="BB1121" s="390"/>
    </row>
    <row r="1122" spans="1:54" ht="24.95" customHeight="1">
      <c r="A1122" s="322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28"/>
      <c r="AM1122" s="329"/>
      <c r="AN1122" s="25"/>
      <c r="AO1122" s="24"/>
      <c r="AP1122" s="258"/>
      <c r="AQ1122" s="259"/>
      <c r="AR1122" s="259"/>
      <c r="AS1122" s="259"/>
      <c r="AT1122" s="262"/>
      <c r="AU1122" s="262"/>
      <c r="AV1122" s="262"/>
      <c r="AW1122" s="262"/>
      <c r="AX1122" s="262"/>
      <c r="AY1122" s="262"/>
      <c r="AZ1122" s="262"/>
      <c r="BA1122" s="317"/>
      <c r="BB1122" s="390"/>
    </row>
    <row r="1123" spans="1:54" ht="24.95" customHeight="1">
      <c r="A1123" s="322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28"/>
      <c r="AM1123" s="329"/>
      <c r="AN1123" s="25"/>
      <c r="AO1123" s="24"/>
      <c r="AP1123" s="258"/>
      <c r="AQ1123" s="259"/>
      <c r="AR1123" s="259"/>
      <c r="AS1123" s="259"/>
      <c r="AT1123" s="262"/>
      <c r="AU1123" s="262"/>
      <c r="AV1123" s="262"/>
      <c r="AW1123" s="262"/>
      <c r="AX1123" s="262"/>
      <c r="AY1123" s="262"/>
      <c r="AZ1123" s="262"/>
      <c r="BA1123" s="317"/>
      <c r="BB1123" s="390"/>
    </row>
    <row r="1124" spans="1:54" ht="24.95" customHeight="1">
      <c r="A1124" s="322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28"/>
      <c r="AM1124" s="329"/>
      <c r="AN1124" s="25"/>
      <c r="AO1124" s="24"/>
      <c r="AP1124" s="258"/>
      <c r="AQ1124" s="259"/>
      <c r="AR1124" s="259"/>
      <c r="AS1124" s="259"/>
      <c r="AT1124" s="262"/>
      <c r="AU1124" s="262"/>
      <c r="AV1124" s="262"/>
      <c r="AW1124" s="262"/>
      <c r="AX1124" s="262"/>
      <c r="AY1124" s="262"/>
      <c r="AZ1124" s="262"/>
      <c r="BA1124" s="317"/>
      <c r="BB1124" s="390"/>
    </row>
    <row r="1125" spans="1:54" ht="24.95" customHeight="1">
      <c r="A1125" s="322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28"/>
      <c r="AM1125" s="329"/>
      <c r="AN1125" s="25"/>
      <c r="AO1125" s="24"/>
      <c r="AP1125" s="258"/>
      <c r="AQ1125" s="259"/>
      <c r="AR1125" s="259"/>
      <c r="AS1125" s="259"/>
      <c r="AT1125" s="262"/>
      <c r="AU1125" s="262"/>
      <c r="AV1125" s="262"/>
      <c r="AW1125" s="262"/>
      <c r="AX1125" s="262"/>
      <c r="AY1125" s="262"/>
      <c r="AZ1125" s="262"/>
      <c r="BA1125" s="317"/>
      <c r="BB1125" s="390"/>
    </row>
    <row r="1126" spans="1:54" ht="24.95" customHeight="1">
      <c r="A1126" s="322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28"/>
      <c r="AM1126" s="329"/>
      <c r="AN1126" s="25"/>
      <c r="AO1126" s="24"/>
      <c r="AP1126" s="258"/>
      <c r="AQ1126" s="259"/>
      <c r="AR1126" s="259"/>
      <c r="AS1126" s="259"/>
      <c r="AT1126" s="262"/>
      <c r="AU1126" s="262"/>
      <c r="AV1126" s="262"/>
      <c r="AW1126" s="262"/>
      <c r="AX1126" s="262"/>
      <c r="AY1126" s="262"/>
      <c r="AZ1126" s="262"/>
      <c r="BA1126" s="317"/>
      <c r="BB1126" s="390"/>
    </row>
    <row r="1127" spans="1:54" ht="24.95" customHeight="1">
      <c r="A1127" s="322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28"/>
      <c r="AM1127" s="329"/>
      <c r="AN1127" s="25"/>
      <c r="AO1127" s="24"/>
      <c r="AP1127" s="258"/>
      <c r="AQ1127" s="259"/>
      <c r="AR1127" s="259"/>
      <c r="AS1127" s="259"/>
      <c r="AT1127" s="262"/>
      <c r="AU1127" s="262"/>
      <c r="AV1127" s="262"/>
      <c r="AW1127" s="262"/>
      <c r="AX1127" s="262"/>
      <c r="AY1127" s="262"/>
      <c r="AZ1127" s="262"/>
      <c r="BA1127" s="317"/>
      <c r="BB1127" s="390"/>
    </row>
    <row r="1128" spans="1:54" ht="24.95" customHeight="1">
      <c r="A1128" s="322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28"/>
      <c r="AM1128" s="329"/>
      <c r="AN1128" s="25"/>
      <c r="AO1128" s="24"/>
      <c r="AP1128" s="258"/>
      <c r="AQ1128" s="259"/>
      <c r="AR1128" s="259"/>
      <c r="AS1128" s="259"/>
      <c r="AT1128" s="262"/>
      <c r="AU1128" s="262"/>
      <c r="AV1128" s="262"/>
      <c r="AW1128" s="262"/>
      <c r="AX1128" s="262"/>
      <c r="AY1128" s="262"/>
      <c r="AZ1128" s="262"/>
      <c r="BA1128" s="317"/>
      <c r="BB1128" s="390"/>
    </row>
    <row r="1129" spans="1:54" ht="24.95" customHeight="1">
      <c r="A1129" s="322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28"/>
      <c r="AM1129" s="329"/>
      <c r="AN1129" s="25"/>
      <c r="AO1129" s="24"/>
      <c r="AP1129" s="258"/>
      <c r="AQ1129" s="259"/>
      <c r="AR1129" s="259"/>
      <c r="AS1129" s="259"/>
      <c r="AT1129" s="262"/>
      <c r="AU1129" s="262"/>
      <c r="AV1129" s="262"/>
      <c r="AW1129" s="262"/>
      <c r="AX1129" s="262"/>
      <c r="AY1129" s="262"/>
      <c r="AZ1129" s="262"/>
      <c r="BA1129" s="317"/>
      <c r="BB1129" s="390"/>
    </row>
    <row r="1130" spans="1:54" ht="24.95" customHeight="1">
      <c r="A1130" s="322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28"/>
      <c r="AM1130" s="329"/>
      <c r="AN1130" s="25"/>
      <c r="AO1130" s="24"/>
      <c r="AP1130" s="258"/>
      <c r="AQ1130" s="259"/>
      <c r="AR1130" s="259"/>
      <c r="AS1130" s="259"/>
      <c r="AT1130" s="262"/>
      <c r="AU1130" s="262"/>
      <c r="AV1130" s="262"/>
      <c r="AW1130" s="262"/>
      <c r="AX1130" s="262"/>
      <c r="AY1130" s="262"/>
      <c r="AZ1130" s="262"/>
      <c r="BA1130" s="317"/>
      <c r="BB1130" s="390"/>
    </row>
    <row r="1131" spans="1:54" ht="24.95" customHeight="1">
      <c r="A1131" s="322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28"/>
      <c r="AM1131" s="329"/>
      <c r="AN1131" s="25"/>
      <c r="AO1131" s="24"/>
      <c r="AP1131" s="258"/>
      <c r="AQ1131" s="259"/>
      <c r="AR1131" s="259"/>
      <c r="AS1131" s="259"/>
      <c r="AT1131" s="262"/>
      <c r="AU1131" s="262"/>
      <c r="AV1131" s="262"/>
      <c r="AW1131" s="262"/>
      <c r="AX1131" s="262"/>
      <c r="AY1131" s="262"/>
      <c r="AZ1131" s="262"/>
      <c r="BA1131" s="317"/>
      <c r="BB1131" s="390"/>
    </row>
    <row r="1132" spans="1:54" ht="24.95" customHeight="1">
      <c r="A1132" s="322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28"/>
      <c r="AM1132" s="329"/>
      <c r="AN1132" s="25"/>
      <c r="AO1132" s="24"/>
      <c r="AP1132" s="258"/>
      <c r="AQ1132" s="259"/>
      <c r="AR1132" s="259"/>
      <c r="AS1132" s="259"/>
      <c r="AT1132" s="262"/>
      <c r="AU1132" s="262"/>
      <c r="AV1132" s="262"/>
      <c r="AW1132" s="262"/>
      <c r="AX1132" s="262"/>
      <c r="AY1132" s="262"/>
      <c r="AZ1132" s="262"/>
      <c r="BA1132" s="317"/>
      <c r="BB1132" s="390"/>
    </row>
    <row r="1133" spans="1:54" ht="24.95" customHeight="1">
      <c r="A1133" s="322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28"/>
      <c r="AM1133" s="329"/>
      <c r="AN1133" s="25"/>
      <c r="AO1133" s="24"/>
      <c r="AP1133" s="258"/>
      <c r="AQ1133" s="259"/>
      <c r="AR1133" s="259"/>
      <c r="AS1133" s="259"/>
      <c r="AT1133" s="262"/>
      <c r="AU1133" s="262"/>
      <c r="AV1133" s="262"/>
      <c r="AW1133" s="262"/>
      <c r="AX1133" s="262"/>
      <c r="AY1133" s="262"/>
      <c r="AZ1133" s="262"/>
      <c r="BA1133" s="317"/>
      <c r="BB1133" s="390"/>
    </row>
    <row r="1134" spans="1:54" ht="24.95" customHeight="1">
      <c r="A1134" s="322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28"/>
      <c r="AM1134" s="329"/>
      <c r="AN1134" s="25"/>
      <c r="AO1134" s="24"/>
      <c r="AP1134" s="258"/>
      <c r="AQ1134" s="259"/>
      <c r="AR1134" s="259"/>
      <c r="AS1134" s="259"/>
      <c r="AT1134" s="262"/>
      <c r="AU1134" s="262"/>
      <c r="AV1134" s="262"/>
      <c r="AW1134" s="262"/>
      <c r="AX1134" s="262"/>
      <c r="AY1134" s="262"/>
      <c r="AZ1134" s="262"/>
      <c r="BA1134" s="317"/>
      <c r="BB1134" s="390"/>
    </row>
    <row r="1135" spans="1:54" ht="24.95" customHeight="1">
      <c r="A1135" s="322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28"/>
      <c r="AM1135" s="329"/>
      <c r="AN1135" s="25"/>
      <c r="AO1135" s="24"/>
      <c r="AP1135" s="258"/>
      <c r="AQ1135" s="259"/>
      <c r="AR1135" s="259"/>
      <c r="AS1135" s="259"/>
      <c r="AT1135" s="262"/>
      <c r="AU1135" s="262"/>
      <c r="AV1135" s="262"/>
      <c r="AW1135" s="262"/>
      <c r="AX1135" s="262"/>
      <c r="AY1135" s="262"/>
      <c r="AZ1135" s="262"/>
      <c r="BA1135" s="317"/>
      <c r="BB1135" s="390"/>
    </row>
    <row r="1136" spans="1:54" ht="24.95" customHeight="1">
      <c r="A1136" s="322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28"/>
      <c r="AM1136" s="329"/>
      <c r="AN1136" s="25"/>
      <c r="AO1136" s="24"/>
      <c r="AP1136" s="258"/>
      <c r="AQ1136" s="259"/>
      <c r="AR1136" s="259"/>
      <c r="AS1136" s="259"/>
      <c r="AT1136" s="262"/>
      <c r="AU1136" s="262"/>
      <c r="AV1136" s="262"/>
      <c r="AW1136" s="262"/>
      <c r="AX1136" s="262"/>
      <c r="AY1136" s="262"/>
      <c r="AZ1136" s="262"/>
      <c r="BA1136" s="317"/>
      <c r="BB1136" s="390"/>
    </row>
    <row r="1137" spans="1:54" ht="24.95" customHeight="1">
      <c r="A1137" s="322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28"/>
      <c r="AM1137" s="329"/>
      <c r="AN1137" s="25"/>
      <c r="AO1137" s="24"/>
      <c r="AP1137" s="258"/>
      <c r="AQ1137" s="259"/>
      <c r="AR1137" s="259"/>
      <c r="AS1137" s="259"/>
      <c r="AT1137" s="262"/>
      <c r="AU1137" s="262"/>
      <c r="AV1137" s="262"/>
      <c r="AW1137" s="262"/>
      <c r="AX1137" s="262"/>
      <c r="AY1137" s="262"/>
      <c r="AZ1137" s="262"/>
      <c r="BA1137" s="317"/>
      <c r="BB1137" s="390"/>
    </row>
    <row r="1138" spans="1:54" ht="24.95" customHeight="1">
      <c r="A1138" s="322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28"/>
      <c r="AM1138" s="329"/>
      <c r="AN1138" s="25"/>
      <c r="AO1138" s="24"/>
      <c r="AP1138" s="258"/>
      <c r="AQ1138" s="259"/>
      <c r="AR1138" s="259"/>
      <c r="AS1138" s="259"/>
      <c r="AT1138" s="262"/>
      <c r="AU1138" s="262"/>
      <c r="AV1138" s="262"/>
      <c r="AW1138" s="262"/>
      <c r="AX1138" s="262"/>
      <c r="AY1138" s="262"/>
      <c r="AZ1138" s="262"/>
      <c r="BA1138" s="317"/>
      <c r="BB1138" s="390"/>
    </row>
    <row r="1139" spans="1:54" ht="24.95" customHeight="1">
      <c r="A1139" s="322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28"/>
      <c r="AM1139" s="329"/>
      <c r="AN1139" s="25"/>
      <c r="AO1139" s="24"/>
      <c r="AP1139" s="258"/>
      <c r="AQ1139" s="259"/>
      <c r="AR1139" s="259"/>
      <c r="AS1139" s="259"/>
      <c r="AT1139" s="262"/>
      <c r="AU1139" s="262"/>
      <c r="AV1139" s="262"/>
      <c r="AW1139" s="262"/>
      <c r="AX1139" s="262"/>
      <c r="AY1139" s="262"/>
      <c r="AZ1139" s="262"/>
      <c r="BA1139" s="317"/>
      <c r="BB1139" s="390"/>
    </row>
    <row r="1140" spans="1:54" ht="24.95" customHeight="1">
      <c r="A1140" s="322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28"/>
      <c r="AM1140" s="329"/>
      <c r="AN1140" s="25"/>
      <c r="AO1140" s="24"/>
      <c r="AP1140" s="258"/>
      <c r="AQ1140" s="259"/>
      <c r="AR1140" s="259"/>
      <c r="AS1140" s="259"/>
      <c r="AT1140" s="262"/>
      <c r="AU1140" s="262"/>
      <c r="AV1140" s="262"/>
      <c r="AW1140" s="262"/>
      <c r="AX1140" s="262"/>
      <c r="AY1140" s="262"/>
      <c r="AZ1140" s="262"/>
      <c r="BA1140" s="317"/>
      <c r="BB1140" s="390"/>
    </row>
    <row r="1141" spans="1:54" ht="24.95" customHeight="1">
      <c r="A1141" s="322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28"/>
      <c r="AM1141" s="329"/>
      <c r="AN1141" s="25"/>
      <c r="AO1141" s="24"/>
      <c r="AP1141" s="258"/>
      <c r="AQ1141" s="259"/>
      <c r="AR1141" s="259"/>
      <c r="AS1141" s="259"/>
      <c r="AT1141" s="262"/>
      <c r="AU1141" s="262"/>
      <c r="AV1141" s="262"/>
      <c r="AW1141" s="262"/>
      <c r="AX1141" s="262"/>
      <c r="AY1141" s="262"/>
      <c r="AZ1141" s="262"/>
      <c r="BA1141" s="317"/>
      <c r="BB1141" s="390"/>
    </row>
    <row r="1142" spans="1:54" ht="24.95" customHeight="1">
      <c r="A1142" s="322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28"/>
      <c r="AM1142" s="329"/>
      <c r="AN1142" s="25"/>
      <c r="AO1142" s="24"/>
      <c r="AP1142" s="258"/>
      <c r="AQ1142" s="259"/>
      <c r="AR1142" s="259"/>
      <c r="AS1142" s="259"/>
      <c r="AT1142" s="262"/>
      <c r="AU1142" s="262"/>
      <c r="AV1142" s="262"/>
      <c r="AW1142" s="262"/>
      <c r="AX1142" s="262"/>
      <c r="AY1142" s="262"/>
      <c r="AZ1142" s="262"/>
      <c r="BA1142" s="317"/>
      <c r="BB1142" s="390"/>
    </row>
    <row r="1143" spans="1:54" ht="24.95" customHeight="1">
      <c r="A1143" s="322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28"/>
      <c r="AM1143" s="329"/>
      <c r="AN1143" s="25"/>
      <c r="AO1143" s="24"/>
      <c r="AP1143" s="258"/>
      <c r="AQ1143" s="259"/>
      <c r="AR1143" s="259"/>
      <c r="AS1143" s="259"/>
      <c r="AT1143" s="262"/>
      <c r="AU1143" s="262"/>
      <c r="AV1143" s="262"/>
      <c r="AW1143" s="262"/>
      <c r="AX1143" s="262"/>
      <c r="AY1143" s="262"/>
      <c r="AZ1143" s="262"/>
      <c r="BA1143" s="317"/>
      <c r="BB1143" s="390"/>
    </row>
    <row r="1144" spans="1:54" ht="24.95" customHeight="1">
      <c r="A1144" s="322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28"/>
      <c r="AM1144" s="329"/>
      <c r="AN1144" s="25"/>
      <c r="AO1144" s="24"/>
      <c r="AP1144" s="258"/>
      <c r="AQ1144" s="259"/>
      <c r="AR1144" s="259"/>
      <c r="AS1144" s="259"/>
      <c r="AT1144" s="262"/>
      <c r="AU1144" s="262"/>
      <c r="AV1144" s="262"/>
      <c r="AW1144" s="262"/>
      <c r="AX1144" s="262"/>
      <c r="AY1144" s="262"/>
      <c r="AZ1144" s="262"/>
      <c r="BA1144" s="317"/>
      <c r="BB1144" s="390"/>
    </row>
    <row r="1145" spans="1:54" ht="24.95" customHeight="1">
      <c r="A1145" s="322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28"/>
      <c r="AM1145" s="329"/>
      <c r="AN1145" s="25"/>
      <c r="AO1145" s="24"/>
      <c r="AP1145" s="258"/>
      <c r="AQ1145" s="259"/>
      <c r="AR1145" s="259"/>
      <c r="AS1145" s="259"/>
      <c r="AT1145" s="262"/>
      <c r="AU1145" s="262"/>
      <c r="AV1145" s="262"/>
      <c r="AW1145" s="262"/>
      <c r="AX1145" s="262"/>
      <c r="AY1145" s="262"/>
      <c r="AZ1145" s="262"/>
      <c r="BA1145" s="317"/>
      <c r="BB1145" s="390"/>
    </row>
    <row r="1146" spans="1:54" ht="24.95" customHeight="1">
      <c r="A1146" s="322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28"/>
      <c r="AM1146" s="329"/>
      <c r="AN1146" s="25"/>
      <c r="AO1146" s="24"/>
      <c r="AP1146" s="258"/>
      <c r="AQ1146" s="259"/>
      <c r="AR1146" s="259"/>
      <c r="AS1146" s="259"/>
      <c r="AT1146" s="262"/>
      <c r="AU1146" s="262"/>
      <c r="AV1146" s="262"/>
      <c r="AW1146" s="262"/>
      <c r="AX1146" s="262"/>
      <c r="AY1146" s="262"/>
      <c r="AZ1146" s="262"/>
      <c r="BA1146" s="317"/>
      <c r="BB1146" s="390"/>
    </row>
    <row r="1147" spans="1:54" ht="24.95" customHeight="1">
      <c r="A1147" s="322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28"/>
      <c r="AM1147" s="329"/>
      <c r="AN1147" s="25"/>
      <c r="AO1147" s="24"/>
      <c r="AP1147" s="258"/>
      <c r="AQ1147" s="259"/>
      <c r="AR1147" s="259"/>
      <c r="AS1147" s="259"/>
      <c r="AT1147" s="262"/>
      <c r="AU1147" s="262"/>
      <c r="AV1147" s="262"/>
      <c r="AW1147" s="262"/>
      <c r="AX1147" s="262"/>
      <c r="AY1147" s="262"/>
      <c r="AZ1147" s="262"/>
      <c r="BA1147" s="317"/>
      <c r="BB1147" s="390"/>
    </row>
    <row r="1148" spans="1:54" ht="24.95" customHeight="1">
      <c r="A1148" s="322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28"/>
      <c r="AM1148" s="329"/>
      <c r="AN1148" s="25"/>
      <c r="AO1148" s="24"/>
      <c r="AP1148" s="258"/>
      <c r="AQ1148" s="259"/>
      <c r="AR1148" s="259"/>
      <c r="AS1148" s="259"/>
      <c r="AT1148" s="262"/>
      <c r="AU1148" s="262"/>
      <c r="AV1148" s="262"/>
      <c r="AW1148" s="262"/>
      <c r="AX1148" s="262"/>
      <c r="AY1148" s="262"/>
      <c r="AZ1148" s="262"/>
      <c r="BA1148" s="317"/>
      <c r="BB1148" s="390"/>
    </row>
    <row r="1149" spans="1:54" ht="24.95" customHeight="1">
      <c r="A1149" s="322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28"/>
      <c r="AM1149" s="329"/>
      <c r="AN1149" s="25"/>
      <c r="AO1149" s="24"/>
      <c r="AP1149" s="258"/>
      <c r="AQ1149" s="259"/>
      <c r="AR1149" s="259"/>
      <c r="AS1149" s="259"/>
      <c r="AT1149" s="262"/>
      <c r="AU1149" s="262"/>
      <c r="AV1149" s="262"/>
      <c r="AW1149" s="262"/>
      <c r="AX1149" s="262"/>
      <c r="AY1149" s="262"/>
      <c r="AZ1149" s="262"/>
      <c r="BA1149" s="317"/>
      <c r="BB1149" s="390"/>
    </row>
    <row r="1150" spans="1:54" ht="24.95" customHeight="1">
      <c r="A1150" s="322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28"/>
      <c r="AM1150" s="329"/>
      <c r="AN1150" s="25"/>
      <c r="AO1150" s="24"/>
      <c r="AP1150" s="258"/>
      <c r="AQ1150" s="259"/>
      <c r="AR1150" s="259"/>
      <c r="AS1150" s="259"/>
      <c r="AT1150" s="262"/>
      <c r="AU1150" s="262"/>
      <c r="AV1150" s="262"/>
      <c r="AW1150" s="262"/>
      <c r="AX1150" s="262"/>
      <c r="AY1150" s="262"/>
      <c r="AZ1150" s="262"/>
      <c r="BA1150" s="317"/>
      <c r="BB1150" s="390"/>
    </row>
    <row r="1151" spans="1:54" ht="24.95" customHeight="1">
      <c r="A1151" s="322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28"/>
      <c r="AM1151" s="329"/>
      <c r="AN1151" s="25"/>
      <c r="AO1151" s="24"/>
      <c r="AP1151" s="258"/>
      <c r="AQ1151" s="259"/>
      <c r="AR1151" s="259"/>
      <c r="AS1151" s="259"/>
      <c r="AT1151" s="262"/>
      <c r="AU1151" s="262"/>
      <c r="AV1151" s="262"/>
      <c r="AW1151" s="262"/>
      <c r="AX1151" s="262"/>
      <c r="AY1151" s="262"/>
      <c r="AZ1151" s="262"/>
      <c r="BA1151" s="317"/>
      <c r="BB1151" s="390"/>
    </row>
    <row r="1152" spans="1:54" ht="24.95" customHeight="1">
      <c r="A1152" s="322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28"/>
      <c r="AM1152" s="329"/>
      <c r="AN1152" s="25"/>
      <c r="AO1152" s="24"/>
      <c r="AP1152" s="258"/>
      <c r="AQ1152" s="259"/>
      <c r="AR1152" s="259"/>
      <c r="AS1152" s="259"/>
      <c r="AT1152" s="262"/>
      <c r="AU1152" s="262"/>
      <c r="AV1152" s="262"/>
      <c r="AW1152" s="262"/>
      <c r="AX1152" s="262"/>
      <c r="AY1152" s="262"/>
      <c r="AZ1152" s="262"/>
      <c r="BA1152" s="317"/>
      <c r="BB1152" s="390"/>
    </row>
    <row r="1153" spans="1:54" ht="24.95" customHeight="1">
      <c r="A1153" s="322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28"/>
      <c r="AM1153" s="329"/>
      <c r="AN1153" s="25"/>
      <c r="AO1153" s="24"/>
      <c r="AP1153" s="258"/>
      <c r="AQ1153" s="259"/>
      <c r="AR1153" s="259"/>
      <c r="AS1153" s="259"/>
      <c r="AT1153" s="262"/>
      <c r="AU1153" s="262"/>
      <c r="AV1153" s="262"/>
      <c r="AW1153" s="262"/>
      <c r="AX1153" s="262"/>
      <c r="AY1153" s="262"/>
      <c r="AZ1153" s="262"/>
      <c r="BA1153" s="317"/>
      <c r="BB1153" s="390"/>
    </row>
    <row r="1154" spans="1:54" ht="24.95" customHeight="1">
      <c r="A1154" s="322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28"/>
      <c r="AM1154" s="329"/>
      <c r="AN1154" s="25"/>
      <c r="AO1154" s="24"/>
      <c r="AP1154" s="258"/>
      <c r="AQ1154" s="259"/>
      <c r="AR1154" s="259"/>
      <c r="AS1154" s="259"/>
      <c r="AT1154" s="262"/>
      <c r="AU1154" s="262"/>
      <c r="AV1154" s="262"/>
      <c r="AW1154" s="262"/>
      <c r="AX1154" s="262"/>
      <c r="AY1154" s="262"/>
      <c r="AZ1154" s="262"/>
      <c r="BA1154" s="317"/>
      <c r="BB1154" s="390"/>
    </row>
    <row r="1155" spans="1:54" ht="24.95" customHeight="1">
      <c r="A1155" s="322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28"/>
      <c r="AM1155" s="329"/>
      <c r="AN1155" s="25"/>
      <c r="AO1155" s="24"/>
      <c r="AP1155" s="258"/>
      <c r="AQ1155" s="259"/>
      <c r="AR1155" s="259"/>
      <c r="AS1155" s="259"/>
      <c r="AT1155" s="262"/>
      <c r="AU1155" s="262"/>
      <c r="AV1155" s="262"/>
      <c r="AW1155" s="262"/>
      <c r="AX1155" s="262"/>
      <c r="AY1155" s="262"/>
      <c r="AZ1155" s="262"/>
      <c r="BA1155" s="317"/>
      <c r="BB1155" s="390"/>
    </row>
    <row r="1156" spans="1:54" ht="24.95" customHeight="1">
      <c r="A1156" s="322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28"/>
      <c r="AM1156" s="329"/>
      <c r="AN1156" s="25"/>
      <c r="AO1156" s="24"/>
      <c r="AP1156" s="258"/>
      <c r="AQ1156" s="259"/>
      <c r="AR1156" s="259"/>
      <c r="AS1156" s="259"/>
      <c r="AT1156" s="262"/>
      <c r="AU1156" s="262"/>
      <c r="AV1156" s="262"/>
      <c r="AW1156" s="262"/>
      <c r="AX1156" s="262"/>
      <c r="AY1156" s="262"/>
      <c r="AZ1156" s="262"/>
      <c r="BA1156" s="317"/>
      <c r="BB1156" s="390"/>
    </row>
    <row r="1157" spans="1:54" ht="24.95" customHeight="1">
      <c r="A1157" s="322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28"/>
      <c r="AM1157" s="329"/>
      <c r="AN1157" s="25"/>
      <c r="AO1157" s="24"/>
      <c r="AP1157" s="258"/>
      <c r="AQ1157" s="259"/>
      <c r="AR1157" s="259"/>
      <c r="AS1157" s="259"/>
      <c r="AT1157" s="262"/>
      <c r="AU1157" s="262"/>
      <c r="AV1157" s="262"/>
      <c r="AW1157" s="262"/>
      <c r="AX1157" s="262"/>
      <c r="AY1157" s="262"/>
      <c r="AZ1157" s="262"/>
      <c r="BA1157" s="317"/>
      <c r="BB1157" s="390"/>
    </row>
    <row r="1158" spans="1:54" ht="24.95" customHeight="1">
      <c r="A1158" s="322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28"/>
      <c r="AM1158" s="329"/>
      <c r="AN1158" s="25"/>
      <c r="AO1158" s="24"/>
      <c r="AP1158" s="258"/>
      <c r="AQ1158" s="259"/>
      <c r="AR1158" s="259"/>
      <c r="AS1158" s="259"/>
      <c r="AT1158" s="262"/>
      <c r="AU1158" s="262"/>
      <c r="AV1158" s="262"/>
      <c r="AW1158" s="262"/>
      <c r="AX1158" s="262"/>
      <c r="AY1158" s="262"/>
      <c r="AZ1158" s="262"/>
      <c r="BA1158" s="317"/>
      <c r="BB1158" s="390"/>
    </row>
    <row r="1159" spans="1:54" ht="24.95" customHeight="1">
      <c r="A1159" s="322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28"/>
      <c r="AM1159" s="329"/>
      <c r="AN1159" s="25"/>
      <c r="AO1159" s="24"/>
      <c r="AP1159" s="258"/>
      <c r="AQ1159" s="259"/>
      <c r="AR1159" s="259"/>
      <c r="AS1159" s="259"/>
      <c r="AT1159" s="262"/>
      <c r="AU1159" s="262"/>
      <c r="AV1159" s="262"/>
      <c r="AW1159" s="262"/>
      <c r="AX1159" s="262"/>
      <c r="AY1159" s="262"/>
      <c r="AZ1159" s="262"/>
      <c r="BA1159" s="317"/>
      <c r="BB1159" s="390"/>
    </row>
    <row r="1160" spans="1:54" ht="24.95" customHeight="1">
      <c r="A1160" s="322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28"/>
      <c r="AM1160" s="329"/>
      <c r="AN1160" s="25"/>
      <c r="AO1160" s="24"/>
      <c r="AP1160" s="258"/>
      <c r="AQ1160" s="259"/>
      <c r="AR1160" s="259"/>
      <c r="AS1160" s="259"/>
      <c r="AT1160" s="262"/>
      <c r="AU1160" s="262"/>
      <c r="AV1160" s="262"/>
      <c r="AW1160" s="262"/>
      <c r="AX1160" s="262"/>
      <c r="AY1160" s="262"/>
      <c r="AZ1160" s="262"/>
      <c r="BA1160" s="317"/>
      <c r="BB1160" s="390"/>
    </row>
    <row r="1161" spans="1:54" ht="24.95" customHeight="1">
      <c r="A1161" s="322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28"/>
      <c r="AM1161" s="329"/>
      <c r="AN1161" s="25"/>
      <c r="AO1161" s="24"/>
      <c r="AP1161" s="258"/>
      <c r="AQ1161" s="259"/>
      <c r="AR1161" s="259"/>
      <c r="AS1161" s="259"/>
      <c r="AT1161" s="262"/>
      <c r="AU1161" s="262"/>
      <c r="AV1161" s="262"/>
      <c r="AW1161" s="262"/>
      <c r="AX1161" s="262"/>
      <c r="AY1161" s="262"/>
      <c r="AZ1161" s="262"/>
      <c r="BA1161" s="317"/>
      <c r="BB1161" s="390"/>
    </row>
    <row r="1162" spans="1:54" ht="24.95" customHeight="1">
      <c r="A1162" s="322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28"/>
      <c r="AM1162" s="329"/>
      <c r="AN1162" s="25"/>
      <c r="AO1162" s="24"/>
      <c r="AP1162" s="258"/>
      <c r="AQ1162" s="259"/>
      <c r="AR1162" s="259"/>
      <c r="AS1162" s="259"/>
      <c r="AT1162" s="262"/>
      <c r="AU1162" s="262"/>
      <c r="AV1162" s="262"/>
      <c r="AW1162" s="262"/>
      <c r="AX1162" s="262"/>
      <c r="AY1162" s="262"/>
      <c r="AZ1162" s="262"/>
      <c r="BA1162" s="317"/>
      <c r="BB1162" s="390"/>
    </row>
    <row r="1163" spans="1:54" ht="24.95" customHeight="1">
      <c r="A1163" s="322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28"/>
      <c r="AM1163" s="329"/>
      <c r="AN1163" s="25"/>
      <c r="AO1163" s="24"/>
      <c r="AP1163" s="258"/>
      <c r="AQ1163" s="259"/>
      <c r="AR1163" s="259"/>
      <c r="AS1163" s="259"/>
      <c r="AT1163" s="262"/>
      <c r="AU1163" s="262"/>
      <c r="AV1163" s="262"/>
      <c r="AW1163" s="262"/>
      <c r="AX1163" s="262"/>
      <c r="AY1163" s="262"/>
      <c r="AZ1163" s="262"/>
      <c r="BA1163" s="317"/>
      <c r="BB1163" s="390"/>
    </row>
    <row r="1164" spans="1:54" ht="24.95" customHeight="1">
      <c r="A1164" s="322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28"/>
      <c r="AM1164" s="329"/>
      <c r="AN1164" s="25"/>
      <c r="AO1164" s="24"/>
      <c r="AP1164" s="258"/>
      <c r="AQ1164" s="259"/>
      <c r="AR1164" s="259"/>
      <c r="AS1164" s="259"/>
      <c r="AT1164" s="262"/>
      <c r="AU1164" s="262"/>
      <c r="AV1164" s="262"/>
      <c r="AW1164" s="262"/>
      <c r="AX1164" s="262"/>
      <c r="AY1164" s="262"/>
      <c r="AZ1164" s="262"/>
      <c r="BA1164" s="317"/>
      <c r="BB1164" s="390"/>
    </row>
    <row r="1165" spans="1:54" ht="24.95" customHeight="1">
      <c r="A1165" s="322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28"/>
      <c r="AM1165" s="329"/>
      <c r="AN1165" s="25"/>
      <c r="AO1165" s="24"/>
      <c r="AP1165" s="258"/>
      <c r="AQ1165" s="259"/>
      <c r="AR1165" s="259"/>
      <c r="AS1165" s="259"/>
      <c r="AT1165" s="262"/>
      <c r="AU1165" s="262"/>
      <c r="AV1165" s="262"/>
      <c r="AW1165" s="262"/>
      <c r="AX1165" s="262"/>
      <c r="AY1165" s="262"/>
      <c r="AZ1165" s="262"/>
      <c r="BA1165" s="317"/>
      <c r="BB1165" s="390"/>
    </row>
    <row r="1166" spans="1:54" ht="24.95" customHeight="1">
      <c r="A1166" s="322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28"/>
      <c r="AM1166" s="329"/>
      <c r="AN1166" s="25"/>
      <c r="AO1166" s="24"/>
      <c r="AP1166" s="258"/>
      <c r="AQ1166" s="259"/>
      <c r="AR1166" s="259"/>
      <c r="AS1166" s="259"/>
      <c r="AT1166" s="262"/>
      <c r="AU1166" s="262"/>
      <c r="AV1166" s="262"/>
      <c r="AW1166" s="262"/>
      <c r="AX1166" s="262"/>
      <c r="AY1166" s="262"/>
      <c r="AZ1166" s="262"/>
      <c r="BA1166" s="317"/>
      <c r="BB1166" s="390"/>
    </row>
    <row r="1167" spans="1:54" ht="24.95" customHeight="1">
      <c r="A1167" s="322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28"/>
      <c r="AM1167" s="329"/>
      <c r="AN1167" s="25"/>
      <c r="AO1167" s="24"/>
      <c r="AP1167" s="258"/>
      <c r="AQ1167" s="259"/>
      <c r="AR1167" s="259"/>
      <c r="AS1167" s="259"/>
      <c r="AT1167" s="262"/>
      <c r="AU1167" s="262"/>
      <c r="AV1167" s="262"/>
      <c r="AW1167" s="262"/>
      <c r="AX1167" s="262"/>
      <c r="AY1167" s="262"/>
      <c r="AZ1167" s="262"/>
      <c r="BA1167" s="317"/>
      <c r="BB1167" s="390"/>
    </row>
    <row r="1168" spans="1:54" ht="24.95" customHeight="1">
      <c r="A1168" s="322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28"/>
      <c r="AM1168" s="329"/>
      <c r="AN1168" s="25"/>
      <c r="AO1168" s="24"/>
      <c r="AP1168" s="258"/>
      <c r="AQ1168" s="259"/>
      <c r="AR1168" s="259"/>
      <c r="AS1168" s="259"/>
      <c r="AT1168" s="262"/>
      <c r="AU1168" s="262"/>
      <c r="AV1168" s="262"/>
      <c r="AW1168" s="262"/>
      <c r="AX1168" s="262"/>
      <c r="AY1168" s="262"/>
      <c r="AZ1168" s="262"/>
      <c r="BA1168" s="317"/>
      <c r="BB1168" s="390"/>
    </row>
    <row r="1169" spans="1:54" ht="24.95" customHeight="1">
      <c r="A1169" s="322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28"/>
      <c r="AM1169" s="329"/>
      <c r="AN1169" s="25"/>
      <c r="AO1169" s="24"/>
      <c r="AP1169" s="258"/>
      <c r="AQ1169" s="259"/>
      <c r="AR1169" s="259"/>
      <c r="AS1169" s="259"/>
      <c r="AT1169" s="262"/>
      <c r="AU1169" s="262"/>
      <c r="AV1169" s="262"/>
      <c r="AW1169" s="262"/>
      <c r="AX1169" s="262"/>
      <c r="AY1169" s="262"/>
      <c r="AZ1169" s="262"/>
      <c r="BA1169" s="317"/>
      <c r="BB1169" s="390"/>
    </row>
    <row r="1170" spans="1:54" ht="24.95" customHeight="1">
      <c r="A1170" s="322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28"/>
      <c r="AM1170" s="329"/>
      <c r="AN1170" s="25"/>
      <c r="AO1170" s="24"/>
      <c r="AP1170" s="258"/>
      <c r="AQ1170" s="259"/>
      <c r="AR1170" s="259"/>
      <c r="AS1170" s="259"/>
      <c r="AT1170" s="262"/>
      <c r="AU1170" s="262"/>
      <c r="AV1170" s="262"/>
      <c r="AW1170" s="262"/>
      <c r="AX1170" s="262"/>
      <c r="AY1170" s="262"/>
      <c r="AZ1170" s="262"/>
      <c r="BA1170" s="317"/>
      <c r="BB1170" s="390"/>
    </row>
    <row r="1171" spans="1:54" ht="24.95" customHeight="1">
      <c r="A1171" s="322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28"/>
      <c r="AM1171" s="329"/>
      <c r="AN1171" s="25"/>
      <c r="AO1171" s="24"/>
      <c r="AP1171" s="258"/>
      <c r="AQ1171" s="259"/>
      <c r="AR1171" s="259"/>
      <c r="AS1171" s="259"/>
      <c r="AT1171" s="262"/>
      <c r="AU1171" s="262"/>
      <c r="AV1171" s="262"/>
      <c r="AW1171" s="262"/>
      <c r="AX1171" s="262"/>
      <c r="AY1171" s="262"/>
      <c r="AZ1171" s="262"/>
      <c r="BA1171" s="317"/>
      <c r="BB1171" s="390"/>
    </row>
    <row r="1172" spans="1:54" ht="24.95" customHeight="1">
      <c r="A1172" s="322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28"/>
      <c r="AM1172" s="329"/>
      <c r="AN1172" s="25"/>
      <c r="AO1172" s="24"/>
      <c r="AP1172" s="258"/>
      <c r="AQ1172" s="259"/>
      <c r="AR1172" s="259"/>
      <c r="AS1172" s="259"/>
      <c r="AT1172" s="262"/>
      <c r="AU1172" s="262"/>
      <c r="AV1172" s="262"/>
      <c r="AW1172" s="262"/>
      <c r="AX1172" s="262"/>
      <c r="AY1172" s="262"/>
      <c r="AZ1172" s="262"/>
      <c r="BA1172" s="317"/>
      <c r="BB1172" s="390"/>
    </row>
    <row r="1173" spans="1:54" ht="24.95" customHeight="1">
      <c r="A1173" s="322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28"/>
      <c r="AM1173" s="329"/>
      <c r="AN1173" s="25"/>
      <c r="AO1173" s="24"/>
      <c r="AP1173" s="258"/>
      <c r="AQ1173" s="259"/>
      <c r="AR1173" s="259"/>
      <c r="AS1173" s="259"/>
      <c r="AT1173" s="262"/>
      <c r="AU1173" s="262"/>
      <c r="AV1173" s="262"/>
      <c r="AW1173" s="262"/>
      <c r="AX1173" s="262"/>
      <c r="AY1173" s="262"/>
      <c r="AZ1173" s="262"/>
      <c r="BA1173" s="317"/>
      <c r="BB1173" s="390"/>
    </row>
    <row r="1174" spans="1:54" ht="24.95" customHeight="1">
      <c r="A1174" s="322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28"/>
      <c r="AM1174" s="329"/>
      <c r="AN1174" s="25"/>
      <c r="AO1174" s="24"/>
      <c r="AP1174" s="258"/>
      <c r="AQ1174" s="259"/>
      <c r="AR1174" s="259"/>
      <c r="AS1174" s="259"/>
      <c r="AT1174" s="262"/>
      <c r="AU1174" s="262"/>
      <c r="AV1174" s="262"/>
      <c r="AW1174" s="262"/>
      <c r="AX1174" s="262"/>
      <c r="AY1174" s="262"/>
      <c r="AZ1174" s="262"/>
      <c r="BA1174" s="317"/>
      <c r="BB1174" s="390"/>
    </row>
    <row r="1175" spans="1:54" ht="24.95" customHeight="1">
      <c r="A1175" s="322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28"/>
      <c r="AM1175" s="329"/>
      <c r="AN1175" s="25"/>
      <c r="AO1175" s="24"/>
      <c r="AP1175" s="258"/>
      <c r="AQ1175" s="259"/>
      <c r="AR1175" s="259"/>
      <c r="AS1175" s="259"/>
      <c r="AT1175" s="262"/>
      <c r="AU1175" s="262"/>
      <c r="AV1175" s="262"/>
      <c r="AW1175" s="262"/>
      <c r="AX1175" s="262"/>
      <c r="AY1175" s="262"/>
      <c r="AZ1175" s="262"/>
      <c r="BA1175" s="317"/>
      <c r="BB1175" s="390"/>
    </row>
    <row r="1176" spans="1:54" ht="24.95" customHeight="1">
      <c r="A1176" s="322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28"/>
      <c r="AM1176" s="329"/>
      <c r="AN1176" s="25"/>
      <c r="AO1176" s="24"/>
      <c r="AP1176" s="258"/>
      <c r="AQ1176" s="259"/>
      <c r="AR1176" s="259"/>
      <c r="AS1176" s="259"/>
      <c r="AT1176" s="262"/>
      <c r="AU1176" s="262"/>
      <c r="AV1176" s="262"/>
      <c r="AW1176" s="262"/>
      <c r="AX1176" s="262"/>
      <c r="AY1176" s="262"/>
      <c r="AZ1176" s="262"/>
      <c r="BA1176" s="317"/>
      <c r="BB1176" s="390"/>
    </row>
    <row r="1177" spans="1:54" ht="24.95" customHeight="1">
      <c r="A1177" s="322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28"/>
      <c r="AM1177" s="329"/>
      <c r="AN1177" s="25"/>
      <c r="AO1177" s="24"/>
      <c r="AP1177" s="258"/>
      <c r="AQ1177" s="259"/>
      <c r="AR1177" s="259"/>
      <c r="AS1177" s="259"/>
      <c r="AT1177" s="262"/>
      <c r="AU1177" s="262"/>
      <c r="AV1177" s="262"/>
      <c r="AW1177" s="262"/>
      <c r="AX1177" s="262"/>
      <c r="AY1177" s="262"/>
      <c r="AZ1177" s="262"/>
      <c r="BA1177" s="317"/>
      <c r="BB1177" s="390"/>
    </row>
    <row r="1178" spans="1:54" ht="24.95" customHeight="1">
      <c r="A1178" s="322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28"/>
      <c r="AM1178" s="329"/>
      <c r="AN1178" s="25"/>
      <c r="AO1178" s="24"/>
      <c r="AP1178" s="258"/>
      <c r="AQ1178" s="259"/>
      <c r="AR1178" s="259"/>
      <c r="AS1178" s="259"/>
      <c r="AT1178" s="262"/>
      <c r="AU1178" s="262"/>
      <c r="AV1178" s="262"/>
      <c r="AW1178" s="262"/>
      <c r="AX1178" s="262"/>
      <c r="AY1178" s="262"/>
      <c r="AZ1178" s="262"/>
      <c r="BA1178" s="317"/>
      <c r="BB1178" s="390"/>
    </row>
    <row r="1179" spans="1:54" ht="24.95" customHeight="1">
      <c r="A1179" s="322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28"/>
      <c r="AM1179" s="329"/>
      <c r="AN1179" s="25"/>
      <c r="AO1179" s="24"/>
      <c r="AP1179" s="258"/>
      <c r="AQ1179" s="259"/>
      <c r="AR1179" s="259"/>
      <c r="AS1179" s="259"/>
      <c r="AT1179" s="262"/>
      <c r="AU1179" s="262"/>
      <c r="AV1179" s="262"/>
      <c r="AW1179" s="262"/>
      <c r="AX1179" s="262"/>
      <c r="AY1179" s="262"/>
      <c r="AZ1179" s="262"/>
      <c r="BA1179" s="317"/>
      <c r="BB1179" s="390"/>
    </row>
    <row r="1180" spans="1:54" ht="24.95" customHeight="1">
      <c r="A1180" s="322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28"/>
      <c r="AM1180" s="329"/>
      <c r="AN1180" s="25"/>
      <c r="AO1180" s="24"/>
      <c r="AP1180" s="258"/>
      <c r="AQ1180" s="259"/>
      <c r="AR1180" s="259"/>
      <c r="AS1180" s="259"/>
      <c r="AT1180" s="262"/>
      <c r="AU1180" s="262"/>
      <c r="AV1180" s="262"/>
      <c r="AW1180" s="262"/>
      <c r="AX1180" s="262"/>
      <c r="AY1180" s="262"/>
      <c r="AZ1180" s="262"/>
      <c r="BA1180" s="317"/>
      <c r="BB1180" s="390"/>
    </row>
    <row r="1181" spans="1:54" ht="24.95" customHeight="1">
      <c r="A1181" s="322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28"/>
      <c r="AM1181" s="329"/>
      <c r="AN1181" s="25"/>
      <c r="AO1181" s="24"/>
      <c r="AP1181" s="258"/>
      <c r="AQ1181" s="259"/>
      <c r="AR1181" s="259"/>
      <c r="AS1181" s="259"/>
      <c r="AT1181" s="262"/>
      <c r="AU1181" s="262"/>
      <c r="AV1181" s="262"/>
      <c r="AW1181" s="262"/>
      <c r="AX1181" s="262"/>
      <c r="AY1181" s="262"/>
      <c r="AZ1181" s="262"/>
      <c r="BA1181" s="317"/>
      <c r="BB1181" s="390"/>
    </row>
    <row r="1182" spans="1:54" ht="24.95" customHeight="1">
      <c r="A1182" s="322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28"/>
      <c r="AM1182" s="329"/>
      <c r="AN1182" s="25"/>
      <c r="AO1182" s="24"/>
      <c r="AP1182" s="258"/>
      <c r="AQ1182" s="259"/>
      <c r="AR1182" s="259"/>
      <c r="AS1182" s="259"/>
      <c r="AT1182" s="262"/>
      <c r="AU1182" s="262"/>
      <c r="AV1182" s="262"/>
      <c r="AW1182" s="262"/>
      <c r="AX1182" s="262"/>
      <c r="AY1182" s="262"/>
      <c r="AZ1182" s="262"/>
      <c r="BA1182" s="317"/>
      <c r="BB1182" s="390"/>
    </row>
    <row r="1183" spans="1:54" ht="24.95" customHeight="1">
      <c r="A1183" s="322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28"/>
      <c r="AM1183" s="329"/>
      <c r="AN1183" s="25"/>
      <c r="AO1183" s="24"/>
      <c r="AP1183" s="258"/>
      <c r="AQ1183" s="259"/>
      <c r="AR1183" s="259"/>
      <c r="AS1183" s="259"/>
      <c r="AT1183" s="262"/>
      <c r="AU1183" s="262"/>
      <c r="AV1183" s="262"/>
      <c r="AW1183" s="262"/>
      <c r="AX1183" s="262"/>
      <c r="AY1183" s="262"/>
      <c r="AZ1183" s="262"/>
      <c r="BA1183" s="317"/>
      <c r="BB1183" s="390"/>
    </row>
    <row r="1184" spans="1:54" ht="24.95" customHeight="1">
      <c r="A1184" s="322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28"/>
      <c r="AM1184" s="329"/>
      <c r="AN1184" s="25"/>
      <c r="AO1184" s="24"/>
      <c r="AP1184" s="258"/>
      <c r="AQ1184" s="259"/>
      <c r="AR1184" s="259"/>
      <c r="AS1184" s="259"/>
      <c r="AT1184" s="262"/>
      <c r="AU1184" s="262"/>
      <c r="AV1184" s="262"/>
      <c r="AW1184" s="262"/>
      <c r="AX1184" s="262"/>
      <c r="AY1184" s="262"/>
      <c r="AZ1184" s="262"/>
      <c r="BA1184" s="317"/>
      <c r="BB1184" s="390"/>
    </row>
    <row r="1185" spans="1:54" ht="24.95" customHeight="1">
      <c r="A1185" s="322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28"/>
      <c r="AM1185" s="329"/>
      <c r="AN1185" s="25"/>
      <c r="AO1185" s="24"/>
      <c r="AP1185" s="258"/>
      <c r="AQ1185" s="259"/>
      <c r="AR1185" s="259"/>
      <c r="AS1185" s="259"/>
      <c r="AT1185" s="262"/>
      <c r="AU1185" s="262"/>
      <c r="AV1185" s="262"/>
      <c r="AW1185" s="262"/>
      <c r="AX1185" s="262"/>
      <c r="AY1185" s="262"/>
      <c r="AZ1185" s="262"/>
      <c r="BA1185" s="317"/>
      <c r="BB1185" s="390"/>
    </row>
    <row r="1186" spans="1:54" ht="24.95" customHeight="1">
      <c r="A1186" s="322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28"/>
      <c r="AM1186" s="329"/>
      <c r="AN1186" s="25"/>
      <c r="AO1186" s="24"/>
      <c r="AP1186" s="258"/>
      <c r="AQ1186" s="259"/>
      <c r="AR1186" s="259"/>
      <c r="AS1186" s="259"/>
      <c r="AT1186" s="262"/>
      <c r="AU1186" s="262"/>
      <c r="AV1186" s="262"/>
      <c r="AW1186" s="262"/>
      <c r="AX1186" s="262"/>
      <c r="AY1186" s="262"/>
      <c r="AZ1186" s="262"/>
      <c r="BA1186" s="317"/>
      <c r="BB1186" s="390"/>
    </row>
    <row r="1187" spans="1:54" ht="24.95" customHeight="1">
      <c r="A1187" s="322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28"/>
      <c r="AM1187" s="329"/>
      <c r="AN1187" s="25"/>
      <c r="AO1187" s="24"/>
      <c r="AP1187" s="258"/>
      <c r="AQ1187" s="259"/>
      <c r="AR1187" s="259"/>
      <c r="AS1187" s="259"/>
      <c r="AT1187" s="262"/>
      <c r="AU1187" s="262"/>
      <c r="AV1187" s="262"/>
      <c r="AW1187" s="262"/>
      <c r="AX1187" s="262"/>
      <c r="AY1187" s="262"/>
      <c r="AZ1187" s="262"/>
      <c r="BA1187" s="317"/>
      <c r="BB1187" s="390"/>
    </row>
    <row r="1188" spans="1:54" ht="24.95" customHeight="1">
      <c r="A1188" s="322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28"/>
      <c r="AM1188" s="329"/>
      <c r="AN1188" s="25"/>
      <c r="AO1188" s="24"/>
      <c r="AP1188" s="258"/>
      <c r="AQ1188" s="259"/>
      <c r="AR1188" s="259"/>
      <c r="AS1188" s="259"/>
      <c r="AT1188" s="262"/>
      <c r="AU1188" s="262"/>
      <c r="AV1188" s="262"/>
      <c r="AW1188" s="262"/>
      <c r="AX1188" s="262"/>
      <c r="AY1188" s="262"/>
      <c r="AZ1188" s="262"/>
      <c r="BA1188" s="317"/>
      <c r="BB1188" s="390"/>
    </row>
    <row r="1189" spans="1:54" ht="24.95" customHeight="1">
      <c r="A1189" s="322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28"/>
      <c r="AM1189" s="329"/>
      <c r="AN1189" s="25"/>
      <c r="AO1189" s="24"/>
      <c r="AP1189" s="258"/>
      <c r="AQ1189" s="259"/>
      <c r="AR1189" s="259"/>
      <c r="AS1189" s="259"/>
      <c r="AT1189" s="262"/>
      <c r="AU1189" s="262"/>
      <c r="AV1189" s="262"/>
      <c r="AW1189" s="262"/>
      <c r="AX1189" s="262"/>
      <c r="AY1189" s="262"/>
      <c r="AZ1189" s="262"/>
      <c r="BA1189" s="317"/>
      <c r="BB1189" s="390"/>
    </row>
    <row r="1190" spans="1:54" ht="24.95" customHeight="1">
      <c r="A1190" s="322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28"/>
      <c r="AM1190" s="329"/>
      <c r="AN1190" s="25"/>
      <c r="AO1190" s="24"/>
      <c r="AP1190" s="258"/>
      <c r="AQ1190" s="259"/>
      <c r="AR1190" s="259"/>
      <c r="AS1190" s="259"/>
      <c r="AT1190" s="262"/>
      <c r="AU1190" s="262"/>
      <c r="AV1190" s="262"/>
      <c r="AW1190" s="262"/>
      <c r="AX1190" s="262"/>
      <c r="AY1190" s="262"/>
      <c r="AZ1190" s="262"/>
      <c r="BA1190" s="317"/>
      <c r="BB1190" s="390"/>
    </row>
    <row r="1191" spans="1:54" ht="24.95" customHeight="1">
      <c r="A1191" s="322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28"/>
      <c r="AM1191" s="329"/>
      <c r="AN1191" s="25"/>
      <c r="AO1191" s="24"/>
      <c r="AP1191" s="258"/>
      <c r="AQ1191" s="259"/>
      <c r="AR1191" s="259"/>
      <c r="AS1191" s="259"/>
      <c r="AT1191" s="262"/>
      <c r="AU1191" s="262"/>
      <c r="AV1191" s="262"/>
      <c r="AW1191" s="262"/>
      <c r="AX1191" s="262"/>
      <c r="AY1191" s="262"/>
      <c r="AZ1191" s="262"/>
      <c r="BA1191" s="317"/>
      <c r="BB1191" s="390"/>
    </row>
    <row r="1192" spans="1:54" ht="24.95" customHeight="1">
      <c r="A1192" s="322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28"/>
      <c r="AM1192" s="329"/>
      <c r="AN1192" s="25"/>
      <c r="AO1192" s="24"/>
      <c r="AP1192" s="258"/>
      <c r="AQ1192" s="259"/>
      <c r="AR1192" s="259"/>
      <c r="AS1192" s="259"/>
      <c r="AT1192" s="262"/>
      <c r="AU1192" s="262"/>
      <c r="AV1192" s="262"/>
      <c r="AW1192" s="262"/>
      <c r="AX1192" s="262"/>
      <c r="AY1192" s="262"/>
      <c r="AZ1192" s="262"/>
      <c r="BA1192" s="317"/>
      <c r="BB1192" s="390"/>
    </row>
    <row r="1193" spans="1:54" ht="24.95" customHeight="1">
      <c r="A1193" s="322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28"/>
      <c r="AM1193" s="329"/>
      <c r="AN1193" s="25"/>
      <c r="AO1193" s="24"/>
      <c r="AP1193" s="258"/>
      <c r="AQ1193" s="259"/>
      <c r="AR1193" s="259"/>
      <c r="AS1193" s="259"/>
      <c r="AT1193" s="262"/>
      <c r="AU1193" s="262"/>
      <c r="AV1193" s="262"/>
      <c r="AW1193" s="262"/>
      <c r="AX1193" s="262"/>
      <c r="AY1193" s="262"/>
      <c r="AZ1193" s="262"/>
      <c r="BA1193" s="317"/>
      <c r="BB1193" s="390"/>
    </row>
    <row r="1194" spans="1:54" ht="24.95" customHeight="1">
      <c r="A1194" s="322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28"/>
      <c r="AM1194" s="329"/>
      <c r="AN1194" s="25"/>
      <c r="AO1194" s="24"/>
      <c r="AP1194" s="258"/>
      <c r="AQ1194" s="259"/>
      <c r="AR1194" s="259"/>
      <c r="AS1194" s="259"/>
      <c r="AT1194" s="262"/>
      <c r="AU1194" s="262"/>
      <c r="AV1194" s="262"/>
      <c r="AW1194" s="262"/>
      <c r="AX1194" s="262"/>
      <c r="AY1194" s="262"/>
      <c r="AZ1194" s="262"/>
      <c r="BA1194" s="317"/>
      <c r="BB1194" s="390"/>
    </row>
    <row r="1195" spans="1:54" ht="24.95" customHeight="1">
      <c r="A1195" s="322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28"/>
      <c r="AM1195" s="329"/>
      <c r="AN1195" s="25"/>
      <c r="AO1195" s="24"/>
      <c r="AP1195" s="258"/>
      <c r="AQ1195" s="259"/>
      <c r="AR1195" s="259"/>
      <c r="AS1195" s="259"/>
      <c r="AT1195" s="262"/>
      <c r="AU1195" s="262"/>
      <c r="AV1195" s="262"/>
      <c r="AW1195" s="262"/>
      <c r="AX1195" s="262"/>
      <c r="AY1195" s="262"/>
      <c r="AZ1195" s="262"/>
      <c r="BA1195" s="317"/>
      <c r="BB1195" s="390"/>
    </row>
    <row r="1196" spans="1:54" ht="24.95" customHeight="1">
      <c r="A1196" s="322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28"/>
      <c r="AM1196" s="329"/>
      <c r="AN1196" s="25"/>
      <c r="AO1196" s="24"/>
      <c r="AP1196" s="258"/>
      <c r="AQ1196" s="259"/>
      <c r="AR1196" s="259"/>
      <c r="AS1196" s="259"/>
      <c r="AT1196" s="262"/>
      <c r="AU1196" s="262"/>
      <c r="AV1196" s="262"/>
      <c r="AW1196" s="262"/>
      <c r="AX1196" s="262"/>
      <c r="AY1196" s="262"/>
      <c r="AZ1196" s="262"/>
      <c r="BA1196" s="317"/>
      <c r="BB1196" s="390"/>
    </row>
    <row r="1197" spans="1:54" ht="24.95" customHeight="1">
      <c r="A1197" s="322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28"/>
      <c r="AM1197" s="329"/>
      <c r="AN1197" s="25"/>
      <c r="AO1197" s="24"/>
      <c r="AP1197" s="258"/>
      <c r="AQ1197" s="259"/>
      <c r="AR1197" s="259"/>
      <c r="AS1197" s="259"/>
      <c r="AT1197" s="262"/>
      <c r="AU1197" s="262"/>
      <c r="AV1197" s="262"/>
      <c r="AW1197" s="262"/>
      <c r="AX1197" s="262"/>
      <c r="AY1197" s="262"/>
      <c r="AZ1197" s="262"/>
      <c r="BA1197" s="317"/>
      <c r="BB1197" s="390"/>
    </row>
    <row r="1198" spans="1:54" ht="24.95" customHeight="1">
      <c r="A1198" s="322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28"/>
      <c r="AM1198" s="329"/>
      <c r="AN1198" s="25"/>
      <c r="AO1198" s="24"/>
      <c r="AP1198" s="258"/>
      <c r="AQ1198" s="259"/>
      <c r="AR1198" s="259"/>
      <c r="AS1198" s="259"/>
      <c r="AT1198" s="262"/>
      <c r="AU1198" s="262"/>
      <c r="AV1198" s="262"/>
      <c r="AW1198" s="262"/>
      <c r="AX1198" s="262"/>
      <c r="AY1198" s="262"/>
      <c r="AZ1198" s="262"/>
      <c r="BA1198" s="317"/>
      <c r="BB1198" s="390"/>
    </row>
    <row r="1199" spans="1:54" ht="24.95" customHeight="1">
      <c r="A1199" s="322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28"/>
      <c r="AM1199" s="329"/>
      <c r="AN1199" s="25"/>
      <c r="AO1199" s="24"/>
      <c r="AP1199" s="258"/>
      <c r="AQ1199" s="259"/>
      <c r="AR1199" s="259"/>
      <c r="AS1199" s="259"/>
      <c r="AT1199" s="262"/>
      <c r="AU1199" s="262"/>
      <c r="AV1199" s="262"/>
      <c r="AW1199" s="262"/>
      <c r="AX1199" s="262"/>
      <c r="AY1199" s="262"/>
      <c r="AZ1199" s="262"/>
      <c r="BA1199" s="317"/>
      <c r="BB1199" s="390"/>
    </row>
    <row r="1200" spans="1:54" ht="24.95" customHeight="1">
      <c r="A1200" s="322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28"/>
      <c r="AM1200" s="329"/>
      <c r="AN1200" s="25"/>
      <c r="AO1200" s="24"/>
      <c r="AP1200" s="258"/>
      <c r="AQ1200" s="259"/>
      <c r="AR1200" s="259"/>
      <c r="AS1200" s="259"/>
      <c r="AT1200" s="262"/>
      <c r="AU1200" s="262"/>
      <c r="AV1200" s="262"/>
      <c r="AW1200" s="262"/>
      <c r="AX1200" s="262"/>
      <c r="AY1200" s="262"/>
      <c r="AZ1200" s="262"/>
      <c r="BA1200" s="317"/>
      <c r="BB1200" s="390"/>
    </row>
    <row r="1201" spans="1:54" ht="24.95" customHeight="1">
      <c r="A1201" s="322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28"/>
      <c r="AM1201" s="329"/>
      <c r="AN1201" s="25"/>
      <c r="AO1201" s="24"/>
      <c r="AP1201" s="258"/>
      <c r="AQ1201" s="259"/>
      <c r="AR1201" s="259"/>
      <c r="AS1201" s="259"/>
      <c r="AT1201" s="262"/>
      <c r="AU1201" s="262"/>
      <c r="AV1201" s="262"/>
      <c r="AW1201" s="262"/>
      <c r="AX1201" s="262"/>
      <c r="AY1201" s="262"/>
      <c r="AZ1201" s="262"/>
      <c r="BA1201" s="317"/>
      <c r="BB1201" s="390"/>
    </row>
    <row r="1202" spans="1:54" ht="24.95" customHeight="1">
      <c r="A1202" s="322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28"/>
      <c r="AM1202" s="329"/>
      <c r="AN1202" s="25"/>
      <c r="AO1202" s="24"/>
      <c r="AP1202" s="258"/>
      <c r="AQ1202" s="259"/>
      <c r="AR1202" s="259"/>
      <c r="AS1202" s="259"/>
      <c r="AT1202" s="262"/>
      <c r="AU1202" s="262"/>
      <c r="AV1202" s="262"/>
      <c r="AW1202" s="262"/>
      <c r="AX1202" s="262"/>
      <c r="AY1202" s="262"/>
      <c r="AZ1202" s="262"/>
      <c r="BA1202" s="317"/>
      <c r="BB1202" s="390"/>
    </row>
    <row r="1203" spans="1:54" ht="24.95" customHeight="1">
      <c r="A1203" s="322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28"/>
      <c r="AM1203" s="329"/>
      <c r="AN1203" s="25"/>
      <c r="AO1203" s="24"/>
      <c r="AP1203" s="258"/>
      <c r="AQ1203" s="259"/>
      <c r="AR1203" s="259"/>
      <c r="AS1203" s="259"/>
      <c r="AT1203" s="262"/>
      <c r="AU1203" s="262"/>
      <c r="AV1203" s="262"/>
      <c r="AW1203" s="262"/>
      <c r="AX1203" s="262"/>
      <c r="AY1203" s="262"/>
      <c r="AZ1203" s="262"/>
      <c r="BA1203" s="317"/>
      <c r="BB1203" s="390"/>
    </row>
    <row r="1204" spans="1:54" ht="24.95" customHeight="1">
      <c r="A1204" s="322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28"/>
      <c r="AM1204" s="329"/>
      <c r="AN1204" s="25"/>
      <c r="AO1204" s="24"/>
      <c r="AP1204" s="258"/>
      <c r="AQ1204" s="259"/>
      <c r="AR1204" s="259"/>
      <c r="AS1204" s="259"/>
      <c r="AT1204" s="262"/>
      <c r="AU1204" s="262"/>
      <c r="AV1204" s="262"/>
      <c r="AW1204" s="262"/>
      <c r="AX1204" s="262"/>
      <c r="AY1204" s="262"/>
      <c r="AZ1204" s="262"/>
      <c r="BA1204" s="317"/>
      <c r="BB1204" s="390"/>
    </row>
    <row r="1205" spans="1:54" ht="24.95" customHeight="1">
      <c r="A1205" s="322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28"/>
      <c r="AM1205" s="329"/>
      <c r="AN1205" s="25"/>
      <c r="AO1205" s="24"/>
      <c r="AP1205" s="258"/>
      <c r="AQ1205" s="259"/>
      <c r="AR1205" s="259"/>
      <c r="AS1205" s="259"/>
      <c r="AT1205" s="262"/>
      <c r="AU1205" s="262"/>
      <c r="AV1205" s="262"/>
      <c r="AW1205" s="262"/>
      <c r="AX1205" s="262"/>
      <c r="AY1205" s="262"/>
      <c r="AZ1205" s="262"/>
      <c r="BA1205" s="317"/>
      <c r="BB1205" s="390"/>
    </row>
    <row r="1206" spans="1:54" ht="24.95" customHeight="1">
      <c r="A1206" s="322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28"/>
      <c r="AM1206" s="329"/>
      <c r="AN1206" s="25"/>
      <c r="AO1206" s="24"/>
      <c r="AP1206" s="258"/>
      <c r="AQ1206" s="259"/>
      <c r="AR1206" s="259"/>
      <c r="AS1206" s="259"/>
      <c r="AT1206" s="262"/>
      <c r="AU1206" s="262"/>
      <c r="AV1206" s="262"/>
      <c r="AW1206" s="262"/>
      <c r="AX1206" s="262"/>
      <c r="AY1206" s="262"/>
      <c r="AZ1206" s="262"/>
      <c r="BA1206" s="317"/>
      <c r="BB1206" s="390"/>
    </row>
    <row r="1207" spans="1:54" ht="24.95" customHeight="1">
      <c r="A1207" s="322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28"/>
      <c r="AM1207" s="329"/>
      <c r="AN1207" s="25"/>
      <c r="AO1207" s="24"/>
      <c r="AP1207" s="258"/>
      <c r="AQ1207" s="259"/>
      <c r="AR1207" s="259"/>
      <c r="AS1207" s="259"/>
      <c r="AT1207" s="262"/>
      <c r="AU1207" s="262"/>
      <c r="AV1207" s="262"/>
      <c r="AW1207" s="262"/>
      <c r="AX1207" s="262"/>
      <c r="AY1207" s="262"/>
      <c r="AZ1207" s="262"/>
      <c r="BA1207" s="317"/>
      <c r="BB1207" s="390"/>
    </row>
    <row r="1208" spans="1:54" ht="24.95" customHeight="1">
      <c r="A1208" s="322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28"/>
      <c r="AM1208" s="329"/>
      <c r="AN1208" s="25"/>
      <c r="AO1208" s="24"/>
      <c r="AP1208" s="258"/>
      <c r="AQ1208" s="259"/>
      <c r="AR1208" s="259"/>
      <c r="AS1208" s="259"/>
      <c r="AT1208" s="262"/>
      <c r="AU1208" s="262"/>
      <c r="AV1208" s="262"/>
      <c r="AW1208" s="262"/>
      <c r="AX1208" s="262"/>
      <c r="AY1208" s="262"/>
      <c r="AZ1208" s="262"/>
      <c r="BA1208" s="317"/>
      <c r="BB1208" s="390"/>
    </row>
    <row r="1209" spans="1:54" ht="24.95" customHeight="1">
      <c r="A1209" s="322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28"/>
      <c r="AM1209" s="329"/>
      <c r="AN1209" s="25"/>
      <c r="AO1209" s="24"/>
      <c r="AP1209" s="258"/>
      <c r="AQ1209" s="259"/>
      <c r="AR1209" s="259"/>
      <c r="AS1209" s="259"/>
      <c r="AT1209" s="262"/>
      <c r="AU1209" s="262"/>
      <c r="AV1209" s="262"/>
      <c r="AW1209" s="262"/>
      <c r="AX1209" s="262"/>
      <c r="AY1209" s="262"/>
      <c r="AZ1209" s="262"/>
      <c r="BA1209" s="317"/>
      <c r="BB1209" s="390"/>
    </row>
    <row r="1210" spans="1:54" ht="24.95" customHeight="1">
      <c r="A1210" s="322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28"/>
      <c r="AM1210" s="329"/>
      <c r="AN1210" s="25"/>
      <c r="AO1210" s="24"/>
      <c r="AP1210" s="258"/>
      <c r="AQ1210" s="259"/>
      <c r="AR1210" s="259"/>
      <c r="AS1210" s="259"/>
      <c r="AT1210" s="262"/>
      <c r="AU1210" s="262"/>
      <c r="AV1210" s="262"/>
      <c r="AW1210" s="262"/>
      <c r="AX1210" s="262"/>
      <c r="AY1210" s="262"/>
      <c r="AZ1210" s="262"/>
      <c r="BA1210" s="317"/>
      <c r="BB1210" s="390"/>
    </row>
    <row r="1211" spans="1:54" ht="24.95" customHeight="1">
      <c r="A1211" s="322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28"/>
      <c r="AM1211" s="329"/>
      <c r="AN1211" s="25"/>
      <c r="AO1211" s="24"/>
      <c r="AP1211" s="258"/>
      <c r="AQ1211" s="259"/>
      <c r="AR1211" s="259"/>
      <c r="AS1211" s="259"/>
      <c r="AT1211" s="262"/>
      <c r="AU1211" s="262"/>
      <c r="AV1211" s="262"/>
      <c r="AW1211" s="262"/>
      <c r="AX1211" s="262"/>
      <c r="AY1211" s="262"/>
      <c r="AZ1211" s="262"/>
      <c r="BA1211" s="317"/>
      <c r="BB1211" s="390"/>
    </row>
    <row r="1212" spans="1:54" ht="24.95" customHeight="1">
      <c r="A1212" s="322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28"/>
      <c r="AM1212" s="329"/>
      <c r="AN1212" s="25"/>
      <c r="AO1212" s="24"/>
      <c r="AP1212" s="258"/>
      <c r="AQ1212" s="259"/>
      <c r="AR1212" s="259"/>
      <c r="AS1212" s="259"/>
      <c r="AT1212" s="262"/>
      <c r="AU1212" s="262"/>
      <c r="AV1212" s="262"/>
      <c r="AW1212" s="262"/>
      <c r="AX1212" s="262"/>
      <c r="AY1212" s="262"/>
      <c r="AZ1212" s="262"/>
      <c r="BA1212" s="317"/>
      <c r="BB1212" s="390"/>
    </row>
    <row r="1213" spans="1:54" ht="24.95" customHeight="1">
      <c r="A1213" s="322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28"/>
      <c r="AM1213" s="329"/>
      <c r="AN1213" s="25"/>
      <c r="AO1213" s="24"/>
      <c r="AP1213" s="258"/>
      <c r="AQ1213" s="259"/>
      <c r="AR1213" s="259"/>
      <c r="AS1213" s="259"/>
      <c r="AT1213" s="262"/>
      <c r="AU1213" s="262"/>
      <c r="AV1213" s="262"/>
      <c r="AW1213" s="262"/>
      <c r="AX1213" s="262"/>
      <c r="AY1213" s="262"/>
      <c r="AZ1213" s="262"/>
      <c r="BA1213" s="317"/>
      <c r="BB1213" s="390"/>
    </row>
    <row r="1214" spans="1:54" ht="24.95" customHeight="1">
      <c r="A1214" s="322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28"/>
      <c r="AM1214" s="329"/>
      <c r="AN1214" s="25"/>
      <c r="AO1214" s="24"/>
      <c r="AP1214" s="258"/>
      <c r="AQ1214" s="259"/>
      <c r="AR1214" s="259"/>
      <c r="AS1214" s="259"/>
      <c r="AT1214" s="262"/>
      <c r="AU1214" s="262"/>
      <c r="AV1214" s="262"/>
      <c r="AW1214" s="262"/>
      <c r="AX1214" s="262"/>
      <c r="AY1214" s="262"/>
      <c r="AZ1214" s="262"/>
      <c r="BA1214" s="317"/>
      <c r="BB1214" s="390"/>
    </row>
    <row r="1215" spans="1:54" ht="24.95" customHeight="1">
      <c r="A1215" s="322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28"/>
      <c r="AM1215" s="329"/>
      <c r="AN1215" s="25"/>
      <c r="AO1215" s="24"/>
      <c r="AP1215" s="258"/>
      <c r="AQ1215" s="259"/>
      <c r="AR1215" s="259"/>
      <c r="AS1215" s="259"/>
      <c r="AT1215" s="262"/>
      <c r="AU1215" s="262"/>
      <c r="AV1215" s="262"/>
      <c r="AW1215" s="262"/>
      <c r="AX1215" s="262"/>
      <c r="AY1215" s="262"/>
      <c r="AZ1215" s="262"/>
      <c r="BA1215" s="317"/>
      <c r="BB1215" s="390"/>
    </row>
    <row r="1216" spans="1:54" ht="24.95" customHeight="1">
      <c r="A1216" s="322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28"/>
      <c r="AM1216" s="329"/>
      <c r="AN1216" s="25"/>
      <c r="AO1216" s="24"/>
      <c r="AP1216" s="258"/>
      <c r="AQ1216" s="259"/>
      <c r="AR1216" s="259"/>
      <c r="AS1216" s="259"/>
      <c r="AT1216" s="262"/>
      <c r="AU1216" s="262"/>
      <c r="AV1216" s="262"/>
      <c r="AW1216" s="262"/>
      <c r="AX1216" s="262"/>
      <c r="AY1216" s="262"/>
      <c r="AZ1216" s="262"/>
      <c r="BA1216" s="317"/>
      <c r="BB1216" s="390"/>
    </row>
    <row r="1217" spans="1:54" ht="24.95" customHeight="1">
      <c r="A1217" s="322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28"/>
      <c r="AM1217" s="329"/>
      <c r="AN1217" s="25"/>
      <c r="AO1217" s="24"/>
      <c r="AP1217" s="258"/>
      <c r="AQ1217" s="259"/>
      <c r="AR1217" s="259"/>
      <c r="AS1217" s="259"/>
      <c r="AT1217" s="262"/>
      <c r="AU1217" s="262"/>
      <c r="AV1217" s="262"/>
      <c r="AW1217" s="262"/>
      <c r="AX1217" s="262"/>
      <c r="AY1217" s="262"/>
      <c r="AZ1217" s="262"/>
      <c r="BA1217" s="317"/>
      <c r="BB1217" s="390"/>
    </row>
    <row r="1218" spans="1:54" ht="24.95" customHeight="1">
      <c r="A1218" s="322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28"/>
      <c r="AM1218" s="329"/>
      <c r="AN1218" s="25"/>
      <c r="AO1218" s="24"/>
      <c r="AP1218" s="258"/>
      <c r="AQ1218" s="259"/>
      <c r="AR1218" s="259"/>
      <c r="AS1218" s="259"/>
      <c r="AT1218" s="262"/>
      <c r="AU1218" s="262"/>
      <c r="AV1218" s="262"/>
      <c r="AW1218" s="262"/>
      <c r="AX1218" s="262"/>
      <c r="AY1218" s="262"/>
      <c r="AZ1218" s="262"/>
      <c r="BA1218" s="317"/>
      <c r="BB1218" s="390"/>
    </row>
    <row r="1219" spans="1:54" ht="24.95" customHeight="1">
      <c r="A1219" s="322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28"/>
      <c r="AM1219" s="329"/>
      <c r="AN1219" s="25"/>
      <c r="AO1219" s="24"/>
      <c r="AP1219" s="258"/>
      <c r="AQ1219" s="259"/>
      <c r="AR1219" s="259"/>
      <c r="AS1219" s="259"/>
      <c r="AT1219" s="262"/>
      <c r="AU1219" s="262"/>
      <c r="AV1219" s="262"/>
      <c r="AW1219" s="262"/>
      <c r="AX1219" s="262"/>
      <c r="AY1219" s="262"/>
      <c r="AZ1219" s="262"/>
      <c r="BA1219" s="317"/>
      <c r="BB1219" s="390"/>
    </row>
    <row r="1220" spans="1:54" ht="24.95" customHeight="1">
      <c r="A1220" s="322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28"/>
      <c r="AM1220" s="329"/>
      <c r="AN1220" s="25"/>
      <c r="AO1220" s="24"/>
      <c r="AP1220" s="258"/>
      <c r="AQ1220" s="259"/>
      <c r="AR1220" s="259"/>
      <c r="AS1220" s="259"/>
      <c r="AT1220" s="262"/>
      <c r="AU1220" s="262"/>
      <c r="AV1220" s="262"/>
      <c r="AW1220" s="262"/>
      <c r="AX1220" s="262"/>
      <c r="AY1220" s="262"/>
      <c r="AZ1220" s="262"/>
      <c r="BA1220" s="317"/>
      <c r="BB1220" s="390"/>
    </row>
    <row r="1221" spans="1:54" ht="24.95" customHeight="1">
      <c r="A1221" s="322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28"/>
      <c r="AM1221" s="329"/>
      <c r="AN1221" s="25"/>
      <c r="AO1221" s="24"/>
      <c r="AP1221" s="258"/>
      <c r="AQ1221" s="259"/>
      <c r="AR1221" s="259"/>
      <c r="AS1221" s="259"/>
      <c r="AT1221" s="262"/>
      <c r="AU1221" s="262"/>
      <c r="AV1221" s="262"/>
      <c r="AW1221" s="262"/>
      <c r="AX1221" s="262"/>
      <c r="AY1221" s="262"/>
      <c r="AZ1221" s="262"/>
      <c r="BA1221" s="317"/>
      <c r="BB1221" s="390"/>
    </row>
    <row r="1222" spans="1:54" ht="24.95" customHeight="1">
      <c r="A1222" s="322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28"/>
      <c r="AM1222" s="329"/>
      <c r="AN1222" s="25"/>
      <c r="AO1222" s="24"/>
      <c r="AP1222" s="258"/>
      <c r="AQ1222" s="259"/>
      <c r="AR1222" s="259"/>
      <c r="AS1222" s="259"/>
      <c r="AT1222" s="262"/>
      <c r="AU1222" s="262"/>
      <c r="AV1222" s="262"/>
      <c r="AW1222" s="262"/>
      <c r="AX1222" s="262"/>
      <c r="AY1222" s="262"/>
      <c r="AZ1222" s="262"/>
      <c r="BA1222" s="317"/>
      <c r="BB1222" s="390"/>
    </row>
    <row r="1223" spans="1:54" ht="24.95" customHeight="1">
      <c r="A1223" s="322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28"/>
      <c r="AM1223" s="329"/>
      <c r="AN1223" s="25"/>
      <c r="AO1223" s="24"/>
      <c r="AP1223" s="258"/>
      <c r="AQ1223" s="259"/>
      <c r="AR1223" s="259"/>
      <c r="AS1223" s="259"/>
      <c r="AT1223" s="262"/>
      <c r="AU1223" s="262"/>
      <c r="AV1223" s="262"/>
      <c r="AW1223" s="262"/>
      <c r="AX1223" s="262"/>
      <c r="AY1223" s="262"/>
      <c r="AZ1223" s="262"/>
      <c r="BA1223" s="317"/>
      <c r="BB1223" s="390"/>
    </row>
    <row r="1224" spans="1:54" ht="24.95" customHeight="1">
      <c r="A1224" s="322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28"/>
      <c r="AM1224" s="329"/>
      <c r="AN1224" s="25"/>
      <c r="AO1224" s="24"/>
      <c r="AP1224" s="258"/>
      <c r="AQ1224" s="259"/>
      <c r="AR1224" s="259"/>
      <c r="AS1224" s="259"/>
      <c r="AT1224" s="262"/>
      <c r="AU1224" s="262"/>
      <c r="AV1224" s="262"/>
      <c r="AW1224" s="262"/>
      <c r="AX1224" s="262"/>
      <c r="AY1224" s="262"/>
      <c r="AZ1224" s="262"/>
      <c r="BA1224" s="317"/>
      <c r="BB1224" s="390"/>
    </row>
    <row r="1225" spans="1:54" ht="24.95" customHeight="1">
      <c r="A1225" s="322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28"/>
      <c r="AM1225" s="329"/>
      <c r="AN1225" s="25"/>
      <c r="AO1225" s="24"/>
      <c r="AP1225" s="258"/>
      <c r="AQ1225" s="259"/>
      <c r="AR1225" s="259"/>
      <c r="AS1225" s="259"/>
      <c r="AT1225" s="262"/>
      <c r="AU1225" s="262"/>
      <c r="AV1225" s="262"/>
      <c r="AW1225" s="262"/>
      <c r="AX1225" s="262"/>
      <c r="AY1225" s="262"/>
      <c r="AZ1225" s="262"/>
      <c r="BA1225" s="317"/>
      <c r="BB1225" s="390"/>
    </row>
    <row r="1226" spans="1:54" ht="24.95" customHeight="1">
      <c r="A1226" s="322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28"/>
      <c r="AM1226" s="329"/>
      <c r="AN1226" s="25"/>
      <c r="AO1226" s="24"/>
      <c r="AP1226" s="258"/>
      <c r="AQ1226" s="259"/>
      <c r="AR1226" s="259"/>
      <c r="AS1226" s="259"/>
      <c r="AT1226" s="262"/>
      <c r="AU1226" s="262"/>
      <c r="AV1226" s="262"/>
      <c r="AW1226" s="262"/>
      <c r="AX1226" s="262"/>
      <c r="AY1226" s="262"/>
      <c r="AZ1226" s="262"/>
      <c r="BA1226" s="317"/>
      <c r="BB1226" s="390"/>
    </row>
    <row r="1227" spans="1:54" ht="24.95" customHeight="1">
      <c r="A1227" s="322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28"/>
      <c r="AM1227" s="329"/>
      <c r="AN1227" s="25"/>
      <c r="AO1227" s="24"/>
      <c r="AP1227" s="258"/>
      <c r="AQ1227" s="259"/>
      <c r="AR1227" s="259"/>
      <c r="AS1227" s="259"/>
      <c r="AT1227" s="262"/>
      <c r="AU1227" s="262"/>
      <c r="AV1227" s="262"/>
      <c r="AW1227" s="262"/>
      <c r="AX1227" s="262"/>
      <c r="AY1227" s="262"/>
      <c r="AZ1227" s="262"/>
      <c r="BA1227" s="317"/>
      <c r="BB1227" s="390"/>
    </row>
    <row r="1228" spans="1:54" ht="24.95" customHeight="1">
      <c r="A1228" s="322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28"/>
      <c r="AM1228" s="329"/>
      <c r="AN1228" s="25"/>
      <c r="AO1228" s="24"/>
      <c r="AP1228" s="258"/>
      <c r="AQ1228" s="259"/>
      <c r="AR1228" s="259"/>
      <c r="AS1228" s="259"/>
      <c r="AT1228" s="262"/>
      <c r="AU1228" s="262"/>
      <c r="AV1228" s="262"/>
      <c r="AW1228" s="262"/>
      <c r="AX1228" s="262"/>
      <c r="AY1228" s="262"/>
      <c r="AZ1228" s="262"/>
      <c r="BA1228" s="317"/>
      <c r="BB1228" s="390"/>
    </row>
    <row r="1229" spans="1:54" ht="24.95" customHeight="1">
      <c r="A1229" s="322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28"/>
      <c r="AM1229" s="329"/>
      <c r="AN1229" s="25"/>
      <c r="AO1229" s="24"/>
      <c r="AP1229" s="258"/>
      <c r="AQ1229" s="259"/>
      <c r="AR1229" s="259"/>
      <c r="AS1229" s="259"/>
      <c r="AT1229" s="262"/>
      <c r="AU1229" s="262"/>
      <c r="AV1229" s="262"/>
      <c r="AW1229" s="262"/>
      <c r="AX1229" s="262"/>
      <c r="AY1229" s="262"/>
      <c r="AZ1229" s="262"/>
      <c r="BA1229" s="317"/>
      <c r="BB1229" s="390"/>
    </row>
    <row r="1230" spans="1:54" ht="24.95" customHeight="1">
      <c r="A1230" s="322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28"/>
      <c r="AM1230" s="329"/>
      <c r="AN1230" s="25"/>
      <c r="AO1230" s="24"/>
      <c r="AP1230" s="258"/>
      <c r="AQ1230" s="259"/>
      <c r="AR1230" s="259"/>
      <c r="AS1230" s="259"/>
      <c r="AT1230" s="262"/>
      <c r="AU1230" s="262"/>
      <c r="AV1230" s="262"/>
      <c r="AW1230" s="262"/>
      <c r="AX1230" s="262"/>
      <c r="AY1230" s="262"/>
      <c r="AZ1230" s="262"/>
      <c r="BA1230" s="317"/>
      <c r="BB1230" s="390"/>
    </row>
    <row r="1231" spans="1:54" ht="24.95" customHeight="1">
      <c r="A1231" s="322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28"/>
      <c r="AM1231" s="329"/>
      <c r="AN1231" s="25"/>
      <c r="AO1231" s="24"/>
      <c r="AP1231" s="258"/>
      <c r="AQ1231" s="259"/>
      <c r="AR1231" s="259"/>
      <c r="AS1231" s="259"/>
      <c r="AT1231" s="262"/>
      <c r="AU1231" s="262"/>
      <c r="AV1231" s="262"/>
      <c r="AW1231" s="262"/>
      <c r="AX1231" s="262"/>
      <c r="AY1231" s="262"/>
      <c r="AZ1231" s="262"/>
      <c r="BA1231" s="317"/>
      <c r="BB1231" s="390"/>
    </row>
    <row r="1232" spans="1:54" ht="24.95" customHeight="1">
      <c r="A1232" s="322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28"/>
      <c r="AM1232" s="329"/>
      <c r="AN1232" s="25"/>
      <c r="AO1232" s="24"/>
      <c r="AP1232" s="258"/>
      <c r="AQ1232" s="259"/>
      <c r="AR1232" s="259"/>
      <c r="AS1232" s="259"/>
      <c r="AT1232" s="262"/>
      <c r="AU1232" s="262"/>
      <c r="AV1232" s="262"/>
      <c r="AW1232" s="262"/>
      <c r="AX1232" s="262"/>
      <c r="AY1232" s="262"/>
      <c r="AZ1232" s="262"/>
      <c r="BA1232" s="317"/>
      <c r="BB1232" s="390"/>
    </row>
    <row r="1233" spans="1:54" ht="24.95" customHeight="1">
      <c r="A1233" s="322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28"/>
      <c r="AM1233" s="329"/>
      <c r="AN1233" s="25"/>
      <c r="AO1233" s="24"/>
      <c r="AP1233" s="258"/>
      <c r="AQ1233" s="259"/>
      <c r="AR1233" s="259"/>
      <c r="AS1233" s="259"/>
      <c r="AT1233" s="262"/>
      <c r="AU1233" s="262"/>
      <c r="AV1233" s="262"/>
      <c r="AW1233" s="262"/>
      <c r="AX1233" s="262"/>
      <c r="AY1233" s="262"/>
      <c r="AZ1233" s="262"/>
      <c r="BA1233" s="317"/>
      <c r="BB1233" s="390"/>
    </row>
    <row r="1234" spans="1:54" ht="24.95" customHeight="1">
      <c r="A1234" s="322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28"/>
      <c r="AM1234" s="329"/>
      <c r="AN1234" s="25"/>
      <c r="AO1234" s="24"/>
      <c r="AP1234" s="258"/>
      <c r="AQ1234" s="259"/>
      <c r="AR1234" s="259"/>
      <c r="AS1234" s="259"/>
      <c r="AT1234" s="262"/>
      <c r="AU1234" s="262"/>
      <c r="AV1234" s="262"/>
      <c r="AW1234" s="262"/>
      <c r="AX1234" s="262"/>
      <c r="AY1234" s="262"/>
      <c r="AZ1234" s="262"/>
      <c r="BA1234" s="317"/>
      <c r="BB1234" s="390"/>
    </row>
    <row r="1235" spans="1:54" ht="24.95" customHeight="1">
      <c r="A1235" s="322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28"/>
      <c r="AM1235" s="329"/>
      <c r="AN1235" s="25"/>
      <c r="AO1235" s="24"/>
      <c r="AP1235" s="258"/>
      <c r="AQ1235" s="259"/>
      <c r="AR1235" s="259"/>
      <c r="AS1235" s="259"/>
      <c r="AT1235" s="262"/>
      <c r="AU1235" s="262"/>
      <c r="AV1235" s="262"/>
      <c r="AW1235" s="262"/>
      <c r="AX1235" s="262"/>
      <c r="AY1235" s="262"/>
      <c r="AZ1235" s="262"/>
      <c r="BA1235" s="317"/>
      <c r="BB1235" s="390"/>
    </row>
    <row r="1236" spans="1:54" ht="24.95" customHeight="1">
      <c r="A1236" s="322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28"/>
      <c r="AM1236" s="329"/>
      <c r="AN1236" s="25"/>
      <c r="AO1236" s="24"/>
      <c r="AP1236" s="258"/>
      <c r="AQ1236" s="259"/>
      <c r="AR1236" s="259"/>
      <c r="AS1236" s="259"/>
      <c r="AT1236" s="262"/>
      <c r="AU1236" s="262"/>
      <c r="AV1236" s="262"/>
      <c r="AW1236" s="262"/>
      <c r="AX1236" s="262"/>
      <c r="AY1236" s="262"/>
      <c r="AZ1236" s="262"/>
      <c r="BA1236" s="317"/>
      <c r="BB1236" s="390"/>
    </row>
    <row r="1237" spans="1:54" ht="24.95" customHeight="1">
      <c r="A1237" s="322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28"/>
      <c r="AM1237" s="329"/>
      <c r="AN1237" s="25"/>
      <c r="AO1237" s="24"/>
      <c r="AP1237" s="258"/>
      <c r="AQ1237" s="259"/>
      <c r="AR1237" s="259"/>
      <c r="AS1237" s="259"/>
      <c r="AT1237" s="262"/>
      <c r="AU1237" s="262"/>
      <c r="AV1237" s="262"/>
      <c r="AW1237" s="262"/>
      <c r="AX1237" s="262"/>
      <c r="AY1237" s="262"/>
      <c r="AZ1237" s="262"/>
      <c r="BA1237" s="317"/>
      <c r="BB1237" s="390"/>
    </row>
    <row r="1238" spans="1:54" ht="24.95" customHeight="1">
      <c r="A1238" s="322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28"/>
      <c r="AM1238" s="329"/>
      <c r="AN1238" s="25"/>
      <c r="AO1238" s="24"/>
      <c r="AP1238" s="258"/>
      <c r="AQ1238" s="259"/>
      <c r="AR1238" s="259"/>
      <c r="AS1238" s="259"/>
      <c r="AT1238" s="262"/>
      <c r="AU1238" s="262"/>
      <c r="AV1238" s="262"/>
      <c r="AW1238" s="262"/>
      <c r="AX1238" s="262"/>
      <c r="AY1238" s="262"/>
      <c r="AZ1238" s="262"/>
      <c r="BA1238" s="317"/>
      <c r="BB1238" s="390"/>
    </row>
    <row r="1239" spans="1:54" ht="24.95" customHeight="1">
      <c r="A1239" s="322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28"/>
      <c r="AM1239" s="329"/>
      <c r="AN1239" s="25"/>
      <c r="AO1239" s="24"/>
      <c r="AP1239" s="258"/>
      <c r="AQ1239" s="259"/>
      <c r="AR1239" s="259"/>
      <c r="AS1239" s="259"/>
      <c r="AT1239" s="262"/>
      <c r="AU1239" s="262"/>
      <c r="AV1239" s="262"/>
      <c r="AW1239" s="262"/>
      <c r="AX1239" s="262"/>
      <c r="AY1239" s="262"/>
      <c r="AZ1239" s="262"/>
      <c r="BA1239" s="317"/>
      <c r="BB1239" s="390"/>
    </row>
    <row r="1240" spans="1:54" ht="24.95" customHeight="1">
      <c r="A1240" s="322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28"/>
      <c r="AM1240" s="329"/>
      <c r="AN1240" s="25"/>
      <c r="AO1240" s="24"/>
      <c r="AP1240" s="258"/>
      <c r="AQ1240" s="259"/>
      <c r="AR1240" s="259"/>
      <c r="AS1240" s="259"/>
      <c r="AT1240" s="262"/>
      <c r="AU1240" s="262"/>
      <c r="AV1240" s="262"/>
      <c r="AW1240" s="262"/>
      <c r="AX1240" s="262"/>
      <c r="AY1240" s="262"/>
      <c r="AZ1240" s="262"/>
      <c r="BA1240" s="317"/>
      <c r="BB1240" s="390"/>
    </row>
    <row r="1241" spans="1:54" ht="24.95" customHeight="1">
      <c r="A1241" s="322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28"/>
      <c r="AM1241" s="329"/>
      <c r="AN1241" s="25"/>
      <c r="AO1241" s="24"/>
      <c r="AP1241" s="258"/>
      <c r="AQ1241" s="259"/>
      <c r="AR1241" s="259"/>
      <c r="AS1241" s="259"/>
      <c r="AT1241" s="262"/>
      <c r="AU1241" s="262"/>
      <c r="AV1241" s="262"/>
      <c r="AW1241" s="262"/>
      <c r="AX1241" s="262"/>
      <c r="AY1241" s="262"/>
      <c r="AZ1241" s="262"/>
      <c r="BA1241" s="317"/>
      <c r="BB1241" s="390"/>
    </row>
    <row r="1242" spans="1:54" ht="24.95" customHeight="1">
      <c r="A1242" s="322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28"/>
      <c r="AM1242" s="329"/>
      <c r="AN1242" s="25"/>
      <c r="AO1242" s="24"/>
      <c r="AP1242" s="258"/>
      <c r="AQ1242" s="259"/>
      <c r="AR1242" s="259"/>
      <c r="AS1242" s="259"/>
      <c r="AT1242" s="262"/>
      <c r="AU1242" s="262"/>
      <c r="AV1242" s="262"/>
      <c r="AW1242" s="262"/>
      <c r="AX1242" s="262"/>
      <c r="AY1242" s="262"/>
      <c r="AZ1242" s="262"/>
      <c r="BA1242" s="317"/>
      <c r="BB1242" s="390"/>
    </row>
    <row r="1243" spans="1:54" ht="24.95" customHeight="1">
      <c r="A1243" s="322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28"/>
      <c r="AM1243" s="329"/>
      <c r="AN1243" s="25"/>
      <c r="AO1243" s="24"/>
      <c r="AP1243" s="258"/>
      <c r="AQ1243" s="259"/>
      <c r="AR1243" s="259"/>
      <c r="AS1243" s="259"/>
      <c r="AT1243" s="262"/>
      <c r="AU1243" s="262"/>
      <c r="AV1243" s="262"/>
      <c r="AW1243" s="262"/>
      <c r="AX1243" s="262"/>
      <c r="AY1243" s="262"/>
      <c r="AZ1243" s="262"/>
      <c r="BA1243" s="317"/>
      <c r="BB1243" s="390"/>
    </row>
    <row r="1244" spans="1:54" ht="24.95" customHeight="1">
      <c r="A1244" s="322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28"/>
      <c r="AM1244" s="329"/>
      <c r="AN1244" s="25"/>
      <c r="AO1244" s="24"/>
      <c r="AP1244" s="258"/>
      <c r="AQ1244" s="259"/>
      <c r="AR1244" s="259"/>
      <c r="AS1244" s="259"/>
      <c r="AT1244" s="262"/>
      <c r="AU1244" s="262"/>
      <c r="AV1244" s="262"/>
      <c r="AW1244" s="262"/>
      <c r="AX1244" s="262"/>
      <c r="AY1244" s="262"/>
      <c r="AZ1244" s="262"/>
      <c r="BA1244" s="317"/>
      <c r="BB1244" s="390"/>
    </row>
    <row r="1245" spans="1:54" ht="24.95" customHeight="1">
      <c r="A1245" s="322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28"/>
      <c r="AM1245" s="329"/>
      <c r="AN1245" s="25"/>
      <c r="AO1245" s="24"/>
      <c r="AP1245" s="258"/>
      <c r="AQ1245" s="259"/>
      <c r="AR1245" s="259"/>
      <c r="AS1245" s="259"/>
      <c r="AT1245" s="262"/>
      <c r="AU1245" s="262"/>
      <c r="AV1245" s="262"/>
      <c r="AW1245" s="262"/>
      <c r="AX1245" s="262"/>
      <c r="AY1245" s="262"/>
      <c r="AZ1245" s="262"/>
      <c r="BA1245" s="317"/>
      <c r="BB1245" s="390"/>
    </row>
    <row r="1246" spans="1:54" ht="24.95" customHeight="1">
      <c r="A1246" s="322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28"/>
      <c r="AM1246" s="329"/>
      <c r="AN1246" s="25"/>
      <c r="AO1246" s="24"/>
      <c r="AP1246" s="258"/>
      <c r="AQ1246" s="259"/>
      <c r="AR1246" s="259"/>
      <c r="AS1246" s="259"/>
      <c r="AT1246" s="262"/>
      <c r="AU1246" s="262"/>
      <c r="AV1246" s="262"/>
      <c r="AW1246" s="262"/>
      <c r="AX1246" s="262"/>
      <c r="AY1246" s="262"/>
      <c r="AZ1246" s="262"/>
      <c r="BA1246" s="317"/>
      <c r="BB1246" s="390"/>
    </row>
    <row r="1247" spans="1:54" ht="24.95" customHeight="1">
      <c r="A1247" s="322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28"/>
      <c r="AM1247" s="329"/>
      <c r="AN1247" s="25"/>
      <c r="AO1247" s="24"/>
      <c r="AP1247" s="258"/>
      <c r="AQ1247" s="259"/>
      <c r="AR1247" s="259"/>
      <c r="AS1247" s="259"/>
      <c r="AT1247" s="262"/>
      <c r="AU1247" s="262"/>
      <c r="AV1247" s="262"/>
      <c r="AW1247" s="262"/>
      <c r="AX1247" s="262"/>
      <c r="AY1247" s="262"/>
      <c r="AZ1247" s="262"/>
      <c r="BA1247" s="317"/>
      <c r="BB1247" s="390"/>
    </row>
    <row r="1248" spans="1:54" ht="24.95" customHeight="1">
      <c r="A1248" s="322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28"/>
      <c r="AM1248" s="329"/>
      <c r="AN1248" s="25"/>
      <c r="AO1248" s="24"/>
      <c r="AP1248" s="258"/>
      <c r="AQ1248" s="259"/>
      <c r="AR1248" s="259"/>
      <c r="AS1248" s="259"/>
      <c r="AT1248" s="262"/>
      <c r="AU1248" s="262"/>
      <c r="AV1248" s="262"/>
      <c r="AW1248" s="262"/>
      <c r="AX1248" s="262"/>
      <c r="AY1248" s="262"/>
      <c r="AZ1248" s="262"/>
      <c r="BA1248" s="317"/>
      <c r="BB1248" s="390"/>
    </row>
    <row r="1249" spans="1:54" ht="24.95" customHeight="1">
      <c r="A1249" s="322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28"/>
      <c r="AM1249" s="329"/>
      <c r="AN1249" s="25"/>
      <c r="AO1249" s="24"/>
      <c r="AP1249" s="258"/>
      <c r="AQ1249" s="259"/>
      <c r="AR1249" s="259"/>
      <c r="AS1249" s="259"/>
      <c r="AT1249" s="262"/>
      <c r="AU1249" s="262"/>
      <c r="AV1249" s="262"/>
      <c r="AW1249" s="262"/>
      <c r="AX1249" s="262"/>
      <c r="AY1249" s="262"/>
      <c r="AZ1249" s="262"/>
      <c r="BA1249" s="317"/>
      <c r="BB1249" s="390"/>
    </row>
    <row r="1250" spans="1:54" ht="24.95" customHeight="1">
      <c r="A1250" s="322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28"/>
      <c r="AM1250" s="329"/>
      <c r="AN1250" s="25"/>
      <c r="AO1250" s="24"/>
      <c r="AP1250" s="258"/>
      <c r="AQ1250" s="259"/>
      <c r="AR1250" s="259"/>
      <c r="AS1250" s="259"/>
      <c r="AT1250" s="262"/>
      <c r="AU1250" s="262"/>
      <c r="AV1250" s="262"/>
      <c r="AW1250" s="262"/>
      <c r="AX1250" s="262"/>
      <c r="AY1250" s="262"/>
      <c r="AZ1250" s="262"/>
      <c r="BA1250" s="317"/>
      <c r="BB1250" s="390"/>
    </row>
    <row r="1251" spans="1:54" ht="24.95" customHeight="1">
      <c r="A1251" s="322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28"/>
      <c r="AM1251" s="329"/>
      <c r="AN1251" s="25"/>
      <c r="AO1251" s="24"/>
      <c r="AP1251" s="258"/>
      <c r="AQ1251" s="259"/>
      <c r="AR1251" s="259"/>
      <c r="AS1251" s="259"/>
      <c r="AT1251" s="262"/>
      <c r="AU1251" s="262"/>
      <c r="AV1251" s="262"/>
      <c r="AW1251" s="262"/>
      <c r="AX1251" s="262"/>
      <c r="AY1251" s="262"/>
      <c r="AZ1251" s="262"/>
      <c r="BA1251" s="317"/>
      <c r="BB1251" s="390"/>
    </row>
    <row r="1252" spans="1:54" ht="24.95" customHeight="1">
      <c r="A1252" s="322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28"/>
      <c r="AM1252" s="329"/>
      <c r="AN1252" s="25"/>
      <c r="AO1252" s="24"/>
      <c r="AP1252" s="258"/>
      <c r="AQ1252" s="259"/>
      <c r="AR1252" s="259"/>
      <c r="AS1252" s="259"/>
      <c r="AT1252" s="262"/>
      <c r="AU1252" s="262"/>
      <c r="AV1252" s="262"/>
      <c r="AW1252" s="262"/>
      <c r="AX1252" s="262"/>
      <c r="AY1252" s="262"/>
      <c r="AZ1252" s="262"/>
      <c r="BA1252" s="317"/>
      <c r="BB1252" s="390"/>
    </row>
    <row r="1253" spans="1:54" ht="24.95" customHeight="1">
      <c r="A1253" s="322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28"/>
      <c r="AM1253" s="329"/>
      <c r="AN1253" s="25"/>
      <c r="AO1253" s="24"/>
      <c r="AP1253" s="258"/>
      <c r="AQ1253" s="259"/>
      <c r="AR1253" s="259"/>
      <c r="AS1253" s="259"/>
      <c r="AT1253" s="262"/>
      <c r="AU1253" s="262"/>
      <c r="AV1253" s="262"/>
      <c r="AW1253" s="262"/>
      <c r="AX1253" s="262"/>
      <c r="AY1253" s="262"/>
      <c r="AZ1253" s="262"/>
      <c r="BA1253" s="317"/>
      <c r="BB1253" s="390"/>
    </row>
    <row r="1254" spans="1:54" ht="24.95" customHeight="1">
      <c r="A1254" s="322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28"/>
      <c r="AM1254" s="329"/>
      <c r="AN1254" s="25"/>
      <c r="AO1254" s="24"/>
      <c r="AP1254" s="258"/>
      <c r="AQ1254" s="259"/>
      <c r="AR1254" s="259"/>
      <c r="AS1254" s="259"/>
      <c r="AT1254" s="262"/>
      <c r="AU1254" s="262"/>
      <c r="AV1254" s="262"/>
      <c r="AW1254" s="262"/>
      <c r="AX1254" s="262"/>
      <c r="AY1254" s="262"/>
      <c r="AZ1254" s="262"/>
      <c r="BA1254" s="317"/>
      <c r="BB1254" s="390"/>
    </row>
    <row r="1255" spans="1:54" ht="24.95" customHeight="1">
      <c r="A1255" s="322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28"/>
      <c r="AM1255" s="329"/>
      <c r="AN1255" s="25"/>
      <c r="AO1255" s="24"/>
      <c r="AP1255" s="258"/>
      <c r="AQ1255" s="259"/>
      <c r="AR1255" s="259"/>
      <c r="AS1255" s="259"/>
      <c r="AT1255" s="262"/>
      <c r="AU1255" s="262"/>
      <c r="AV1255" s="262"/>
      <c r="AW1255" s="262"/>
      <c r="AX1255" s="262"/>
      <c r="AY1255" s="262"/>
      <c r="AZ1255" s="262"/>
      <c r="BA1255" s="317"/>
      <c r="BB1255" s="390"/>
    </row>
    <row r="1256" spans="1:54" ht="24.95" customHeight="1">
      <c r="A1256" s="322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28"/>
      <c r="AM1256" s="329"/>
      <c r="AN1256" s="25"/>
      <c r="AO1256" s="24"/>
      <c r="AP1256" s="258"/>
      <c r="AQ1256" s="259"/>
      <c r="AR1256" s="259"/>
      <c r="AS1256" s="259"/>
      <c r="AT1256" s="262"/>
      <c r="AU1256" s="262"/>
      <c r="AV1256" s="262"/>
      <c r="AW1256" s="262"/>
      <c r="AX1256" s="262"/>
      <c r="AY1256" s="262"/>
      <c r="AZ1256" s="262"/>
      <c r="BA1256" s="317"/>
      <c r="BB1256" s="390"/>
    </row>
    <row r="1257" spans="1:54" ht="24.95" customHeight="1">
      <c r="A1257" s="322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28"/>
      <c r="AM1257" s="329"/>
      <c r="AN1257" s="25"/>
      <c r="AO1257" s="24"/>
      <c r="AP1257" s="258"/>
      <c r="AQ1257" s="259"/>
      <c r="AR1257" s="259"/>
      <c r="AS1257" s="259"/>
      <c r="AT1257" s="262"/>
      <c r="AU1257" s="262"/>
      <c r="AV1257" s="262"/>
      <c r="AW1257" s="262"/>
      <c r="AX1257" s="262"/>
      <c r="AY1257" s="262"/>
      <c r="AZ1257" s="262"/>
      <c r="BA1257" s="317"/>
      <c r="BB1257" s="390"/>
    </row>
    <row r="1258" spans="1:54" ht="24.95" customHeight="1">
      <c r="A1258" s="322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28"/>
      <c r="AM1258" s="329"/>
      <c r="AN1258" s="25"/>
      <c r="AO1258" s="24"/>
      <c r="AP1258" s="258"/>
      <c r="AQ1258" s="259"/>
      <c r="AR1258" s="259"/>
      <c r="AS1258" s="259"/>
      <c r="AT1258" s="262"/>
      <c r="AU1258" s="262"/>
      <c r="AV1258" s="262"/>
      <c r="AW1258" s="262"/>
      <c r="AX1258" s="262"/>
      <c r="AY1258" s="262"/>
      <c r="AZ1258" s="262"/>
      <c r="BA1258" s="317"/>
      <c r="BB1258" s="390"/>
    </row>
    <row r="1259" spans="1:54" ht="24.95" customHeight="1">
      <c r="A1259" s="322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28"/>
      <c r="AM1259" s="329"/>
      <c r="AN1259" s="25"/>
      <c r="AO1259" s="24"/>
      <c r="AP1259" s="258"/>
      <c r="AQ1259" s="259"/>
      <c r="AR1259" s="259"/>
      <c r="AS1259" s="259"/>
      <c r="AT1259" s="262"/>
      <c r="AU1259" s="262"/>
      <c r="AV1259" s="262"/>
      <c r="AW1259" s="262"/>
      <c r="AX1259" s="262"/>
      <c r="AY1259" s="262"/>
      <c r="AZ1259" s="262"/>
      <c r="BA1259" s="317"/>
      <c r="BB1259" s="390"/>
    </row>
    <row r="1260" spans="1:54" ht="24.95" customHeight="1">
      <c r="A1260" s="322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28"/>
      <c r="AM1260" s="329"/>
      <c r="AN1260" s="25"/>
      <c r="AO1260" s="24"/>
      <c r="AP1260" s="258"/>
      <c r="AQ1260" s="259"/>
      <c r="AR1260" s="259"/>
      <c r="AS1260" s="259"/>
      <c r="AT1260" s="262"/>
      <c r="AU1260" s="262"/>
      <c r="AV1260" s="262"/>
      <c r="AW1260" s="262"/>
      <c r="AX1260" s="262"/>
      <c r="AY1260" s="262"/>
      <c r="AZ1260" s="262"/>
      <c r="BA1260" s="317"/>
      <c r="BB1260" s="390"/>
    </row>
    <row r="1261" spans="1:54" ht="24.95" customHeight="1">
      <c r="A1261" s="322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28"/>
      <c r="AM1261" s="329"/>
      <c r="AN1261" s="25"/>
      <c r="AO1261" s="24"/>
      <c r="AP1261" s="258"/>
      <c r="AQ1261" s="259"/>
      <c r="AR1261" s="259"/>
      <c r="AS1261" s="259"/>
      <c r="AT1261" s="262"/>
      <c r="AU1261" s="262"/>
      <c r="AV1261" s="262"/>
      <c r="AW1261" s="262"/>
      <c r="AX1261" s="262"/>
      <c r="AY1261" s="262"/>
      <c r="AZ1261" s="262"/>
      <c r="BA1261" s="317"/>
      <c r="BB1261" s="390"/>
    </row>
    <row r="1262" spans="1:54" ht="24.95" customHeight="1">
      <c r="A1262" s="322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28"/>
      <c r="AM1262" s="329"/>
      <c r="AN1262" s="25"/>
      <c r="AO1262" s="24"/>
      <c r="AP1262" s="258"/>
      <c r="AQ1262" s="259"/>
      <c r="AR1262" s="259"/>
      <c r="AS1262" s="259"/>
      <c r="AT1262" s="262"/>
      <c r="AU1262" s="262"/>
      <c r="AV1262" s="262"/>
      <c r="AW1262" s="262"/>
      <c r="AX1262" s="262"/>
      <c r="AY1262" s="262"/>
      <c r="AZ1262" s="262"/>
      <c r="BA1262" s="317"/>
      <c r="BB1262" s="390"/>
    </row>
    <row r="1263" spans="1:54" ht="24.95" customHeight="1">
      <c r="A1263" s="322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28"/>
      <c r="AM1263" s="329"/>
      <c r="AN1263" s="25"/>
      <c r="AO1263" s="24"/>
      <c r="AP1263" s="258"/>
      <c r="AQ1263" s="259"/>
      <c r="AR1263" s="259"/>
      <c r="AS1263" s="259"/>
      <c r="AT1263" s="262"/>
      <c r="AU1263" s="262"/>
      <c r="AV1263" s="262"/>
      <c r="AW1263" s="262"/>
      <c r="AX1263" s="262"/>
      <c r="AY1263" s="262"/>
      <c r="AZ1263" s="262"/>
      <c r="BA1263" s="317"/>
      <c r="BB1263" s="390"/>
    </row>
    <row r="1264" spans="1:54" ht="24.95" customHeight="1">
      <c r="A1264" s="322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28"/>
      <c r="AM1264" s="329"/>
      <c r="AN1264" s="25"/>
      <c r="AO1264" s="24"/>
      <c r="AP1264" s="258"/>
      <c r="AQ1264" s="259"/>
      <c r="AR1264" s="259"/>
      <c r="AS1264" s="259"/>
      <c r="AT1264" s="262"/>
      <c r="AU1264" s="262"/>
      <c r="AV1264" s="262"/>
      <c r="AW1264" s="262"/>
      <c r="AX1264" s="262"/>
      <c r="AY1264" s="262"/>
      <c r="AZ1264" s="262"/>
      <c r="BA1264" s="317"/>
      <c r="BB1264" s="390"/>
    </row>
    <row r="1265" spans="1:54" ht="24.95" customHeight="1">
      <c r="A1265" s="322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28"/>
      <c r="AM1265" s="329"/>
      <c r="AN1265" s="25"/>
      <c r="AO1265" s="24"/>
      <c r="AP1265" s="258"/>
      <c r="AQ1265" s="259"/>
      <c r="AR1265" s="259"/>
      <c r="AS1265" s="259"/>
      <c r="AT1265" s="262"/>
      <c r="AU1265" s="262"/>
      <c r="AV1265" s="262"/>
      <c r="AW1265" s="262"/>
      <c r="AX1265" s="262"/>
      <c r="AY1265" s="262"/>
      <c r="AZ1265" s="262"/>
      <c r="BA1265" s="317"/>
      <c r="BB1265" s="390"/>
    </row>
    <row r="1266" spans="1:54" ht="24.95" customHeight="1">
      <c r="A1266" s="322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28"/>
      <c r="AM1266" s="329"/>
      <c r="AN1266" s="25"/>
      <c r="AO1266" s="24"/>
      <c r="AP1266" s="258"/>
      <c r="AQ1266" s="259"/>
      <c r="AR1266" s="259"/>
      <c r="AS1266" s="259"/>
      <c r="AT1266" s="262"/>
      <c r="AU1266" s="262"/>
      <c r="AV1266" s="262"/>
      <c r="AW1266" s="262"/>
      <c r="AX1266" s="262"/>
      <c r="AY1266" s="262"/>
      <c r="AZ1266" s="262"/>
      <c r="BA1266" s="317"/>
      <c r="BB1266" s="390"/>
    </row>
    <row r="1267" spans="1:54" ht="24.95" customHeight="1">
      <c r="A1267" s="322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28"/>
      <c r="AM1267" s="329"/>
      <c r="AN1267" s="25"/>
      <c r="AO1267" s="24"/>
      <c r="AP1267" s="258"/>
      <c r="AQ1267" s="259"/>
      <c r="AR1267" s="259"/>
      <c r="AS1267" s="259"/>
      <c r="AT1267" s="262"/>
      <c r="AU1267" s="262"/>
      <c r="AV1267" s="262"/>
      <c r="AW1267" s="262"/>
      <c r="AX1267" s="262"/>
      <c r="AY1267" s="262"/>
      <c r="AZ1267" s="262"/>
      <c r="BA1267" s="317"/>
      <c r="BB1267" s="390"/>
    </row>
    <row r="1268" spans="1:54" ht="24.95" customHeight="1">
      <c r="A1268" s="322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28"/>
      <c r="AM1268" s="329"/>
      <c r="AN1268" s="25"/>
      <c r="AO1268" s="24"/>
      <c r="AP1268" s="258"/>
      <c r="AQ1268" s="259"/>
      <c r="AR1268" s="259"/>
      <c r="AS1268" s="259"/>
      <c r="AT1268" s="262"/>
      <c r="AU1268" s="262"/>
      <c r="AV1268" s="262"/>
      <c r="AW1268" s="262"/>
      <c r="AX1268" s="262"/>
      <c r="AY1268" s="262"/>
      <c r="AZ1268" s="262"/>
      <c r="BA1268" s="317"/>
      <c r="BB1268" s="390"/>
    </row>
    <row r="1269" spans="1:54" ht="24.95" customHeight="1">
      <c r="A1269" s="322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28"/>
      <c r="AM1269" s="329"/>
      <c r="AN1269" s="25"/>
      <c r="AO1269" s="24"/>
      <c r="AP1269" s="258"/>
      <c r="AQ1269" s="259"/>
      <c r="AR1269" s="259"/>
      <c r="AS1269" s="259"/>
      <c r="AT1269" s="262"/>
      <c r="AU1269" s="262"/>
      <c r="AV1269" s="262"/>
      <c r="AW1269" s="262"/>
      <c r="AX1269" s="262"/>
      <c r="AY1269" s="262"/>
      <c r="AZ1269" s="262"/>
      <c r="BA1269" s="317"/>
      <c r="BB1269" s="390"/>
    </row>
    <row r="1270" spans="1:54" ht="24.95" customHeight="1">
      <c r="A1270" s="322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28"/>
      <c r="AM1270" s="329"/>
      <c r="AN1270" s="25"/>
      <c r="AO1270" s="24"/>
      <c r="AP1270" s="258"/>
      <c r="AQ1270" s="259"/>
      <c r="AR1270" s="259"/>
      <c r="AS1270" s="259"/>
      <c r="AT1270" s="262"/>
      <c r="AU1270" s="262"/>
      <c r="AV1270" s="262"/>
      <c r="AW1270" s="262"/>
      <c r="AX1270" s="262"/>
      <c r="AY1270" s="262"/>
      <c r="AZ1270" s="262"/>
      <c r="BA1270" s="317"/>
      <c r="BB1270" s="390"/>
    </row>
    <row r="1271" spans="1:54" ht="24.95" customHeight="1">
      <c r="A1271" s="322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28"/>
      <c r="AM1271" s="329"/>
      <c r="AN1271" s="25"/>
      <c r="AO1271" s="24"/>
      <c r="AP1271" s="258"/>
      <c r="AQ1271" s="259"/>
      <c r="AR1271" s="259"/>
      <c r="AS1271" s="259"/>
      <c r="AT1271" s="262"/>
      <c r="AU1271" s="262"/>
      <c r="AV1271" s="262"/>
      <c r="AW1271" s="262"/>
      <c r="AX1271" s="262"/>
      <c r="AY1271" s="262"/>
      <c r="AZ1271" s="262"/>
      <c r="BA1271" s="317"/>
      <c r="BB1271" s="390"/>
    </row>
    <row r="1272" spans="1:54" ht="24.95" customHeight="1">
      <c r="A1272" s="322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28"/>
      <c r="AM1272" s="329"/>
      <c r="AN1272" s="25"/>
      <c r="AO1272" s="24"/>
      <c r="AP1272" s="258"/>
      <c r="AQ1272" s="259"/>
      <c r="AR1272" s="259"/>
      <c r="AS1272" s="259"/>
      <c r="AT1272" s="262"/>
      <c r="AU1272" s="262"/>
      <c r="AV1272" s="262"/>
      <c r="AW1272" s="262"/>
      <c r="AX1272" s="262"/>
      <c r="AY1272" s="262"/>
      <c r="AZ1272" s="262"/>
      <c r="BA1272" s="317"/>
      <c r="BB1272" s="390"/>
    </row>
    <row r="1273" spans="1:54" ht="24.95" customHeight="1">
      <c r="A1273" s="322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28"/>
      <c r="AM1273" s="329"/>
      <c r="AN1273" s="25"/>
      <c r="AO1273" s="24"/>
      <c r="AP1273" s="258"/>
      <c r="AQ1273" s="259"/>
      <c r="AR1273" s="259"/>
      <c r="AS1273" s="259"/>
      <c r="AT1273" s="262"/>
      <c r="AU1273" s="262"/>
      <c r="AV1273" s="262"/>
      <c r="AW1273" s="262"/>
      <c r="AX1273" s="262"/>
      <c r="AY1273" s="262"/>
      <c r="AZ1273" s="262"/>
      <c r="BA1273" s="317"/>
      <c r="BB1273" s="390"/>
    </row>
    <row r="1274" spans="1:54" ht="24.95" customHeight="1">
      <c r="A1274" s="322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28"/>
      <c r="AM1274" s="329"/>
      <c r="AN1274" s="25"/>
      <c r="AO1274" s="24"/>
      <c r="AP1274" s="258"/>
      <c r="AQ1274" s="259"/>
      <c r="AR1274" s="259"/>
      <c r="AS1274" s="259"/>
      <c r="AT1274" s="262"/>
      <c r="AU1274" s="262"/>
      <c r="AV1274" s="262"/>
      <c r="AW1274" s="262"/>
      <c r="AX1274" s="262"/>
      <c r="AY1274" s="262"/>
      <c r="AZ1274" s="262"/>
      <c r="BA1274" s="317"/>
      <c r="BB1274" s="390"/>
    </row>
    <row r="1275" spans="1:54" ht="24.95" customHeight="1">
      <c r="A1275" s="322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28"/>
      <c r="AM1275" s="329"/>
      <c r="AN1275" s="25"/>
      <c r="AO1275" s="24"/>
      <c r="AP1275" s="258"/>
      <c r="AQ1275" s="259"/>
      <c r="AR1275" s="259"/>
      <c r="AS1275" s="259"/>
      <c r="AT1275" s="262"/>
      <c r="AU1275" s="262"/>
      <c r="AV1275" s="262"/>
      <c r="AW1275" s="262"/>
      <c r="AX1275" s="262"/>
      <c r="AY1275" s="262"/>
      <c r="AZ1275" s="262"/>
      <c r="BA1275" s="317"/>
      <c r="BB1275" s="390"/>
    </row>
    <row r="1276" spans="1:54" ht="24.95" customHeight="1">
      <c r="A1276" s="322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28"/>
      <c r="AM1276" s="329"/>
      <c r="AN1276" s="25"/>
      <c r="AO1276" s="24"/>
      <c r="AP1276" s="258"/>
      <c r="AQ1276" s="259"/>
      <c r="AR1276" s="259"/>
      <c r="AS1276" s="259"/>
      <c r="AT1276" s="262"/>
      <c r="AU1276" s="262"/>
      <c r="AV1276" s="262"/>
      <c r="AW1276" s="262"/>
      <c r="AX1276" s="262"/>
      <c r="AY1276" s="262"/>
      <c r="AZ1276" s="262"/>
      <c r="BA1276" s="317"/>
      <c r="BB1276" s="390"/>
    </row>
    <row r="1277" spans="1:54" ht="24.95" customHeight="1">
      <c r="A1277" s="322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28"/>
      <c r="AM1277" s="329"/>
      <c r="AN1277" s="25"/>
      <c r="AO1277" s="24"/>
      <c r="AP1277" s="258"/>
      <c r="AQ1277" s="259"/>
      <c r="AR1277" s="259"/>
      <c r="AS1277" s="259"/>
      <c r="AT1277" s="262"/>
      <c r="AU1277" s="262"/>
      <c r="AV1277" s="262"/>
      <c r="AW1277" s="262"/>
      <c r="AX1277" s="262"/>
      <c r="AY1277" s="262"/>
      <c r="AZ1277" s="262"/>
      <c r="BA1277" s="317"/>
      <c r="BB1277" s="390"/>
    </row>
    <row r="1278" spans="1:54" ht="24.95" customHeight="1">
      <c r="A1278" s="322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28"/>
      <c r="AM1278" s="329"/>
      <c r="AN1278" s="25"/>
      <c r="AO1278" s="24"/>
      <c r="AP1278" s="258"/>
      <c r="AQ1278" s="259"/>
      <c r="AR1278" s="259"/>
      <c r="AS1278" s="259"/>
      <c r="AT1278" s="262"/>
      <c r="AU1278" s="262"/>
      <c r="AV1278" s="262"/>
      <c r="AW1278" s="262"/>
      <c r="AX1278" s="262"/>
      <c r="AY1278" s="262"/>
      <c r="AZ1278" s="262"/>
      <c r="BA1278" s="317"/>
      <c r="BB1278" s="390"/>
    </row>
    <row r="1279" spans="1:54" ht="24.95" customHeight="1">
      <c r="A1279" s="322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28"/>
      <c r="AM1279" s="329"/>
      <c r="AN1279" s="25"/>
      <c r="AO1279" s="24"/>
      <c r="AP1279" s="258"/>
      <c r="AQ1279" s="259"/>
      <c r="AR1279" s="259"/>
      <c r="AS1279" s="259"/>
      <c r="AT1279" s="262"/>
      <c r="AU1279" s="262"/>
      <c r="AV1279" s="262"/>
      <c r="AW1279" s="262"/>
      <c r="AX1279" s="262"/>
      <c r="AY1279" s="262"/>
      <c r="AZ1279" s="262"/>
      <c r="BA1279" s="317"/>
      <c r="BB1279" s="390"/>
    </row>
    <row r="1280" spans="1:54" ht="24.95" customHeight="1">
      <c r="A1280" s="322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28"/>
      <c r="AM1280" s="329"/>
      <c r="AN1280" s="25"/>
      <c r="AO1280" s="24"/>
      <c r="AP1280" s="258"/>
      <c r="AQ1280" s="259"/>
      <c r="AR1280" s="259"/>
      <c r="AS1280" s="259"/>
      <c r="AT1280" s="262"/>
      <c r="AU1280" s="262"/>
      <c r="AV1280" s="262"/>
      <c r="AW1280" s="262"/>
      <c r="AX1280" s="262"/>
      <c r="AY1280" s="262"/>
      <c r="AZ1280" s="262"/>
      <c r="BA1280" s="317"/>
      <c r="BB1280" s="390"/>
    </row>
    <row r="1281" spans="1:54" ht="24.95" customHeight="1">
      <c r="A1281" s="322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28"/>
      <c r="AM1281" s="329"/>
      <c r="AN1281" s="25"/>
      <c r="AO1281" s="24"/>
      <c r="AP1281" s="258"/>
      <c r="AQ1281" s="259"/>
      <c r="AR1281" s="259"/>
      <c r="AS1281" s="259"/>
      <c r="AT1281" s="262"/>
      <c r="AU1281" s="262"/>
      <c r="AV1281" s="262"/>
      <c r="AW1281" s="262"/>
      <c r="AX1281" s="262"/>
      <c r="AY1281" s="262"/>
      <c r="AZ1281" s="262"/>
      <c r="BA1281" s="317"/>
      <c r="BB1281" s="390"/>
    </row>
    <row r="1282" spans="1:54" ht="24.95" customHeight="1">
      <c r="A1282" s="322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28"/>
      <c r="AM1282" s="329"/>
      <c r="AN1282" s="25"/>
      <c r="AO1282" s="24"/>
      <c r="AP1282" s="258"/>
      <c r="AQ1282" s="259"/>
      <c r="AR1282" s="259"/>
      <c r="AS1282" s="259"/>
      <c r="AT1282" s="262"/>
      <c r="AU1282" s="262"/>
      <c r="AV1282" s="262"/>
      <c r="AW1282" s="262"/>
      <c r="AX1282" s="262"/>
      <c r="AY1282" s="262"/>
      <c r="AZ1282" s="262"/>
      <c r="BA1282" s="317"/>
      <c r="BB1282" s="390"/>
    </row>
    <row r="1283" spans="1:54" ht="24.95" customHeight="1">
      <c r="A1283" s="322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28"/>
      <c r="AM1283" s="329"/>
      <c r="AN1283" s="25"/>
      <c r="AO1283" s="24"/>
      <c r="AP1283" s="258"/>
      <c r="AQ1283" s="259"/>
      <c r="AR1283" s="259"/>
      <c r="AS1283" s="259"/>
      <c r="AT1283" s="262"/>
      <c r="AU1283" s="262"/>
      <c r="AV1283" s="262"/>
      <c r="AW1283" s="262"/>
      <c r="AX1283" s="262"/>
      <c r="AY1283" s="262"/>
      <c r="AZ1283" s="262"/>
      <c r="BA1283" s="317"/>
      <c r="BB1283" s="390"/>
    </row>
    <row r="1284" spans="1:54" ht="24.95" customHeight="1">
      <c r="A1284" s="322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28"/>
      <c r="AM1284" s="329"/>
      <c r="AN1284" s="25"/>
      <c r="AO1284" s="24"/>
      <c r="AP1284" s="258"/>
      <c r="AQ1284" s="259"/>
      <c r="AR1284" s="259"/>
      <c r="AS1284" s="259"/>
      <c r="AT1284" s="262"/>
      <c r="AU1284" s="262"/>
      <c r="AV1284" s="262"/>
      <c r="AW1284" s="262"/>
      <c r="AX1284" s="262"/>
      <c r="AY1284" s="262"/>
      <c r="AZ1284" s="262"/>
      <c r="BA1284" s="317"/>
      <c r="BB1284" s="390"/>
    </row>
    <row r="1285" spans="1:54" ht="24.95" customHeight="1">
      <c r="A1285" s="322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28"/>
      <c r="AM1285" s="329"/>
      <c r="AN1285" s="25"/>
      <c r="AO1285" s="24"/>
      <c r="AP1285" s="258"/>
      <c r="AQ1285" s="259"/>
      <c r="AR1285" s="259"/>
      <c r="AS1285" s="259"/>
      <c r="AT1285" s="262"/>
      <c r="AU1285" s="262"/>
      <c r="AV1285" s="262"/>
      <c r="AW1285" s="262"/>
      <c r="AX1285" s="262"/>
      <c r="AY1285" s="262"/>
      <c r="AZ1285" s="262"/>
      <c r="BA1285" s="317"/>
      <c r="BB1285" s="390"/>
    </row>
    <row r="1286" spans="1:54" ht="24.95" customHeight="1">
      <c r="A1286" s="322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28"/>
      <c r="AM1286" s="329"/>
      <c r="AN1286" s="25"/>
      <c r="AO1286" s="24"/>
      <c r="AP1286" s="258"/>
      <c r="AQ1286" s="259"/>
      <c r="AR1286" s="259"/>
      <c r="AS1286" s="259"/>
      <c r="AT1286" s="262"/>
      <c r="AU1286" s="262"/>
      <c r="AV1286" s="262"/>
      <c r="AW1286" s="262"/>
      <c r="AX1286" s="262"/>
      <c r="AY1286" s="262"/>
      <c r="AZ1286" s="262"/>
      <c r="BA1286" s="317"/>
      <c r="BB1286" s="390"/>
    </row>
    <row r="1287" spans="1:54" ht="24.95" customHeight="1">
      <c r="A1287" s="322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28"/>
      <c r="AM1287" s="329"/>
      <c r="AN1287" s="25"/>
      <c r="AO1287" s="24"/>
      <c r="AP1287" s="258"/>
      <c r="AQ1287" s="259"/>
      <c r="AR1287" s="259"/>
      <c r="AS1287" s="259"/>
      <c r="AT1287" s="262"/>
      <c r="AU1287" s="262"/>
      <c r="AV1287" s="262"/>
      <c r="AW1287" s="262"/>
      <c r="AX1287" s="262"/>
      <c r="AY1287" s="262"/>
      <c r="AZ1287" s="262"/>
      <c r="BA1287" s="317"/>
      <c r="BB1287" s="390"/>
    </row>
    <row r="1288" spans="1:54" ht="24.95" customHeight="1">
      <c r="A1288" s="322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28"/>
      <c r="AM1288" s="329"/>
      <c r="AN1288" s="25"/>
      <c r="AO1288" s="24"/>
      <c r="AP1288" s="258"/>
      <c r="AQ1288" s="259"/>
      <c r="AR1288" s="259"/>
      <c r="AS1288" s="259"/>
      <c r="AT1288" s="262"/>
      <c r="AU1288" s="262"/>
      <c r="AV1288" s="262"/>
      <c r="AW1288" s="262"/>
      <c r="AX1288" s="262"/>
      <c r="AY1288" s="262"/>
      <c r="AZ1288" s="262"/>
      <c r="BA1288" s="317"/>
      <c r="BB1288" s="390"/>
    </row>
    <row r="1289" spans="1:54" ht="24.95" customHeight="1">
      <c r="A1289" s="322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28"/>
      <c r="AM1289" s="329"/>
      <c r="AN1289" s="25"/>
      <c r="AO1289" s="24"/>
      <c r="AP1289" s="258"/>
      <c r="AQ1289" s="259"/>
      <c r="AR1289" s="259"/>
      <c r="AS1289" s="259"/>
      <c r="AT1289" s="262"/>
      <c r="AU1289" s="262"/>
      <c r="AV1289" s="262"/>
      <c r="AW1289" s="262"/>
      <c r="AX1289" s="262"/>
      <c r="AY1289" s="262"/>
      <c r="AZ1289" s="262"/>
      <c r="BA1289" s="317"/>
      <c r="BB1289" s="390"/>
    </row>
    <row r="1290" spans="1:54" ht="24.95" customHeight="1">
      <c r="A1290" s="322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28"/>
      <c r="AM1290" s="329"/>
      <c r="AN1290" s="25"/>
      <c r="AO1290" s="24"/>
      <c r="AP1290" s="258"/>
      <c r="AQ1290" s="259"/>
      <c r="AR1290" s="259"/>
      <c r="AS1290" s="259"/>
      <c r="AT1290" s="262"/>
      <c r="AU1290" s="262"/>
      <c r="AV1290" s="262"/>
      <c r="AW1290" s="262"/>
      <c r="AX1290" s="262"/>
      <c r="AY1290" s="262"/>
      <c r="AZ1290" s="262"/>
      <c r="BA1290" s="317"/>
      <c r="BB1290" s="390"/>
    </row>
    <row r="1291" spans="1:54" ht="24.95" customHeight="1">
      <c r="A1291" s="322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28"/>
      <c r="AM1291" s="329"/>
      <c r="AN1291" s="25"/>
      <c r="AO1291" s="24"/>
      <c r="AP1291" s="258"/>
      <c r="AQ1291" s="259"/>
      <c r="AR1291" s="259"/>
      <c r="AS1291" s="259"/>
      <c r="AT1291" s="262"/>
      <c r="AU1291" s="262"/>
      <c r="AV1291" s="262"/>
      <c r="AW1291" s="262"/>
      <c r="AX1291" s="262"/>
      <c r="AY1291" s="262"/>
      <c r="AZ1291" s="262"/>
      <c r="BA1291" s="317"/>
      <c r="BB1291" s="390"/>
    </row>
    <row r="1292" spans="1:54" ht="24.95" customHeight="1">
      <c r="A1292" s="322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28"/>
      <c r="AM1292" s="329"/>
      <c r="AN1292" s="25"/>
      <c r="AO1292" s="24"/>
      <c r="AP1292" s="258"/>
      <c r="AQ1292" s="259"/>
      <c r="AR1292" s="259"/>
      <c r="AS1292" s="259"/>
      <c r="AT1292" s="262"/>
      <c r="AU1292" s="262"/>
      <c r="AV1292" s="262"/>
      <c r="AW1292" s="262"/>
      <c r="AX1292" s="262"/>
      <c r="AY1292" s="262"/>
      <c r="AZ1292" s="262"/>
      <c r="BA1292" s="317"/>
      <c r="BB1292" s="390"/>
    </row>
    <row r="1293" spans="1:54" ht="24.95" customHeight="1">
      <c r="A1293" s="322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28"/>
      <c r="AM1293" s="329"/>
      <c r="AN1293" s="25"/>
      <c r="AO1293" s="24"/>
      <c r="AP1293" s="258"/>
      <c r="AQ1293" s="259"/>
      <c r="AR1293" s="259"/>
      <c r="AS1293" s="259"/>
      <c r="AT1293" s="262"/>
      <c r="AU1293" s="262"/>
      <c r="AV1293" s="262"/>
      <c r="AW1293" s="262"/>
      <c r="AX1293" s="262"/>
      <c r="AY1293" s="262"/>
      <c r="AZ1293" s="262"/>
      <c r="BA1293" s="317"/>
      <c r="BB1293" s="390"/>
    </row>
    <row r="1294" spans="1:54" ht="24.95" customHeight="1">
      <c r="A1294" s="322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28"/>
      <c r="AM1294" s="329"/>
      <c r="AN1294" s="25"/>
      <c r="AO1294" s="24"/>
      <c r="AP1294" s="258"/>
      <c r="AQ1294" s="259"/>
      <c r="AR1294" s="259"/>
      <c r="AS1294" s="259"/>
      <c r="AT1294" s="262"/>
      <c r="AU1294" s="262"/>
      <c r="AV1294" s="262"/>
      <c r="AW1294" s="262"/>
      <c r="AX1294" s="262"/>
      <c r="AY1294" s="262"/>
      <c r="AZ1294" s="262"/>
      <c r="BA1294" s="317"/>
      <c r="BB1294" s="390"/>
    </row>
    <row r="1295" spans="1:54" ht="24.95" customHeight="1">
      <c r="A1295" s="322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28"/>
      <c r="AM1295" s="329"/>
      <c r="AN1295" s="25"/>
      <c r="AO1295" s="24"/>
      <c r="AP1295" s="258"/>
      <c r="AQ1295" s="259"/>
      <c r="AR1295" s="259"/>
      <c r="AS1295" s="259"/>
      <c r="AT1295" s="262"/>
      <c r="AU1295" s="262"/>
      <c r="AV1295" s="262"/>
      <c r="AW1295" s="262"/>
      <c r="AX1295" s="262"/>
      <c r="AY1295" s="262"/>
      <c r="AZ1295" s="262"/>
      <c r="BA1295" s="317"/>
      <c r="BB1295" s="390"/>
    </row>
    <row r="1296" spans="1:54" ht="24.95" customHeight="1">
      <c r="A1296" s="322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28"/>
      <c r="AM1296" s="329"/>
      <c r="AN1296" s="25"/>
      <c r="AO1296" s="24"/>
      <c r="AP1296" s="258"/>
      <c r="AQ1296" s="259"/>
      <c r="AR1296" s="259"/>
      <c r="AS1296" s="259"/>
      <c r="AT1296" s="262"/>
      <c r="AU1296" s="262"/>
      <c r="AV1296" s="262"/>
      <c r="AW1296" s="262"/>
      <c r="AX1296" s="262"/>
      <c r="AY1296" s="262"/>
      <c r="AZ1296" s="262"/>
      <c r="BA1296" s="317"/>
      <c r="BB1296" s="390"/>
    </row>
    <row r="1297" spans="1:54" ht="24.95" customHeight="1">
      <c r="A1297" s="322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28"/>
      <c r="AM1297" s="329"/>
      <c r="AN1297" s="25"/>
      <c r="AO1297" s="24"/>
      <c r="AP1297" s="258"/>
      <c r="AQ1297" s="259"/>
      <c r="AR1297" s="259"/>
      <c r="AS1297" s="259"/>
      <c r="AT1297" s="262"/>
      <c r="AU1297" s="262"/>
      <c r="AV1297" s="262"/>
      <c r="AW1297" s="262"/>
      <c r="AX1297" s="262"/>
      <c r="AY1297" s="262"/>
      <c r="AZ1297" s="262"/>
      <c r="BA1297" s="317"/>
      <c r="BB1297" s="390"/>
    </row>
    <row r="1298" spans="1:54" ht="24.95" customHeight="1">
      <c r="A1298" s="322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28"/>
      <c r="AM1298" s="329"/>
      <c r="AN1298" s="25"/>
      <c r="AO1298" s="24"/>
      <c r="AP1298" s="258"/>
      <c r="AQ1298" s="259"/>
      <c r="AR1298" s="259"/>
      <c r="AS1298" s="259"/>
      <c r="AT1298" s="262"/>
      <c r="AU1298" s="262"/>
      <c r="AV1298" s="262"/>
      <c r="AW1298" s="262"/>
      <c r="AX1298" s="262"/>
      <c r="AY1298" s="262"/>
      <c r="AZ1298" s="262"/>
      <c r="BA1298" s="317"/>
      <c r="BB1298" s="390"/>
    </row>
    <row r="1299" spans="1:54" ht="24.95" customHeight="1">
      <c r="A1299" s="322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28"/>
      <c r="AM1299" s="329"/>
      <c r="AN1299" s="25"/>
      <c r="AO1299" s="24"/>
      <c r="AP1299" s="258"/>
      <c r="AQ1299" s="259"/>
      <c r="AR1299" s="259"/>
      <c r="AS1299" s="259"/>
      <c r="AT1299" s="262"/>
      <c r="AU1299" s="262"/>
      <c r="AV1299" s="262"/>
      <c r="AW1299" s="262"/>
      <c r="AX1299" s="262"/>
      <c r="AY1299" s="262"/>
      <c r="AZ1299" s="262"/>
      <c r="BA1299" s="317"/>
      <c r="BB1299" s="390"/>
    </row>
    <row r="1300" spans="1:54" ht="24.95" customHeight="1">
      <c r="A1300" s="322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28"/>
      <c r="AM1300" s="329"/>
      <c r="AN1300" s="25"/>
      <c r="AO1300" s="24"/>
      <c r="AP1300" s="258"/>
      <c r="AQ1300" s="259"/>
      <c r="AR1300" s="259"/>
      <c r="AS1300" s="259"/>
      <c r="AT1300" s="262"/>
      <c r="AU1300" s="262"/>
      <c r="AV1300" s="262"/>
      <c r="AW1300" s="262"/>
      <c r="AX1300" s="262"/>
      <c r="AY1300" s="262"/>
      <c r="AZ1300" s="262"/>
      <c r="BA1300" s="317"/>
      <c r="BB1300" s="390"/>
    </row>
    <row r="1301" spans="1:54" ht="24.95" customHeight="1">
      <c r="A1301" s="322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28"/>
      <c r="AM1301" s="329"/>
      <c r="AN1301" s="25"/>
      <c r="AO1301" s="24"/>
      <c r="AP1301" s="258"/>
      <c r="AQ1301" s="259"/>
      <c r="AR1301" s="259"/>
      <c r="AS1301" s="259"/>
      <c r="AT1301" s="262"/>
      <c r="AU1301" s="262"/>
      <c r="AV1301" s="262"/>
      <c r="AW1301" s="262"/>
      <c r="AX1301" s="262"/>
      <c r="AY1301" s="262"/>
      <c r="AZ1301" s="262"/>
      <c r="BA1301" s="317"/>
      <c r="BB1301" s="390"/>
    </row>
    <row r="1302" spans="1:54" ht="24.95" customHeight="1">
      <c r="A1302" s="322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28"/>
      <c r="AM1302" s="329"/>
      <c r="AN1302" s="25"/>
      <c r="AO1302" s="24"/>
      <c r="AP1302" s="258"/>
      <c r="AQ1302" s="259"/>
      <c r="AR1302" s="259"/>
      <c r="AS1302" s="259"/>
      <c r="AT1302" s="262"/>
      <c r="AU1302" s="262"/>
      <c r="AV1302" s="262"/>
      <c r="AW1302" s="262"/>
      <c r="AX1302" s="262"/>
      <c r="AY1302" s="262"/>
      <c r="AZ1302" s="262"/>
      <c r="BA1302" s="317"/>
      <c r="BB1302" s="390"/>
    </row>
    <row r="1303" spans="1:54" ht="24.95" customHeight="1">
      <c r="A1303" s="322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28"/>
      <c r="AM1303" s="329"/>
      <c r="AN1303" s="25"/>
      <c r="AO1303" s="24"/>
      <c r="AP1303" s="258"/>
      <c r="AQ1303" s="259"/>
      <c r="AR1303" s="259"/>
      <c r="AS1303" s="259"/>
      <c r="AT1303" s="262"/>
      <c r="AU1303" s="262"/>
      <c r="AV1303" s="262"/>
      <c r="AW1303" s="262"/>
      <c r="AX1303" s="262"/>
      <c r="AY1303" s="262"/>
      <c r="AZ1303" s="262"/>
      <c r="BA1303" s="317"/>
      <c r="BB1303" s="390"/>
    </row>
    <row r="1304" spans="1:54" ht="24.95" customHeight="1">
      <c r="A1304" s="322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28"/>
      <c r="AM1304" s="329"/>
      <c r="AN1304" s="25"/>
      <c r="AO1304" s="24"/>
      <c r="AP1304" s="258"/>
      <c r="AQ1304" s="259"/>
      <c r="AR1304" s="259"/>
      <c r="AS1304" s="259"/>
      <c r="AT1304" s="262"/>
      <c r="AU1304" s="262"/>
      <c r="AV1304" s="262"/>
      <c r="AW1304" s="262"/>
      <c r="AX1304" s="262"/>
      <c r="AY1304" s="262"/>
      <c r="AZ1304" s="262"/>
      <c r="BA1304" s="317"/>
      <c r="BB1304" s="390"/>
    </row>
    <row r="1305" spans="1:54" ht="24.95" customHeight="1">
      <c r="A1305" s="322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28"/>
      <c r="AM1305" s="329"/>
      <c r="AN1305" s="25"/>
      <c r="AO1305" s="24"/>
      <c r="AP1305" s="258"/>
      <c r="AQ1305" s="259"/>
      <c r="AR1305" s="259"/>
      <c r="AS1305" s="259"/>
      <c r="AT1305" s="262"/>
      <c r="AU1305" s="262"/>
      <c r="AV1305" s="262"/>
      <c r="AW1305" s="262"/>
      <c r="AX1305" s="262"/>
      <c r="AY1305" s="262"/>
      <c r="AZ1305" s="262"/>
      <c r="BA1305" s="317"/>
      <c r="BB1305" s="390"/>
    </row>
    <row r="1306" spans="1:54" ht="24.95" customHeight="1">
      <c r="A1306" s="322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28"/>
      <c r="AM1306" s="329"/>
      <c r="AN1306" s="25"/>
      <c r="AO1306" s="24"/>
      <c r="AP1306" s="258"/>
      <c r="AQ1306" s="259"/>
      <c r="AR1306" s="259"/>
      <c r="AS1306" s="259"/>
      <c r="AT1306" s="262"/>
      <c r="AU1306" s="262"/>
      <c r="AV1306" s="262"/>
      <c r="AW1306" s="262"/>
      <c r="AX1306" s="262"/>
      <c r="AY1306" s="262"/>
      <c r="AZ1306" s="262"/>
      <c r="BA1306" s="317"/>
      <c r="BB1306" s="390"/>
    </row>
    <row r="1307" spans="1:54" ht="24.95" customHeight="1">
      <c r="A1307" s="322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28"/>
      <c r="AM1307" s="329"/>
      <c r="AN1307" s="25"/>
      <c r="AO1307" s="24"/>
      <c r="AP1307" s="258"/>
      <c r="AQ1307" s="259"/>
      <c r="AR1307" s="259"/>
      <c r="AS1307" s="259"/>
      <c r="AT1307" s="262"/>
      <c r="AU1307" s="262"/>
      <c r="AV1307" s="262"/>
      <c r="AW1307" s="262"/>
      <c r="AX1307" s="262"/>
      <c r="AY1307" s="262"/>
      <c r="AZ1307" s="262"/>
      <c r="BA1307" s="317"/>
      <c r="BB1307" s="390"/>
    </row>
    <row r="1308" spans="1:54" ht="24.95" customHeight="1">
      <c r="A1308" s="322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28"/>
      <c r="AM1308" s="329"/>
      <c r="AN1308" s="25"/>
      <c r="AO1308" s="24"/>
      <c r="AP1308" s="258"/>
      <c r="AQ1308" s="259"/>
      <c r="AR1308" s="259"/>
      <c r="AS1308" s="259"/>
      <c r="AT1308" s="262"/>
      <c r="AU1308" s="262"/>
      <c r="AV1308" s="262"/>
      <c r="AW1308" s="262"/>
      <c r="AX1308" s="262"/>
      <c r="AY1308" s="262"/>
      <c r="AZ1308" s="262"/>
      <c r="BA1308" s="317"/>
      <c r="BB1308" s="390"/>
    </row>
    <row r="1309" spans="1:54" ht="24.95" customHeight="1">
      <c r="A1309" s="322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28"/>
      <c r="AM1309" s="329"/>
      <c r="AN1309" s="25"/>
      <c r="AO1309" s="24"/>
      <c r="AP1309" s="258"/>
      <c r="AQ1309" s="259"/>
      <c r="AR1309" s="259"/>
      <c r="AS1309" s="259"/>
      <c r="AT1309" s="262"/>
      <c r="AU1309" s="262"/>
      <c r="AV1309" s="262"/>
      <c r="AW1309" s="262"/>
      <c r="AX1309" s="262"/>
      <c r="AY1309" s="262"/>
      <c r="AZ1309" s="262"/>
      <c r="BA1309" s="317"/>
      <c r="BB1309" s="390"/>
    </row>
    <row r="1310" spans="1:54" ht="24.95" customHeight="1">
      <c r="A1310" s="322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28"/>
      <c r="AM1310" s="329"/>
      <c r="AN1310" s="25"/>
      <c r="AO1310" s="24"/>
      <c r="AP1310" s="258"/>
      <c r="AQ1310" s="259"/>
      <c r="AR1310" s="259"/>
      <c r="AS1310" s="259"/>
      <c r="AT1310" s="262"/>
      <c r="AU1310" s="262"/>
      <c r="AV1310" s="262"/>
      <c r="AW1310" s="262"/>
      <c r="AX1310" s="262"/>
      <c r="AY1310" s="262"/>
      <c r="AZ1310" s="262"/>
      <c r="BA1310" s="317"/>
      <c r="BB1310" s="390"/>
    </row>
    <row r="1311" spans="1:54" ht="24.95" customHeight="1">
      <c r="A1311" s="322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28"/>
      <c r="AM1311" s="329"/>
      <c r="AN1311" s="25"/>
      <c r="AO1311" s="24"/>
      <c r="AP1311" s="258"/>
      <c r="AQ1311" s="259"/>
      <c r="AR1311" s="259"/>
      <c r="AS1311" s="259"/>
      <c r="AT1311" s="262"/>
      <c r="AU1311" s="262"/>
      <c r="AV1311" s="262"/>
      <c r="AW1311" s="262"/>
      <c r="AX1311" s="262"/>
      <c r="AY1311" s="262"/>
      <c r="AZ1311" s="262"/>
      <c r="BA1311" s="317"/>
      <c r="BB1311" s="390"/>
    </row>
    <row r="1312" spans="1:54" ht="24.95" customHeight="1">
      <c r="A1312" s="322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28"/>
      <c r="AM1312" s="329"/>
      <c r="AN1312" s="25"/>
      <c r="AO1312" s="24"/>
      <c r="AP1312" s="258"/>
      <c r="AQ1312" s="259"/>
      <c r="AR1312" s="259"/>
      <c r="AS1312" s="259"/>
      <c r="AT1312" s="262"/>
      <c r="AU1312" s="262"/>
      <c r="AV1312" s="262"/>
      <c r="AW1312" s="262"/>
      <c r="AX1312" s="262"/>
      <c r="AY1312" s="262"/>
      <c r="AZ1312" s="262"/>
      <c r="BA1312" s="317"/>
      <c r="BB1312" s="390"/>
    </row>
    <row r="1313" spans="1:54" ht="24.95" customHeight="1">
      <c r="A1313" s="322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28"/>
      <c r="AM1313" s="329"/>
      <c r="AN1313" s="25"/>
      <c r="AO1313" s="24"/>
      <c r="AP1313" s="258"/>
      <c r="AQ1313" s="259"/>
      <c r="AR1313" s="259"/>
      <c r="AS1313" s="259"/>
      <c r="AT1313" s="262"/>
      <c r="AU1313" s="262"/>
      <c r="AV1313" s="262"/>
      <c r="AW1313" s="262"/>
      <c r="AX1313" s="262"/>
      <c r="AY1313" s="262"/>
      <c r="AZ1313" s="262"/>
      <c r="BA1313" s="317"/>
      <c r="BB1313" s="390"/>
    </row>
    <row r="1314" spans="1:54" ht="24.95" customHeight="1">
      <c r="A1314" s="322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28"/>
      <c r="AM1314" s="329"/>
      <c r="AN1314" s="25"/>
      <c r="AO1314" s="24"/>
      <c r="AP1314" s="258"/>
      <c r="AQ1314" s="259"/>
      <c r="AR1314" s="259"/>
      <c r="AS1314" s="259"/>
      <c r="AT1314" s="262"/>
      <c r="AU1314" s="262"/>
      <c r="AV1314" s="262"/>
      <c r="AW1314" s="262"/>
      <c r="AX1314" s="262"/>
      <c r="AY1314" s="262"/>
      <c r="AZ1314" s="262"/>
      <c r="BA1314" s="317"/>
      <c r="BB1314" s="390"/>
    </row>
    <row r="1315" spans="1:54" ht="24.95" customHeight="1">
      <c r="A1315" s="322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28"/>
      <c r="AM1315" s="329"/>
      <c r="AN1315" s="25"/>
      <c r="AO1315" s="24"/>
      <c r="AP1315" s="258"/>
      <c r="AQ1315" s="259"/>
      <c r="AR1315" s="259"/>
      <c r="AS1315" s="259"/>
      <c r="AT1315" s="262"/>
      <c r="AU1315" s="262"/>
      <c r="AV1315" s="262"/>
      <c r="AW1315" s="262"/>
      <c r="AX1315" s="262"/>
      <c r="AY1315" s="262"/>
      <c r="AZ1315" s="262"/>
      <c r="BA1315" s="317"/>
      <c r="BB1315" s="390"/>
    </row>
    <row r="1316" spans="1:54" ht="24.95" customHeight="1">
      <c r="A1316" s="322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28"/>
      <c r="AM1316" s="329"/>
      <c r="AN1316" s="25"/>
      <c r="AO1316" s="24"/>
      <c r="AP1316" s="258"/>
      <c r="AQ1316" s="259"/>
      <c r="AR1316" s="259"/>
      <c r="AS1316" s="259"/>
      <c r="AT1316" s="262"/>
      <c r="AU1316" s="262"/>
      <c r="AV1316" s="262"/>
      <c r="AW1316" s="262"/>
      <c r="AX1316" s="262"/>
      <c r="AY1316" s="262"/>
      <c r="AZ1316" s="262"/>
      <c r="BA1316" s="317"/>
      <c r="BB1316" s="390"/>
    </row>
    <row r="1317" spans="1:54" ht="24.95" customHeight="1">
      <c r="A1317" s="322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28"/>
      <c r="AM1317" s="329"/>
      <c r="AN1317" s="25"/>
      <c r="AO1317" s="24"/>
      <c r="AP1317" s="258"/>
      <c r="AQ1317" s="259"/>
      <c r="AR1317" s="259"/>
      <c r="AS1317" s="259"/>
      <c r="AT1317" s="262"/>
      <c r="AU1317" s="262"/>
      <c r="AV1317" s="262"/>
      <c r="AW1317" s="262"/>
      <c r="AX1317" s="262"/>
      <c r="AY1317" s="262"/>
      <c r="AZ1317" s="262"/>
      <c r="BA1317" s="317"/>
      <c r="BB1317" s="390"/>
    </row>
    <row r="1318" spans="1:54" ht="24.95" customHeight="1">
      <c r="A1318" s="322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28"/>
      <c r="AM1318" s="329"/>
      <c r="AN1318" s="25"/>
      <c r="AO1318" s="24"/>
      <c r="AP1318" s="258"/>
      <c r="AQ1318" s="259"/>
      <c r="AR1318" s="259"/>
      <c r="AS1318" s="259"/>
      <c r="AT1318" s="262"/>
      <c r="AU1318" s="262"/>
      <c r="AV1318" s="262"/>
      <c r="AW1318" s="262"/>
      <c r="AX1318" s="262"/>
      <c r="AY1318" s="262"/>
      <c r="AZ1318" s="262"/>
      <c r="BA1318" s="317"/>
      <c r="BB1318" s="390"/>
    </row>
    <row r="1319" spans="1:54" ht="24.95" customHeight="1">
      <c r="A1319" s="322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28"/>
      <c r="AM1319" s="329"/>
      <c r="AN1319" s="25"/>
      <c r="AO1319" s="24"/>
      <c r="AP1319" s="258"/>
      <c r="AQ1319" s="259"/>
      <c r="AR1319" s="259"/>
      <c r="AS1319" s="259"/>
      <c r="AT1319" s="262"/>
      <c r="AU1319" s="262"/>
      <c r="AV1319" s="262"/>
      <c r="AW1319" s="262"/>
      <c r="AX1319" s="262"/>
      <c r="AY1319" s="262"/>
      <c r="AZ1319" s="262"/>
      <c r="BA1319" s="317"/>
      <c r="BB1319" s="390"/>
    </row>
    <row r="1320" spans="1:54" ht="24.95" customHeight="1">
      <c r="A1320" s="322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28"/>
      <c r="AM1320" s="329"/>
      <c r="AN1320" s="25"/>
      <c r="AO1320" s="24"/>
      <c r="AP1320" s="258"/>
      <c r="AQ1320" s="259"/>
      <c r="AR1320" s="259"/>
      <c r="AS1320" s="259"/>
      <c r="AT1320" s="262"/>
      <c r="AU1320" s="262"/>
      <c r="AV1320" s="262"/>
      <c r="AW1320" s="262"/>
      <c r="AX1320" s="262"/>
      <c r="AY1320" s="262"/>
      <c r="AZ1320" s="262"/>
      <c r="BA1320" s="317"/>
      <c r="BB1320" s="390"/>
    </row>
    <row r="1321" spans="1:54" ht="24.95" customHeight="1">
      <c r="A1321" s="322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28"/>
      <c r="AM1321" s="329"/>
      <c r="AN1321" s="25"/>
      <c r="AO1321" s="24"/>
      <c r="AP1321" s="258"/>
      <c r="AQ1321" s="259"/>
      <c r="AR1321" s="259"/>
      <c r="AS1321" s="259"/>
      <c r="AT1321" s="262"/>
      <c r="AU1321" s="262"/>
      <c r="AV1321" s="262"/>
      <c r="AW1321" s="262"/>
      <c r="AX1321" s="262"/>
      <c r="AY1321" s="262"/>
      <c r="AZ1321" s="262"/>
      <c r="BA1321" s="317"/>
      <c r="BB1321" s="390"/>
    </row>
    <row r="1322" spans="1:54" ht="24.95" customHeight="1">
      <c r="A1322" s="322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28"/>
      <c r="AM1322" s="329"/>
      <c r="AN1322" s="25"/>
      <c r="AO1322" s="24"/>
      <c r="AP1322" s="258"/>
      <c r="AQ1322" s="259"/>
      <c r="AR1322" s="259"/>
      <c r="AS1322" s="259"/>
      <c r="AT1322" s="262"/>
      <c r="AU1322" s="262"/>
      <c r="AV1322" s="262"/>
      <c r="AW1322" s="262"/>
      <c r="AX1322" s="262"/>
      <c r="AY1322" s="262"/>
      <c r="AZ1322" s="262"/>
      <c r="BA1322" s="317"/>
      <c r="BB1322" s="390"/>
    </row>
    <row r="1323" spans="1:54" ht="24.95" customHeight="1">
      <c r="A1323" s="322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28"/>
      <c r="AM1323" s="329"/>
      <c r="AN1323" s="25"/>
      <c r="AO1323" s="24"/>
      <c r="AP1323" s="258"/>
      <c r="AQ1323" s="259"/>
      <c r="AR1323" s="259"/>
      <c r="AS1323" s="259"/>
      <c r="AT1323" s="262"/>
      <c r="AU1323" s="262"/>
      <c r="AV1323" s="262"/>
      <c r="AW1323" s="262"/>
      <c r="AX1323" s="262"/>
      <c r="AY1323" s="262"/>
      <c r="AZ1323" s="262"/>
      <c r="BA1323" s="317"/>
      <c r="BB1323" s="390"/>
    </row>
    <row r="1324" spans="1:54" ht="24.95" customHeight="1">
      <c r="A1324" s="322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28"/>
      <c r="AM1324" s="329"/>
      <c r="AN1324" s="25"/>
      <c r="AO1324" s="24"/>
      <c r="AP1324" s="258"/>
      <c r="AQ1324" s="259"/>
      <c r="AR1324" s="259"/>
      <c r="AS1324" s="259"/>
      <c r="AT1324" s="262"/>
      <c r="AU1324" s="262"/>
      <c r="AV1324" s="262"/>
      <c r="AW1324" s="262"/>
      <c r="AX1324" s="262"/>
      <c r="AY1324" s="262"/>
      <c r="AZ1324" s="262"/>
      <c r="BA1324" s="317"/>
      <c r="BB1324" s="390"/>
    </row>
    <row r="1325" spans="1:54" ht="24.95" customHeight="1">
      <c r="A1325" s="322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28"/>
      <c r="AM1325" s="329"/>
      <c r="AN1325" s="25"/>
      <c r="AO1325" s="24"/>
      <c r="AP1325" s="258"/>
      <c r="AQ1325" s="259"/>
      <c r="AR1325" s="259"/>
      <c r="AS1325" s="259"/>
      <c r="AT1325" s="262"/>
      <c r="AU1325" s="262"/>
      <c r="AV1325" s="262"/>
      <c r="AW1325" s="262"/>
      <c r="AX1325" s="262"/>
      <c r="AY1325" s="262"/>
      <c r="AZ1325" s="262"/>
      <c r="BA1325" s="317"/>
      <c r="BB1325" s="390"/>
    </row>
    <row r="1326" spans="1:54" ht="24.95" customHeight="1">
      <c r="A1326" s="322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28"/>
      <c r="AM1326" s="329"/>
      <c r="AN1326" s="25"/>
      <c r="AO1326" s="24"/>
      <c r="AP1326" s="258"/>
      <c r="AQ1326" s="259"/>
      <c r="AR1326" s="259"/>
      <c r="AS1326" s="259"/>
      <c r="AT1326" s="262"/>
      <c r="AU1326" s="262"/>
      <c r="AV1326" s="262"/>
      <c r="AW1326" s="262"/>
      <c r="AX1326" s="262"/>
      <c r="AY1326" s="262"/>
      <c r="AZ1326" s="262"/>
      <c r="BA1326" s="317"/>
      <c r="BB1326" s="390"/>
    </row>
    <row r="1327" spans="1:54" ht="24.95" customHeight="1">
      <c r="A1327" s="322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28"/>
      <c r="AM1327" s="329"/>
      <c r="AN1327" s="25"/>
      <c r="AO1327" s="24"/>
      <c r="AP1327" s="258"/>
      <c r="AQ1327" s="259"/>
      <c r="AR1327" s="259"/>
      <c r="AS1327" s="259"/>
      <c r="AT1327" s="262"/>
      <c r="AU1327" s="262"/>
      <c r="AV1327" s="262"/>
      <c r="AW1327" s="262"/>
      <c r="AX1327" s="262"/>
      <c r="AY1327" s="262"/>
      <c r="AZ1327" s="262"/>
      <c r="BA1327" s="317"/>
      <c r="BB1327" s="390"/>
    </row>
    <row r="1328" spans="1:54" ht="24.95" customHeight="1">
      <c r="A1328" s="322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28"/>
      <c r="AM1328" s="329"/>
      <c r="AN1328" s="25"/>
      <c r="AO1328" s="24"/>
      <c r="AP1328" s="258"/>
      <c r="AQ1328" s="259"/>
      <c r="AR1328" s="259"/>
      <c r="AS1328" s="259"/>
      <c r="AT1328" s="262"/>
      <c r="AU1328" s="262"/>
      <c r="AV1328" s="262"/>
      <c r="AW1328" s="262"/>
      <c r="AX1328" s="262"/>
      <c r="AY1328" s="262"/>
      <c r="AZ1328" s="262"/>
      <c r="BA1328" s="317"/>
      <c r="BB1328" s="390"/>
    </row>
    <row r="1329" spans="1:54" ht="24.95" customHeight="1">
      <c r="A1329" s="322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28"/>
      <c r="AM1329" s="329"/>
      <c r="AN1329" s="25"/>
      <c r="AO1329" s="24"/>
      <c r="AP1329" s="258"/>
      <c r="AQ1329" s="259"/>
      <c r="AR1329" s="259"/>
      <c r="AS1329" s="259"/>
      <c r="AT1329" s="262"/>
      <c r="AU1329" s="262"/>
      <c r="AV1329" s="262"/>
      <c r="AW1329" s="262"/>
      <c r="AX1329" s="262"/>
      <c r="AY1329" s="262"/>
      <c r="AZ1329" s="262"/>
      <c r="BA1329" s="317"/>
      <c r="BB1329" s="390"/>
    </row>
    <row r="1330" spans="1:54" ht="24.95" customHeight="1">
      <c r="A1330" s="322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28"/>
      <c r="AM1330" s="329"/>
      <c r="AN1330" s="25"/>
      <c r="AO1330" s="24"/>
      <c r="AP1330" s="258"/>
      <c r="AQ1330" s="259"/>
      <c r="AR1330" s="259"/>
      <c r="AS1330" s="259"/>
      <c r="AT1330" s="262"/>
      <c r="AU1330" s="262"/>
      <c r="AV1330" s="262"/>
      <c r="AW1330" s="262"/>
      <c r="AX1330" s="262"/>
      <c r="AY1330" s="262"/>
      <c r="AZ1330" s="262"/>
      <c r="BA1330" s="317"/>
      <c r="BB1330" s="390"/>
    </row>
    <row r="1331" spans="1:54" ht="24.95" customHeight="1">
      <c r="A1331" s="322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28"/>
      <c r="AM1331" s="329"/>
      <c r="AN1331" s="25"/>
      <c r="AO1331" s="24"/>
      <c r="AP1331" s="258"/>
      <c r="AQ1331" s="259"/>
      <c r="AR1331" s="259"/>
      <c r="AS1331" s="259"/>
      <c r="AT1331" s="262"/>
      <c r="AU1331" s="262"/>
      <c r="AV1331" s="262"/>
      <c r="AW1331" s="262"/>
      <c r="AX1331" s="262"/>
      <c r="AY1331" s="262"/>
      <c r="AZ1331" s="262"/>
      <c r="BA1331" s="317"/>
      <c r="BB1331" s="390"/>
    </row>
    <row r="1332" spans="1:54" ht="24.95" customHeight="1">
      <c r="A1332" s="322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28"/>
      <c r="AM1332" s="329"/>
      <c r="AN1332" s="25"/>
      <c r="AO1332" s="24"/>
      <c r="AP1332" s="258"/>
      <c r="AQ1332" s="259"/>
      <c r="AR1332" s="259"/>
      <c r="AS1332" s="259"/>
      <c r="AT1332" s="262"/>
      <c r="AU1332" s="262"/>
      <c r="AV1332" s="262"/>
      <c r="AW1332" s="262"/>
      <c r="AX1332" s="262"/>
      <c r="AY1332" s="262"/>
      <c r="AZ1332" s="262"/>
      <c r="BA1332" s="317"/>
      <c r="BB1332" s="390"/>
    </row>
    <row r="1333" spans="1:54" ht="24.95" customHeight="1">
      <c r="A1333" s="322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28"/>
      <c r="AM1333" s="329"/>
      <c r="AN1333" s="25"/>
      <c r="AO1333" s="24"/>
      <c r="AP1333" s="258"/>
      <c r="AQ1333" s="259"/>
      <c r="AR1333" s="259"/>
      <c r="AS1333" s="259"/>
      <c r="AT1333" s="262"/>
      <c r="AU1333" s="262"/>
      <c r="AV1333" s="262"/>
      <c r="AW1333" s="262"/>
      <c r="AX1333" s="262"/>
      <c r="AY1333" s="262"/>
      <c r="AZ1333" s="262"/>
      <c r="BA1333" s="317"/>
      <c r="BB1333" s="390"/>
    </row>
    <row r="1334" spans="1:54" ht="24.95" customHeight="1">
      <c r="A1334" s="322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28"/>
      <c r="AM1334" s="329"/>
      <c r="AN1334" s="25"/>
      <c r="AO1334" s="24"/>
      <c r="AP1334" s="258"/>
      <c r="AQ1334" s="259"/>
      <c r="AR1334" s="259"/>
      <c r="AS1334" s="259"/>
      <c r="AT1334" s="262"/>
      <c r="AU1334" s="262"/>
      <c r="AV1334" s="262"/>
      <c r="AW1334" s="262"/>
      <c r="AX1334" s="262"/>
      <c r="AY1334" s="262"/>
      <c r="AZ1334" s="262"/>
      <c r="BA1334" s="317"/>
      <c r="BB1334" s="390"/>
    </row>
    <row r="1335" spans="1:54" ht="24.95" customHeight="1">
      <c r="A1335" s="322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28"/>
      <c r="AM1335" s="329"/>
      <c r="AN1335" s="25"/>
      <c r="AO1335" s="24"/>
      <c r="AP1335" s="258"/>
      <c r="AQ1335" s="259"/>
      <c r="AR1335" s="259"/>
      <c r="AS1335" s="259"/>
      <c r="AT1335" s="262"/>
      <c r="AU1335" s="262"/>
      <c r="AV1335" s="262"/>
      <c r="AW1335" s="262"/>
      <c r="AX1335" s="262"/>
      <c r="AY1335" s="262"/>
      <c r="AZ1335" s="262"/>
      <c r="BA1335" s="317"/>
      <c r="BB1335" s="390"/>
    </row>
    <row r="1336" spans="1:54" ht="24.95" customHeight="1">
      <c r="A1336" s="322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28"/>
      <c r="AM1336" s="329"/>
      <c r="AN1336" s="25"/>
      <c r="AO1336" s="24"/>
      <c r="AP1336" s="258"/>
      <c r="AQ1336" s="259"/>
      <c r="AR1336" s="259"/>
      <c r="AS1336" s="259"/>
      <c r="AT1336" s="262"/>
      <c r="AU1336" s="262"/>
      <c r="AV1336" s="262"/>
      <c r="AW1336" s="262"/>
      <c r="AX1336" s="262"/>
      <c r="AY1336" s="262"/>
      <c r="AZ1336" s="262"/>
      <c r="BA1336" s="317"/>
      <c r="BB1336" s="390"/>
    </row>
    <row r="1337" spans="1:54" ht="24.95" customHeight="1">
      <c r="A1337" s="322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28"/>
      <c r="AM1337" s="329"/>
      <c r="AN1337" s="25"/>
      <c r="AO1337" s="24"/>
      <c r="AP1337" s="258"/>
      <c r="AQ1337" s="259"/>
      <c r="AR1337" s="259"/>
      <c r="AS1337" s="259"/>
      <c r="AT1337" s="262"/>
      <c r="AU1337" s="262"/>
      <c r="AV1337" s="262"/>
      <c r="AW1337" s="262"/>
      <c r="AX1337" s="262"/>
      <c r="AY1337" s="262"/>
      <c r="AZ1337" s="262"/>
      <c r="BA1337" s="317"/>
      <c r="BB1337" s="390"/>
    </row>
    <row r="1338" spans="1:54" ht="24.95" customHeight="1">
      <c r="A1338" s="322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28"/>
      <c r="AM1338" s="329"/>
      <c r="AN1338" s="25"/>
      <c r="AO1338" s="24"/>
      <c r="AP1338" s="258"/>
      <c r="AQ1338" s="259"/>
      <c r="AR1338" s="259"/>
      <c r="AS1338" s="259"/>
      <c r="AT1338" s="262"/>
      <c r="AU1338" s="262"/>
      <c r="AV1338" s="262"/>
      <c r="AW1338" s="262"/>
      <c r="AX1338" s="262"/>
      <c r="AY1338" s="262"/>
      <c r="AZ1338" s="262"/>
      <c r="BA1338" s="317"/>
      <c r="BB1338" s="390"/>
    </row>
    <row r="1339" spans="1:54" ht="24.95" customHeight="1">
      <c r="A1339" s="322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28"/>
      <c r="AM1339" s="329"/>
      <c r="AN1339" s="25"/>
      <c r="AO1339" s="24"/>
      <c r="AP1339" s="258"/>
      <c r="AQ1339" s="259"/>
      <c r="AR1339" s="259"/>
      <c r="AS1339" s="259"/>
      <c r="AT1339" s="262"/>
      <c r="AU1339" s="262"/>
      <c r="AV1339" s="262"/>
      <c r="AW1339" s="262"/>
      <c r="AX1339" s="262"/>
      <c r="AY1339" s="262"/>
      <c r="AZ1339" s="262"/>
      <c r="BA1339" s="317"/>
      <c r="BB1339" s="390"/>
    </row>
    <row r="1340" spans="1:54" ht="24.95" customHeight="1">
      <c r="A1340" s="322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28"/>
      <c r="AM1340" s="329"/>
      <c r="AN1340" s="25"/>
      <c r="AO1340" s="24"/>
      <c r="AP1340" s="258"/>
      <c r="AQ1340" s="259"/>
      <c r="AR1340" s="259"/>
      <c r="AS1340" s="259"/>
      <c r="AT1340" s="262"/>
      <c r="AU1340" s="262"/>
      <c r="AV1340" s="262"/>
      <c r="AW1340" s="262"/>
      <c r="AX1340" s="262"/>
      <c r="AY1340" s="262"/>
      <c r="AZ1340" s="262"/>
      <c r="BA1340" s="317"/>
      <c r="BB1340" s="390"/>
    </row>
    <row r="1341" spans="1:54" ht="24.95" customHeight="1">
      <c r="A1341" s="322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28"/>
      <c r="AM1341" s="329"/>
      <c r="AN1341" s="25"/>
      <c r="AO1341" s="24"/>
      <c r="AP1341" s="258"/>
      <c r="AQ1341" s="259"/>
      <c r="AR1341" s="259"/>
      <c r="AS1341" s="259"/>
      <c r="AT1341" s="262"/>
      <c r="AU1341" s="262"/>
      <c r="AV1341" s="262"/>
      <c r="AW1341" s="262"/>
      <c r="AX1341" s="262"/>
      <c r="AY1341" s="262"/>
      <c r="AZ1341" s="262"/>
      <c r="BA1341" s="317"/>
      <c r="BB1341" s="390"/>
    </row>
    <row r="1342" spans="1:54" ht="24.95" customHeight="1">
      <c r="A1342" s="322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28"/>
      <c r="AM1342" s="329"/>
      <c r="AN1342" s="25"/>
      <c r="AO1342" s="24"/>
      <c r="AP1342" s="258"/>
      <c r="AQ1342" s="259"/>
      <c r="AR1342" s="259"/>
      <c r="AS1342" s="259"/>
      <c r="AT1342" s="262"/>
      <c r="AU1342" s="262"/>
      <c r="AV1342" s="262"/>
      <c r="AW1342" s="262"/>
      <c r="AX1342" s="262"/>
      <c r="AY1342" s="262"/>
      <c r="AZ1342" s="262"/>
      <c r="BA1342" s="317"/>
      <c r="BB1342" s="390"/>
    </row>
    <row r="1343" spans="1:54" ht="24.95" customHeight="1">
      <c r="A1343" s="322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28"/>
      <c r="AM1343" s="329"/>
      <c r="AN1343" s="25"/>
      <c r="AO1343" s="24"/>
      <c r="AP1343" s="258"/>
      <c r="AQ1343" s="259"/>
      <c r="AR1343" s="259"/>
      <c r="AS1343" s="259"/>
      <c r="AT1343" s="262"/>
      <c r="AU1343" s="262"/>
      <c r="AV1343" s="262"/>
      <c r="AW1343" s="262"/>
      <c r="AX1343" s="262"/>
      <c r="AY1343" s="262"/>
      <c r="AZ1343" s="262"/>
      <c r="BA1343" s="317"/>
      <c r="BB1343" s="390"/>
    </row>
    <row r="1344" spans="1:54" ht="24.95" customHeight="1">
      <c r="A1344" s="322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28"/>
      <c r="AM1344" s="329"/>
      <c r="AN1344" s="25"/>
      <c r="AO1344" s="24"/>
      <c r="AP1344" s="258"/>
      <c r="AQ1344" s="259"/>
      <c r="AR1344" s="259"/>
      <c r="AS1344" s="259"/>
      <c r="AT1344" s="262"/>
      <c r="AU1344" s="262"/>
      <c r="AV1344" s="262"/>
      <c r="AW1344" s="262"/>
      <c r="AX1344" s="262"/>
      <c r="AY1344" s="262"/>
      <c r="AZ1344" s="262"/>
      <c r="BA1344" s="317"/>
      <c r="BB1344" s="390"/>
    </row>
    <row r="1345" spans="1:54" ht="24.95" customHeight="1">
      <c r="A1345" s="322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28"/>
      <c r="AM1345" s="329"/>
      <c r="AN1345" s="25"/>
      <c r="AO1345" s="24"/>
      <c r="AP1345" s="258"/>
      <c r="AQ1345" s="259"/>
      <c r="AR1345" s="259"/>
      <c r="AS1345" s="259"/>
      <c r="AT1345" s="262"/>
      <c r="AU1345" s="262"/>
      <c r="AV1345" s="262"/>
      <c r="AW1345" s="262"/>
      <c r="AX1345" s="262"/>
      <c r="AY1345" s="262"/>
      <c r="AZ1345" s="262"/>
      <c r="BA1345" s="317"/>
      <c r="BB1345" s="390"/>
    </row>
    <row r="1346" spans="1:54" ht="24.95" customHeight="1">
      <c r="A1346" s="322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28"/>
      <c r="AM1346" s="329"/>
      <c r="AN1346" s="25"/>
      <c r="AO1346" s="24"/>
      <c r="AP1346" s="258"/>
      <c r="AQ1346" s="259"/>
      <c r="AR1346" s="259"/>
      <c r="AS1346" s="259"/>
      <c r="AT1346" s="262"/>
      <c r="AU1346" s="262"/>
      <c r="AV1346" s="262"/>
      <c r="AW1346" s="262"/>
      <c r="AX1346" s="262"/>
      <c r="AY1346" s="262"/>
      <c r="AZ1346" s="262"/>
      <c r="BA1346" s="317"/>
      <c r="BB1346" s="390"/>
    </row>
    <row r="1347" spans="1:54" ht="24.95" customHeight="1">
      <c r="A1347" s="322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28"/>
      <c r="AM1347" s="329"/>
      <c r="AN1347" s="25"/>
      <c r="AO1347" s="24"/>
      <c r="AP1347" s="258"/>
      <c r="AQ1347" s="259"/>
      <c r="AR1347" s="259"/>
      <c r="AS1347" s="259"/>
      <c r="AT1347" s="262"/>
      <c r="AU1347" s="262"/>
      <c r="AV1347" s="262"/>
      <c r="AW1347" s="262"/>
      <c r="AX1347" s="262"/>
      <c r="AY1347" s="262"/>
      <c r="AZ1347" s="262"/>
      <c r="BA1347" s="317"/>
      <c r="BB1347" s="390"/>
    </row>
    <row r="1348" spans="1:54" ht="24.95" customHeight="1">
      <c r="A1348" s="322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28"/>
      <c r="AM1348" s="329"/>
      <c r="AN1348" s="25"/>
      <c r="AO1348" s="24"/>
      <c r="AP1348" s="258"/>
      <c r="AQ1348" s="259"/>
      <c r="AR1348" s="259"/>
      <c r="AS1348" s="259"/>
      <c r="AT1348" s="262"/>
      <c r="AU1348" s="262"/>
      <c r="AV1348" s="262"/>
      <c r="AW1348" s="262"/>
      <c r="AX1348" s="262"/>
      <c r="AY1348" s="262"/>
      <c r="AZ1348" s="262"/>
      <c r="BA1348" s="317"/>
      <c r="BB1348" s="390"/>
    </row>
    <row r="1349" spans="1:54" ht="24.95" customHeight="1">
      <c r="A1349" s="322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28"/>
      <c r="AM1349" s="329"/>
      <c r="AN1349" s="25"/>
      <c r="AO1349" s="24"/>
      <c r="AP1349" s="258"/>
      <c r="AQ1349" s="259"/>
      <c r="AR1349" s="259"/>
      <c r="AS1349" s="259"/>
      <c r="AT1349" s="262"/>
      <c r="AU1349" s="262"/>
      <c r="AV1349" s="262"/>
      <c r="AW1349" s="262"/>
      <c r="AX1349" s="262"/>
      <c r="AY1349" s="262"/>
      <c r="AZ1349" s="262"/>
      <c r="BA1349" s="317"/>
      <c r="BB1349" s="390"/>
    </row>
    <row r="1350" spans="1:54" ht="24.95" customHeight="1">
      <c r="A1350" s="322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28"/>
      <c r="AM1350" s="329"/>
      <c r="AN1350" s="25"/>
      <c r="AO1350" s="24"/>
      <c r="AP1350" s="258"/>
      <c r="AQ1350" s="259"/>
      <c r="AR1350" s="259"/>
      <c r="AS1350" s="259"/>
      <c r="AT1350" s="262"/>
      <c r="AU1350" s="262"/>
      <c r="AV1350" s="262"/>
      <c r="AW1350" s="262"/>
      <c r="AX1350" s="262"/>
      <c r="AY1350" s="262"/>
      <c r="AZ1350" s="262"/>
      <c r="BA1350" s="317"/>
      <c r="BB1350" s="390"/>
    </row>
    <row r="1351" spans="1:54" ht="24.95" customHeight="1">
      <c r="A1351" s="322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28"/>
      <c r="AM1351" s="329"/>
      <c r="AN1351" s="25"/>
      <c r="AO1351" s="24"/>
      <c r="AP1351" s="258"/>
      <c r="AQ1351" s="259"/>
      <c r="AR1351" s="259"/>
      <c r="AS1351" s="259"/>
      <c r="AT1351" s="262"/>
      <c r="AU1351" s="262"/>
      <c r="AV1351" s="262"/>
      <c r="AW1351" s="262"/>
      <c r="AX1351" s="262"/>
      <c r="AY1351" s="262"/>
      <c r="AZ1351" s="262"/>
      <c r="BA1351" s="317"/>
      <c r="BB1351" s="390"/>
    </row>
    <row r="1352" spans="1:54" ht="24.95" customHeight="1">
      <c r="A1352" s="322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28"/>
      <c r="AM1352" s="329"/>
      <c r="AN1352" s="25"/>
      <c r="AO1352" s="24"/>
      <c r="AP1352" s="258"/>
      <c r="AQ1352" s="259"/>
      <c r="AR1352" s="259"/>
      <c r="AS1352" s="259"/>
      <c r="AT1352" s="262"/>
      <c r="AU1352" s="262"/>
      <c r="AV1352" s="262"/>
      <c r="AW1352" s="262"/>
      <c r="AX1352" s="262"/>
      <c r="AY1352" s="262"/>
      <c r="AZ1352" s="262"/>
      <c r="BA1352" s="317"/>
      <c r="BB1352" s="390"/>
    </row>
    <row r="1353" spans="1:54" ht="24.95" customHeight="1">
      <c r="A1353" s="322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28"/>
      <c r="AM1353" s="329"/>
      <c r="AN1353" s="25"/>
      <c r="AO1353" s="24"/>
      <c r="AP1353" s="258"/>
      <c r="AQ1353" s="259"/>
      <c r="AR1353" s="259"/>
      <c r="AS1353" s="259"/>
      <c r="AT1353" s="262"/>
      <c r="AU1353" s="262"/>
      <c r="AV1353" s="262"/>
      <c r="AW1353" s="262"/>
      <c r="AX1353" s="262"/>
      <c r="AY1353" s="262"/>
      <c r="AZ1353" s="262"/>
      <c r="BA1353" s="317"/>
      <c r="BB1353" s="390"/>
    </row>
    <row r="1354" spans="1:54" ht="24.95" customHeight="1">
      <c r="A1354" s="322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28"/>
      <c r="AM1354" s="329"/>
      <c r="AN1354" s="25"/>
      <c r="AO1354" s="24"/>
      <c r="AP1354" s="258"/>
      <c r="AQ1354" s="259"/>
      <c r="AR1354" s="259"/>
      <c r="AS1354" s="259"/>
      <c r="AT1354" s="262"/>
      <c r="AU1354" s="262"/>
      <c r="AV1354" s="262"/>
      <c r="AW1354" s="262"/>
      <c r="AX1354" s="262"/>
      <c r="AY1354" s="262"/>
      <c r="AZ1354" s="262"/>
      <c r="BA1354" s="317"/>
      <c r="BB1354" s="390"/>
    </row>
    <row r="1355" spans="1:54" ht="24.95" customHeight="1">
      <c r="A1355" s="322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28"/>
      <c r="AM1355" s="329"/>
      <c r="AN1355" s="25"/>
      <c r="AO1355" s="24"/>
      <c r="AP1355" s="258"/>
      <c r="AQ1355" s="259"/>
      <c r="AR1355" s="259"/>
      <c r="AS1355" s="259"/>
      <c r="AT1355" s="262"/>
      <c r="AU1355" s="262"/>
      <c r="AV1355" s="262"/>
      <c r="AW1355" s="262"/>
      <c r="AX1355" s="262"/>
      <c r="AY1355" s="262"/>
      <c r="AZ1355" s="262"/>
      <c r="BA1355" s="317"/>
      <c r="BB1355" s="390"/>
    </row>
    <row r="1356" spans="1:54" ht="24.95" customHeight="1">
      <c r="A1356" s="322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28"/>
      <c r="AM1356" s="329"/>
      <c r="AN1356" s="25"/>
      <c r="AO1356" s="24"/>
      <c r="AP1356" s="258"/>
      <c r="AQ1356" s="259"/>
      <c r="AR1356" s="259"/>
      <c r="AS1356" s="259"/>
      <c r="AT1356" s="262"/>
      <c r="AU1356" s="262"/>
      <c r="AV1356" s="262"/>
      <c r="AW1356" s="262"/>
      <c r="AX1356" s="262"/>
      <c r="AY1356" s="262"/>
      <c r="AZ1356" s="262"/>
      <c r="BA1356" s="317"/>
      <c r="BB1356" s="390"/>
    </row>
    <row r="1357" spans="1:54" ht="24.95" customHeight="1">
      <c r="A1357" s="322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28"/>
      <c r="AM1357" s="329"/>
      <c r="AN1357" s="25"/>
      <c r="AO1357" s="24"/>
      <c r="AP1357" s="258"/>
      <c r="AQ1357" s="259"/>
      <c r="AR1357" s="259"/>
      <c r="AS1357" s="259"/>
      <c r="AT1357" s="262"/>
      <c r="AU1357" s="262"/>
      <c r="AV1357" s="262"/>
      <c r="AW1357" s="262"/>
      <c r="AX1357" s="262"/>
      <c r="AY1357" s="262"/>
      <c r="AZ1357" s="262"/>
      <c r="BA1357" s="317"/>
      <c r="BB1357" s="390"/>
    </row>
    <row r="1358" spans="1:54" ht="24.95" customHeight="1">
      <c r="A1358" s="322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28"/>
      <c r="AM1358" s="329"/>
      <c r="AN1358" s="25"/>
      <c r="AO1358" s="24"/>
      <c r="AP1358" s="258"/>
      <c r="AQ1358" s="259"/>
      <c r="AR1358" s="259"/>
      <c r="AS1358" s="259"/>
      <c r="AT1358" s="262"/>
      <c r="AU1358" s="262"/>
      <c r="AV1358" s="262"/>
      <c r="AW1358" s="262"/>
      <c r="AX1358" s="262"/>
      <c r="AY1358" s="262"/>
      <c r="AZ1358" s="262"/>
      <c r="BA1358" s="317"/>
      <c r="BB1358" s="390"/>
    </row>
    <row r="1359" spans="1:54" ht="24.95" customHeight="1">
      <c r="A1359" s="322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28"/>
      <c r="AM1359" s="329"/>
      <c r="AN1359" s="25"/>
      <c r="AO1359" s="24"/>
      <c r="AP1359" s="258"/>
      <c r="AQ1359" s="259"/>
      <c r="AR1359" s="259"/>
      <c r="AS1359" s="259"/>
      <c r="AT1359" s="262"/>
      <c r="AU1359" s="262"/>
      <c r="AV1359" s="262"/>
      <c r="AW1359" s="262"/>
      <c r="AX1359" s="262"/>
      <c r="AY1359" s="262"/>
      <c r="AZ1359" s="262"/>
      <c r="BA1359" s="317"/>
      <c r="BB1359" s="390"/>
    </row>
    <row r="1360" spans="1:54" ht="24.95" customHeight="1">
      <c r="A1360" s="322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28"/>
      <c r="AM1360" s="329"/>
      <c r="AN1360" s="25"/>
      <c r="AO1360" s="24"/>
      <c r="AP1360" s="258"/>
      <c r="AQ1360" s="259"/>
      <c r="AR1360" s="259"/>
      <c r="AS1360" s="259"/>
      <c r="AT1360" s="262"/>
      <c r="AU1360" s="262"/>
      <c r="AV1360" s="262"/>
      <c r="AW1360" s="262"/>
      <c r="AX1360" s="262"/>
      <c r="AY1360" s="262"/>
      <c r="AZ1360" s="262"/>
      <c r="BA1360" s="317"/>
      <c r="BB1360" s="390"/>
    </row>
    <row r="1361" spans="1:54" ht="24.95" customHeight="1">
      <c r="A1361" s="322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28"/>
      <c r="AM1361" s="329"/>
      <c r="AN1361" s="25"/>
      <c r="AO1361" s="24"/>
      <c r="AP1361" s="258"/>
      <c r="AQ1361" s="259"/>
      <c r="AR1361" s="259"/>
      <c r="AS1361" s="259"/>
      <c r="AT1361" s="262"/>
      <c r="AU1361" s="262"/>
      <c r="AV1361" s="262"/>
      <c r="AW1361" s="262"/>
      <c r="AX1361" s="262"/>
      <c r="AY1361" s="262"/>
      <c r="AZ1361" s="262"/>
      <c r="BA1361" s="317"/>
      <c r="BB1361" s="390"/>
    </row>
    <row r="1362" spans="1:54" ht="24.95" customHeight="1">
      <c r="A1362" s="322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28"/>
      <c r="AM1362" s="329"/>
      <c r="AN1362" s="25"/>
      <c r="AO1362" s="24"/>
      <c r="AP1362" s="258"/>
      <c r="AQ1362" s="259"/>
      <c r="AR1362" s="259"/>
      <c r="AS1362" s="259"/>
      <c r="AT1362" s="262"/>
      <c r="AU1362" s="262"/>
      <c r="AV1362" s="262"/>
      <c r="AW1362" s="262"/>
      <c r="AX1362" s="262"/>
      <c r="AY1362" s="262"/>
      <c r="AZ1362" s="262"/>
      <c r="BA1362" s="317"/>
      <c r="BB1362" s="390"/>
    </row>
    <row r="1363" spans="1:54" ht="24.95" customHeight="1">
      <c r="A1363" s="322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28"/>
      <c r="AM1363" s="329"/>
      <c r="AN1363" s="25"/>
      <c r="AO1363" s="24"/>
      <c r="AP1363" s="258"/>
      <c r="AQ1363" s="259"/>
      <c r="AR1363" s="259"/>
      <c r="AS1363" s="259"/>
      <c r="AT1363" s="262"/>
      <c r="AU1363" s="262"/>
      <c r="AV1363" s="262"/>
      <c r="AW1363" s="262"/>
      <c r="AX1363" s="262"/>
      <c r="AY1363" s="262"/>
      <c r="AZ1363" s="262"/>
      <c r="BA1363" s="317"/>
      <c r="BB1363" s="390"/>
    </row>
    <row r="1364" spans="1:54" ht="24.95" customHeight="1">
      <c r="A1364" s="322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28"/>
      <c r="AM1364" s="329"/>
      <c r="AN1364" s="25"/>
      <c r="AO1364" s="24"/>
      <c r="AP1364" s="258"/>
      <c r="AQ1364" s="259"/>
      <c r="AR1364" s="259"/>
      <c r="AS1364" s="259"/>
      <c r="AT1364" s="262"/>
      <c r="AU1364" s="262"/>
      <c r="AV1364" s="262"/>
      <c r="AW1364" s="262"/>
      <c r="AX1364" s="262"/>
      <c r="AY1364" s="262"/>
      <c r="AZ1364" s="262"/>
      <c r="BA1364" s="317"/>
      <c r="BB1364" s="390"/>
    </row>
    <row r="1365" spans="1:54" ht="24.95" customHeight="1">
      <c r="A1365" s="322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28"/>
      <c r="AM1365" s="329"/>
      <c r="AN1365" s="25"/>
      <c r="AO1365" s="24"/>
      <c r="AP1365" s="258"/>
      <c r="AQ1365" s="259"/>
      <c r="AR1365" s="259"/>
      <c r="AS1365" s="259"/>
      <c r="AT1365" s="262"/>
      <c r="AU1365" s="262"/>
      <c r="AV1365" s="262"/>
      <c r="AW1365" s="262"/>
      <c r="AX1365" s="262"/>
      <c r="AY1365" s="262"/>
      <c r="AZ1365" s="262"/>
      <c r="BA1365" s="317"/>
      <c r="BB1365" s="390"/>
    </row>
    <row r="1366" spans="1:54" ht="24.95" customHeight="1">
      <c r="A1366" s="322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28"/>
      <c r="AM1366" s="329"/>
      <c r="AN1366" s="25"/>
      <c r="AO1366" s="24"/>
      <c r="AP1366" s="258"/>
      <c r="AQ1366" s="259"/>
      <c r="AR1366" s="259"/>
      <c r="AS1366" s="259"/>
      <c r="AT1366" s="262"/>
      <c r="AU1366" s="262"/>
      <c r="AV1366" s="262"/>
      <c r="AW1366" s="262"/>
      <c r="AX1366" s="262"/>
      <c r="AY1366" s="262"/>
      <c r="AZ1366" s="262"/>
      <c r="BA1366" s="317"/>
      <c r="BB1366" s="390"/>
    </row>
    <row r="1367" spans="1:54" ht="24.95" customHeight="1">
      <c r="A1367" s="322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28"/>
      <c r="AM1367" s="329"/>
      <c r="AN1367" s="25"/>
      <c r="AO1367" s="24"/>
      <c r="AP1367" s="258"/>
      <c r="AQ1367" s="259"/>
      <c r="AR1367" s="259"/>
      <c r="AS1367" s="259"/>
      <c r="AT1367" s="262"/>
      <c r="AU1367" s="262"/>
      <c r="AV1367" s="262"/>
      <c r="AW1367" s="262"/>
      <c r="AX1367" s="262"/>
      <c r="AY1367" s="262"/>
      <c r="AZ1367" s="262"/>
      <c r="BA1367" s="317"/>
      <c r="BB1367" s="390"/>
    </row>
    <row r="1368" spans="1:54" ht="24.95" customHeight="1">
      <c r="A1368" s="322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28"/>
      <c r="AM1368" s="329"/>
      <c r="AN1368" s="25"/>
      <c r="AO1368" s="24"/>
      <c r="AP1368" s="258"/>
      <c r="AQ1368" s="259"/>
      <c r="AR1368" s="259"/>
      <c r="AS1368" s="259"/>
      <c r="AT1368" s="262"/>
      <c r="AU1368" s="262"/>
      <c r="AV1368" s="262"/>
      <c r="AW1368" s="262"/>
      <c r="AX1368" s="262"/>
      <c r="AY1368" s="262"/>
      <c r="AZ1368" s="262"/>
      <c r="BA1368" s="317"/>
      <c r="BB1368" s="390"/>
    </row>
    <row r="1369" spans="1:54" ht="24.95" customHeight="1">
      <c r="A1369" s="322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28"/>
      <c r="AM1369" s="329"/>
      <c r="AN1369" s="25"/>
      <c r="AO1369" s="24"/>
      <c r="AP1369" s="258"/>
      <c r="AQ1369" s="259"/>
      <c r="AR1369" s="259"/>
      <c r="AS1369" s="259"/>
      <c r="AT1369" s="262"/>
      <c r="AU1369" s="262"/>
      <c r="AV1369" s="262"/>
      <c r="AW1369" s="262"/>
      <c r="AX1369" s="262"/>
      <c r="AY1369" s="262"/>
      <c r="AZ1369" s="262"/>
      <c r="BA1369" s="317"/>
      <c r="BB1369" s="390"/>
    </row>
    <row r="1370" spans="1:54" ht="24.95" customHeight="1">
      <c r="A1370" s="322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28"/>
      <c r="AM1370" s="329"/>
      <c r="AN1370" s="25"/>
      <c r="AO1370" s="24"/>
      <c r="AP1370" s="258"/>
      <c r="AQ1370" s="259"/>
      <c r="AR1370" s="259"/>
      <c r="AS1370" s="259"/>
      <c r="AT1370" s="262"/>
      <c r="AU1370" s="262"/>
      <c r="AV1370" s="262"/>
      <c r="AW1370" s="262"/>
      <c r="AX1370" s="262"/>
      <c r="AY1370" s="262"/>
      <c r="AZ1370" s="262"/>
      <c r="BA1370" s="317"/>
      <c r="BB1370" s="390"/>
    </row>
    <row r="1371" spans="1:54" ht="24.95" customHeight="1">
      <c r="A1371" s="322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28"/>
      <c r="AM1371" s="329"/>
      <c r="AN1371" s="25"/>
      <c r="AO1371" s="24"/>
      <c r="AP1371" s="258"/>
      <c r="AQ1371" s="259"/>
      <c r="AR1371" s="259"/>
      <c r="AS1371" s="259"/>
      <c r="AT1371" s="262"/>
      <c r="AU1371" s="262"/>
      <c r="AV1371" s="262"/>
      <c r="AW1371" s="262"/>
      <c r="AX1371" s="262"/>
      <c r="AY1371" s="262"/>
      <c r="AZ1371" s="262"/>
      <c r="BA1371" s="317"/>
      <c r="BB1371" s="390"/>
    </row>
    <row r="1372" spans="1:54" ht="24.95" customHeight="1">
      <c r="A1372" s="322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28"/>
      <c r="AM1372" s="329"/>
      <c r="AN1372" s="25"/>
      <c r="AO1372" s="24"/>
      <c r="AP1372" s="258"/>
      <c r="AQ1372" s="259"/>
      <c r="AR1372" s="259"/>
      <c r="AS1372" s="259"/>
      <c r="AT1372" s="262"/>
      <c r="AU1372" s="262"/>
      <c r="AV1372" s="262"/>
      <c r="AW1372" s="262"/>
      <c r="AX1372" s="262"/>
      <c r="AY1372" s="262"/>
      <c r="AZ1372" s="262"/>
      <c r="BA1372" s="317"/>
      <c r="BB1372" s="390"/>
    </row>
    <row r="1373" spans="1:54" ht="24.95" customHeight="1">
      <c r="A1373" s="322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28"/>
      <c r="AM1373" s="329"/>
      <c r="AN1373" s="25"/>
      <c r="AO1373" s="24"/>
      <c r="AP1373" s="258"/>
      <c r="AQ1373" s="259"/>
      <c r="AR1373" s="259"/>
      <c r="AS1373" s="259"/>
      <c r="AT1373" s="262"/>
      <c r="AU1373" s="262"/>
      <c r="AV1373" s="262"/>
      <c r="AW1373" s="262"/>
      <c r="AX1373" s="262"/>
      <c r="AY1373" s="262"/>
      <c r="AZ1373" s="262"/>
      <c r="BA1373" s="317"/>
      <c r="BB1373" s="390"/>
    </row>
    <row r="1374" spans="1:54" ht="24.95" customHeight="1">
      <c r="A1374" s="322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28"/>
      <c r="AM1374" s="329"/>
      <c r="AN1374" s="25"/>
      <c r="AO1374" s="24"/>
      <c r="AP1374" s="258"/>
      <c r="AQ1374" s="259"/>
      <c r="AR1374" s="259"/>
      <c r="AS1374" s="259"/>
      <c r="AT1374" s="262"/>
      <c r="AU1374" s="262"/>
      <c r="AV1374" s="262"/>
      <c r="AW1374" s="262"/>
      <c r="AX1374" s="262"/>
      <c r="AY1374" s="262"/>
      <c r="AZ1374" s="262"/>
      <c r="BA1374" s="317"/>
      <c r="BB1374" s="390"/>
    </row>
    <row r="1375" spans="1:54" ht="24.95" customHeight="1">
      <c r="A1375" s="322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28"/>
      <c r="AM1375" s="329"/>
      <c r="AN1375" s="25"/>
      <c r="AO1375" s="24"/>
      <c r="AP1375" s="258"/>
      <c r="AQ1375" s="259"/>
      <c r="AR1375" s="259"/>
      <c r="AS1375" s="259"/>
      <c r="AT1375" s="262"/>
      <c r="AU1375" s="262"/>
      <c r="AV1375" s="262"/>
      <c r="AW1375" s="262"/>
      <c r="AX1375" s="262"/>
      <c r="AY1375" s="262"/>
      <c r="AZ1375" s="262"/>
      <c r="BA1375" s="317"/>
      <c r="BB1375" s="390"/>
    </row>
    <row r="1376" spans="1:54" ht="24.95" customHeight="1">
      <c r="A1376" s="322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28"/>
      <c r="AM1376" s="329"/>
      <c r="AN1376" s="25"/>
      <c r="AO1376" s="24"/>
      <c r="AP1376" s="258"/>
      <c r="AQ1376" s="259"/>
      <c r="AR1376" s="259"/>
      <c r="AS1376" s="259"/>
      <c r="AT1376" s="262"/>
      <c r="AU1376" s="262"/>
      <c r="AV1376" s="262"/>
      <c r="AW1376" s="262"/>
      <c r="AX1376" s="262"/>
      <c r="AY1376" s="262"/>
      <c r="AZ1376" s="262"/>
      <c r="BA1376" s="317"/>
      <c r="BB1376" s="390"/>
    </row>
    <row r="1377" spans="1:54" ht="24.95" customHeight="1">
      <c r="A1377" s="322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28"/>
      <c r="AM1377" s="329"/>
      <c r="AN1377" s="25"/>
      <c r="AO1377" s="24"/>
      <c r="AP1377" s="258"/>
      <c r="AQ1377" s="259"/>
      <c r="AR1377" s="259"/>
      <c r="AS1377" s="259"/>
      <c r="AT1377" s="262"/>
      <c r="AU1377" s="262"/>
      <c r="AV1377" s="262"/>
      <c r="AW1377" s="262"/>
      <c r="AX1377" s="262"/>
      <c r="AY1377" s="262"/>
      <c r="AZ1377" s="262"/>
      <c r="BA1377" s="317"/>
      <c r="BB1377" s="390"/>
    </row>
    <row r="1378" spans="1:54" ht="24.95" customHeight="1">
      <c r="A1378" s="322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28"/>
      <c r="AM1378" s="329"/>
      <c r="AN1378" s="25"/>
      <c r="AO1378" s="24"/>
      <c r="AP1378" s="258"/>
      <c r="AQ1378" s="259"/>
      <c r="AR1378" s="259"/>
      <c r="AS1378" s="259"/>
      <c r="AT1378" s="262"/>
      <c r="AU1378" s="262"/>
      <c r="AV1378" s="262"/>
      <c r="AW1378" s="262"/>
      <c r="AX1378" s="262"/>
      <c r="AY1378" s="262"/>
      <c r="AZ1378" s="262"/>
      <c r="BA1378" s="317"/>
      <c r="BB1378" s="390"/>
    </row>
    <row r="1379" spans="1:54" ht="24.95" customHeight="1">
      <c r="A1379" s="322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28"/>
      <c r="AM1379" s="329"/>
      <c r="AN1379" s="25"/>
      <c r="AO1379" s="24"/>
      <c r="AP1379" s="258"/>
      <c r="AQ1379" s="259"/>
      <c r="AR1379" s="259"/>
      <c r="AS1379" s="259"/>
      <c r="AT1379" s="262"/>
      <c r="AU1379" s="262"/>
      <c r="AV1379" s="262"/>
      <c r="AW1379" s="262"/>
      <c r="AX1379" s="262"/>
      <c r="AY1379" s="262"/>
      <c r="AZ1379" s="262"/>
      <c r="BA1379" s="317"/>
      <c r="BB1379" s="390"/>
    </row>
    <row r="1380" spans="1:54" ht="24.95" customHeight="1">
      <c r="A1380" s="322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28"/>
      <c r="AM1380" s="329"/>
      <c r="AN1380" s="25"/>
      <c r="AO1380" s="24"/>
      <c r="AP1380" s="258"/>
      <c r="AQ1380" s="259"/>
      <c r="AR1380" s="259"/>
      <c r="AS1380" s="259"/>
      <c r="AT1380" s="262"/>
      <c r="AU1380" s="262"/>
      <c r="AV1380" s="262"/>
      <c r="AW1380" s="262"/>
      <c r="AX1380" s="262"/>
      <c r="AY1380" s="262"/>
      <c r="AZ1380" s="262"/>
      <c r="BA1380" s="317"/>
      <c r="BB1380" s="390"/>
    </row>
    <row r="1381" spans="1:54" ht="24.95" customHeight="1">
      <c r="A1381" s="322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28"/>
      <c r="AM1381" s="329"/>
      <c r="AN1381" s="25"/>
      <c r="AO1381" s="24"/>
      <c r="AP1381" s="258"/>
      <c r="AQ1381" s="259"/>
      <c r="AR1381" s="259"/>
      <c r="AS1381" s="259"/>
      <c r="AT1381" s="262"/>
      <c r="AU1381" s="262"/>
      <c r="AV1381" s="262"/>
      <c r="AW1381" s="262"/>
      <c r="AX1381" s="262"/>
      <c r="AY1381" s="262"/>
      <c r="AZ1381" s="262"/>
      <c r="BA1381" s="317"/>
      <c r="BB1381" s="390"/>
    </row>
    <row r="1382" spans="1:54" ht="24.95" customHeight="1">
      <c r="A1382" s="322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28"/>
      <c r="AM1382" s="329"/>
      <c r="AN1382" s="25"/>
      <c r="AO1382" s="24"/>
      <c r="AP1382" s="258"/>
      <c r="AQ1382" s="259"/>
      <c r="AR1382" s="259"/>
      <c r="AS1382" s="259"/>
      <c r="AT1382" s="262"/>
      <c r="AU1382" s="262"/>
      <c r="AV1382" s="262"/>
      <c r="AW1382" s="262"/>
      <c r="AX1382" s="262"/>
      <c r="AY1382" s="262"/>
      <c r="AZ1382" s="262"/>
      <c r="BA1382" s="317"/>
      <c r="BB1382" s="390"/>
    </row>
    <row r="1383" spans="1:54" ht="24.95" customHeight="1">
      <c r="A1383" s="322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28"/>
      <c r="AM1383" s="329"/>
      <c r="AN1383" s="25"/>
      <c r="AO1383" s="24"/>
      <c r="AP1383" s="258"/>
      <c r="AQ1383" s="259"/>
      <c r="AR1383" s="259"/>
      <c r="AS1383" s="259"/>
      <c r="AT1383" s="262"/>
      <c r="AU1383" s="262"/>
      <c r="AV1383" s="262"/>
      <c r="AW1383" s="262"/>
      <c r="AX1383" s="262"/>
      <c r="AY1383" s="262"/>
      <c r="AZ1383" s="262"/>
      <c r="BA1383" s="317"/>
      <c r="BB1383" s="390"/>
    </row>
    <row r="1384" spans="1:54" ht="24.95" customHeight="1">
      <c r="A1384" s="322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28"/>
      <c r="AM1384" s="329"/>
      <c r="AN1384" s="25"/>
      <c r="AO1384" s="24"/>
      <c r="AP1384" s="258"/>
      <c r="AQ1384" s="259"/>
      <c r="AR1384" s="259"/>
      <c r="AS1384" s="259"/>
      <c r="AT1384" s="262"/>
      <c r="AU1384" s="262"/>
      <c r="AV1384" s="262"/>
      <c r="AW1384" s="262"/>
      <c r="AX1384" s="262"/>
      <c r="AY1384" s="262"/>
      <c r="AZ1384" s="262"/>
      <c r="BA1384" s="317"/>
      <c r="BB1384" s="390"/>
    </row>
    <row r="1385" spans="1:54" ht="24.95" customHeight="1">
      <c r="A1385" s="322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28"/>
      <c r="AM1385" s="329"/>
      <c r="AN1385" s="25"/>
      <c r="AO1385" s="24"/>
      <c r="AP1385" s="258"/>
      <c r="AQ1385" s="259"/>
      <c r="AR1385" s="259"/>
      <c r="AS1385" s="259"/>
      <c r="AT1385" s="262"/>
      <c r="AU1385" s="262"/>
      <c r="AV1385" s="262"/>
      <c r="AW1385" s="262"/>
      <c r="AX1385" s="262"/>
      <c r="AY1385" s="262"/>
      <c r="AZ1385" s="262"/>
      <c r="BA1385" s="317"/>
      <c r="BB1385" s="390"/>
    </row>
    <row r="1386" spans="1:54" ht="24.95" customHeight="1">
      <c r="A1386" s="322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28"/>
      <c r="AM1386" s="329"/>
      <c r="AN1386" s="25"/>
      <c r="AO1386" s="24"/>
      <c r="AP1386" s="258"/>
      <c r="AQ1386" s="259"/>
      <c r="AR1386" s="259"/>
      <c r="AS1386" s="259"/>
      <c r="AT1386" s="262"/>
      <c r="AU1386" s="262"/>
      <c r="AV1386" s="262"/>
      <c r="AW1386" s="262"/>
      <c r="AX1386" s="262"/>
      <c r="AY1386" s="262"/>
      <c r="AZ1386" s="262"/>
      <c r="BA1386" s="317"/>
      <c r="BB1386" s="390"/>
    </row>
    <row r="1387" spans="1:54" ht="24.95" customHeight="1">
      <c r="A1387" s="322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28"/>
      <c r="AM1387" s="329"/>
      <c r="AN1387" s="25"/>
      <c r="AO1387" s="24"/>
      <c r="AP1387" s="258"/>
      <c r="AQ1387" s="259"/>
      <c r="AR1387" s="259"/>
      <c r="AS1387" s="259"/>
      <c r="AT1387" s="262"/>
      <c r="AU1387" s="262"/>
      <c r="AV1387" s="262"/>
      <c r="AW1387" s="262"/>
      <c r="AX1387" s="262"/>
      <c r="AY1387" s="262"/>
      <c r="AZ1387" s="262"/>
      <c r="BA1387" s="317"/>
      <c r="BB1387" s="390"/>
    </row>
    <row r="1388" spans="1:54" ht="24.95" customHeight="1">
      <c r="A1388" s="322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28"/>
      <c r="AM1388" s="329"/>
      <c r="AN1388" s="25"/>
      <c r="AO1388" s="24"/>
      <c r="AP1388" s="258"/>
      <c r="AQ1388" s="259"/>
      <c r="AR1388" s="259"/>
      <c r="AS1388" s="259"/>
      <c r="AT1388" s="262"/>
      <c r="AU1388" s="262"/>
      <c r="AV1388" s="262"/>
      <c r="AW1388" s="262"/>
      <c r="AX1388" s="262"/>
      <c r="AY1388" s="262"/>
      <c r="AZ1388" s="262"/>
      <c r="BA1388" s="317"/>
      <c r="BB1388" s="390"/>
    </row>
    <row r="1389" spans="1:54" ht="24.95" customHeight="1">
      <c r="A1389" s="322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28"/>
      <c r="AM1389" s="329"/>
      <c r="AN1389" s="25"/>
      <c r="AO1389" s="24"/>
      <c r="AP1389" s="258"/>
      <c r="AQ1389" s="259"/>
      <c r="AR1389" s="259"/>
      <c r="AS1389" s="259"/>
      <c r="AT1389" s="262"/>
      <c r="AU1389" s="262"/>
      <c r="AV1389" s="262"/>
      <c r="AW1389" s="262"/>
      <c r="AX1389" s="262"/>
      <c r="AY1389" s="262"/>
      <c r="AZ1389" s="262"/>
      <c r="BA1389" s="317"/>
      <c r="BB1389" s="390"/>
    </row>
    <row r="1390" spans="1:54" ht="24.95" customHeight="1">
      <c r="A1390" s="322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28"/>
      <c r="AM1390" s="329"/>
      <c r="AN1390" s="25"/>
      <c r="AO1390" s="24"/>
      <c r="AP1390" s="258"/>
      <c r="AQ1390" s="259"/>
      <c r="AR1390" s="259"/>
      <c r="AS1390" s="259"/>
      <c r="AT1390" s="262"/>
      <c r="AU1390" s="262"/>
      <c r="AV1390" s="262"/>
      <c r="AW1390" s="262"/>
      <c r="AX1390" s="262"/>
      <c r="AY1390" s="262"/>
      <c r="AZ1390" s="262"/>
      <c r="BA1390" s="317"/>
      <c r="BB1390" s="390"/>
    </row>
    <row r="1391" spans="1:54" ht="24.95" customHeight="1">
      <c r="A1391" s="322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28"/>
      <c r="AM1391" s="329"/>
      <c r="AN1391" s="25"/>
      <c r="AO1391" s="24"/>
      <c r="AP1391" s="258"/>
      <c r="AQ1391" s="259"/>
      <c r="AR1391" s="259"/>
      <c r="AS1391" s="259"/>
      <c r="AT1391" s="262"/>
      <c r="AU1391" s="262"/>
      <c r="AV1391" s="262"/>
      <c r="AW1391" s="262"/>
      <c r="AX1391" s="262"/>
      <c r="AY1391" s="262"/>
      <c r="AZ1391" s="262"/>
      <c r="BA1391" s="317"/>
      <c r="BB1391" s="390"/>
    </row>
    <row r="1392" spans="1:54" ht="24.95" customHeight="1">
      <c r="A1392" s="322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28"/>
      <c r="AM1392" s="329"/>
      <c r="AN1392" s="25"/>
      <c r="AO1392" s="24"/>
      <c r="AP1392" s="258"/>
      <c r="AQ1392" s="259"/>
      <c r="AR1392" s="259"/>
      <c r="AS1392" s="259"/>
      <c r="AT1392" s="262"/>
      <c r="AU1392" s="262"/>
      <c r="AV1392" s="262"/>
      <c r="AW1392" s="262"/>
      <c r="AX1392" s="262"/>
      <c r="AY1392" s="262"/>
      <c r="AZ1392" s="262"/>
      <c r="BA1392" s="317"/>
      <c r="BB1392" s="390"/>
    </row>
    <row r="1393" spans="1:54" ht="24.95" customHeight="1">
      <c r="A1393" s="322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28"/>
      <c r="AM1393" s="329"/>
      <c r="AN1393" s="25"/>
      <c r="AO1393" s="24"/>
      <c r="AP1393" s="258"/>
      <c r="AQ1393" s="259"/>
      <c r="AR1393" s="259"/>
      <c r="AS1393" s="259"/>
      <c r="AT1393" s="262"/>
      <c r="AU1393" s="262"/>
      <c r="AV1393" s="262"/>
      <c r="AW1393" s="262"/>
      <c r="AX1393" s="262"/>
      <c r="AY1393" s="262"/>
      <c r="AZ1393" s="262"/>
      <c r="BA1393" s="317"/>
      <c r="BB1393" s="390"/>
    </row>
    <row r="1394" spans="1:54" ht="24.95" customHeight="1">
      <c r="A1394" s="322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28"/>
      <c r="AM1394" s="329"/>
      <c r="AN1394" s="25"/>
      <c r="AO1394" s="24"/>
      <c r="AP1394" s="258"/>
      <c r="AQ1394" s="259"/>
      <c r="AR1394" s="259"/>
      <c r="AS1394" s="259"/>
      <c r="AT1394" s="262"/>
      <c r="AU1394" s="262"/>
      <c r="AV1394" s="262"/>
      <c r="AW1394" s="262"/>
      <c r="AX1394" s="262"/>
      <c r="AY1394" s="262"/>
      <c r="AZ1394" s="262"/>
      <c r="BA1394" s="317"/>
      <c r="BB1394" s="390"/>
    </row>
    <row r="1395" spans="1:54" ht="24.95" customHeight="1">
      <c r="A1395" s="322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28"/>
      <c r="AM1395" s="329"/>
      <c r="AN1395" s="25"/>
      <c r="AO1395" s="24"/>
      <c r="AP1395" s="258"/>
      <c r="AQ1395" s="259"/>
      <c r="AR1395" s="259"/>
      <c r="AS1395" s="259"/>
      <c r="AT1395" s="262"/>
      <c r="AU1395" s="262"/>
      <c r="AV1395" s="262"/>
      <c r="AW1395" s="262"/>
      <c r="AX1395" s="262"/>
      <c r="AY1395" s="262"/>
      <c r="AZ1395" s="262"/>
      <c r="BA1395" s="317"/>
      <c r="BB1395" s="390"/>
    </row>
    <row r="1396" spans="1:54" ht="24.95" customHeight="1">
      <c r="A1396" s="322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28"/>
      <c r="AM1396" s="329"/>
      <c r="AN1396" s="25"/>
      <c r="AO1396" s="24"/>
      <c r="AP1396" s="258"/>
      <c r="AQ1396" s="259"/>
      <c r="AR1396" s="259"/>
      <c r="AS1396" s="259"/>
      <c r="AT1396" s="262"/>
      <c r="AU1396" s="262"/>
      <c r="AV1396" s="262"/>
      <c r="AW1396" s="262"/>
      <c r="AX1396" s="262"/>
      <c r="AY1396" s="262"/>
      <c r="AZ1396" s="262"/>
      <c r="BA1396" s="317"/>
      <c r="BB1396" s="390"/>
    </row>
    <row r="1397" spans="1:54" ht="24.95" customHeight="1">
      <c r="A1397" s="322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28"/>
      <c r="AM1397" s="329"/>
      <c r="AN1397" s="25"/>
      <c r="AO1397" s="24"/>
      <c r="AP1397" s="258"/>
      <c r="AQ1397" s="259"/>
      <c r="AR1397" s="259"/>
      <c r="AS1397" s="259"/>
      <c r="AT1397" s="262"/>
      <c r="AU1397" s="262"/>
      <c r="AV1397" s="262"/>
      <c r="AW1397" s="262"/>
      <c r="AX1397" s="262"/>
      <c r="AY1397" s="262"/>
      <c r="AZ1397" s="262"/>
      <c r="BA1397" s="317"/>
      <c r="BB1397" s="390"/>
    </row>
    <row r="1398" spans="1:54" ht="24.95" customHeight="1">
      <c r="A1398" s="322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28"/>
      <c r="AM1398" s="329"/>
      <c r="AN1398" s="25"/>
      <c r="AO1398" s="24"/>
      <c r="AP1398" s="258"/>
      <c r="AQ1398" s="259"/>
      <c r="AR1398" s="259"/>
      <c r="AS1398" s="259"/>
      <c r="AT1398" s="262"/>
      <c r="AU1398" s="262"/>
      <c r="AV1398" s="262"/>
      <c r="AW1398" s="262"/>
      <c r="AX1398" s="262"/>
      <c r="AY1398" s="262"/>
      <c r="AZ1398" s="262"/>
      <c r="BA1398" s="317"/>
      <c r="BB1398" s="390"/>
    </row>
    <row r="1399" spans="1:54" ht="24.95" customHeight="1">
      <c r="A1399" s="322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28"/>
      <c r="AM1399" s="329"/>
      <c r="AN1399" s="25"/>
      <c r="AO1399" s="24"/>
      <c r="AP1399" s="258"/>
      <c r="AQ1399" s="259"/>
      <c r="AR1399" s="259"/>
      <c r="AS1399" s="259"/>
      <c r="AT1399" s="262"/>
      <c r="AU1399" s="262"/>
      <c r="AV1399" s="262"/>
      <c r="AW1399" s="262"/>
      <c r="AX1399" s="262"/>
      <c r="AY1399" s="262"/>
      <c r="AZ1399" s="262"/>
      <c r="BA1399" s="317"/>
      <c r="BB1399" s="390"/>
    </row>
    <row r="1400" spans="1:54" ht="24.95" customHeight="1">
      <c r="A1400" s="322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28"/>
      <c r="AM1400" s="329"/>
      <c r="AN1400" s="25"/>
      <c r="AO1400" s="24"/>
      <c r="AP1400" s="258"/>
      <c r="AQ1400" s="259"/>
      <c r="AR1400" s="259"/>
      <c r="AS1400" s="259"/>
      <c r="AT1400" s="262"/>
      <c r="AU1400" s="262"/>
      <c r="AV1400" s="262"/>
      <c r="AW1400" s="262"/>
      <c r="AX1400" s="262"/>
      <c r="AY1400" s="262"/>
      <c r="AZ1400" s="262"/>
      <c r="BA1400" s="317"/>
      <c r="BB1400" s="390"/>
    </row>
    <row r="1401" spans="1:54" ht="24.95" customHeight="1">
      <c r="A1401" s="322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28"/>
      <c r="AM1401" s="329"/>
      <c r="AN1401" s="25"/>
      <c r="AO1401" s="24"/>
      <c r="AP1401" s="258"/>
      <c r="AQ1401" s="259"/>
      <c r="AR1401" s="259"/>
      <c r="AS1401" s="259"/>
      <c r="AT1401" s="262"/>
      <c r="AU1401" s="262"/>
      <c r="AV1401" s="262"/>
      <c r="AW1401" s="262"/>
      <c r="AX1401" s="262"/>
      <c r="AY1401" s="262"/>
      <c r="AZ1401" s="262"/>
      <c r="BA1401" s="317"/>
      <c r="BB1401" s="390"/>
    </row>
    <row r="1402" spans="1:54" ht="24.95" customHeight="1">
      <c r="A1402" s="322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28"/>
      <c r="AM1402" s="329"/>
      <c r="AN1402" s="25"/>
      <c r="AO1402" s="24"/>
      <c r="AP1402" s="258"/>
      <c r="AQ1402" s="259"/>
      <c r="AR1402" s="259"/>
      <c r="AS1402" s="259"/>
      <c r="AT1402" s="262"/>
      <c r="AU1402" s="262"/>
      <c r="AV1402" s="262"/>
      <c r="AW1402" s="262"/>
      <c r="AX1402" s="262"/>
      <c r="AY1402" s="262"/>
      <c r="AZ1402" s="262"/>
      <c r="BA1402" s="317"/>
      <c r="BB1402" s="390"/>
    </row>
    <row r="1403" spans="1:54" ht="24.95" customHeight="1">
      <c r="A1403" s="322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28"/>
      <c r="AM1403" s="329"/>
      <c r="AN1403" s="25"/>
      <c r="AO1403" s="24"/>
      <c r="AP1403" s="258"/>
      <c r="AQ1403" s="259"/>
      <c r="AR1403" s="259"/>
      <c r="AS1403" s="259"/>
      <c r="AT1403" s="262"/>
      <c r="AU1403" s="262"/>
      <c r="AV1403" s="262"/>
      <c r="AW1403" s="262"/>
      <c r="AX1403" s="262"/>
      <c r="AY1403" s="262"/>
      <c r="AZ1403" s="262"/>
      <c r="BA1403" s="317"/>
      <c r="BB1403" s="390"/>
    </row>
    <row r="1404" spans="1:54" ht="24.95" customHeight="1">
      <c r="A1404" s="322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28"/>
      <c r="AM1404" s="329"/>
      <c r="AN1404" s="25"/>
      <c r="AO1404" s="24"/>
      <c r="AP1404" s="258"/>
      <c r="AQ1404" s="259"/>
      <c r="AR1404" s="259"/>
      <c r="AS1404" s="259"/>
      <c r="AT1404" s="262"/>
      <c r="AU1404" s="262"/>
      <c r="AV1404" s="262"/>
      <c r="AW1404" s="262"/>
      <c r="AX1404" s="262"/>
      <c r="AY1404" s="262"/>
      <c r="AZ1404" s="262"/>
      <c r="BA1404" s="317"/>
      <c r="BB1404" s="390"/>
    </row>
    <row r="1405" spans="1:54" ht="24.95" customHeight="1">
      <c r="A1405" s="322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28"/>
      <c r="AM1405" s="329"/>
      <c r="AN1405" s="25"/>
      <c r="AO1405" s="24"/>
      <c r="AP1405" s="258"/>
      <c r="AQ1405" s="259"/>
      <c r="AR1405" s="259"/>
      <c r="AS1405" s="259"/>
      <c r="AT1405" s="262"/>
      <c r="AU1405" s="262"/>
      <c r="AV1405" s="262"/>
      <c r="AW1405" s="262"/>
      <c r="AX1405" s="262"/>
      <c r="AY1405" s="262"/>
      <c r="AZ1405" s="262"/>
      <c r="BA1405" s="317"/>
      <c r="BB1405" s="390"/>
    </row>
    <row r="1406" spans="1:54" ht="24.95" customHeight="1">
      <c r="A1406" s="322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28"/>
      <c r="AM1406" s="329"/>
      <c r="AN1406" s="25"/>
      <c r="AO1406" s="24"/>
      <c r="AP1406" s="258"/>
      <c r="AQ1406" s="259"/>
      <c r="AR1406" s="259"/>
      <c r="AS1406" s="259"/>
      <c r="AT1406" s="262"/>
      <c r="AU1406" s="262"/>
      <c r="AV1406" s="262"/>
      <c r="AW1406" s="262"/>
      <c r="AX1406" s="262"/>
      <c r="AY1406" s="262"/>
      <c r="AZ1406" s="262"/>
      <c r="BA1406" s="317"/>
      <c r="BB1406" s="390"/>
    </row>
    <row r="1407" spans="1:54" ht="24.95" customHeight="1">
      <c r="A1407" s="322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28"/>
      <c r="AM1407" s="329"/>
      <c r="AN1407" s="25"/>
      <c r="AO1407" s="24"/>
      <c r="AP1407" s="258"/>
      <c r="AQ1407" s="259"/>
      <c r="AR1407" s="259"/>
      <c r="AS1407" s="259"/>
      <c r="AT1407" s="262"/>
      <c r="AU1407" s="262"/>
      <c r="AV1407" s="262"/>
      <c r="AW1407" s="262"/>
      <c r="AX1407" s="262"/>
      <c r="AY1407" s="262"/>
      <c r="AZ1407" s="262"/>
      <c r="BA1407" s="317"/>
      <c r="BB1407" s="390"/>
    </row>
    <row r="1408" spans="1:54" ht="24.95" customHeight="1">
      <c r="A1408" s="322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28"/>
      <c r="AM1408" s="329"/>
      <c r="AN1408" s="25"/>
      <c r="AO1408" s="24"/>
      <c r="AP1408" s="258"/>
      <c r="AQ1408" s="259"/>
      <c r="AR1408" s="259"/>
      <c r="AS1408" s="259"/>
      <c r="AT1408" s="262"/>
      <c r="AU1408" s="262"/>
      <c r="AV1408" s="262"/>
      <c r="AW1408" s="262"/>
      <c r="AX1408" s="262"/>
      <c r="AY1408" s="262"/>
      <c r="AZ1408" s="262"/>
      <c r="BA1408" s="317"/>
      <c r="BB1408" s="390"/>
    </row>
    <row r="1409" spans="1:54" ht="24.95" customHeight="1">
      <c r="A1409" s="322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28"/>
      <c r="AM1409" s="329"/>
      <c r="AN1409" s="25"/>
      <c r="AO1409" s="24"/>
      <c r="AP1409" s="258"/>
      <c r="AQ1409" s="259"/>
      <c r="AR1409" s="259"/>
      <c r="AS1409" s="259"/>
      <c r="AT1409" s="262"/>
      <c r="AU1409" s="262"/>
      <c r="AV1409" s="262"/>
      <c r="AW1409" s="262"/>
      <c r="AX1409" s="262"/>
      <c r="AY1409" s="262"/>
      <c r="AZ1409" s="262"/>
      <c r="BA1409" s="317"/>
      <c r="BB1409" s="390"/>
    </row>
    <row r="1410" spans="1:54" ht="24.95" customHeight="1">
      <c r="A1410" s="322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28"/>
      <c r="AM1410" s="329"/>
      <c r="AN1410" s="25"/>
      <c r="AO1410" s="24"/>
      <c r="AP1410" s="258"/>
      <c r="AQ1410" s="259"/>
      <c r="AR1410" s="259"/>
      <c r="AS1410" s="259"/>
      <c r="AT1410" s="262"/>
      <c r="AU1410" s="262"/>
      <c r="AV1410" s="262"/>
      <c r="AW1410" s="262"/>
      <c r="AX1410" s="262"/>
      <c r="AY1410" s="262"/>
      <c r="AZ1410" s="262"/>
      <c r="BA1410" s="317"/>
      <c r="BB1410" s="390"/>
    </row>
    <row r="1411" spans="1:54" ht="24.95" customHeight="1">
      <c r="A1411" s="322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28"/>
      <c r="AM1411" s="329"/>
      <c r="AN1411" s="25"/>
      <c r="AO1411" s="24"/>
      <c r="AP1411" s="258"/>
      <c r="AQ1411" s="259"/>
      <c r="AR1411" s="259"/>
      <c r="AS1411" s="259"/>
      <c r="AT1411" s="262"/>
      <c r="AU1411" s="262"/>
      <c r="AV1411" s="262"/>
      <c r="AW1411" s="262"/>
      <c r="AX1411" s="262"/>
      <c r="AY1411" s="262"/>
      <c r="AZ1411" s="262"/>
      <c r="BA1411" s="317"/>
      <c r="BB1411" s="390"/>
    </row>
    <row r="1412" spans="1:54" ht="24.95" customHeight="1">
      <c r="A1412" s="322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28"/>
      <c r="AM1412" s="329"/>
      <c r="AN1412" s="25"/>
      <c r="AO1412" s="24"/>
      <c r="AP1412" s="258"/>
      <c r="AQ1412" s="259"/>
      <c r="AR1412" s="259"/>
      <c r="AS1412" s="259"/>
      <c r="AT1412" s="262"/>
      <c r="AU1412" s="262"/>
      <c r="AV1412" s="262"/>
      <c r="AW1412" s="262"/>
      <c r="AX1412" s="262"/>
      <c r="AY1412" s="262"/>
      <c r="AZ1412" s="262"/>
      <c r="BA1412" s="317"/>
      <c r="BB1412" s="390"/>
    </row>
    <row r="1413" spans="1:54" ht="24.95" customHeight="1">
      <c r="A1413" s="322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28"/>
      <c r="AM1413" s="329"/>
      <c r="AN1413" s="25"/>
      <c r="AO1413" s="24"/>
      <c r="AP1413" s="258"/>
      <c r="AQ1413" s="259"/>
      <c r="AR1413" s="259"/>
      <c r="AS1413" s="259"/>
      <c r="AT1413" s="262"/>
      <c r="AU1413" s="262"/>
      <c r="AV1413" s="262"/>
      <c r="AW1413" s="262"/>
      <c r="AX1413" s="262"/>
      <c r="AY1413" s="262"/>
      <c r="AZ1413" s="262"/>
      <c r="BA1413" s="317"/>
      <c r="BB1413" s="390"/>
    </row>
    <row r="1414" spans="1:54" ht="24.95" customHeight="1">
      <c r="A1414" s="322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28"/>
      <c r="AM1414" s="329"/>
      <c r="AN1414" s="25"/>
      <c r="AO1414" s="24"/>
      <c r="AP1414" s="258"/>
      <c r="AQ1414" s="259"/>
      <c r="AR1414" s="259"/>
      <c r="AS1414" s="259"/>
      <c r="AT1414" s="262"/>
      <c r="AU1414" s="262"/>
      <c r="AV1414" s="262"/>
      <c r="AW1414" s="262"/>
      <c r="AX1414" s="262"/>
      <c r="AY1414" s="262"/>
      <c r="AZ1414" s="262"/>
      <c r="BA1414" s="317"/>
      <c r="BB1414" s="390"/>
    </row>
    <row r="1415" spans="1:54" ht="24.95" customHeight="1">
      <c r="A1415" s="322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28"/>
      <c r="AM1415" s="329"/>
      <c r="AN1415" s="25"/>
      <c r="AO1415" s="24"/>
      <c r="AP1415" s="258"/>
      <c r="AQ1415" s="259"/>
      <c r="AR1415" s="259"/>
      <c r="AS1415" s="259"/>
      <c r="AT1415" s="262"/>
      <c r="AU1415" s="262"/>
      <c r="AV1415" s="262"/>
      <c r="AW1415" s="262"/>
      <c r="AX1415" s="262"/>
      <c r="AY1415" s="262"/>
      <c r="AZ1415" s="262"/>
      <c r="BA1415" s="317"/>
      <c r="BB1415" s="390"/>
    </row>
    <row r="1416" spans="1:54" ht="24.95" customHeight="1">
      <c r="A1416" s="322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28"/>
      <c r="AM1416" s="329"/>
      <c r="AN1416" s="25"/>
      <c r="AO1416" s="24"/>
      <c r="AP1416" s="258"/>
      <c r="AQ1416" s="259"/>
      <c r="AR1416" s="259"/>
      <c r="AS1416" s="259"/>
      <c r="AT1416" s="262"/>
      <c r="AU1416" s="262"/>
      <c r="AV1416" s="262"/>
      <c r="AW1416" s="262"/>
      <c r="AX1416" s="262"/>
      <c r="AY1416" s="262"/>
      <c r="AZ1416" s="262"/>
      <c r="BA1416" s="317"/>
      <c r="BB1416" s="390"/>
    </row>
    <row r="1417" spans="1:54" ht="24.95" customHeight="1">
      <c r="A1417" s="322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28"/>
      <c r="AM1417" s="329"/>
      <c r="AN1417" s="25"/>
      <c r="AO1417" s="24"/>
      <c r="AP1417" s="258"/>
      <c r="AQ1417" s="259"/>
      <c r="AR1417" s="259"/>
      <c r="AS1417" s="259"/>
      <c r="AT1417" s="262"/>
      <c r="AU1417" s="262"/>
      <c r="AV1417" s="262"/>
      <c r="AW1417" s="262"/>
      <c r="AX1417" s="262"/>
      <c r="AY1417" s="262"/>
      <c r="AZ1417" s="262"/>
      <c r="BA1417" s="317"/>
      <c r="BB1417" s="390"/>
    </row>
    <row r="1418" spans="1:54" ht="24.95" customHeight="1">
      <c r="A1418" s="322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28"/>
      <c r="AM1418" s="329"/>
      <c r="AN1418" s="25"/>
      <c r="AO1418" s="24"/>
      <c r="AP1418" s="258"/>
      <c r="AQ1418" s="259"/>
      <c r="AR1418" s="259"/>
      <c r="AS1418" s="259"/>
      <c r="AT1418" s="262"/>
      <c r="AU1418" s="262"/>
      <c r="AV1418" s="262"/>
      <c r="AW1418" s="262"/>
      <c r="AX1418" s="262"/>
      <c r="AY1418" s="262"/>
      <c r="AZ1418" s="262"/>
      <c r="BA1418" s="317"/>
      <c r="BB1418" s="390"/>
    </row>
    <row r="1419" spans="1:54" ht="24.95" customHeight="1">
      <c r="A1419" s="322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28"/>
      <c r="AM1419" s="329"/>
      <c r="AN1419" s="25"/>
      <c r="AO1419" s="24"/>
      <c r="AP1419" s="258"/>
      <c r="AQ1419" s="259"/>
      <c r="AR1419" s="259"/>
      <c r="AS1419" s="259"/>
      <c r="AT1419" s="262"/>
      <c r="AU1419" s="262"/>
      <c r="AV1419" s="262"/>
      <c r="AW1419" s="262"/>
      <c r="AX1419" s="262"/>
      <c r="AY1419" s="262"/>
      <c r="AZ1419" s="262"/>
      <c r="BA1419" s="317"/>
      <c r="BB1419" s="390"/>
    </row>
    <row r="1420" spans="1:54" ht="24.95" customHeight="1">
      <c r="A1420" s="322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28"/>
      <c r="AM1420" s="329"/>
      <c r="AN1420" s="25"/>
      <c r="AO1420" s="24"/>
      <c r="AP1420" s="258"/>
      <c r="AQ1420" s="259"/>
      <c r="AR1420" s="259"/>
      <c r="AS1420" s="259"/>
      <c r="AT1420" s="262"/>
      <c r="AU1420" s="262"/>
      <c r="AV1420" s="262"/>
      <c r="AW1420" s="262"/>
      <c r="AX1420" s="262"/>
      <c r="AY1420" s="262"/>
      <c r="AZ1420" s="262"/>
      <c r="BA1420" s="317"/>
      <c r="BB1420" s="390"/>
    </row>
    <row r="1421" spans="1:54" ht="24.95" customHeight="1">
      <c r="A1421" s="322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28"/>
      <c r="AM1421" s="329"/>
      <c r="AN1421" s="25"/>
      <c r="AO1421" s="24"/>
      <c r="AP1421" s="258"/>
      <c r="AQ1421" s="259"/>
      <c r="AR1421" s="259"/>
      <c r="AS1421" s="259"/>
      <c r="AT1421" s="262"/>
      <c r="AU1421" s="262"/>
      <c r="AV1421" s="262"/>
      <c r="AW1421" s="262"/>
      <c r="AX1421" s="262"/>
      <c r="AY1421" s="262"/>
      <c r="AZ1421" s="262"/>
      <c r="BA1421" s="317"/>
      <c r="BB1421" s="390"/>
    </row>
    <row r="1422" spans="1:54" ht="24.95" customHeight="1">
      <c r="A1422" s="322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28"/>
      <c r="AM1422" s="329"/>
      <c r="AN1422" s="25"/>
      <c r="AO1422" s="24"/>
      <c r="AP1422" s="258"/>
      <c r="AQ1422" s="259"/>
      <c r="AR1422" s="259"/>
      <c r="AS1422" s="259"/>
      <c r="AT1422" s="262"/>
      <c r="AU1422" s="262"/>
      <c r="AV1422" s="262"/>
      <c r="AW1422" s="262"/>
      <c r="AX1422" s="262"/>
      <c r="AY1422" s="262"/>
      <c r="AZ1422" s="262"/>
      <c r="BA1422" s="317"/>
      <c r="BB1422" s="390"/>
    </row>
    <row r="1423" spans="1:54" ht="24.95" customHeight="1">
      <c r="A1423" s="322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28"/>
      <c r="AM1423" s="329"/>
      <c r="AN1423" s="25"/>
      <c r="AO1423" s="24"/>
      <c r="AP1423" s="258"/>
      <c r="AQ1423" s="259"/>
      <c r="AR1423" s="259"/>
      <c r="AS1423" s="259"/>
      <c r="AT1423" s="262"/>
      <c r="AU1423" s="262"/>
      <c r="AV1423" s="262"/>
      <c r="AW1423" s="262"/>
      <c r="AX1423" s="262"/>
      <c r="AY1423" s="262"/>
      <c r="AZ1423" s="262"/>
      <c r="BA1423" s="317"/>
      <c r="BB1423" s="390"/>
    </row>
    <row r="1424" spans="1:54" ht="24.95" customHeight="1">
      <c r="A1424" s="322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28"/>
      <c r="AM1424" s="329"/>
      <c r="AN1424" s="25"/>
      <c r="AO1424" s="24"/>
      <c r="AP1424" s="258"/>
      <c r="AQ1424" s="259"/>
      <c r="AR1424" s="259"/>
      <c r="AS1424" s="259"/>
      <c r="AT1424" s="262"/>
      <c r="AU1424" s="262"/>
      <c r="AV1424" s="262"/>
      <c r="AW1424" s="262"/>
      <c r="AX1424" s="262"/>
      <c r="AY1424" s="262"/>
      <c r="AZ1424" s="262"/>
      <c r="BA1424" s="317"/>
      <c r="BB1424" s="390"/>
    </row>
    <row r="1425" spans="1:54" ht="24.95" customHeight="1">
      <c r="A1425" s="322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28"/>
      <c r="AM1425" s="329"/>
      <c r="AN1425" s="25"/>
      <c r="AO1425" s="24"/>
      <c r="AP1425" s="258"/>
      <c r="AQ1425" s="259"/>
      <c r="AR1425" s="259"/>
      <c r="AS1425" s="259"/>
      <c r="AT1425" s="262"/>
      <c r="AU1425" s="262"/>
      <c r="AV1425" s="262"/>
      <c r="AW1425" s="262"/>
      <c r="AX1425" s="262"/>
      <c r="AY1425" s="262"/>
      <c r="AZ1425" s="262"/>
      <c r="BA1425" s="317"/>
      <c r="BB1425" s="390"/>
    </row>
    <row r="1426" spans="1:54" ht="24.95" customHeight="1">
      <c r="A1426" s="322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28"/>
      <c r="AM1426" s="329"/>
      <c r="AN1426" s="25"/>
      <c r="AO1426" s="24"/>
      <c r="AP1426" s="258"/>
      <c r="AQ1426" s="259"/>
      <c r="AR1426" s="259"/>
      <c r="AS1426" s="259"/>
      <c r="AT1426" s="262"/>
      <c r="AU1426" s="262"/>
      <c r="AV1426" s="262"/>
      <c r="AW1426" s="262"/>
      <c r="AX1426" s="262"/>
      <c r="AY1426" s="262"/>
      <c r="AZ1426" s="262"/>
      <c r="BA1426" s="317"/>
      <c r="BB1426" s="390"/>
    </row>
    <row r="1427" spans="1:54" ht="24.95" customHeight="1">
      <c r="A1427" s="322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28"/>
      <c r="AM1427" s="329"/>
      <c r="AN1427" s="25"/>
      <c r="AO1427" s="24"/>
      <c r="AP1427" s="258"/>
      <c r="AQ1427" s="259"/>
      <c r="AR1427" s="259"/>
      <c r="AS1427" s="259"/>
      <c r="AT1427" s="262"/>
      <c r="AU1427" s="262"/>
      <c r="AV1427" s="262"/>
      <c r="AW1427" s="262"/>
      <c r="AX1427" s="262"/>
      <c r="AY1427" s="262"/>
      <c r="AZ1427" s="262"/>
      <c r="BA1427" s="317"/>
      <c r="BB1427" s="390"/>
    </row>
    <row r="1428" spans="1:54" ht="24.95" customHeight="1">
      <c r="A1428" s="322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28"/>
      <c r="AM1428" s="329"/>
      <c r="AN1428" s="25"/>
      <c r="AO1428" s="24"/>
      <c r="AP1428" s="258"/>
      <c r="AQ1428" s="259"/>
      <c r="AR1428" s="259"/>
      <c r="AS1428" s="259"/>
      <c r="AT1428" s="262"/>
      <c r="AU1428" s="262"/>
      <c r="AV1428" s="262"/>
      <c r="AW1428" s="262"/>
      <c r="AX1428" s="262"/>
      <c r="AY1428" s="262"/>
      <c r="AZ1428" s="262"/>
      <c r="BA1428" s="317"/>
      <c r="BB1428" s="390"/>
    </row>
    <row r="1429" spans="1:54" ht="24.95" customHeight="1">
      <c r="A1429" s="322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28"/>
      <c r="AM1429" s="329"/>
      <c r="AN1429" s="25"/>
      <c r="AO1429" s="24"/>
      <c r="AP1429" s="258"/>
      <c r="AQ1429" s="259"/>
      <c r="AR1429" s="259"/>
      <c r="AS1429" s="259"/>
      <c r="AT1429" s="262"/>
      <c r="AU1429" s="262"/>
      <c r="AV1429" s="262"/>
      <c r="AW1429" s="262"/>
      <c r="AX1429" s="262"/>
      <c r="AY1429" s="262"/>
      <c r="AZ1429" s="262"/>
      <c r="BA1429" s="317"/>
      <c r="BB1429" s="390"/>
    </row>
    <row r="1430" spans="1:54" ht="24.95" customHeight="1">
      <c r="A1430" s="322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28"/>
      <c r="AM1430" s="329"/>
      <c r="AN1430" s="25"/>
      <c r="AO1430" s="24"/>
      <c r="AP1430" s="258"/>
      <c r="AQ1430" s="259"/>
      <c r="AR1430" s="259"/>
      <c r="AS1430" s="259"/>
      <c r="AT1430" s="262"/>
      <c r="AU1430" s="262"/>
      <c r="AV1430" s="262"/>
      <c r="AW1430" s="262"/>
      <c r="AX1430" s="262"/>
      <c r="AY1430" s="262"/>
      <c r="AZ1430" s="262"/>
      <c r="BA1430" s="317"/>
      <c r="BB1430" s="390"/>
    </row>
    <row r="1431" spans="1:54" ht="24.95" customHeight="1">
      <c r="A1431" s="322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28"/>
      <c r="AM1431" s="329"/>
      <c r="AN1431" s="25"/>
      <c r="AO1431" s="24"/>
      <c r="AP1431" s="258"/>
      <c r="AQ1431" s="259"/>
      <c r="AR1431" s="259"/>
      <c r="AS1431" s="259"/>
      <c r="AT1431" s="262"/>
      <c r="AU1431" s="262"/>
      <c r="AV1431" s="262"/>
      <c r="AW1431" s="262"/>
      <c r="AX1431" s="262"/>
      <c r="AY1431" s="262"/>
      <c r="AZ1431" s="262"/>
      <c r="BA1431" s="317"/>
      <c r="BB1431" s="390"/>
    </row>
    <row r="1432" spans="1:54" ht="24.95" customHeight="1">
      <c r="A1432" s="322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28"/>
      <c r="AM1432" s="329"/>
      <c r="AN1432" s="25"/>
      <c r="AO1432" s="24"/>
      <c r="AP1432" s="258"/>
      <c r="AQ1432" s="259"/>
      <c r="AR1432" s="259"/>
      <c r="AS1432" s="259"/>
      <c r="AT1432" s="262"/>
      <c r="AU1432" s="262"/>
      <c r="AV1432" s="262"/>
      <c r="AW1432" s="262"/>
      <c r="AX1432" s="262"/>
      <c r="AY1432" s="262"/>
      <c r="AZ1432" s="262"/>
      <c r="BA1432" s="317"/>
      <c r="BB1432" s="390"/>
    </row>
    <row r="1433" spans="1:54" ht="24.95" customHeight="1">
      <c r="A1433" s="322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28"/>
      <c r="AM1433" s="329"/>
      <c r="AN1433" s="25"/>
      <c r="AO1433" s="24"/>
      <c r="AP1433" s="258"/>
      <c r="AQ1433" s="259"/>
      <c r="AR1433" s="259"/>
      <c r="AS1433" s="259"/>
      <c r="AT1433" s="262"/>
      <c r="AU1433" s="262"/>
      <c r="AV1433" s="262"/>
      <c r="AW1433" s="262"/>
      <c r="AX1433" s="262"/>
      <c r="AY1433" s="262"/>
      <c r="AZ1433" s="262"/>
      <c r="BA1433" s="317"/>
      <c r="BB1433" s="390"/>
    </row>
    <row r="1434" spans="1:54" ht="24.95" customHeight="1">
      <c r="A1434" s="322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28"/>
      <c r="AM1434" s="329"/>
      <c r="AN1434" s="25"/>
      <c r="AO1434" s="24"/>
      <c r="AP1434" s="258"/>
      <c r="AQ1434" s="259"/>
      <c r="AR1434" s="259"/>
      <c r="AS1434" s="259"/>
      <c r="AT1434" s="262"/>
      <c r="AU1434" s="262"/>
      <c r="AV1434" s="262"/>
      <c r="AW1434" s="262"/>
      <c r="AX1434" s="262"/>
      <c r="AY1434" s="262"/>
      <c r="AZ1434" s="262"/>
      <c r="BA1434" s="317"/>
      <c r="BB1434" s="390"/>
    </row>
    <row r="1435" spans="1:54" ht="24.95" customHeight="1">
      <c r="A1435" s="322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28"/>
      <c r="AM1435" s="329"/>
      <c r="AN1435" s="25"/>
      <c r="AO1435" s="24"/>
      <c r="AP1435" s="258"/>
      <c r="AQ1435" s="259"/>
      <c r="AR1435" s="259"/>
      <c r="AS1435" s="259"/>
      <c r="AT1435" s="262"/>
      <c r="AU1435" s="262"/>
      <c r="AV1435" s="262"/>
      <c r="AW1435" s="262"/>
      <c r="AX1435" s="262"/>
      <c r="AY1435" s="262"/>
      <c r="AZ1435" s="262"/>
      <c r="BA1435" s="317"/>
      <c r="BB1435" s="390"/>
    </row>
    <row r="1436" spans="1:54" ht="24.95" customHeight="1">
      <c r="A1436" s="322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28"/>
      <c r="AM1436" s="329"/>
      <c r="AN1436" s="25"/>
      <c r="AO1436" s="24"/>
      <c r="AP1436" s="258"/>
      <c r="AQ1436" s="259"/>
      <c r="AR1436" s="259"/>
      <c r="AS1436" s="259"/>
      <c r="AT1436" s="262"/>
      <c r="AU1436" s="262"/>
      <c r="AV1436" s="262"/>
      <c r="AW1436" s="262"/>
      <c r="AX1436" s="262"/>
      <c r="AY1436" s="262"/>
      <c r="AZ1436" s="262"/>
      <c r="BA1436" s="317"/>
      <c r="BB1436" s="390"/>
    </row>
    <row r="1437" spans="1:54" ht="24.95" customHeight="1">
      <c r="A1437" s="322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28"/>
      <c r="AM1437" s="329"/>
      <c r="AN1437" s="25"/>
      <c r="AO1437" s="24"/>
      <c r="AP1437" s="258"/>
      <c r="AQ1437" s="259"/>
      <c r="AR1437" s="259"/>
      <c r="AS1437" s="259"/>
      <c r="AT1437" s="262"/>
      <c r="AU1437" s="262"/>
      <c r="AV1437" s="262"/>
      <c r="AW1437" s="262"/>
      <c r="AX1437" s="262"/>
      <c r="AY1437" s="262"/>
      <c r="AZ1437" s="262"/>
      <c r="BA1437" s="317"/>
      <c r="BB1437" s="390"/>
    </row>
    <row r="1438" spans="1:54" ht="24.95" customHeight="1">
      <c r="A1438" s="322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28"/>
      <c r="AM1438" s="329"/>
      <c r="AN1438" s="25"/>
      <c r="AO1438" s="24"/>
      <c r="AP1438" s="258"/>
      <c r="AQ1438" s="259"/>
      <c r="AR1438" s="259"/>
      <c r="AS1438" s="259"/>
      <c r="AT1438" s="262"/>
      <c r="AU1438" s="262"/>
      <c r="AV1438" s="262"/>
      <c r="AW1438" s="262"/>
      <c r="AX1438" s="262"/>
      <c r="AY1438" s="262"/>
      <c r="AZ1438" s="262"/>
      <c r="BA1438" s="317"/>
      <c r="BB1438" s="390"/>
    </row>
    <row r="1439" spans="1:54" ht="24.95" customHeight="1">
      <c r="A1439" s="322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28"/>
      <c r="AM1439" s="329"/>
      <c r="AN1439" s="25"/>
      <c r="AO1439" s="24"/>
      <c r="AP1439" s="258"/>
      <c r="AQ1439" s="259"/>
      <c r="AR1439" s="259"/>
      <c r="AS1439" s="259"/>
      <c r="AT1439" s="262"/>
      <c r="AU1439" s="262"/>
      <c r="AV1439" s="262"/>
      <c r="AW1439" s="262"/>
      <c r="AX1439" s="262"/>
      <c r="AY1439" s="262"/>
      <c r="AZ1439" s="262"/>
      <c r="BA1439" s="317"/>
      <c r="BB1439" s="390"/>
    </row>
    <row r="1440" spans="1:54" ht="24.95" customHeight="1">
      <c r="A1440" s="322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28"/>
      <c r="AM1440" s="329"/>
      <c r="AN1440" s="25"/>
      <c r="AO1440" s="24"/>
      <c r="AP1440" s="258"/>
      <c r="AQ1440" s="259"/>
      <c r="AR1440" s="259"/>
      <c r="AS1440" s="259"/>
      <c r="AT1440" s="262"/>
      <c r="AU1440" s="262"/>
      <c r="AV1440" s="262"/>
      <c r="AW1440" s="262"/>
      <c r="AX1440" s="262"/>
      <c r="AY1440" s="262"/>
      <c r="AZ1440" s="262"/>
      <c r="BA1440" s="317"/>
      <c r="BB1440" s="390"/>
    </row>
    <row r="1441" spans="1:54" ht="24.95" customHeight="1">
      <c r="A1441" s="322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28"/>
      <c r="AM1441" s="329"/>
      <c r="AN1441" s="25"/>
      <c r="AO1441" s="24"/>
      <c r="AP1441" s="258"/>
      <c r="AQ1441" s="259"/>
      <c r="AR1441" s="259"/>
      <c r="AS1441" s="259"/>
      <c r="AT1441" s="262"/>
      <c r="AU1441" s="262"/>
      <c r="AV1441" s="262"/>
      <c r="AW1441" s="262"/>
      <c r="AX1441" s="262"/>
      <c r="AY1441" s="262"/>
      <c r="AZ1441" s="262"/>
      <c r="BA1441" s="317"/>
      <c r="BB1441" s="390"/>
    </row>
    <row r="1442" spans="1:54" ht="24.95" customHeight="1">
      <c r="A1442" s="322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28"/>
      <c r="AM1442" s="329"/>
      <c r="AN1442" s="25"/>
      <c r="AO1442" s="24"/>
      <c r="AP1442" s="258"/>
      <c r="AQ1442" s="259"/>
      <c r="AR1442" s="259"/>
      <c r="AS1442" s="259"/>
      <c r="AT1442" s="262"/>
      <c r="AU1442" s="262"/>
      <c r="AV1442" s="262"/>
      <c r="AW1442" s="262"/>
      <c r="AX1442" s="262"/>
      <c r="AY1442" s="262"/>
      <c r="AZ1442" s="262"/>
      <c r="BA1442" s="317"/>
      <c r="BB1442" s="390"/>
    </row>
    <row r="1443" spans="1:54" ht="24.95" customHeight="1">
      <c r="A1443" s="322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28"/>
      <c r="AM1443" s="329"/>
      <c r="AN1443" s="25"/>
      <c r="AO1443" s="24"/>
      <c r="AP1443" s="258"/>
      <c r="AQ1443" s="259"/>
      <c r="AR1443" s="259"/>
      <c r="AS1443" s="259"/>
      <c r="AT1443" s="262"/>
      <c r="AU1443" s="262"/>
      <c r="AV1443" s="262"/>
      <c r="AW1443" s="262"/>
      <c r="AX1443" s="262"/>
      <c r="AY1443" s="262"/>
      <c r="AZ1443" s="262"/>
      <c r="BA1443" s="317"/>
      <c r="BB1443" s="390"/>
    </row>
    <row r="1444" spans="1:54" ht="24.95" customHeight="1">
      <c r="A1444" s="322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28"/>
      <c r="AM1444" s="329"/>
      <c r="AN1444" s="25"/>
      <c r="AO1444" s="24"/>
      <c r="AP1444" s="258"/>
      <c r="AQ1444" s="259"/>
      <c r="AR1444" s="259"/>
      <c r="AS1444" s="259"/>
      <c r="AT1444" s="262"/>
      <c r="AU1444" s="262"/>
      <c r="AV1444" s="262"/>
      <c r="AW1444" s="262"/>
      <c r="AX1444" s="262"/>
      <c r="AY1444" s="262"/>
      <c r="AZ1444" s="262"/>
      <c r="BA1444" s="317"/>
      <c r="BB1444" s="390"/>
    </row>
    <row r="1445" spans="1:54" ht="24.95" customHeight="1">
      <c r="A1445" s="322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28"/>
      <c r="AM1445" s="329"/>
      <c r="AN1445" s="25"/>
      <c r="AO1445" s="24"/>
      <c r="AP1445" s="258"/>
      <c r="AQ1445" s="259"/>
      <c r="AR1445" s="259"/>
      <c r="AS1445" s="259"/>
      <c r="AT1445" s="262"/>
      <c r="AU1445" s="262"/>
      <c r="AV1445" s="262"/>
      <c r="AW1445" s="262"/>
      <c r="AX1445" s="262"/>
      <c r="AY1445" s="262"/>
      <c r="AZ1445" s="262"/>
      <c r="BA1445" s="317"/>
      <c r="BB1445" s="390"/>
    </row>
    <row r="1446" spans="1:54" ht="24.95" customHeight="1">
      <c r="A1446" s="322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28"/>
      <c r="AM1446" s="329"/>
      <c r="AN1446" s="25"/>
      <c r="AO1446" s="24"/>
      <c r="AP1446" s="258"/>
      <c r="AQ1446" s="259"/>
      <c r="AR1446" s="259"/>
      <c r="AS1446" s="259"/>
      <c r="AT1446" s="262"/>
      <c r="AU1446" s="262"/>
      <c r="AV1446" s="262"/>
      <c r="AW1446" s="262"/>
      <c r="AX1446" s="262"/>
      <c r="AY1446" s="262"/>
      <c r="AZ1446" s="262"/>
      <c r="BA1446" s="317"/>
      <c r="BB1446" s="390"/>
    </row>
    <row r="1447" spans="1:54" ht="24.95" customHeight="1">
      <c r="A1447" s="322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28"/>
      <c r="AM1447" s="329"/>
      <c r="AN1447" s="25"/>
      <c r="AO1447" s="24"/>
      <c r="AP1447" s="258"/>
      <c r="AQ1447" s="259"/>
      <c r="AR1447" s="259"/>
      <c r="AS1447" s="259"/>
      <c r="AT1447" s="262"/>
      <c r="AU1447" s="262"/>
      <c r="AV1447" s="262"/>
      <c r="AW1447" s="262"/>
      <c r="AX1447" s="262"/>
      <c r="AY1447" s="262"/>
      <c r="AZ1447" s="262"/>
      <c r="BA1447" s="317"/>
      <c r="BB1447" s="390"/>
    </row>
    <row r="1448" spans="1:54" ht="24.95" customHeight="1">
      <c r="A1448" s="322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28"/>
      <c r="AM1448" s="329"/>
      <c r="AN1448" s="25"/>
      <c r="AO1448" s="24"/>
      <c r="AP1448" s="258"/>
      <c r="AQ1448" s="259"/>
      <c r="AR1448" s="259"/>
      <c r="AS1448" s="259"/>
      <c r="AT1448" s="262"/>
      <c r="AU1448" s="262"/>
      <c r="AV1448" s="262"/>
      <c r="AW1448" s="262"/>
      <c r="AX1448" s="262"/>
      <c r="AY1448" s="262"/>
      <c r="AZ1448" s="262"/>
      <c r="BA1448" s="317"/>
      <c r="BB1448" s="390"/>
    </row>
    <row r="1449" spans="1:54" ht="24.95" customHeight="1">
      <c r="A1449" s="322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28"/>
      <c r="AM1449" s="329"/>
      <c r="AN1449" s="25"/>
      <c r="AO1449" s="24"/>
      <c r="AP1449" s="258"/>
      <c r="AQ1449" s="259"/>
      <c r="AR1449" s="259"/>
      <c r="AS1449" s="259"/>
      <c r="AT1449" s="262"/>
      <c r="AU1449" s="262"/>
      <c r="AV1449" s="262"/>
      <c r="AW1449" s="262"/>
      <c r="AX1449" s="262"/>
      <c r="AY1449" s="262"/>
      <c r="AZ1449" s="262"/>
      <c r="BA1449" s="317"/>
      <c r="BB1449" s="390"/>
    </row>
    <row r="1450" spans="1:54" ht="24.95" customHeight="1">
      <c r="A1450" s="322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28"/>
      <c r="AM1450" s="329"/>
      <c r="AN1450" s="25"/>
      <c r="AO1450" s="24"/>
      <c r="AP1450" s="258"/>
      <c r="AQ1450" s="259"/>
      <c r="AR1450" s="259"/>
      <c r="AS1450" s="259"/>
      <c r="AT1450" s="262"/>
      <c r="AU1450" s="262"/>
      <c r="AV1450" s="262"/>
      <c r="AW1450" s="262"/>
      <c r="AX1450" s="262"/>
      <c r="AY1450" s="262"/>
      <c r="AZ1450" s="262"/>
      <c r="BA1450" s="317"/>
      <c r="BB1450" s="390"/>
    </row>
    <row r="1451" spans="1:54" ht="24.95" customHeight="1">
      <c r="A1451" s="322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28"/>
      <c r="AM1451" s="329"/>
      <c r="AN1451" s="25"/>
      <c r="AO1451" s="24"/>
      <c r="AP1451" s="258"/>
      <c r="AQ1451" s="259"/>
      <c r="AR1451" s="259"/>
      <c r="AS1451" s="259"/>
      <c r="AT1451" s="262"/>
      <c r="AU1451" s="262"/>
      <c r="AV1451" s="262"/>
      <c r="AW1451" s="262"/>
      <c r="AX1451" s="262"/>
      <c r="AY1451" s="262"/>
      <c r="AZ1451" s="262"/>
      <c r="BA1451" s="317"/>
      <c r="BB1451" s="390"/>
    </row>
    <row r="1452" spans="1:54" ht="24.95" customHeight="1">
      <c r="A1452" s="322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28"/>
      <c r="AM1452" s="329"/>
      <c r="AN1452" s="25"/>
      <c r="AO1452" s="24"/>
      <c r="AP1452" s="258"/>
      <c r="AQ1452" s="259"/>
      <c r="AR1452" s="259"/>
      <c r="AS1452" s="259"/>
      <c r="AT1452" s="262"/>
      <c r="AU1452" s="262"/>
      <c r="AV1452" s="262"/>
      <c r="AW1452" s="262"/>
      <c r="AX1452" s="262"/>
      <c r="AY1452" s="262"/>
      <c r="AZ1452" s="262"/>
      <c r="BA1452" s="317"/>
      <c r="BB1452" s="390"/>
    </row>
    <row r="1453" spans="1:54" ht="24.95" customHeight="1">
      <c r="A1453" s="322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28"/>
      <c r="AM1453" s="329"/>
      <c r="AN1453" s="25"/>
      <c r="AO1453" s="24"/>
      <c r="AP1453" s="258"/>
      <c r="AQ1453" s="259"/>
      <c r="AR1453" s="259"/>
      <c r="AS1453" s="259"/>
      <c r="AT1453" s="262"/>
      <c r="AU1453" s="262"/>
      <c r="AV1453" s="262"/>
      <c r="AW1453" s="262"/>
      <c r="AX1453" s="262"/>
      <c r="AY1453" s="262"/>
      <c r="AZ1453" s="262"/>
      <c r="BA1453" s="317"/>
      <c r="BB1453" s="390"/>
    </row>
    <row r="1454" spans="1:54" ht="24.95" customHeight="1">
      <c r="A1454" s="322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28"/>
      <c r="AM1454" s="329"/>
      <c r="AN1454" s="25"/>
      <c r="AO1454" s="24"/>
      <c r="AP1454" s="258"/>
      <c r="AQ1454" s="259"/>
      <c r="AR1454" s="259"/>
      <c r="AS1454" s="259"/>
      <c r="AT1454" s="262"/>
      <c r="AU1454" s="262"/>
      <c r="AV1454" s="262"/>
      <c r="AW1454" s="262"/>
      <c r="AX1454" s="262"/>
      <c r="AY1454" s="262"/>
      <c r="AZ1454" s="262"/>
      <c r="BA1454" s="317"/>
      <c r="BB1454" s="390"/>
    </row>
    <row r="1455" spans="1:54" ht="24.95" customHeight="1">
      <c r="A1455" s="322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28"/>
      <c r="AM1455" s="329"/>
      <c r="AN1455" s="25"/>
      <c r="AO1455" s="24"/>
      <c r="AP1455" s="258"/>
      <c r="AQ1455" s="259"/>
      <c r="AR1455" s="259"/>
      <c r="AS1455" s="259"/>
      <c r="AT1455" s="262"/>
      <c r="AU1455" s="262"/>
      <c r="AV1455" s="262"/>
      <c r="AW1455" s="262"/>
      <c r="AX1455" s="262"/>
      <c r="AY1455" s="262"/>
      <c r="AZ1455" s="262"/>
      <c r="BA1455" s="317"/>
      <c r="BB1455" s="390"/>
    </row>
    <row r="1456" spans="1:54" ht="24.95" customHeight="1">
      <c r="A1456" s="322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28"/>
      <c r="AM1456" s="329"/>
      <c r="AN1456" s="25"/>
      <c r="AO1456" s="24"/>
      <c r="AP1456" s="258"/>
      <c r="AQ1456" s="259"/>
      <c r="AR1456" s="259"/>
      <c r="AS1456" s="259"/>
      <c r="AT1456" s="262"/>
      <c r="AU1456" s="262"/>
      <c r="AV1456" s="262"/>
      <c r="AW1456" s="262"/>
      <c r="AX1456" s="262"/>
      <c r="AY1456" s="262"/>
      <c r="AZ1456" s="262"/>
      <c r="BA1456" s="317"/>
      <c r="BB1456" s="390"/>
    </row>
    <row r="1457" spans="1:54" ht="24.95" customHeight="1">
      <c r="A1457" s="322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28"/>
      <c r="AM1457" s="329"/>
      <c r="AN1457" s="25"/>
      <c r="AO1457" s="24"/>
      <c r="AP1457" s="258"/>
      <c r="AQ1457" s="259"/>
      <c r="AR1457" s="259"/>
      <c r="AS1457" s="259"/>
      <c r="AT1457" s="262"/>
      <c r="AU1457" s="262"/>
      <c r="AV1457" s="262"/>
      <c r="AW1457" s="262"/>
      <c r="AX1457" s="262"/>
      <c r="AY1457" s="262"/>
      <c r="AZ1457" s="262"/>
      <c r="BA1457" s="317"/>
      <c r="BB1457" s="390"/>
    </row>
    <row r="1458" spans="1:54" ht="24.95" customHeight="1">
      <c r="A1458" s="322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28"/>
      <c r="AM1458" s="329"/>
      <c r="AN1458" s="25"/>
      <c r="AO1458" s="24"/>
      <c r="AP1458" s="258"/>
      <c r="AQ1458" s="259"/>
      <c r="AR1458" s="259"/>
      <c r="AS1458" s="259"/>
      <c r="AT1458" s="262"/>
      <c r="AU1458" s="262"/>
      <c r="AV1458" s="262"/>
      <c r="AW1458" s="262"/>
      <c r="AX1458" s="262"/>
      <c r="AY1458" s="262"/>
      <c r="AZ1458" s="262"/>
      <c r="BA1458" s="317"/>
      <c r="BB1458" s="390"/>
    </row>
    <row r="1459" spans="1:54" ht="24.95" customHeight="1">
      <c r="A1459" s="322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28"/>
      <c r="AM1459" s="329"/>
      <c r="AN1459" s="25"/>
      <c r="AO1459" s="24"/>
      <c r="AP1459" s="258"/>
      <c r="AQ1459" s="259"/>
      <c r="AR1459" s="259"/>
      <c r="AS1459" s="259"/>
      <c r="AT1459" s="262"/>
      <c r="AU1459" s="262"/>
      <c r="AV1459" s="262"/>
      <c r="AW1459" s="262"/>
      <c r="AX1459" s="262"/>
      <c r="AY1459" s="262"/>
      <c r="AZ1459" s="262"/>
      <c r="BA1459" s="317"/>
      <c r="BB1459" s="390"/>
    </row>
    <row r="1460" spans="1:54" ht="24.95" customHeight="1">
      <c r="A1460" s="322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28"/>
      <c r="AM1460" s="329"/>
      <c r="AN1460" s="25"/>
      <c r="AO1460" s="24"/>
      <c r="AP1460" s="258"/>
      <c r="AQ1460" s="259"/>
      <c r="AR1460" s="259"/>
      <c r="AS1460" s="259"/>
      <c r="AT1460" s="262"/>
      <c r="AU1460" s="262"/>
      <c r="AV1460" s="262"/>
      <c r="AW1460" s="262"/>
      <c r="AX1460" s="262"/>
      <c r="AY1460" s="262"/>
      <c r="AZ1460" s="262"/>
      <c r="BA1460" s="317"/>
      <c r="BB1460" s="390"/>
    </row>
    <row r="1461" spans="1:54" ht="24.95" customHeight="1">
      <c r="A1461" s="322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28"/>
      <c r="AM1461" s="329"/>
      <c r="AN1461" s="25"/>
      <c r="AO1461" s="24"/>
      <c r="AP1461" s="258"/>
      <c r="AQ1461" s="259"/>
      <c r="AR1461" s="259"/>
      <c r="AS1461" s="259"/>
      <c r="AT1461" s="262"/>
      <c r="AU1461" s="262"/>
      <c r="AV1461" s="262"/>
      <c r="AW1461" s="262"/>
      <c r="AX1461" s="262"/>
      <c r="AY1461" s="262"/>
      <c r="AZ1461" s="262"/>
      <c r="BA1461" s="317"/>
      <c r="BB1461" s="390"/>
    </row>
    <row r="1462" spans="1:54" ht="24.95" customHeight="1">
      <c r="A1462" s="322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28"/>
      <c r="AM1462" s="329"/>
      <c r="AN1462" s="25"/>
      <c r="AO1462" s="24"/>
      <c r="AP1462" s="258"/>
      <c r="AQ1462" s="259"/>
      <c r="AR1462" s="259"/>
      <c r="AS1462" s="259"/>
      <c r="AT1462" s="262"/>
      <c r="AU1462" s="262"/>
      <c r="AV1462" s="262"/>
      <c r="AW1462" s="262"/>
      <c r="AX1462" s="262"/>
      <c r="AY1462" s="262"/>
      <c r="AZ1462" s="262"/>
      <c r="BA1462" s="317"/>
      <c r="BB1462" s="390"/>
    </row>
    <row r="1463" spans="1:54" ht="24.95" customHeight="1">
      <c r="A1463" s="322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28"/>
      <c r="AM1463" s="329"/>
      <c r="AN1463" s="25"/>
      <c r="AO1463" s="24"/>
      <c r="AP1463" s="258"/>
      <c r="AQ1463" s="259"/>
      <c r="AR1463" s="259"/>
      <c r="AS1463" s="259"/>
      <c r="AT1463" s="262"/>
      <c r="AU1463" s="262"/>
      <c r="AV1463" s="262"/>
      <c r="AW1463" s="262"/>
      <c r="AX1463" s="262"/>
      <c r="AY1463" s="262"/>
      <c r="AZ1463" s="262"/>
      <c r="BA1463" s="317"/>
      <c r="BB1463" s="390"/>
    </row>
    <row r="1464" spans="1:54" ht="24.95" customHeight="1">
      <c r="A1464" s="322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28"/>
      <c r="AM1464" s="329"/>
      <c r="AN1464" s="25"/>
      <c r="AO1464" s="24"/>
      <c r="AP1464" s="258"/>
      <c r="AQ1464" s="259"/>
      <c r="AR1464" s="259"/>
      <c r="AS1464" s="259"/>
      <c r="AT1464" s="262"/>
      <c r="AU1464" s="262"/>
      <c r="AV1464" s="262"/>
      <c r="AW1464" s="262"/>
      <c r="AX1464" s="262"/>
      <c r="AY1464" s="262"/>
      <c r="AZ1464" s="262"/>
      <c r="BA1464" s="317"/>
      <c r="BB1464" s="390"/>
    </row>
    <row r="1465" spans="1:54" ht="24.95" customHeight="1">
      <c r="A1465" s="322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28"/>
      <c r="AM1465" s="329"/>
      <c r="AN1465" s="25"/>
      <c r="AO1465" s="24"/>
      <c r="AP1465" s="258"/>
      <c r="AQ1465" s="259"/>
      <c r="AR1465" s="259"/>
      <c r="AS1465" s="259"/>
      <c r="AT1465" s="262"/>
      <c r="AU1465" s="262"/>
      <c r="AV1465" s="262"/>
      <c r="AW1465" s="262"/>
      <c r="AX1465" s="262"/>
      <c r="AY1465" s="262"/>
      <c r="AZ1465" s="262"/>
      <c r="BA1465" s="317"/>
      <c r="BB1465" s="390"/>
    </row>
    <row r="1466" spans="1:54" ht="24.95" customHeight="1">
      <c r="A1466" s="322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28"/>
      <c r="AM1466" s="329"/>
      <c r="AN1466" s="25"/>
      <c r="AO1466" s="24"/>
      <c r="AP1466" s="258"/>
      <c r="AQ1466" s="259"/>
      <c r="AR1466" s="259"/>
      <c r="AS1466" s="259"/>
      <c r="AT1466" s="262"/>
      <c r="AU1466" s="262"/>
      <c r="AV1466" s="262"/>
      <c r="AW1466" s="262"/>
      <c r="AX1466" s="262"/>
      <c r="AY1466" s="262"/>
      <c r="AZ1466" s="262"/>
      <c r="BA1466" s="317"/>
      <c r="BB1466" s="390"/>
    </row>
    <row r="1467" spans="1:54" ht="24.95" customHeight="1">
      <c r="A1467" s="322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28"/>
      <c r="AM1467" s="329"/>
      <c r="AN1467" s="25"/>
      <c r="AO1467" s="24"/>
      <c r="AP1467" s="258"/>
      <c r="AQ1467" s="259"/>
      <c r="AR1467" s="259"/>
      <c r="AS1467" s="259"/>
      <c r="AT1467" s="262"/>
      <c r="AU1467" s="262"/>
      <c r="AV1467" s="262"/>
      <c r="AW1467" s="262"/>
      <c r="AX1467" s="262"/>
      <c r="AY1467" s="262"/>
      <c r="AZ1467" s="262"/>
      <c r="BA1467" s="317"/>
      <c r="BB1467" s="390"/>
    </row>
    <row r="1468" spans="1:54" ht="24.95" customHeight="1">
      <c r="A1468" s="322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28"/>
      <c r="AM1468" s="329"/>
      <c r="AN1468" s="25"/>
      <c r="AO1468" s="24"/>
      <c r="AP1468" s="258"/>
      <c r="AQ1468" s="259"/>
      <c r="AR1468" s="259"/>
      <c r="AS1468" s="259"/>
      <c r="AT1468" s="262"/>
      <c r="AU1468" s="262"/>
      <c r="AV1468" s="262"/>
      <c r="AW1468" s="262"/>
      <c r="AX1468" s="262"/>
      <c r="AY1468" s="262"/>
      <c r="AZ1468" s="262"/>
      <c r="BA1468" s="317"/>
      <c r="BB1468" s="390"/>
    </row>
    <row r="1469" spans="1:54" ht="24.95" customHeight="1">
      <c r="A1469" s="322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28"/>
      <c r="AM1469" s="329"/>
      <c r="AN1469" s="25"/>
      <c r="AO1469" s="24"/>
      <c r="AP1469" s="258"/>
      <c r="AQ1469" s="259"/>
      <c r="AR1469" s="259"/>
      <c r="AS1469" s="259"/>
      <c r="AT1469" s="262"/>
      <c r="AU1469" s="262"/>
      <c r="AV1469" s="262"/>
      <c r="AW1469" s="262"/>
      <c r="AX1469" s="262"/>
      <c r="AY1469" s="262"/>
      <c r="AZ1469" s="262"/>
      <c r="BA1469" s="317"/>
      <c r="BB1469" s="390"/>
    </row>
    <row r="1470" spans="1:54" ht="24.95" customHeight="1">
      <c r="A1470" s="322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28"/>
      <c r="AM1470" s="329"/>
      <c r="AN1470" s="25"/>
      <c r="AO1470" s="24"/>
      <c r="AP1470" s="258"/>
      <c r="AQ1470" s="259"/>
      <c r="AR1470" s="259"/>
      <c r="AS1470" s="259"/>
      <c r="AT1470" s="262"/>
      <c r="AU1470" s="262"/>
      <c r="AV1470" s="262"/>
      <c r="AW1470" s="262"/>
      <c r="AX1470" s="262"/>
      <c r="AY1470" s="262"/>
      <c r="AZ1470" s="262"/>
      <c r="BA1470" s="317"/>
      <c r="BB1470" s="390"/>
    </row>
    <row r="1471" spans="1:54" ht="24.95" customHeight="1">
      <c r="A1471" s="322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28"/>
      <c r="AM1471" s="329"/>
      <c r="AN1471" s="25"/>
      <c r="AO1471" s="24"/>
      <c r="AP1471" s="258"/>
      <c r="AQ1471" s="259"/>
      <c r="AR1471" s="259"/>
      <c r="AS1471" s="259"/>
      <c r="AT1471" s="262"/>
      <c r="AU1471" s="262"/>
      <c r="AV1471" s="262"/>
      <c r="AW1471" s="262"/>
      <c r="AX1471" s="262"/>
      <c r="AY1471" s="262"/>
      <c r="AZ1471" s="262"/>
      <c r="BA1471" s="317"/>
      <c r="BB1471" s="390"/>
    </row>
    <row r="1472" spans="1:54" ht="24.95" customHeight="1">
      <c r="A1472" s="322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28"/>
      <c r="AM1472" s="329"/>
      <c r="AN1472" s="25"/>
      <c r="AO1472" s="24"/>
      <c r="AP1472" s="258"/>
      <c r="AQ1472" s="259"/>
      <c r="AR1472" s="259"/>
      <c r="AS1472" s="259"/>
      <c r="AT1472" s="262"/>
      <c r="AU1472" s="262"/>
      <c r="AV1472" s="262"/>
      <c r="AW1472" s="262"/>
      <c r="AX1472" s="262"/>
      <c r="AY1472" s="262"/>
      <c r="AZ1472" s="262"/>
      <c r="BA1472" s="317"/>
      <c r="BB1472" s="390"/>
    </row>
    <row r="1473" spans="1:54" ht="24.95" customHeight="1">
      <c r="A1473" s="322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28"/>
      <c r="AM1473" s="329"/>
      <c r="AN1473" s="25"/>
      <c r="AO1473" s="24"/>
      <c r="AP1473" s="258"/>
      <c r="AQ1473" s="259"/>
      <c r="AR1473" s="259"/>
      <c r="AS1473" s="259"/>
      <c r="AT1473" s="262"/>
      <c r="AU1473" s="262"/>
      <c r="AV1473" s="262"/>
      <c r="AW1473" s="262"/>
      <c r="AX1473" s="262"/>
      <c r="AY1473" s="262"/>
      <c r="AZ1473" s="262"/>
      <c r="BA1473" s="317"/>
      <c r="BB1473" s="390"/>
    </row>
    <row r="1474" spans="1:54" ht="24.95" customHeight="1">
      <c r="A1474" s="322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28"/>
      <c r="AM1474" s="329"/>
      <c r="AN1474" s="25"/>
      <c r="AO1474" s="24"/>
      <c r="AP1474" s="258"/>
      <c r="AQ1474" s="259"/>
      <c r="AR1474" s="259"/>
      <c r="AS1474" s="259"/>
      <c r="AT1474" s="262"/>
      <c r="AU1474" s="262"/>
      <c r="AV1474" s="262"/>
      <c r="AW1474" s="262"/>
      <c r="AX1474" s="262"/>
      <c r="AY1474" s="262"/>
      <c r="AZ1474" s="262"/>
      <c r="BA1474" s="317"/>
      <c r="BB1474" s="390"/>
    </row>
    <row r="1475" spans="1:54" ht="24.95" customHeight="1">
      <c r="A1475" s="322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28"/>
      <c r="AM1475" s="329"/>
      <c r="AN1475" s="25"/>
      <c r="AO1475" s="24"/>
      <c r="AP1475" s="258"/>
      <c r="AQ1475" s="259"/>
      <c r="AR1475" s="259"/>
      <c r="AS1475" s="259"/>
      <c r="AT1475" s="262"/>
      <c r="AU1475" s="262"/>
      <c r="AV1475" s="262"/>
      <c r="AW1475" s="262"/>
      <c r="AX1475" s="262"/>
      <c r="AY1475" s="262"/>
      <c r="AZ1475" s="262"/>
      <c r="BA1475" s="317"/>
      <c r="BB1475" s="390"/>
    </row>
    <row r="1476" spans="1:54" ht="24.95" customHeight="1">
      <c r="A1476" s="322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28"/>
      <c r="AM1476" s="329"/>
      <c r="AN1476" s="25"/>
      <c r="AO1476" s="24"/>
      <c r="AP1476" s="258"/>
      <c r="AQ1476" s="259"/>
      <c r="AR1476" s="259"/>
      <c r="AS1476" s="259"/>
      <c r="AT1476" s="262"/>
      <c r="AU1476" s="262"/>
      <c r="AV1476" s="262"/>
      <c r="AW1476" s="262"/>
      <c r="AX1476" s="262"/>
      <c r="AY1476" s="262"/>
      <c r="AZ1476" s="262"/>
      <c r="BA1476" s="317"/>
      <c r="BB1476" s="390"/>
    </row>
    <row r="1477" spans="1:54" ht="24.95" customHeight="1">
      <c r="A1477" s="322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28"/>
      <c r="AM1477" s="329"/>
      <c r="AN1477" s="25"/>
      <c r="AO1477" s="24"/>
      <c r="AP1477" s="258"/>
      <c r="AQ1477" s="259"/>
      <c r="AR1477" s="259"/>
      <c r="AS1477" s="259"/>
      <c r="AT1477" s="262"/>
      <c r="AU1477" s="262"/>
      <c r="AV1477" s="262"/>
      <c r="AW1477" s="262"/>
      <c r="AX1477" s="262"/>
      <c r="AY1477" s="262"/>
      <c r="AZ1477" s="262"/>
      <c r="BA1477" s="317"/>
      <c r="BB1477" s="390"/>
    </row>
    <row r="1478" spans="1:54" ht="24.95" customHeight="1">
      <c r="A1478" s="322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28"/>
      <c r="AM1478" s="329"/>
      <c r="AN1478" s="25"/>
      <c r="AO1478" s="24"/>
      <c r="AP1478" s="258"/>
      <c r="AQ1478" s="259"/>
      <c r="AR1478" s="259"/>
      <c r="AS1478" s="259"/>
      <c r="AT1478" s="262"/>
      <c r="AU1478" s="262"/>
      <c r="AV1478" s="262"/>
      <c r="AW1478" s="262"/>
      <c r="AX1478" s="262"/>
      <c r="AY1478" s="262"/>
      <c r="AZ1478" s="262"/>
      <c r="BA1478" s="317"/>
      <c r="BB1478" s="390"/>
    </row>
    <row r="1479" spans="1:54" ht="24.95" customHeight="1">
      <c r="A1479" s="322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28"/>
      <c r="AM1479" s="329"/>
      <c r="AN1479" s="25"/>
      <c r="AO1479" s="24"/>
      <c r="AP1479" s="258"/>
      <c r="AQ1479" s="259"/>
      <c r="AR1479" s="259"/>
      <c r="AS1479" s="259"/>
      <c r="AT1479" s="262"/>
      <c r="AU1479" s="262"/>
      <c r="AV1479" s="262"/>
      <c r="AW1479" s="262"/>
      <c r="AX1479" s="262"/>
      <c r="AY1479" s="262"/>
      <c r="AZ1479" s="262"/>
      <c r="BA1479" s="317"/>
      <c r="BB1479" s="390"/>
    </row>
    <row r="1480" spans="1:54" ht="24.95" customHeight="1">
      <c r="A1480" s="322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28"/>
      <c r="AM1480" s="329"/>
      <c r="AN1480" s="25"/>
      <c r="AO1480" s="24"/>
      <c r="AP1480" s="258"/>
      <c r="AQ1480" s="259"/>
      <c r="AR1480" s="259"/>
      <c r="AS1480" s="259"/>
      <c r="AT1480" s="262"/>
      <c r="AU1480" s="262"/>
      <c r="AV1480" s="262"/>
      <c r="AW1480" s="262"/>
      <c r="AX1480" s="262"/>
      <c r="AY1480" s="262"/>
      <c r="AZ1480" s="262"/>
      <c r="BA1480" s="317"/>
      <c r="BB1480" s="390"/>
    </row>
    <row r="1481" spans="1:54" ht="24.95" customHeight="1">
      <c r="A1481" s="322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28"/>
      <c r="AM1481" s="329"/>
      <c r="AN1481" s="25"/>
      <c r="AO1481" s="24"/>
      <c r="AP1481" s="258"/>
      <c r="AQ1481" s="259"/>
      <c r="AR1481" s="259"/>
      <c r="AS1481" s="259"/>
      <c r="AT1481" s="262"/>
      <c r="AU1481" s="262"/>
      <c r="AV1481" s="262"/>
      <c r="AW1481" s="262"/>
      <c r="AX1481" s="262"/>
      <c r="AY1481" s="262"/>
      <c r="AZ1481" s="262"/>
      <c r="BA1481" s="317"/>
      <c r="BB1481" s="390"/>
    </row>
    <row r="1482" spans="1:54" ht="24.95" customHeight="1">
      <c r="A1482" s="322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28"/>
      <c r="AM1482" s="329"/>
      <c r="AN1482" s="25"/>
      <c r="AO1482" s="24"/>
      <c r="AP1482" s="258"/>
      <c r="AQ1482" s="259"/>
      <c r="AR1482" s="259"/>
      <c r="AS1482" s="259"/>
      <c r="AT1482" s="262"/>
      <c r="AU1482" s="262"/>
      <c r="AV1482" s="262"/>
      <c r="AW1482" s="262"/>
      <c r="AX1482" s="262"/>
      <c r="AY1482" s="262"/>
      <c r="AZ1482" s="262"/>
      <c r="BA1482" s="317"/>
      <c r="BB1482" s="390"/>
    </row>
    <row r="1483" spans="1:54" ht="24.95" customHeight="1">
      <c r="A1483" s="322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28"/>
      <c r="AM1483" s="329"/>
      <c r="AN1483" s="25"/>
      <c r="AO1483" s="24"/>
      <c r="AP1483" s="258"/>
      <c r="AQ1483" s="259"/>
      <c r="AR1483" s="259"/>
      <c r="AS1483" s="259"/>
      <c r="AT1483" s="262"/>
      <c r="AU1483" s="262"/>
      <c r="AV1483" s="262"/>
      <c r="AW1483" s="262"/>
      <c r="AX1483" s="262"/>
      <c r="AY1483" s="262"/>
      <c r="AZ1483" s="262"/>
      <c r="BA1483" s="317"/>
      <c r="BB1483" s="390"/>
    </row>
    <row r="1484" spans="1:54" ht="24.95" customHeight="1">
      <c r="A1484" s="322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28"/>
      <c r="AM1484" s="329"/>
      <c r="AN1484" s="25"/>
      <c r="AO1484" s="24"/>
      <c r="AP1484" s="258"/>
      <c r="AQ1484" s="259"/>
      <c r="AR1484" s="259"/>
      <c r="AS1484" s="259"/>
      <c r="AT1484" s="262"/>
      <c r="AU1484" s="262"/>
      <c r="AV1484" s="262"/>
      <c r="AW1484" s="262"/>
      <c r="AX1484" s="262"/>
      <c r="AY1484" s="262"/>
      <c r="AZ1484" s="262"/>
      <c r="BA1484" s="317"/>
      <c r="BB1484" s="390"/>
    </row>
    <row r="1485" spans="1:54" ht="24.95" customHeight="1">
      <c r="A1485" s="322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28"/>
      <c r="AM1485" s="329"/>
      <c r="AN1485" s="25"/>
      <c r="AO1485" s="24"/>
      <c r="AP1485" s="258"/>
      <c r="AQ1485" s="259"/>
      <c r="AR1485" s="259"/>
      <c r="AS1485" s="259"/>
      <c r="AT1485" s="262"/>
      <c r="AU1485" s="262"/>
      <c r="AV1485" s="262"/>
      <c r="AW1485" s="262"/>
      <c r="AX1485" s="262"/>
      <c r="AY1485" s="262"/>
      <c r="AZ1485" s="262"/>
      <c r="BA1485" s="317"/>
      <c r="BB1485" s="390"/>
    </row>
    <row r="1486" spans="1:54" ht="24.95" customHeight="1">
      <c r="A1486" s="322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28"/>
      <c r="AM1486" s="329"/>
      <c r="AN1486" s="25"/>
      <c r="AO1486" s="24"/>
      <c r="AP1486" s="258"/>
      <c r="AQ1486" s="259"/>
      <c r="AR1486" s="259"/>
      <c r="AS1486" s="259"/>
      <c r="AT1486" s="262"/>
      <c r="AU1486" s="262"/>
      <c r="AV1486" s="262"/>
      <c r="AW1486" s="262"/>
      <c r="AX1486" s="262"/>
      <c r="AY1486" s="262"/>
      <c r="AZ1486" s="262"/>
      <c r="BA1486" s="317"/>
      <c r="BB1486" s="390"/>
    </row>
    <row r="1487" spans="1:54" ht="24.95" customHeight="1">
      <c r="A1487" s="322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28"/>
      <c r="AM1487" s="329"/>
      <c r="AN1487" s="25"/>
      <c r="AO1487" s="24"/>
      <c r="AP1487" s="258"/>
      <c r="AQ1487" s="259"/>
      <c r="AR1487" s="259"/>
      <c r="AS1487" s="259"/>
      <c r="AT1487" s="262"/>
      <c r="AU1487" s="262"/>
      <c r="AV1487" s="262"/>
      <c r="AW1487" s="262"/>
      <c r="AX1487" s="262"/>
      <c r="AY1487" s="262"/>
      <c r="AZ1487" s="262"/>
      <c r="BA1487" s="317"/>
      <c r="BB1487" s="390"/>
    </row>
    <row r="1488" spans="1:54" ht="24.95" customHeight="1">
      <c r="A1488" s="322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28"/>
      <c r="AM1488" s="329"/>
      <c r="AN1488" s="25"/>
      <c r="AO1488" s="24"/>
      <c r="AP1488" s="258"/>
      <c r="AQ1488" s="259"/>
      <c r="AR1488" s="259"/>
      <c r="AS1488" s="259"/>
      <c r="AT1488" s="262"/>
      <c r="AU1488" s="262"/>
      <c r="AV1488" s="262"/>
      <c r="AW1488" s="262"/>
      <c r="AX1488" s="262"/>
      <c r="AY1488" s="262"/>
      <c r="AZ1488" s="262"/>
      <c r="BA1488" s="317"/>
      <c r="BB1488" s="390"/>
    </row>
    <row r="1489" spans="1:54" ht="24.95" customHeight="1">
      <c r="A1489" s="322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28"/>
      <c r="AM1489" s="329"/>
      <c r="AN1489" s="25"/>
      <c r="AO1489" s="24"/>
      <c r="AP1489" s="258"/>
      <c r="AQ1489" s="259"/>
      <c r="AR1489" s="259"/>
      <c r="AS1489" s="259"/>
      <c r="AT1489" s="262"/>
      <c r="AU1489" s="262"/>
      <c r="AV1489" s="262"/>
      <c r="AW1489" s="262"/>
      <c r="AX1489" s="262"/>
      <c r="AY1489" s="262"/>
      <c r="AZ1489" s="262"/>
      <c r="BA1489" s="317"/>
      <c r="BB1489" s="390"/>
    </row>
    <row r="1490" spans="1:54" ht="24.95" customHeight="1">
      <c r="A1490" s="322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28"/>
      <c r="AM1490" s="329"/>
      <c r="AN1490" s="25"/>
      <c r="AO1490" s="24"/>
      <c r="AP1490" s="258"/>
      <c r="AQ1490" s="259"/>
      <c r="AR1490" s="259"/>
      <c r="AS1490" s="259"/>
      <c r="AT1490" s="262"/>
      <c r="AU1490" s="262"/>
      <c r="AV1490" s="262"/>
      <c r="AW1490" s="262"/>
      <c r="AX1490" s="262"/>
      <c r="AY1490" s="262"/>
      <c r="AZ1490" s="262"/>
      <c r="BA1490" s="317"/>
      <c r="BB1490" s="390"/>
    </row>
    <row r="1491" spans="1:54" ht="24.95" customHeight="1">
      <c r="A1491" s="322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28"/>
      <c r="AM1491" s="329"/>
      <c r="AN1491" s="25"/>
      <c r="AO1491" s="24"/>
      <c r="AP1491" s="258"/>
      <c r="AQ1491" s="259"/>
      <c r="AR1491" s="259"/>
      <c r="AS1491" s="259"/>
      <c r="AT1491" s="262"/>
      <c r="AU1491" s="262"/>
      <c r="AV1491" s="262"/>
      <c r="AW1491" s="262"/>
      <c r="AX1491" s="262"/>
      <c r="AY1491" s="262"/>
      <c r="AZ1491" s="262"/>
      <c r="BA1491" s="317"/>
      <c r="BB1491" s="390"/>
    </row>
    <row r="1492" spans="1:54" ht="24.95" customHeight="1">
      <c r="A1492" s="322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28"/>
      <c r="AM1492" s="329"/>
      <c r="AN1492" s="25"/>
      <c r="AO1492" s="24"/>
      <c r="AP1492" s="258"/>
      <c r="AQ1492" s="259"/>
      <c r="AR1492" s="259"/>
      <c r="AS1492" s="259"/>
      <c r="AT1492" s="262"/>
      <c r="AU1492" s="262"/>
      <c r="AV1492" s="262"/>
      <c r="AW1492" s="262"/>
      <c r="AX1492" s="262"/>
      <c r="AY1492" s="262"/>
      <c r="AZ1492" s="262"/>
      <c r="BA1492" s="317"/>
      <c r="BB1492" s="390"/>
    </row>
    <row r="1493" spans="1:54" ht="24.95" customHeight="1">
      <c r="A1493" s="322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28"/>
      <c r="AM1493" s="329"/>
      <c r="AN1493" s="25"/>
      <c r="AO1493" s="24"/>
      <c r="AP1493" s="258"/>
      <c r="AQ1493" s="259"/>
      <c r="AR1493" s="259"/>
      <c r="AS1493" s="259"/>
      <c r="AT1493" s="262"/>
      <c r="AU1493" s="262"/>
      <c r="AV1493" s="262"/>
      <c r="AW1493" s="262"/>
      <c r="AX1493" s="262"/>
      <c r="AY1493" s="262"/>
      <c r="AZ1493" s="262"/>
      <c r="BA1493" s="317"/>
      <c r="BB1493" s="390"/>
    </row>
    <row r="1494" spans="1:54" ht="24.95" customHeight="1">
      <c r="A1494" s="322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28"/>
      <c r="AM1494" s="329"/>
      <c r="AN1494" s="25"/>
      <c r="AO1494" s="24"/>
      <c r="AP1494" s="258"/>
      <c r="AQ1494" s="259"/>
      <c r="AR1494" s="259"/>
      <c r="AS1494" s="259"/>
      <c r="AT1494" s="262"/>
      <c r="AU1494" s="262"/>
      <c r="AV1494" s="262"/>
      <c r="AW1494" s="262"/>
      <c r="AX1494" s="262"/>
      <c r="AY1494" s="262"/>
      <c r="AZ1494" s="262"/>
      <c r="BA1494" s="317"/>
      <c r="BB1494" s="390"/>
    </row>
    <row r="1495" spans="1:54" ht="24.95" customHeight="1">
      <c r="A1495" s="322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28"/>
      <c r="AM1495" s="329"/>
      <c r="AN1495" s="25"/>
      <c r="AO1495" s="24"/>
      <c r="AP1495" s="258"/>
      <c r="AQ1495" s="259"/>
      <c r="AR1495" s="259"/>
      <c r="AS1495" s="259"/>
      <c r="AT1495" s="262"/>
      <c r="AU1495" s="262"/>
      <c r="AV1495" s="262"/>
      <c r="AW1495" s="262"/>
      <c r="AX1495" s="262"/>
      <c r="AY1495" s="262"/>
      <c r="AZ1495" s="262"/>
      <c r="BA1495" s="317"/>
      <c r="BB1495" s="390"/>
    </row>
    <row r="1496" spans="1:54" ht="24.95" customHeight="1">
      <c r="A1496" s="322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28"/>
      <c r="AM1496" s="329"/>
      <c r="AN1496" s="25"/>
      <c r="AO1496" s="24"/>
      <c r="AP1496" s="258"/>
      <c r="AQ1496" s="259"/>
      <c r="AR1496" s="259"/>
      <c r="AS1496" s="259"/>
      <c r="AT1496" s="262"/>
      <c r="AU1496" s="262"/>
      <c r="AV1496" s="262"/>
      <c r="AW1496" s="262"/>
      <c r="AX1496" s="262"/>
      <c r="AY1496" s="262"/>
      <c r="AZ1496" s="262"/>
      <c r="BA1496" s="317"/>
      <c r="BB1496" s="390"/>
    </row>
    <row r="1497" spans="1:54" ht="24.95" customHeight="1">
      <c r="A1497" s="322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28"/>
      <c r="AM1497" s="329"/>
      <c r="AN1497" s="25"/>
      <c r="AO1497" s="24"/>
      <c r="AP1497" s="258"/>
      <c r="AQ1497" s="259"/>
      <c r="AR1497" s="259"/>
      <c r="AS1497" s="259"/>
      <c r="AT1497" s="262"/>
      <c r="AU1497" s="262"/>
      <c r="AV1497" s="262"/>
      <c r="AW1497" s="262"/>
      <c r="AX1497" s="262"/>
      <c r="AY1497" s="262"/>
      <c r="AZ1497" s="262"/>
      <c r="BA1497" s="317"/>
      <c r="BB1497" s="390"/>
    </row>
    <row r="1498" spans="1:54" ht="24.95" customHeight="1">
      <c r="A1498" s="322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28"/>
      <c r="AM1498" s="329"/>
      <c r="AN1498" s="25"/>
      <c r="AO1498" s="24"/>
      <c r="AP1498" s="258"/>
      <c r="AQ1498" s="259"/>
      <c r="AR1498" s="259"/>
      <c r="AS1498" s="259"/>
      <c r="AT1498" s="262"/>
      <c r="AU1498" s="262"/>
      <c r="AV1498" s="262"/>
      <c r="AW1498" s="262"/>
      <c r="AX1498" s="262"/>
      <c r="AY1498" s="262"/>
      <c r="AZ1498" s="262"/>
      <c r="BA1498" s="317"/>
      <c r="BB1498" s="390"/>
    </row>
    <row r="1499" spans="1:54" ht="24.95" customHeight="1">
      <c r="A1499" s="322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28"/>
      <c r="AM1499" s="329"/>
      <c r="AN1499" s="25"/>
      <c r="AO1499" s="24"/>
      <c r="AP1499" s="258"/>
      <c r="AQ1499" s="259"/>
      <c r="AR1499" s="259"/>
      <c r="AS1499" s="259"/>
      <c r="AT1499" s="262"/>
      <c r="AU1499" s="262"/>
      <c r="AV1499" s="262"/>
      <c r="AW1499" s="262"/>
      <c r="AX1499" s="262"/>
      <c r="AY1499" s="262"/>
      <c r="AZ1499" s="262"/>
      <c r="BA1499" s="317"/>
      <c r="BB1499" s="390"/>
    </row>
    <row r="1500" spans="1:54" ht="24.95" customHeight="1">
      <c r="A1500" s="322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28"/>
      <c r="AM1500" s="329"/>
      <c r="AN1500" s="25"/>
      <c r="AO1500" s="24"/>
      <c r="AP1500" s="258"/>
      <c r="AQ1500" s="259"/>
      <c r="AR1500" s="259"/>
      <c r="AS1500" s="259"/>
      <c r="AT1500" s="262"/>
      <c r="AU1500" s="262"/>
      <c r="AV1500" s="262"/>
      <c r="AW1500" s="262"/>
      <c r="AX1500" s="262"/>
      <c r="AY1500" s="262"/>
      <c r="AZ1500" s="262"/>
      <c r="BA1500" s="317"/>
      <c r="BB1500" s="390"/>
    </row>
    <row r="1501" spans="1:54" ht="24.95" customHeight="1">
      <c r="A1501" s="322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28"/>
      <c r="AM1501" s="329"/>
      <c r="AN1501" s="25"/>
      <c r="AO1501" s="24"/>
      <c r="AP1501" s="258"/>
      <c r="AQ1501" s="259"/>
      <c r="AR1501" s="259"/>
      <c r="AS1501" s="259"/>
      <c r="AT1501" s="262"/>
      <c r="AU1501" s="262"/>
      <c r="AV1501" s="262"/>
      <c r="AW1501" s="262"/>
      <c r="AX1501" s="262"/>
      <c r="AY1501" s="262"/>
      <c r="AZ1501" s="262"/>
      <c r="BA1501" s="317"/>
      <c r="BB1501" s="390"/>
    </row>
    <row r="1502" spans="1:54" ht="24.95" customHeight="1">
      <c r="A1502" s="322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28"/>
      <c r="AM1502" s="329"/>
      <c r="AN1502" s="25"/>
      <c r="AO1502" s="24"/>
      <c r="AP1502" s="258"/>
      <c r="AQ1502" s="259"/>
      <c r="AR1502" s="259"/>
      <c r="AS1502" s="259"/>
      <c r="AT1502" s="262"/>
      <c r="AU1502" s="262"/>
      <c r="AV1502" s="262"/>
      <c r="AW1502" s="262"/>
      <c r="AX1502" s="262"/>
      <c r="AY1502" s="262"/>
      <c r="AZ1502" s="262"/>
      <c r="BA1502" s="317"/>
      <c r="BB1502" s="390"/>
    </row>
    <row r="1503" spans="1:54" ht="24.95" customHeight="1">
      <c r="A1503" s="322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28"/>
      <c r="AM1503" s="329"/>
      <c r="AN1503" s="25"/>
      <c r="AO1503" s="24"/>
      <c r="AP1503" s="258"/>
      <c r="AQ1503" s="259"/>
      <c r="AR1503" s="259"/>
      <c r="AS1503" s="259"/>
      <c r="AT1503" s="262"/>
      <c r="AU1503" s="262"/>
      <c r="AV1503" s="262"/>
      <c r="AW1503" s="262"/>
      <c r="AX1503" s="262"/>
      <c r="AY1503" s="262"/>
      <c r="AZ1503" s="262"/>
      <c r="BA1503" s="317"/>
      <c r="BB1503" s="390"/>
    </row>
    <row r="1504" spans="1:54" ht="24.95" customHeight="1">
      <c r="A1504" s="322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28"/>
      <c r="AM1504" s="329"/>
      <c r="AN1504" s="25"/>
      <c r="AO1504" s="24"/>
      <c r="AP1504" s="258"/>
      <c r="AQ1504" s="259"/>
      <c r="AR1504" s="259"/>
      <c r="AS1504" s="259"/>
      <c r="AT1504" s="262"/>
      <c r="AU1504" s="262"/>
      <c r="AV1504" s="262"/>
      <c r="AW1504" s="262"/>
      <c r="AX1504" s="262"/>
      <c r="AY1504" s="262"/>
      <c r="AZ1504" s="262"/>
      <c r="BA1504" s="317"/>
      <c r="BB1504" s="390"/>
    </row>
    <row r="1505" spans="1:54" ht="24.95" customHeight="1">
      <c r="A1505" s="322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28"/>
      <c r="AM1505" s="329"/>
      <c r="AN1505" s="25"/>
      <c r="AO1505" s="24"/>
      <c r="AP1505" s="258"/>
      <c r="AQ1505" s="259"/>
      <c r="AR1505" s="259"/>
      <c r="AS1505" s="259"/>
      <c r="AT1505" s="262"/>
      <c r="AU1505" s="262"/>
      <c r="AV1505" s="262"/>
      <c r="AW1505" s="262"/>
      <c r="AX1505" s="262"/>
      <c r="AY1505" s="262"/>
      <c r="AZ1505" s="262"/>
      <c r="BA1505" s="317"/>
      <c r="BB1505" s="390"/>
    </row>
    <row r="1506" spans="1:54" ht="24.95" customHeight="1">
      <c r="A1506" s="322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28"/>
      <c r="AM1506" s="329"/>
      <c r="AN1506" s="25"/>
      <c r="AO1506" s="24"/>
      <c r="AP1506" s="258"/>
      <c r="AQ1506" s="259"/>
      <c r="AR1506" s="259"/>
      <c r="AS1506" s="259"/>
      <c r="AT1506" s="262"/>
      <c r="AU1506" s="262"/>
      <c r="AV1506" s="262"/>
      <c r="AW1506" s="262"/>
      <c r="AX1506" s="262"/>
      <c r="AY1506" s="262"/>
      <c r="AZ1506" s="262"/>
      <c r="BA1506" s="317"/>
      <c r="BB1506" s="390"/>
    </row>
    <row r="1507" spans="1:54" ht="24.95" customHeight="1">
      <c r="A1507" s="322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28"/>
      <c r="AM1507" s="329"/>
      <c r="AN1507" s="25"/>
      <c r="AO1507" s="24"/>
      <c r="AP1507" s="258"/>
      <c r="AQ1507" s="259"/>
      <c r="AR1507" s="259"/>
      <c r="AS1507" s="259"/>
      <c r="AT1507" s="262"/>
      <c r="AU1507" s="262"/>
      <c r="AV1507" s="262"/>
      <c r="AW1507" s="262"/>
      <c r="AX1507" s="262"/>
      <c r="AY1507" s="262"/>
      <c r="AZ1507" s="262"/>
      <c r="BA1507" s="317"/>
      <c r="BB1507" s="390"/>
    </row>
    <row r="1508" spans="1:54" ht="24.95" customHeight="1">
      <c r="A1508" s="322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28"/>
      <c r="AM1508" s="329"/>
      <c r="AN1508" s="25"/>
      <c r="AO1508" s="24"/>
      <c r="AP1508" s="258"/>
      <c r="AQ1508" s="259"/>
      <c r="AR1508" s="259"/>
      <c r="AS1508" s="259"/>
      <c r="AT1508" s="262"/>
      <c r="AU1508" s="262"/>
      <c r="AV1508" s="262"/>
      <c r="AW1508" s="262"/>
      <c r="AX1508" s="262"/>
      <c r="AY1508" s="262"/>
      <c r="AZ1508" s="262"/>
      <c r="BA1508" s="317"/>
      <c r="BB1508" s="390"/>
    </row>
    <row r="1509" spans="1:54" ht="24.95" customHeight="1">
      <c r="A1509" s="322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28"/>
      <c r="AM1509" s="329"/>
      <c r="AN1509" s="25"/>
      <c r="AO1509" s="24"/>
      <c r="AP1509" s="258"/>
      <c r="AQ1509" s="259"/>
      <c r="AR1509" s="259"/>
      <c r="AS1509" s="259"/>
      <c r="AT1509" s="262"/>
      <c r="AU1509" s="262"/>
      <c r="AV1509" s="262"/>
      <c r="AW1509" s="262"/>
      <c r="AX1509" s="262"/>
      <c r="AY1509" s="262"/>
      <c r="AZ1509" s="262"/>
      <c r="BA1509" s="317"/>
      <c r="BB1509" s="390"/>
    </row>
    <row r="1510" spans="1:54" ht="24.95" customHeight="1">
      <c r="A1510" s="322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28"/>
      <c r="AM1510" s="329"/>
      <c r="AN1510" s="25"/>
      <c r="AO1510" s="24"/>
      <c r="AP1510" s="258"/>
      <c r="AQ1510" s="259"/>
      <c r="AR1510" s="259"/>
      <c r="AS1510" s="259"/>
      <c r="AT1510" s="262"/>
      <c r="AU1510" s="262"/>
      <c r="AV1510" s="262"/>
      <c r="AW1510" s="262"/>
      <c r="AX1510" s="262"/>
      <c r="AY1510" s="262"/>
      <c r="AZ1510" s="262"/>
      <c r="BA1510" s="317"/>
      <c r="BB1510" s="390"/>
    </row>
    <row r="1511" spans="1:54" ht="24.95" customHeight="1">
      <c r="A1511" s="322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28"/>
      <c r="AM1511" s="329"/>
      <c r="AN1511" s="25"/>
      <c r="AO1511" s="24"/>
      <c r="AP1511" s="258"/>
      <c r="AQ1511" s="259"/>
      <c r="AR1511" s="259"/>
      <c r="AS1511" s="259"/>
      <c r="AT1511" s="262"/>
      <c r="AU1511" s="262"/>
      <c r="AV1511" s="262"/>
      <c r="AW1511" s="262"/>
      <c r="AX1511" s="262"/>
      <c r="AY1511" s="262"/>
      <c r="AZ1511" s="262"/>
      <c r="BA1511" s="317"/>
      <c r="BB1511" s="390"/>
    </row>
    <row r="1512" spans="1:54" ht="24.95" customHeight="1">
      <c r="A1512" s="322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28"/>
      <c r="AM1512" s="329"/>
      <c r="AN1512" s="25"/>
      <c r="AO1512" s="24"/>
      <c r="AP1512" s="258"/>
      <c r="AQ1512" s="259"/>
      <c r="AR1512" s="259"/>
      <c r="AS1512" s="259"/>
      <c r="AT1512" s="262"/>
      <c r="AU1512" s="262"/>
      <c r="AV1512" s="262"/>
      <c r="AW1512" s="262"/>
      <c r="AX1512" s="262"/>
      <c r="AY1512" s="262"/>
      <c r="AZ1512" s="262"/>
      <c r="BA1512" s="317"/>
      <c r="BB1512" s="390"/>
    </row>
    <row r="1513" spans="1:54" ht="24.95" customHeight="1">
      <c r="A1513" s="322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28"/>
      <c r="AM1513" s="329"/>
      <c r="AN1513" s="25"/>
      <c r="AO1513" s="24"/>
      <c r="AP1513" s="258"/>
      <c r="AQ1513" s="259"/>
      <c r="AR1513" s="259"/>
      <c r="AS1513" s="259"/>
      <c r="AT1513" s="262"/>
      <c r="AU1513" s="262"/>
      <c r="AV1513" s="262"/>
      <c r="AW1513" s="262"/>
      <c r="AX1513" s="262"/>
      <c r="AY1513" s="262"/>
      <c r="AZ1513" s="262"/>
      <c r="BA1513" s="317"/>
      <c r="BB1513" s="390"/>
    </row>
    <row r="1514" spans="1:54" ht="24.95" customHeight="1">
      <c r="A1514" s="322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28"/>
      <c r="AM1514" s="329"/>
      <c r="AN1514" s="25"/>
      <c r="AO1514" s="24"/>
      <c r="AP1514" s="258"/>
      <c r="AQ1514" s="259"/>
      <c r="AR1514" s="259"/>
      <c r="AS1514" s="259"/>
      <c r="AT1514" s="262"/>
      <c r="AU1514" s="262"/>
      <c r="AV1514" s="262"/>
      <c r="AW1514" s="262"/>
      <c r="AX1514" s="262"/>
      <c r="AY1514" s="262"/>
      <c r="AZ1514" s="262"/>
      <c r="BA1514" s="317"/>
      <c r="BB1514" s="390"/>
    </row>
    <row r="1515" spans="1:54" ht="24.95" customHeight="1">
      <c r="A1515" s="322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28"/>
      <c r="AM1515" s="329"/>
      <c r="AN1515" s="25"/>
      <c r="AO1515" s="24"/>
      <c r="AP1515" s="258"/>
      <c r="AQ1515" s="259"/>
      <c r="AR1515" s="259"/>
      <c r="AS1515" s="259"/>
      <c r="AT1515" s="262"/>
      <c r="AU1515" s="262"/>
      <c r="AV1515" s="262"/>
      <c r="AW1515" s="262"/>
      <c r="AX1515" s="262"/>
      <c r="AY1515" s="262"/>
      <c r="AZ1515" s="262"/>
      <c r="BA1515" s="317"/>
      <c r="BB1515" s="390"/>
    </row>
    <row r="1516" spans="1:54" ht="24.95" customHeight="1">
      <c r="A1516" s="322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28"/>
      <c r="AM1516" s="329"/>
      <c r="AN1516" s="25"/>
      <c r="AO1516" s="24"/>
      <c r="AP1516" s="258"/>
      <c r="AQ1516" s="259"/>
      <c r="AR1516" s="259"/>
      <c r="AS1516" s="259"/>
      <c r="AT1516" s="262"/>
      <c r="AU1516" s="262"/>
      <c r="AV1516" s="262"/>
      <c r="AW1516" s="262"/>
      <c r="AX1516" s="262"/>
      <c r="AY1516" s="262"/>
      <c r="AZ1516" s="262"/>
      <c r="BA1516" s="317"/>
      <c r="BB1516" s="390"/>
    </row>
    <row r="1517" spans="1:54" ht="24.95" customHeight="1">
      <c r="A1517" s="322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28"/>
      <c r="AM1517" s="329"/>
      <c r="AN1517" s="25"/>
      <c r="AO1517" s="24"/>
      <c r="AP1517" s="258"/>
      <c r="AQ1517" s="259"/>
      <c r="AR1517" s="259"/>
      <c r="AS1517" s="259"/>
      <c r="AT1517" s="262"/>
      <c r="AU1517" s="262"/>
      <c r="AV1517" s="262"/>
      <c r="AW1517" s="262"/>
      <c r="AX1517" s="262"/>
      <c r="AY1517" s="262"/>
      <c r="AZ1517" s="262"/>
      <c r="BA1517" s="317"/>
      <c r="BB1517" s="390"/>
    </row>
    <row r="1518" spans="1:54" ht="24.95" customHeight="1">
      <c r="A1518" s="322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28"/>
      <c r="AM1518" s="329"/>
      <c r="AN1518" s="25"/>
      <c r="AO1518" s="24"/>
      <c r="AP1518" s="258"/>
      <c r="AQ1518" s="259"/>
      <c r="AR1518" s="259"/>
      <c r="AS1518" s="259"/>
      <c r="AT1518" s="262"/>
      <c r="AU1518" s="262"/>
      <c r="AV1518" s="262"/>
      <c r="AW1518" s="262"/>
      <c r="AX1518" s="262"/>
      <c r="AY1518" s="262"/>
      <c r="AZ1518" s="262"/>
      <c r="BA1518" s="317"/>
      <c r="BB1518" s="390"/>
    </row>
    <row r="1519" spans="1:54" ht="24.95" customHeight="1">
      <c r="A1519" s="322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28"/>
      <c r="AM1519" s="329"/>
      <c r="AN1519" s="25"/>
      <c r="AO1519" s="24"/>
      <c r="AP1519" s="258"/>
      <c r="AQ1519" s="259"/>
      <c r="AR1519" s="259"/>
      <c r="AS1519" s="259"/>
      <c r="AT1519" s="262"/>
      <c r="AU1519" s="262"/>
      <c r="AV1519" s="262"/>
      <c r="AW1519" s="262"/>
      <c r="AX1519" s="262"/>
      <c r="AY1519" s="262"/>
      <c r="AZ1519" s="262"/>
      <c r="BA1519" s="317"/>
      <c r="BB1519" s="390"/>
    </row>
    <row r="1520" spans="1:54" ht="24.95" customHeight="1">
      <c r="A1520" s="322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28"/>
      <c r="AM1520" s="329"/>
      <c r="AN1520" s="25"/>
      <c r="AO1520" s="24"/>
      <c r="AP1520" s="258"/>
      <c r="AQ1520" s="259"/>
      <c r="AR1520" s="259"/>
      <c r="AS1520" s="259"/>
      <c r="AT1520" s="262"/>
      <c r="AU1520" s="262"/>
      <c r="AV1520" s="262"/>
      <c r="AW1520" s="262"/>
      <c r="AX1520" s="262"/>
      <c r="AY1520" s="262"/>
      <c r="AZ1520" s="262"/>
      <c r="BA1520" s="317"/>
      <c r="BB1520" s="390"/>
    </row>
    <row r="1521" spans="1:54" ht="24.95" customHeight="1">
      <c r="A1521" s="322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28"/>
      <c r="AM1521" s="329"/>
      <c r="AN1521" s="25"/>
      <c r="AO1521" s="24"/>
      <c r="AP1521" s="258"/>
      <c r="AQ1521" s="259"/>
      <c r="AR1521" s="259"/>
      <c r="AS1521" s="259"/>
      <c r="AT1521" s="262"/>
      <c r="AU1521" s="262"/>
      <c r="AV1521" s="262"/>
      <c r="AW1521" s="262"/>
      <c r="AX1521" s="262"/>
      <c r="AY1521" s="262"/>
      <c r="AZ1521" s="262"/>
      <c r="BA1521" s="317"/>
      <c r="BB1521" s="390"/>
    </row>
    <row r="1522" spans="1:54" ht="24.95" customHeight="1">
      <c r="A1522" s="322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28"/>
      <c r="AM1522" s="329"/>
      <c r="AN1522" s="25"/>
      <c r="AO1522" s="24"/>
      <c r="AP1522" s="258"/>
      <c r="AQ1522" s="259"/>
      <c r="AR1522" s="259"/>
      <c r="AS1522" s="259"/>
      <c r="AT1522" s="262"/>
      <c r="AU1522" s="262"/>
      <c r="AV1522" s="262"/>
      <c r="AW1522" s="262"/>
      <c r="AX1522" s="262"/>
      <c r="AY1522" s="262"/>
      <c r="AZ1522" s="262"/>
      <c r="BA1522" s="317"/>
      <c r="BB1522" s="390"/>
    </row>
    <row r="1523" spans="1:54" ht="24.95" customHeight="1">
      <c r="A1523" s="322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28"/>
      <c r="AM1523" s="329"/>
      <c r="AN1523" s="25"/>
      <c r="AO1523" s="24"/>
      <c r="AP1523" s="258"/>
      <c r="AQ1523" s="259"/>
      <c r="AR1523" s="259"/>
      <c r="AS1523" s="259"/>
      <c r="AT1523" s="262"/>
      <c r="AU1523" s="262"/>
      <c r="AV1523" s="262"/>
      <c r="AW1523" s="262"/>
      <c r="AX1523" s="262"/>
      <c r="AY1523" s="262"/>
      <c r="AZ1523" s="262"/>
      <c r="BA1523" s="317"/>
      <c r="BB1523" s="390"/>
    </row>
    <row r="1524" spans="1:54" ht="24.95" customHeight="1">
      <c r="A1524" s="322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28"/>
      <c r="AM1524" s="329"/>
      <c r="AN1524" s="25"/>
      <c r="AO1524" s="24"/>
      <c r="AP1524" s="258"/>
      <c r="AQ1524" s="259"/>
      <c r="AR1524" s="259"/>
      <c r="AS1524" s="259"/>
      <c r="AT1524" s="262"/>
      <c r="AU1524" s="262"/>
      <c r="AV1524" s="262"/>
      <c r="AW1524" s="262"/>
      <c r="AX1524" s="262"/>
      <c r="AY1524" s="262"/>
      <c r="AZ1524" s="262"/>
      <c r="BA1524" s="317"/>
      <c r="BB1524" s="390"/>
    </row>
    <row r="1525" spans="1:54" ht="24.95" customHeight="1">
      <c r="A1525" s="322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28"/>
      <c r="AM1525" s="329"/>
      <c r="AN1525" s="25"/>
      <c r="AO1525" s="24"/>
      <c r="AP1525" s="258"/>
      <c r="AQ1525" s="259"/>
      <c r="AR1525" s="259"/>
      <c r="AS1525" s="259"/>
      <c r="AT1525" s="262"/>
      <c r="AU1525" s="262"/>
      <c r="AV1525" s="262"/>
      <c r="AW1525" s="262"/>
      <c r="AX1525" s="262"/>
      <c r="AY1525" s="262"/>
      <c r="AZ1525" s="262"/>
      <c r="BA1525" s="317"/>
      <c r="BB1525" s="390"/>
    </row>
    <row r="1526" spans="1:54" ht="24.95" customHeight="1">
      <c r="A1526" s="322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28"/>
      <c r="AM1526" s="329"/>
      <c r="AN1526" s="25"/>
      <c r="AO1526" s="24"/>
      <c r="AP1526" s="258"/>
      <c r="AQ1526" s="259"/>
      <c r="AR1526" s="259"/>
      <c r="AS1526" s="259"/>
      <c r="AT1526" s="262"/>
      <c r="AU1526" s="262"/>
      <c r="AV1526" s="262"/>
      <c r="AW1526" s="262"/>
      <c r="AX1526" s="262"/>
      <c r="AY1526" s="262"/>
      <c r="AZ1526" s="262"/>
      <c r="BA1526" s="317"/>
      <c r="BB1526" s="390"/>
    </row>
    <row r="1527" spans="1:54" ht="24.95" customHeight="1">
      <c r="A1527" s="322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28"/>
      <c r="AM1527" s="329"/>
      <c r="AN1527" s="25"/>
      <c r="AO1527" s="24"/>
      <c r="AP1527" s="258"/>
      <c r="AQ1527" s="259"/>
      <c r="AR1527" s="259"/>
      <c r="AS1527" s="259"/>
      <c r="AT1527" s="262"/>
      <c r="AU1527" s="262"/>
      <c r="AV1527" s="262"/>
      <c r="AW1527" s="262"/>
      <c r="AX1527" s="262"/>
      <c r="AY1527" s="262"/>
      <c r="AZ1527" s="262"/>
      <c r="BA1527" s="317"/>
      <c r="BB1527" s="390"/>
    </row>
    <row r="1528" spans="1:54" ht="24.95" customHeight="1">
      <c r="A1528" s="322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28"/>
      <c r="AM1528" s="329"/>
      <c r="AN1528" s="25"/>
      <c r="AO1528" s="24"/>
      <c r="AP1528" s="258"/>
      <c r="AQ1528" s="259"/>
      <c r="AR1528" s="259"/>
      <c r="AS1528" s="259"/>
      <c r="AT1528" s="262"/>
      <c r="AU1528" s="262"/>
      <c r="AV1528" s="262"/>
      <c r="AW1528" s="262"/>
      <c r="AX1528" s="262"/>
      <c r="AY1528" s="262"/>
      <c r="AZ1528" s="262"/>
      <c r="BA1528" s="317"/>
      <c r="BB1528" s="390"/>
    </row>
    <row r="1529" spans="1:54" ht="24.95" customHeight="1">
      <c r="A1529" s="322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28"/>
      <c r="AM1529" s="329"/>
      <c r="AN1529" s="25"/>
      <c r="AO1529" s="24"/>
      <c r="AP1529" s="258"/>
      <c r="AQ1529" s="259"/>
      <c r="AR1529" s="259"/>
      <c r="AS1529" s="259"/>
      <c r="AT1529" s="262"/>
      <c r="AU1529" s="262"/>
      <c r="AV1529" s="262"/>
      <c r="AW1529" s="262"/>
      <c r="AX1529" s="262"/>
      <c r="AY1529" s="262"/>
      <c r="AZ1529" s="262"/>
      <c r="BA1529" s="317"/>
      <c r="BB1529" s="390"/>
    </row>
    <row r="1530" spans="1:54" ht="24.95" customHeight="1">
      <c r="A1530" s="322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28"/>
      <c r="AM1530" s="329"/>
      <c r="AN1530" s="25"/>
      <c r="AO1530" s="24"/>
      <c r="AP1530" s="258"/>
      <c r="AQ1530" s="259"/>
      <c r="AR1530" s="259"/>
      <c r="AS1530" s="259"/>
      <c r="AT1530" s="262"/>
      <c r="AU1530" s="262"/>
      <c r="AV1530" s="262"/>
      <c r="AW1530" s="262"/>
      <c r="AX1530" s="262"/>
      <c r="AY1530" s="262"/>
      <c r="AZ1530" s="262"/>
      <c r="BA1530" s="317"/>
      <c r="BB1530" s="390"/>
    </row>
    <row r="1531" spans="1:54" ht="24.95" customHeight="1">
      <c r="A1531" s="322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28"/>
      <c r="AM1531" s="329"/>
      <c r="AN1531" s="25"/>
      <c r="AO1531" s="24"/>
      <c r="AP1531" s="258"/>
      <c r="AQ1531" s="259"/>
      <c r="AR1531" s="259"/>
      <c r="AS1531" s="259"/>
      <c r="AT1531" s="262"/>
      <c r="AU1531" s="262"/>
      <c r="AV1531" s="262"/>
      <c r="AW1531" s="262"/>
      <c r="AX1531" s="262"/>
      <c r="AY1531" s="262"/>
      <c r="AZ1531" s="262"/>
      <c r="BA1531" s="317"/>
      <c r="BB1531" s="390"/>
    </row>
    <row r="1532" spans="1:54" ht="24.95" customHeight="1">
      <c r="A1532" s="322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28"/>
      <c r="AM1532" s="329"/>
      <c r="AN1532" s="25"/>
      <c r="AO1532" s="24"/>
      <c r="AP1532" s="258"/>
      <c r="AQ1532" s="259"/>
      <c r="AR1532" s="259"/>
      <c r="AS1532" s="259"/>
      <c r="AT1532" s="262"/>
      <c r="AU1532" s="262"/>
      <c r="AV1532" s="262"/>
      <c r="AW1532" s="262"/>
      <c r="AX1532" s="262"/>
      <c r="AY1532" s="262"/>
      <c r="AZ1532" s="262"/>
      <c r="BA1532" s="317"/>
      <c r="BB1532" s="390"/>
    </row>
    <row r="1533" spans="1:54" ht="24.95" customHeight="1">
      <c r="A1533" s="322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28"/>
      <c r="AM1533" s="329"/>
      <c r="AN1533" s="25"/>
      <c r="AO1533" s="24"/>
      <c r="AP1533" s="258"/>
      <c r="AQ1533" s="259"/>
      <c r="AR1533" s="259"/>
      <c r="AS1533" s="259"/>
      <c r="AT1533" s="262"/>
      <c r="AU1533" s="262"/>
      <c r="AV1533" s="262"/>
      <c r="AW1533" s="262"/>
      <c r="AX1533" s="262"/>
      <c r="AY1533" s="262"/>
      <c r="AZ1533" s="262"/>
      <c r="BA1533" s="317"/>
      <c r="BB1533" s="390"/>
    </row>
    <row r="1534" spans="1:54" ht="24.95" customHeight="1">
      <c r="A1534" s="322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28"/>
      <c r="AM1534" s="329"/>
      <c r="AN1534" s="25"/>
      <c r="AO1534" s="24"/>
      <c r="AP1534" s="258"/>
      <c r="AQ1534" s="259"/>
      <c r="AR1534" s="259"/>
      <c r="AS1534" s="259"/>
      <c r="AT1534" s="262"/>
      <c r="AU1534" s="262"/>
      <c r="AV1534" s="262"/>
      <c r="AW1534" s="262"/>
      <c r="AX1534" s="262"/>
      <c r="AY1534" s="262"/>
      <c r="AZ1534" s="262"/>
      <c r="BA1534" s="317"/>
      <c r="BB1534" s="390"/>
    </row>
    <row r="1535" spans="1:54" ht="24.95" customHeight="1">
      <c r="A1535" s="322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28"/>
      <c r="AM1535" s="329"/>
      <c r="AN1535" s="25"/>
      <c r="AO1535" s="24"/>
      <c r="AP1535" s="258"/>
      <c r="AQ1535" s="259"/>
      <c r="AR1535" s="259"/>
      <c r="AS1535" s="259"/>
      <c r="AT1535" s="262"/>
      <c r="AU1535" s="262"/>
      <c r="AV1535" s="262"/>
      <c r="AW1535" s="262"/>
      <c r="AX1535" s="262"/>
      <c r="AY1535" s="262"/>
      <c r="AZ1535" s="262"/>
      <c r="BA1535" s="317"/>
      <c r="BB1535" s="390"/>
    </row>
    <row r="1536" spans="1:54" ht="24.95" customHeight="1">
      <c r="A1536" s="322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28"/>
      <c r="AM1536" s="329"/>
      <c r="AN1536" s="25"/>
      <c r="AO1536" s="24"/>
      <c r="AP1536" s="258"/>
      <c r="AQ1536" s="259"/>
      <c r="AR1536" s="259"/>
      <c r="AS1536" s="259"/>
      <c r="AT1536" s="262"/>
      <c r="AU1536" s="262"/>
      <c r="AV1536" s="262"/>
      <c r="AW1536" s="262"/>
      <c r="AX1536" s="262"/>
      <c r="AY1536" s="262"/>
      <c r="AZ1536" s="262"/>
      <c r="BA1536" s="317"/>
      <c r="BB1536" s="390"/>
    </row>
    <row r="1537" spans="1:54" ht="24.95" customHeight="1">
      <c r="A1537" s="322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28"/>
      <c r="AM1537" s="329"/>
      <c r="AN1537" s="25"/>
      <c r="AO1537" s="24"/>
      <c r="AP1537" s="258"/>
      <c r="AQ1537" s="259"/>
      <c r="AR1537" s="259"/>
      <c r="AS1537" s="259"/>
      <c r="AT1537" s="262"/>
      <c r="AU1537" s="262"/>
      <c r="AV1537" s="262"/>
      <c r="AW1537" s="262"/>
      <c r="AX1537" s="262"/>
      <c r="AY1537" s="262"/>
      <c r="AZ1537" s="262"/>
      <c r="BA1537" s="317"/>
      <c r="BB1537" s="390"/>
    </row>
    <row r="1538" spans="1:54" ht="24.95" customHeight="1">
      <c r="A1538" s="322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28"/>
      <c r="AM1538" s="329"/>
      <c r="AN1538" s="25"/>
      <c r="AO1538" s="24"/>
      <c r="AP1538" s="258"/>
      <c r="AQ1538" s="259"/>
      <c r="AR1538" s="259"/>
      <c r="AS1538" s="259"/>
      <c r="AT1538" s="262"/>
      <c r="AU1538" s="262"/>
      <c r="AV1538" s="262"/>
      <c r="AW1538" s="262"/>
      <c r="AX1538" s="262"/>
      <c r="AY1538" s="262"/>
      <c r="AZ1538" s="262"/>
      <c r="BA1538" s="317"/>
      <c r="BB1538" s="390"/>
    </row>
    <row r="1539" spans="1:54" ht="24.95" customHeight="1">
      <c r="A1539" s="322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28"/>
      <c r="AM1539" s="329"/>
      <c r="AN1539" s="25"/>
      <c r="AO1539" s="24"/>
      <c r="AP1539" s="258"/>
      <c r="AQ1539" s="259"/>
      <c r="AR1539" s="259"/>
      <c r="AS1539" s="259"/>
      <c r="AT1539" s="262"/>
      <c r="AU1539" s="262"/>
      <c r="AV1539" s="262"/>
      <c r="AW1539" s="262"/>
      <c r="AX1539" s="262"/>
      <c r="AY1539" s="262"/>
      <c r="AZ1539" s="262"/>
      <c r="BA1539" s="317"/>
      <c r="BB1539" s="390"/>
    </row>
    <row r="1540" spans="1:54" ht="24.95" customHeight="1">
      <c r="A1540" s="322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28"/>
      <c r="AM1540" s="329"/>
      <c r="AN1540" s="25"/>
      <c r="AO1540" s="24"/>
      <c r="AP1540" s="258"/>
      <c r="AQ1540" s="259"/>
      <c r="AR1540" s="259"/>
      <c r="AS1540" s="259"/>
      <c r="AT1540" s="262"/>
      <c r="AU1540" s="262"/>
      <c r="AV1540" s="262"/>
      <c r="AW1540" s="262"/>
      <c r="AX1540" s="262"/>
      <c r="AY1540" s="262"/>
      <c r="AZ1540" s="262"/>
      <c r="BA1540" s="317"/>
      <c r="BB1540" s="390"/>
    </row>
    <row r="1541" spans="1:54" ht="24.95" customHeight="1">
      <c r="A1541" s="322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28"/>
      <c r="AM1541" s="329"/>
      <c r="AN1541" s="25"/>
      <c r="AO1541" s="24"/>
      <c r="AP1541" s="258"/>
      <c r="AQ1541" s="259"/>
      <c r="AR1541" s="259"/>
      <c r="AS1541" s="259"/>
      <c r="AT1541" s="262"/>
      <c r="AU1541" s="262"/>
      <c r="AV1541" s="262"/>
      <c r="AW1541" s="262"/>
      <c r="AX1541" s="262"/>
      <c r="AY1541" s="262"/>
      <c r="AZ1541" s="262"/>
      <c r="BA1541" s="317"/>
      <c r="BB1541" s="390"/>
    </row>
    <row r="1542" spans="1:54" ht="24.95" customHeight="1">
      <c r="A1542" s="322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28"/>
      <c r="AM1542" s="329"/>
      <c r="AN1542" s="25"/>
      <c r="AO1542" s="24"/>
      <c r="AP1542" s="258"/>
      <c r="AQ1542" s="259"/>
      <c r="AR1542" s="259"/>
      <c r="AS1542" s="259"/>
      <c r="AT1542" s="262"/>
      <c r="AU1542" s="262"/>
      <c r="AV1542" s="262"/>
      <c r="AW1542" s="262"/>
      <c r="AX1542" s="262"/>
      <c r="AY1542" s="262"/>
      <c r="AZ1542" s="262"/>
      <c r="BA1542" s="317"/>
      <c r="BB1542" s="390"/>
    </row>
    <row r="1543" spans="1:54" ht="24.95" customHeight="1">
      <c r="A1543" s="322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28"/>
      <c r="AM1543" s="329"/>
      <c r="AN1543" s="25"/>
      <c r="AO1543" s="24"/>
      <c r="AP1543" s="258"/>
      <c r="AQ1543" s="259"/>
      <c r="AR1543" s="259"/>
      <c r="AS1543" s="259"/>
      <c r="AT1543" s="262"/>
      <c r="AU1543" s="262"/>
      <c r="AV1543" s="262"/>
      <c r="AW1543" s="262"/>
      <c r="AX1543" s="262"/>
      <c r="AY1543" s="262"/>
      <c r="AZ1543" s="262"/>
      <c r="BA1543" s="317"/>
      <c r="BB1543" s="390"/>
    </row>
    <row r="1544" spans="1:54" ht="24.95" customHeight="1">
      <c r="A1544" s="322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28"/>
      <c r="AM1544" s="329"/>
      <c r="AN1544" s="25"/>
      <c r="AO1544" s="24"/>
      <c r="AP1544" s="258"/>
      <c r="AQ1544" s="259"/>
      <c r="AR1544" s="259"/>
      <c r="AS1544" s="259"/>
      <c r="AT1544" s="262"/>
      <c r="AU1544" s="262"/>
      <c r="AV1544" s="262"/>
      <c r="AW1544" s="262"/>
      <c r="AX1544" s="262"/>
      <c r="AY1544" s="262"/>
      <c r="AZ1544" s="262"/>
      <c r="BA1544" s="317"/>
      <c r="BB1544" s="390"/>
    </row>
    <row r="1545" spans="1:54" ht="24.95" customHeight="1">
      <c r="A1545" s="322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28"/>
      <c r="AM1545" s="329"/>
      <c r="AN1545" s="25"/>
      <c r="AO1545" s="24"/>
      <c r="AP1545" s="258"/>
      <c r="AQ1545" s="259"/>
      <c r="AR1545" s="259"/>
      <c r="AS1545" s="259"/>
      <c r="AT1545" s="262"/>
      <c r="AU1545" s="262"/>
      <c r="AV1545" s="262"/>
      <c r="AW1545" s="262"/>
      <c r="AX1545" s="262"/>
      <c r="AY1545" s="262"/>
      <c r="AZ1545" s="262"/>
      <c r="BA1545" s="317"/>
      <c r="BB1545" s="390"/>
    </row>
    <row r="1546" spans="1:54" ht="24.95" customHeight="1">
      <c r="A1546" s="322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28"/>
      <c r="AM1546" s="329"/>
      <c r="AN1546" s="25"/>
      <c r="AO1546" s="24"/>
      <c r="AP1546" s="258"/>
      <c r="AQ1546" s="259"/>
      <c r="AR1546" s="259"/>
      <c r="AS1546" s="259"/>
      <c r="AT1546" s="262"/>
      <c r="AU1546" s="262"/>
      <c r="AV1546" s="262"/>
      <c r="AW1546" s="262"/>
      <c r="AX1546" s="262"/>
      <c r="AY1546" s="262"/>
      <c r="AZ1546" s="262"/>
      <c r="BA1546" s="317"/>
      <c r="BB1546" s="390"/>
    </row>
    <row r="1547" spans="1:54" ht="24.95" customHeight="1">
      <c r="A1547" s="322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28"/>
      <c r="AM1547" s="329"/>
      <c r="AN1547" s="25"/>
      <c r="AO1547" s="24"/>
      <c r="AP1547" s="258"/>
      <c r="AQ1547" s="259"/>
      <c r="AR1547" s="259"/>
      <c r="AS1547" s="259"/>
      <c r="AT1547" s="262"/>
      <c r="AU1547" s="262"/>
      <c r="AV1547" s="262"/>
      <c r="AW1547" s="262"/>
      <c r="AX1547" s="262"/>
      <c r="AY1547" s="262"/>
      <c r="AZ1547" s="262"/>
      <c r="BA1547" s="317"/>
      <c r="BB1547" s="390"/>
    </row>
    <row r="1548" spans="1:54" ht="24.95" customHeight="1">
      <c r="A1548" s="322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28"/>
      <c r="AM1548" s="329"/>
      <c r="AN1548" s="25"/>
      <c r="AO1548" s="24"/>
      <c r="AP1548" s="258"/>
      <c r="AQ1548" s="259"/>
      <c r="AR1548" s="259"/>
      <c r="AS1548" s="259"/>
      <c r="AT1548" s="262"/>
      <c r="AU1548" s="262"/>
      <c r="AV1548" s="262"/>
      <c r="AW1548" s="262"/>
      <c r="AX1548" s="262"/>
      <c r="AY1548" s="262"/>
      <c r="AZ1548" s="262"/>
      <c r="BA1548" s="317"/>
      <c r="BB1548" s="390"/>
    </row>
    <row r="1549" spans="1:54" ht="24.95" customHeight="1">
      <c r="A1549" s="322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28"/>
      <c r="AM1549" s="329"/>
      <c r="AN1549" s="25"/>
      <c r="AO1549" s="24"/>
      <c r="AP1549" s="258"/>
      <c r="AQ1549" s="259"/>
      <c r="AR1549" s="259"/>
      <c r="AS1549" s="259"/>
      <c r="AT1549" s="262"/>
      <c r="AU1549" s="262"/>
      <c r="AV1549" s="262"/>
      <c r="AW1549" s="262"/>
      <c r="AX1549" s="262"/>
      <c r="AY1549" s="262"/>
      <c r="AZ1549" s="262"/>
      <c r="BA1549" s="317"/>
      <c r="BB1549" s="390"/>
    </row>
    <row r="1550" spans="1:54" ht="24.95" customHeight="1">
      <c r="A1550" s="322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28"/>
      <c r="AM1550" s="329"/>
      <c r="AN1550" s="25"/>
      <c r="AO1550" s="24"/>
      <c r="AP1550" s="258"/>
      <c r="AQ1550" s="259"/>
      <c r="AR1550" s="259"/>
      <c r="AS1550" s="259"/>
      <c r="AT1550" s="262"/>
      <c r="AU1550" s="262"/>
      <c r="AV1550" s="262"/>
      <c r="AW1550" s="262"/>
      <c r="AX1550" s="262"/>
      <c r="AY1550" s="262"/>
      <c r="AZ1550" s="262"/>
      <c r="BA1550" s="317"/>
      <c r="BB1550" s="390"/>
    </row>
    <row r="1551" spans="1:54" ht="24.95" customHeight="1">
      <c r="A1551" s="322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28"/>
      <c r="AM1551" s="329"/>
      <c r="AN1551" s="25"/>
      <c r="AO1551" s="24"/>
      <c r="AP1551" s="258"/>
      <c r="AQ1551" s="259"/>
      <c r="AR1551" s="259"/>
      <c r="AS1551" s="259"/>
      <c r="AT1551" s="262"/>
      <c r="AU1551" s="262"/>
      <c r="AV1551" s="262"/>
      <c r="AW1551" s="262"/>
      <c r="AX1551" s="262"/>
      <c r="AY1551" s="262"/>
      <c r="AZ1551" s="262"/>
      <c r="BA1551" s="317"/>
      <c r="BB1551" s="390"/>
    </row>
    <row r="1552" spans="1:54" ht="24.95" customHeight="1">
      <c r="A1552" s="322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28"/>
      <c r="AM1552" s="329"/>
      <c r="AN1552" s="25"/>
      <c r="AO1552" s="24"/>
      <c r="AP1552" s="258"/>
      <c r="AQ1552" s="259"/>
      <c r="AR1552" s="259"/>
      <c r="AS1552" s="259"/>
      <c r="AT1552" s="262"/>
      <c r="AU1552" s="262"/>
      <c r="AV1552" s="262"/>
      <c r="AW1552" s="262"/>
      <c r="AX1552" s="262"/>
      <c r="AY1552" s="262"/>
      <c r="AZ1552" s="262"/>
      <c r="BA1552" s="317"/>
      <c r="BB1552" s="390"/>
    </row>
    <row r="1553" spans="1:54" ht="24.95" customHeight="1">
      <c r="A1553" s="322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28"/>
      <c r="AM1553" s="329"/>
      <c r="AN1553" s="25"/>
      <c r="AO1553" s="24"/>
      <c r="AP1553" s="258"/>
      <c r="AQ1553" s="259"/>
      <c r="AR1553" s="259"/>
      <c r="AS1553" s="259"/>
      <c r="AT1553" s="262"/>
      <c r="AU1553" s="262"/>
      <c r="AV1553" s="262"/>
      <c r="AW1553" s="262"/>
      <c r="AX1553" s="262"/>
      <c r="AY1553" s="262"/>
      <c r="AZ1553" s="262"/>
      <c r="BA1553" s="317"/>
      <c r="BB1553" s="390"/>
    </row>
    <row r="1554" spans="1:54" ht="24.95" customHeight="1">
      <c r="A1554" s="322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28"/>
      <c r="AM1554" s="329"/>
      <c r="AN1554" s="25"/>
      <c r="AO1554" s="24"/>
      <c r="AP1554" s="258"/>
      <c r="AQ1554" s="259"/>
      <c r="AR1554" s="259"/>
      <c r="AS1554" s="259"/>
      <c r="AT1554" s="262"/>
      <c r="AU1554" s="262"/>
      <c r="AV1554" s="262"/>
      <c r="AW1554" s="262"/>
      <c r="AX1554" s="262"/>
      <c r="AY1554" s="262"/>
      <c r="AZ1554" s="262"/>
      <c r="BA1554" s="317"/>
      <c r="BB1554" s="390"/>
    </row>
    <row r="1555" spans="1:54" ht="24.95" customHeight="1">
      <c r="A1555" s="322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28"/>
      <c r="AM1555" s="329"/>
      <c r="AN1555" s="25"/>
      <c r="AO1555" s="24"/>
      <c r="AP1555" s="258"/>
      <c r="AQ1555" s="259"/>
      <c r="AR1555" s="259"/>
      <c r="AS1555" s="259"/>
      <c r="AT1555" s="262"/>
      <c r="AU1555" s="262"/>
      <c r="AV1555" s="262"/>
      <c r="AW1555" s="262"/>
      <c r="AX1555" s="262"/>
      <c r="AY1555" s="262"/>
      <c r="AZ1555" s="262"/>
      <c r="BA1555" s="317"/>
      <c r="BB1555" s="390"/>
    </row>
    <row r="1556" spans="1:54" ht="24.95" customHeight="1">
      <c r="A1556" s="322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28"/>
      <c r="AM1556" s="329"/>
      <c r="AN1556" s="25"/>
      <c r="AO1556" s="24"/>
      <c r="AP1556" s="258"/>
      <c r="AQ1556" s="259"/>
      <c r="AR1556" s="259"/>
      <c r="AS1556" s="259"/>
      <c r="AT1556" s="262"/>
      <c r="AU1556" s="262"/>
      <c r="AV1556" s="262"/>
      <c r="AW1556" s="262"/>
      <c r="AX1556" s="262"/>
      <c r="AY1556" s="262"/>
      <c r="AZ1556" s="262"/>
      <c r="BA1556" s="317"/>
      <c r="BB1556" s="390"/>
    </row>
    <row r="1557" spans="1:54" ht="24.95" customHeight="1">
      <c r="A1557" s="322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28"/>
      <c r="AM1557" s="329"/>
      <c r="AN1557" s="25"/>
      <c r="AO1557" s="24"/>
      <c r="AP1557" s="258"/>
      <c r="AQ1557" s="259"/>
      <c r="AR1557" s="259"/>
      <c r="AS1557" s="259"/>
      <c r="AT1557" s="262"/>
      <c r="AU1557" s="262"/>
      <c r="AV1557" s="262"/>
      <c r="AW1557" s="262"/>
      <c r="AX1557" s="262"/>
      <c r="AY1557" s="262"/>
      <c r="AZ1557" s="262"/>
      <c r="BA1557" s="317"/>
      <c r="BB1557" s="390"/>
    </row>
    <row r="1558" spans="1:54" ht="24.95" customHeight="1">
      <c r="A1558" s="322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28"/>
      <c r="AM1558" s="329"/>
      <c r="AN1558" s="25"/>
      <c r="AO1558" s="24"/>
      <c r="AP1558" s="258"/>
      <c r="AQ1558" s="259"/>
      <c r="AR1558" s="259"/>
      <c r="AS1558" s="259"/>
      <c r="AT1558" s="262"/>
      <c r="AU1558" s="262"/>
      <c r="AV1558" s="262"/>
      <c r="AW1558" s="262"/>
      <c r="AX1558" s="262"/>
      <c r="AY1558" s="262"/>
      <c r="AZ1558" s="262"/>
      <c r="BA1558" s="317"/>
      <c r="BB1558" s="390"/>
    </row>
    <row r="1559" spans="1:54" ht="24.95" customHeight="1">
      <c r="A1559" s="322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28"/>
      <c r="AM1559" s="329"/>
      <c r="AN1559" s="25"/>
      <c r="AO1559" s="24"/>
      <c r="AP1559" s="258"/>
      <c r="AQ1559" s="259"/>
      <c r="AR1559" s="259"/>
      <c r="AS1559" s="259"/>
      <c r="AT1559" s="262"/>
      <c r="AU1559" s="262"/>
      <c r="AV1559" s="262"/>
      <c r="AW1559" s="262"/>
      <c r="AX1559" s="262"/>
      <c r="AY1559" s="262"/>
      <c r="AZ1559" s="262"/>
      <c r="BA1559" s="317"/>
      <c r="BB1559" s="390"/>
    </row>
    <row r="1560" spans="1:54" ht="24.95" customHeight="1">
      <c r="A1560" s="322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28"/>
      <c r="AM1560" s="329"/>
      <c r="AN1560" s="25"/>
      <c r="AO1560" s="24"/>
      <c r="AP1560" s="258"/>
      <c r="AQ1560" s="259"/>
      <c r="AR1560" s="259"/>
      <c r="AS1560" s="259"/>
      <c r="AT1560" s="262"/>
      <c r="AU1560" s="262"/>
      <c r="AV1560" s="262"/>
      <c r="AW1560" s="262"/>
      <c r="AX1560" s="262"/>
      <c r="AY1560" s="262"/>
      <c r="AZ1560" s="262"/>
      <c r="BA1560" s="317"/>
      <c r="BB1560" s="390"/>
    </row>
    <row r="1561" spans="1:54" ht="24.95" customHeight="1">
      <c r="A1561" s="322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28"/>
      <c r="AM1561" s="329"/>
      <c r="AN1561" s="25"/>
      <c r="AO1561" s="24"/>
      <c r="AP1561" s="258"/>
      <c r="AQ1561" s="259"/>
      <c r="AR1561" s="259"/>
      <c r="AS1561" s="259"/>
      <c r="AT1561" s="262"/>
      <c r="AU1561" s="262"/>
      <c r="AV1561" s="262"/>
      <c r="AW1561" s="262"/>
      <c r="AX1561" s="262"/>
      <c r="AY1561" s="262"/>
      <c r="AZ1561" s="262"/>
      <c r="BA1561" s="317"/>
      <c r="BB1561" s="390"/>
    </row>
    <row r="1562" spans="1:54" ht="24.95" customHeight="1">
      <c r="A1562" s="322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28"/>
      <c r="AM1562" s="329"/>
      <c r="AN1562" s="25"/>
      <c r="AO1562" s="24"/>
      <c r="AP1562" s="258"/>
      <c r="AQ1562" s="259"/>
      <c r="AR1562" s="259"/>
      <c r="AS1562" s="259"/>
      <c r="AT1562" s="262"/>
      <c r="AU1562" s="262"/>
      <c r="AV1562" s="262"/>
      <c r="AW1562" s="262"/>
      <c r="AX1562" s="262"/>
      <c r="AY1562" s="262"/>
      <c r="AZ1562" s="262"/>
      <c r="BA1562" s="317"/>
      <c r="BB1562" s="390"/>
    </row>
    <row r="1563" spans="1:54" ht="24.95" customHeight="1">
      <c r="A1563" s="322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28"/>
      <c r="AM1563" s="329"/>
      <c r="AN1563" s="25"/>
      <c r="AO1563" s="24"/>
      <c r="AP1563" s="258"/>
      <c r="AQ1563" s="259"/>
      <c r="AR1563" s="259"/>
      <c r="AS1563" s="259"/>
      <c r="AT1563" s="262"/>
      <c r="AU1563" s="262"/>
      <c r="AV1563" s="262"/>
      <c r="AW1563" s="262"/>
      <c r="AX1563" s="262"/>
      <c r="AY1563" s="262"/>
      <c r="AZ1563" s="262"/>
      <c r="BA1563" s="317"/>
      <c r="BB1563" s="390"/>
    </row>
    <row r="1564" spans="1:54" ht="24.95" customHeight="1">
      <c r="A1564" s="322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28"/>
      <c r="AM1564" s="329"/>
      <c r="AN1564" s="25"/>
      <c r="AO1564" s="24"/>
      <c r="AP1564" s="258"/>
      <c r="AQ1564" s="259"/>
      <c r="AR1564" s="259"/>
      <c r="AS1564" s="259"/>
      <c r="AT1564" s="262"/>
      <c r="AU1564" s="262"/>
      <c r="AV1564" s="262"/>
      <c r="AW1564" s="262"/>
      <c r="AX1564" s="262"/>
      <c r="AY1564" s="262"/>
      <c r="AZ1564" s="262"/>
      <c r="BA1564" s="317"/>
      <c r="BB1564" s="390"/>
    </row>
    <row r="1565" spans="1:54" ht="24.95" customHeight="1">
      <c r="A1565" s="322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28"/>
      <c r="AM1565" s="329"/>
      <c r="AN1565" s="25"/>
      <c r="AO1565" s="24"/>
      <c r="AP1565" s="258"/>
      <c r="AQ1565" s="259"/>
      <c r="AR1565" s="259"/>
      <c r="AS1565" s="259"/>
      <c r="AT1565" s="262"/>
      <c r="AU1565" s="262"/>
      <c r="AV1565" s="262"/>
      <c r="AW1565" s="262"/>
      <c r="AX1565" s="262"/>
      <c r="AY1565" s="262"/>
      <c r="AZ1565" s="262"/>
      <c r="BA1565" s="317"/>
      <c r="BB1565" s="390"/>
    </row>
    <row r="1566" spans="1:54" ht="24.95" customHeight="1">
      <c r="A1566" s="322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28"/>
      <c r="AM1566" s="329"/>
      <c r="AN1566" s="25"/>
      <c r="AO1566" s="24"/>
      <c r="AP1566" s="258"/>
      <c r="AQ1566" s="259"/>
      <c r="AR1566" s="259"/>
      <c r="AS1566" s="259"/>
      <c r="AT1566" s="262"/>
      <c r="AU1566" s="262"/>
      <c r="AV1566" s="262"/>
      <c r="AW1566" s="262"/>
      <c r="AX1566" s="262"/>
      <c r="AY1566" s="262"/>
      <c r="AZ1566" s="262"/>
      <c r="BA1566" s="317"/>
      <c r="BB1566" s="390"/>
    </row>
    <row r="1567" spans="1:54" ht="24.95" customHeight="1">
      <c r="A1567" s="322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28"/>
      <c r="AM1567" s="329"/>
      <c r="AN1567" s="25"/>
      <c r="AO1567" s="24"/>
      <c r="AP1567" s="258"/>
      <c r="AQ1567" s="259"/>
      <c r="AR1567" s="259"/>
      <c r="AS1567" s="259"/>
      <c r="AT1567" s="262"/>
      <c r="AU1567" s="262"/>
      <c r="AV1567" s="262"/>
      <c r="AW1567" s="262"/>
      <c r="AX1567" s="262"/>
      <c r="AY1567" s="262"/>
      <c r="AZ1567" s="262"/>
      <c r="BA1567" s="317"/>
      <c r="BB1567" s="390"/>
    </row>
    <row r="1568" spans="1:54" ht="24.95" customHeight="1">
      <c r="A1568" s="322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28"/>
      <c r="AM1568" s="329"/>
      <c r="AN1568" s="25"/>
      <c r="AO1568" s="24"/>
      <c r="AP1568" s="258"/>
      <c r="AQ1568" s="259"/>
      <c r="AR1568" s="259"/>
      <c r="AS1568" s="259"/>
      <c r="AT1568" s="262"/>
      <c r="AU1568" s="262"/>
      <c r="AV1568" s="262"/>
      <c r="AW1568" s="262"/>
      <c r="AX1568" s="262"/>
      <c r="AY1568" s="262"/>
      <c r="AZ1568" s="262"/>
      <c r="BA1568" s="317"/>
      <c r="BB1568" s="390"/>
    </row>
    <row r="1569" spans="1:54" ht="24.95" customHeight="1">
      <c r="A1569" s="322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28"/>
      <c r="AM1569" s="329"/>
      <c r="AN1569" s="25"/>
      <c r="AO1569" s="24"/>
      <c r="AP1569" s="258"/>
      <c r="AQ1569" s="259"/>
      <c r="AR1569" s="259"/>
      <c r="AS1569" s="259"/>
      <c r="AT1569" s="262"/>
      <c r="AU1569" s="262"/>
      <c r="AV1569" s="262"/>
      <c r="AW1569" s="262"/>
      <c r="AX1569" s="262"/>
      <c r="AY1569" s="262"/>
      <c r="AZ1569" s="262"/>
      <c r="BA1569" s="317"/>
      <c r="BB1569" s="390"/>
    </row>
    <row r="1570" spans="1:54" ht="24.95" customHeight="1">
      <c r="A1570" s="322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28"/>
      <c r="AM1570" s="329"/>
      <c r="AN1570" s="25"/>
      <c r="AO1570" s="24"/>
      <c r="AP1570" s="258"/>
      <c r="AQ1570" s="259"/>
      <c r="AR1570" s="259"/>
      <c r="AS1570" s="259"/>
      <c r="AT1570" s="262"/>
      <c r="AU1570" s="262"/>
      <c r="AV1570" s="262"/>
      <c r="AW1570" s="262"/>
      <c r="AX1570" s="262"/>
      <c r="AY1570" s="262"/>
      <c r="AZ1570" s="262"/>
      <c r="BA1570" s="317"/>
      <c r="BB1570" s="390"/>
    </row>
    <row r="1571" spans="1:54" ht="24.95" customHeight="1">
      <c r="A1571" s="322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28"/>
      <c r="AM1571" s="329"/>
      <c r="AN1571" s="25"/>
      <c r="AO1571" s="24"/>
      <c r="AP1571" s="258"/>
      <c r="AQ1571" s="259"/>
      <c r="AR1571" s="259"/>
      <c r="AS1571" s="259"/>
      <c r="AT1571" s="262"/>
      <c r="AU1571" s="262"/>
      <c r="AV1571" s="262"/>
      <c r="AW1571" s="262"/>
      <c r="AX1571" s="262"/>
      <c r="AY1571" s="262"/>
      <c r="AZ1571" s="262"/>
      <c r="BA1571" s="317"/>
      <c r="BB1571" s="390"/>
    </row>
    <row r="1572" spans="1:54" ht="24.95" customHeight="1">
      <c r="A1572" s="322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28"/>
      <c r="AM1572" s="329"/>
      <c r="AN1572" s="25"/>
      <c r="AO1572" s="24"/>
      <c r="AP1572" s="258"/>
      <c r="AQ1572" s="259"/>
      <c r="AR1572" s="259"/>
      <c r="AS1572" s="259"/>
      <c r="AT1572" s="262"/>
      <c r="AU1572" s="262"/>
      <c r="AV1572" s="262"/>
      <c r="AW1572" s="262"/>
      <c r="AX1572" s="262"/>
      <c r="AY1572" s="262"/>
      <c r="AZ1572" s="262"/>
      <c r="BA1572" s="317"/>
      <c r="BB1572" s="390"/>
    </row>
    <row r="1573" spans="1:54" ht="24.95" customHeight="1">
      <c r="A1573" s="322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28"/>
      <c r="AM1573" s="329"/>
      <c r="AN1573" s="25"/>
      <c r="AO1573" s="24"/>
      <c r="AP1573" s="258"/>
      <c r="AQ1573" s="259"/>
      <c r="AR1573" s="259"/>
      <c r="AS1573" s="259"/>
      <c r="AT1573" s="262"/>
      <c r="AU1573" s="262"/>
      <c r="AV1573" s="262"/>
      <c r="AW1573" s="262"/>
      <c r="AX1573" s="262"/>
      <c r="AY1573" s="262"/>
      <c r="AZ1573" s="262"/>
      <c r="BA1573" s="317"/>
      <c r="BB1573" s="390"/>
    </row>
    <row r="1574" spans="1:54" ht="24.95" customHeight="1">
      <c r="A1574" s="322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28"/>
      <c r="AM1574" s="329"/>
      <c r="AN1574" s="25"/>
      <c r="AO1574" s="24"/>
      <c r="AP1574" s="258"/>
      <c r="AQ1574" s="259"/>
      <c r="AR1574" s="259"/>
      <c r="AS1574" s="259"/>
      <c r="AT1574" s="262"/>
      <c r="AU1574" s="262"/>
      <c r="AV1574" s="262"/>
      <c r="AW1574" s="262"/>
      <c r="AX1574" s="262"/>
      <c r="AY1574" s="262"/>
      <c r="AZ1574" s="262"/>
      <c r="BA1574" s="317"/>
      <c r="BB1574" s="390"/>
    </row>
    <row r="1575" spans="1:54" ht="24.95" customHeight="1">
      <c r="A1575" s="322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28"/>
      <c r="AM1575" s="329"/>
      <c r="AN1575" s="25"/>
      <c r="AO1575" s="24"/>
      <c r="AP1575" s="258"/>
      <c r="AQ1575" s="259"/>
      <c r="AR1575" s="259"/>
      <c r="AS1575" s="259"/>
      <c r="AT1575" s="262"/>
      <c r="AU1575" s="262"/>
      <c r="AV1575" s="262"/>
      <c r="AW1575" s="262"/>
      <c r="AX1575" s="262"/>
      <c r="AY1575" s="262"/>
      <c r="AZ1575" s="262"/>
      <c r="BA1575" s="317"/>
      <c r="BB1575" s="390"/>
    </row>
    <row r="1576" spans="1:54" ht="24.95" customHeight="1">
      <c r="A1576" s="322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28"/>
      <c r="AM1576" s="329"/>
      <c r="AN1576" s="25"/>
      <c r="AO1576" s="24"/>
      <c r="AP1576" s="258"/>
      <c r="AQ1576" s="259"/>
      <c r="AR1576" s="259"/>
      <c r="AS1576" s="259"/>
      <c r="AT1576" s="262"/>
      <c r="AU1576" s="262"/>
      <c r="AV1576" s="262"/>
      <c r="AW1576" s="262"/>
      <c r="AX1576" s="262"/>
      <c r="AY1576" s="262"/>
      <c r="AZ1576" s="262"/>
      <c r="BA1576" s="317"/>
      <c r="BB1576" s="390"/>
    </row>
    <row r="1577" spans="1:54" ht="24.95" customHeight="1">
      <c r="A1577" s="322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28"/>
      <c r="AM1577" s="329"/>
      <c r="AN1577" s="25"/>
      <c r="AO1577" s="24"/>
      <c r="AP1577" s="258"/>
      <c r="AQ1577" s="259"/>
      <c r="AR1577" s="259"/>
      <c r="AS1577" s="259"/>
      <c r="AT1577" s="262"/>
      <c r="AU1577" s="262"/>
      <c r="AV1577" s="262"/>
      <c r="AW1577" s="262"/>
      <c r="AX1577" s="262"/>
      <c r="AY1577" s="262"/>
      <c r="AZ1577" s="262"/>
      <c r="BA1577" s="317"/>
      <c r="BB1577" s="390"/>
    </row>
    <row r="1578" spans="1:54" ht="24.95" customHeight="1">
      <c r="A1578" s="322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28"/>
      <c r="AM1578" s="329"/>
      <c r="AN1578" s="25"/>
      <c r="AO1578" s="24"/>
      <c r="AP1578" s="258"/>
      <c r="AQ1578" s="259"/>
      <c r="AR1578" s="259"/>
      <c r="AS1578" s="259"/>
      <c r="AT1578" s="262"/>
      <c r="AU1578" s="262"/>
      <c r="AV1578" s="262"/>
      <c r="AW1578" s="262"/>
      <c r="AX1578" s="262"/>
      <c r="AY1578" s="262"/>
      <c r="AZ1578" s="262"/>
      <c r="BA1578" s="317"/>
      <c r="BB1578" s="390"/>
    </row>
    <row r="1579" spans="1:54" ht="24.95" customHeight="1">
      <c r="A1579" s="322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28"/>
      <c r="AM1579" s="329"/>
      <c r="AN1579" s="25"/>
      <c r="AO1579" s="24"/>
      <c r="AP1579" s="258"/>
      <c r="AQ1579" s="259"/>
      <c r="AR1579" s="259"/>
      <c r="AS1579" s="259"/>
      <c r="AT1579" s="262"/>
      <c r="AU1579" s="262"/>
      <c r="AV1579" s="262"/>
      <c r="AW1579" s="262"/>
      <c r="AX1579" s="262"/>
      <c r="AY1579" s="262"/>
      <c r="AZ1579" s="262"/>
      <c r="BA1579" s="317"/>
      <c r="BB1579" s="390"/>
    </row>
    <row r="1580" spans="1:54" ht="24.95" customHeight="1">
      <c r="A1580" s="322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28"/>
      <c r="AM1580" s="329"/>
      <c r="AN1580" s="25"/>
      <c r="AO1580" s="24"/>
      <c r="AP1580" s="258"/>
      <c r="AQ1580" s="259"/>
      <c r="AR1580" s="259"/>
      <c r="AS1580" s="259"/>
      <c r="AT1580" s="262"/>
      <c r="AU1580" s="262"/>
      <c r="AV1580" s="262"/>
      <c r="AW1580" s="262"/>
      <c r="AX1580" s="262"/>
      <c r="AY1580" s="262"/>
      <c r="AZ1580" s="262"/>
      <c r="BA1580" s="317"/>
      <c r="BB1580" s="390"/>
    </row>
    <row r="1581" spans="1:54" ht="24.95" customHeight="1">
      <c r="A1581" s="322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28"/>
      <c r="AM1581" s="329"/>
      <c r="AN1581" s="25"/>
      <c r="AO1581" s="24"/>
      <c r="AP1581" s="258"/>
      <c r="AQ1581" s="259"/>
      <c r="AR1581" s="259"/>
      <c r="AS1581" s="259"/>
      <c r="AT1581" s="262"/>
      <c r="AU1581" s="262"/>
      <c r="AV1581" s="262"/>
      <c r="AW1581" s="262"/>
      <c r="AX1581" s="262"/>
      <c r="AY1581" s="262"/>
      <c r="AZ1581" s="262"/>
      <c r="BA1581" s="317"/>
      <c r="BB1581" s="390"/>
    </row>
    <row r="1582" spans="1:54" ht="24.95" customHeight="1">
      <c r="A1582" s="322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28"/>
      <c r="AM1582" s="329"/>
      <c r="AN1582" s="25"/>
      <c r="AO1582" s="24"/>
      <c r="AP1582" s="258"/>
      <c r="AQ1582" s="259"/>
      <c r="AR1582" s="259"/>
      <c r="AS1582" s="259"/>
      <c r="AT1582" s="262"/>
      <c r="AU1582" s="262"/>
      <c r="AV1582" s="262"/>
      <c r="AW1582" s="262"/>
      <c r="AX1582" s="262"/>
      <c r="AY1582" s="262"/>
      <c r="AZ1582" s="262"/>
      <c r="BA1582" s="317"/>
      <c r="BB1582" s="390"/>
    </row>
    <row r="1583" spans="1:54" ht="24.95" customHeight="1">
      <c r="A1583" s="322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28"/>
      <c r="AM1583" s="329"/>
      <c r="AN1583" s="25"/>
      <c r="AO1583" s="24"/>
      <c r="AP1583" s="258"/>
      <c r="AQ1583" s="259"/>
      <c r="AR1583" s="259"/>
      <c r="AS1583" s="259"/>
      <c r="AT1583" s="262"/>
      <c r="AU1583" s="262"/>
      <c r="AV1583" s="262"/>
      <c r="AW1583" s="262"/>
      <c r="AX1583" s="262"/>
      <c r="AY1583" s="262"/>
      <c r="AZ1583" s="262"/>
      <c r="BA1583" s="317"/>
      <c r="BB1583" s="390"/>
    </row>
    <row r="1584" spans="1:54" ht="24.95" customHeight="1">
      <c r="A1584" s="322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28"/>
      <c r="AM1584" s="329"/>
      <c r="AN1584" s="25"/>
      <c r="AO1584" s="24"/>
      <c r="AP1584" s="258"/>
      <c r="AQ1584" s="259"/>
      <c r="AR1584" s="259"/>
      <c r="AS1584" s="259"/>
      <c r="AT1584" s="262"/>
      <c r="AU1584" s="262"/>
      <c r="AV1584" s="262"/>
      <c r="AW1584" s="262"/>
      <c r="AX1584" s="262"/>
      <c r="AY1584" s="262"/>
      <c r="AZ1584" s="262"/>
      <c r="BA1584" s="317"/>
      <c r="BB1584" s="390"/>
    </row>
    <row r="1585" spans="1:54" ht="24.95" customHeight="1">
      <c r="A1585" s="322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28"/>
      <c r="AM1585" s="329"/>
      <c r="AN1585" s="25"/>
      <c r="AO1585" s="24"/>
      <c r="AP1585" s="258"/>
      <c r="AQ1585" s="259"/>
      <c r="AR1585" s="259"/>
      <c r="AS1585" s="259"/>
      <c r="AT1585" s="262"/>
      <c r="AU1585" s="262"/>
      <c r="AV1585" s="262"/>
      <c r="AW1585" s="262"/>
      <c r="AX1585" s="262"/>
      <c r="AY1585" s="262"/>
      <c r="AZ1585" s="262"/>
      <c r="BA1585" s="317"/>
      <c r="BB1585" s="390"/>
    </row>
    <row r="1586" spans="1:54" ht="24.95" customHeight="1">
      <c r="A1586" s="322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28"/>
      <c r="AM1586" s="329"/>
      <c r="AN1586" s="25"/>
      <c r="AO1586" s="24"/>
      <c r="AP1586" s="258"/>
      <c r="AQ1586" s="259"/>
      <c r="AR1586" s="259"/>
      <c r="AS1586" s="259"/>
      <c r="AT1586" s="262"/>
      <c r="AU1586" s="262"/>
      <c r="AV1586" s="262"/>
      <c r="AW1586" s="262"/>
      <c r="AX1586" s="262"/>
      <c r="AY1586" s="262"/>
      <c r="AZ1586" s="262"/>
      <c r="BA1586" s="317"/>
      <c r="BB1586" s="390"/>
    </row>
    <row r="1587" spans="1:54" ht="24.95" customHeight="1">
      <c r="A1587" s="322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28"/>
      <c r="AM1587" s="329"/>
      <c r="AN1587" s="25"/>
      <c r="AO1587" s="24"/>
      <c r="AP1587" s="258"/>
      <c r="AQ1587" s="259"/>
      <c r="AR1587" s="259"/>
      <c r="AS1587" s="259"/>
      <c r="AT1587" s="262"/>
      <c r="AU1587" s="262"/>
      <c r="AV1587" s="262"/>
      <c r="AW1587" s="262"/>
      <c r="AX1587" s="262"/>
      <c r="AY1587" s="262"/>
      <c r="AZ1587" s="262"/>
      <c r="BA1587" s="317"/>
      <c r="BB1587" s="390"/>
    </row>
    <row r="1588" spans="1:54" ht="24.95" customHeight="1">
      <c r="A1588" s="322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28"/>
      <c r="AM1588" s="329"/>
      <c r="AN1588" s="25"/>
      <c r="AO1588" s="24"/>
      <c r="AP1588" s="258"/>
      <c r="AQ1588" s="259"/>
      <c r="AR1588" s="259"/>
      <c r="AS1588" s="259"/>
      <c r="AT1588" s="262"/>
      <c r="AU1588" s="262"/>
      <c r="AV1588" s="262"/>
      <c r="AW1588" s="262"/>
      <c r="AX1588" s="262"/>
      <c r="AY1588" s="262"/>
      <c r="AZ1588" s="262"/>
      <c r="BA1588" s="317"/>
      <c r="BB1588" s="390"/>
    </row>
    <row r="1589" spans="1:54" ht="24.95" customHeight="1">
      <c r="A1589" s="322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28"/>
      <c r="AM1589" s="329"/>
      <c r="AN1589" s="25"/>
      <c r="AO1589" s="24"/>
      <c r="AP1589" s="258"/>
      <c r="AQ1589" s="259"/>
      <c r="AR1589" s="259"/>
      <c r="AS1589" s="259"/>
      <c r="AT1589" s="262"/>
      <c r="AU1589" s="262"/>
      <c r="AV1589" s="262"/>
      <c r="AW1589" s="262"/>
      <c r="AX1589" s="262"/>
      <c r="AY1589" s="262"/>
      <c r="AZ1589" s="262"/>
      <c r="BA1589" s="317"/>
      <c r="BB1589" s="390"/>
    </row>
    <row r="1590" spans="1:54" ht="24.95" customHeight="1">
      <c r="A1590" s="322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28"/>
      <c r="AM1590" s="329"/>
      <c r="AN1590" s="25"/>
      <c r="AO1590" s="24"/>
      <c r="AP1590" s="258"/>
      <c r="AQ1590" s="259"/>
      <c r="AR1590" s="259"/>
      <c r="AS1590" s="259"/>
      <c r="AT1590" s="262"/>
      <c r="AU1590" s="262"/>
      <c r="AV1590" s="262"/>
      <c r="AW1590" s="262"/>
      <c r="AX1590" s="262"/>
      <c r="AY1590" s="262"/>
      <c r="AZ1590" s="262"/>
      <c r="BA1590" s="317"/>
      <c r="BB1590" s="390"/>
    </row>
    <row r="1591" spans="1:54" ht="24.95" customHeight="1">
      <c r="A1591" s="322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28"/>
      <c r="AM1591" s="329"/>
      <c r="AN1591" s="25"/>
      <c r="AO1591" s="24"/>
      <c r="AP1591" s="258"/>
      <c r="AQ1591" s="259"/>
      <c r="AR1591" s="259"/>
      <c r="AS1591" s="259"/>
      <c r="AT1591" s="262"/>
      <c r="AU1591" s="262"/>
      <c r="AV1591" s="262"/>
      <c r="AW1591" s="262"/>
      <c r="AX1591" s="262"/>
      <c r="AY1591" s="262"/>
      <c r="AZ1591" s="262"/>
      <c r="BA1591" s="317"/>
      <c r="BB1591" s="390"/>
    </row>
    <row r="1592" spans="1:54" ht="24.95" customHeight="1">
      <c r="A1592" s="322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28"/>
      <c r="AM1592" s="329"/>
      <c r="AN1592" s="25"/>
      <c r="AO1592" s="24"/>
      <c r="AP1592" s="258"/>
      <c r="AQ1592" s="259"/>
      <c r="AR1592" s="259"/>
      <c r="AS1592" s="259"/>
      <c r="AT1592" s="262"/>
      <c r="AU1592" s="262"/>
      <c r="AV1592" s="262"/>
      <c r="AW1592" s="262"/>
      <c r="AX1592" s="262"/>
      <c r="AY1592" s="262"/>
      <c r="AZ1592" s="262"/>
      <c r="BA1592" s="317"/>
      <c r="BB1592" s="390"/>
    </row>
    <row r="1593" spans="1:54" ht="24.95" customHeight="1">
      <c r="A1593" s="322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28"/>
      <c r="AM1593" s="329"/>
      <c r="AN1593" s="25"/>
      <c r="AO1593" s="24"/>
      <c r="AP1593" s="258"/>
      <c r="AQ1593" s="259"/>
      <c r="AR1593" s="259"/>
      <c r="AS1593" s="259"/>
      <c r="AT1593" s="262"/>
      <c r="AU1593" s="262"/>
      <c r="AV1593" s="262"/>
      <c r="AW1593" s="262"/>
      <c r="AX1593" s="262"/>
      <c r="AY1593" s="262"/>
      <c r="AZ1593" s="262"/>
      <c r="BA1593" s="317"/>
      <c r="BB1593" s="390"/>
    </row>
    <row r="1594" spans="1:54" ht="24.95" customHeight="1">
      <c r="A1594" s="322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28"/>
      <c r="AM1594" s="329"/>
      <c r="AN1594" s="25"/>
      <c r="AO1594" s="24"/>
      <c r="AP1594" s="258"/>
      <c r="AQ1594" s="259"/>
      <c r="AR1594" s="259"/>
      <c r="AS1594" s="259"/>
      <c r="AT1594" s="262"/>
      <c r="AU1594" s="262"/>
      <c r="AV1594" s="262"/>
      <c r="AW1594" s="262"/>
      <c r="AX1594" s="262"/>
      <c r="AY1594" s="262"/>
      <c r="AZ1594" s="262"/>
      <c r="BA1594" s="317"/>
      <c r="BB1594" s="390"/>
    </row>
    <row r="1595" spans="1:54" ht="24.95" customHeight="1">
      <c r="A1595" s="322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28"/>
      <c r="AM1595" s="329"/>
      <c r="AN1595" s="25"/>
      <c r="AO1595" s="24"/>
      <c r="AP1595" s="258"/>
      <c r="AQ1595" s="259"/>
      <c r="AR1595" s="259"/>
      <c r="AS1595" s="259"/>
      <c r="AT1595" s="262"/>
      <c r="AU1595" s="262"/>
      <c r="AV1595" s="262"/>
      <c r="AW1595" s="262"/>
      <c r="AX1595" s="262"/>
      <c r="AY1595" s="262"/>
      <c r="AZ1595" s="262"/>
      <c r="BA1595" s="317"/>
      <c r="BB1595" s="390"/>
    </row>
    <row r="1596" spans="1:54" ht="24.95" customHeight="1">
      <c r="A1596" s="322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28"/>
      <c r="AM1596" s="329"/>
      <c r="AN1596" s="25"/>
      <c r="AO1596" s="24"/>
      <c r="AP1596" s="258"/>
      <c r="AQ1596" s="259"/>
      <c r="AR1596" s="259"/>
      <c r="AS1596" s="259"/>
      <c r="AT1596" s="262"/>
      <c r="AU1596" s="262"/>
      <c r="AV1596" s="262"/>
      <c r="AW1596" s="262"/>
      <c r="AX1596" s="262"/>
      <c r="AY1596" s="262"/>
      <c r="AZ1596" s="262"/>
      <c r="BA1596" s="317"/>
      <c r="BB1596" s="390"/>
    </row>
    <row r="1597" spans="1:54" ht="24.95" customHeight="1">
      <c r="A1597" s="322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28"/>
      <c r="AM1597" s="329"/>
      <c r="AN1597" s="25"/>
      <c r="AO1597" s="24"/>
      <c r="AP1597" s="258"/>
      <c r="AQ1597" s="259"/>
      <c r="AR1597" s="259"/>
      <c r="AS1597" s="259"/>
      <c r="AT1597" s="262"/>
      <c r="AU1597" s="262"/>
      <c r="AV1597" s="262"/>
      <c r="AW1597" s="262"/>
      <c r="AX1597" s="262"/>
      <c r="AY1597" s="262"/>
      <c r="AZ1597" s="262"/>
      <c r="BA1597" s="317"/>
      <c r="BB1597" s="390"/>
    </row>
    <row r="1598" spans="1:54" ht="24.95" customHeight="1">
      <c r="A1598" s="322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28"/>
      <c r="AM1598" s="329"/>
      <c r="AN1598" s="25"/>
      <c r="AO1598" s="24"/>
      <c r="AP1598" s="258"/>
      <c r="AQ1598" s="259"/>
      <c r="AR1598" s="259"/>
      <c r="AS1598" s="259"/>
      <c r="AT1598" s="262"/>
      <c r="AU1598" s="262"/>
      <c r="AV1598" s="262"/>
      <c r="AW1598" s="262"/>
      <c r="AX1598" s="262"/>
      <c r="AY1598" s="262"/>
      <c r="AZ1598" s="262"/>
      <c r="BA1598" s="317"/>
      <c r="BB1598" s="390"/>
    </row>
    <row r="1599" spans="1:54" ht="24.95" customHeight="1">
      <c r="A1599" s="322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28"/>
      <c r="AM1599" s="329"/>
      <c r="AN1599" s="25"/>
      <c r="AO1599" s="24"/>
      <c r="AP1599" s="258"/>
      <c r="AQ1599" s="259"/>
      <c r="AR1599" s="259"/>
      <c r="AS1599" s="259"/>
      <c r="AT1599" s="262"/>
      <c r="AU1599" s="262"/>
      <c r="AV1599" s="262"/>
      <c r="AW1599" s="262"/>
      <c r="AX1599" s="262"/>
      <c r="AY1599" s="262"/>
      <c r="AZ1599" s="262"/>
      <c r="BA1599" s="317"/>
      <c r="BB1599" s="390"/>
    </row>
    <row r="1600" spans="1:54" ht="24.95" customHeight="1">
      <c r="A1600" s="322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28"/>
      <c r="AM1600" s="329"/>
      <c r="AN1600" s="25"/>
      <c r="AO1600" s="24"/>
      <c r="AP1600" s="258"/>
      <c r="AQ1600" s="259"/>
      <c r="AR1600" s="259"/>
      <c r="AS1600" s="259"/>
      <c r="AT1600" s="262"/>
      <c r="AU1600" s="262"/>
      <c r="AV1600" s="262"/>
      <c r="AW1600" s="262"/>
      <c r="AX1600" s="262"/>
      <c r="AY1600" s="262"/>
      <c r="AZ1600" s="262"/>
      <c r="BA1600" s="317"/>
      <c r="BB1600" s="390"/>
    </row>
    <row r="1601" spans="1:54" ht="24.95" customHeight="1">
      <c r="A1601" s="322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28"/>
      <c r="AM1601" s="329"/>
      <c r="AN1601" s="25"/>
      <c r="AO1601" s="24"/>
      <c r="AP1601" s="258"/>
      <c r="AQ1601" s="259"/>
      <c r="AR1601" s="259"/>
      <c r="AS1601" s="259"/>
      <c r="AT1601" s="262"/>
      <c r="AU1601" s="262"/>
      <c r="AV1601" s="262"/>
      <c r="AW1601" s="262"/>
      <c r="AX1601" s="262"/>
      <c r="AY1601" s="262"/>
      <c r="AZ1601" s="262"/>
      <c r="BA1601" s="317"/>
      <c r="BB1601" s="390"/>
    </row>
    <row r="1602" spans="1:54" ht="24.95" customHeight="1">
      <c r="A1602" s="322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28"/>
      <c r="AM1602" s="329"/>
      <c r="AN1602" s="25"/>
      <c r="AO1602" s="24"/>
      <c r="AP1602" s="258"/>
      <c r="AQ1602" s="259"/>
      <c r="AR1602" s="259"/>
      <c r="AS1602" s="259"/>
      <c r="AT1602" s="262"/>
      <c r="AU1602" s="262"/>
      <c r="AV1602" s="262"/>
      <c r="AW1602" s="262"/>
      <c r="AX1602" s="262"/>
      <c r="AY1602" s="262"/>
      <c r="AZ1602" s="262"/>
      <c r="BA1602" s="317"/>
      <c r="BB1602" s="390"/>
    </row>
    <row r="1603" spans="1:54" ht="24.95" customHeight="1">
      <c r="A1603" s="322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28"/>
      <c r="AM1603" s="329"/>
      <c r="AN1603" s="25"/>
      <c r="AO1603" s="24"/>
      <c r="AP1603" s="258"/>
      <c r="AQ1603" s="259"/>
      <c r="AR1603" s="259"/>
      <c r="AS1603" s="259"/>
      <c r="AT1603" s="262"/>
      <c r="AU1603" s="262"/>
      <c r="AV1603" s="262"/>
      <c r="AW1603" s="262"/>
      <c r="AX1603" s="262"/>
      <c r="AY1603" s="262"/>
      <c r="AZ1603" s="262"/>
      <c r="BA1603" s="317"/>
      <c r="BB1603" s="390"/>
    </row>
    <row r="1604" spans="1:54" ht="24.95" customHeight="1">
      <c r="A1604" s="322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28"/>
      <c r="AM1604" s="329"/>
      <c r="AN1604" s="25"/>
      <c r="AO1604" s="24"/>
      <c r="AP1604" s="258"/>
      <c r="AQ1604" s="259"/>
      <c r="AR1604" s="259"/>
      <c r="AS1604" s="259"/>
      <c r="AT1604" s="262"/>
      <c r="AU1604" s="262"/>
      <c r="AV1604" s="262"/>
      <c r="AW1604" s="262"/>
      <c r="AX1604" s="262"/>
      <c r="AY1604" s="262"/>
      <c r="AZ1604" s="262"/>
      <c r="BA1604" s="317"/>
      <c r="BB1604" s="390"/>
    </row>
    <row r="1605" spans="1:54" ht="24.95" customHeight="1">
      <c r="A1605" s="322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28"/>
      <c r="AM1605" s="329"/>
      <c r="AN1605" s="25"/>
      <c r="AO1605" s="24"/>
      <c r="AP1605" s="258"/>
      <c r="AQ1605" s="259"/>
      <c r="AR1605" s="259"/>
      <c r="AS1605" s="259"/>
      <c r="AT1605" s="262"/>
      <c r="AU1605" s="262"/>
      <c r="AV1605" s="262"/>
      <c r="AW1605" s="262"/>
      <c r="AX1605" s="262"/>
      <c r="AY1605" s="262"/>
      <c r="AZ1605" s="262"/>
      <c r="BA1605" s="317"/>
      <c r="BB1605" s="390"/>
    </row>
    <row r="1606" spans="1:54" ht="24.95" customHeight="1">
      <c r="A1606" s="322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28"/>
      <c r="AM1606" s="329"/>
      <c r="AN1606" s="25"/>
      <c r="AO1606" s="24"/>
      <c r="AP1606" s="258"/>
      <c r="AQ1606" s="259"/>
      <c r="AR1606" s="259"/>
      <c r="AS1606" s="259"/>
      <c r="AT1606" s="262"/>
      <c r="AU1606" s="262"/>
      <c r="AV1606" s="262"/>
      <c r="AW1606" s="262"/>
      <c r="AX1606" s="262"/>
      <c r="AY1606" s="262"/>
      <c r="AZ1606" s="262"/>
      <c r="BA1606" s="317"/>
      <c r="BB1606" s="390"/>
    </row>
    <row r="1607" spans="1:54" ht="24.95" customHeight="1">
      <c r="A1607" s="322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28"/>
      <c r="AM1607" s="329"/>
      <c r="AN1607" s="25"/>
      <c r="AO1607" s="24"/>
      <c r="AP1607" s="258"/>
      <c r="AQ1607" s="259"/>
      <c r="AR1607" s="259"/>
      <c r="AS1607" s="259"/>
      <c r="AT1607" s="262"/>
      <c r="AU1607" s="262"/>
      <c r="AV1607" s="262"/>
      <c r="AW1607" s="262"/>
      <c r="AX1607" s="262"/>
      <c r="AY1607" s="262"/>
      <c r="AZ1607" s="262"/>
      <c r="BA1607" s="317"/>
      <c r="BB1607" s="390"/>
    </row>
    <row r="1608" spans="1:54" ht="24.95" customHeight="1">
      <c r="A1608" s="322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28"/>
      <c r="AM1608" s="329"/>
      <c r="AN1608" s="25"/>
      <c r="AO1608" s="24"/>
      <c r="AP1608" s="258"/>
      <c r="AQ1608" s="259"/>
      <c r="AR1608" s="259"/>
      <c r="AS1608" s="259"/>
      <c r="AT1608" s="262"/>
      <c r="AU1608" s="262"/>
      <c r="AV1608" s="262"/>
      <c r="AW1608" s="262"/>
      <c r="AX1608" s="262"/>
      <c r="AY1608" s="262"/>
      <c r="AZ1608" s="262"/>
      <c r="BA1608" s="317"/>
      <c r="BB1608" s="390"/>
    </row>
    <row r="1609" spans="1:54" ht="24.95" customHeight="1">
      <c r="A1609" s="322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28"/>
      <c r="AM1609" s="329"/>
      <c r="AN1609" s="25"/>
      <c r="AO1609" s="24"/>
      <c r="AP1609" s="258"/>
      <c r="AQ1609" s="259"/>
      <c r="AR1609" s="259"/>
      <c r="AS1609" s="259"/>
      <c r="AT1609" s="262"/>
      <c r="AU1609" s="262"/>
      <c r="AV1609" s="262"/>
      <c r="AW1609" s="262"/>
      <c r="AX1609" s="262"/>
      <c r="AY1609" s="262"/>
      <c r="AZ1609" s="262"/>
      <c r="BA1609" s="317"/>
      <c r="BB1609" s="390"/>
    </row>
    <row r="1610" spans="1:54" ht="24.95" customHeight="1">
      <c r="A1610" s="322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28"/>
      <c r="AM1610" s="329"/>
      <c r="AN1610" s="25"/>
      <c r="AO1610" s="24"/>
      <c r="AP1610" s="258"/>
      <c r="AQ1610" s="259"/>
      <c r="AR1610" s="259"/>
      <c r="AS1610" s="259"/>
      <c r="AT1610" s="262"/>
      <c r="AU1610" s="262"/>
      <c r="AV1610" s="262"/>
      <c r="AW1610" s="262"/>
      <c r="AX1610" s="262"/>
      <c r="AY1610" s="262"/>
      <c r="AZ1610" s="262"/>
      <c r="BA1610" s="317"/>
      <c r="BB1610" s="390"/>
    </row>
    <row r="1611" spans="1:54" ht="24.95" customHeight="1">
      <c r="A1611" s="322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28"/>
      <c r="AM1611" s="329"/>
      <c r="AN1611" s="25"/>
      <c r="AO1611" s="24"/>
      <c r="AP1611" s="258"/>
      <c r="AQ1611" s="259"/>
      <c r="AR1611" s="259"/>
      <c r="AS1611" s="259"/>
      <c r="AT1611" s="262"/>
      <c r="AU1611" s="262"/>
      <c r="AV1611" s="262"/>
      <c r="AW1611" s="262"/>
      <c r="AX1611" s="262"/>
      <c r="AY1611" s="262"/>
      <c r="AZ1611" s="262"/>
      <c r="BA1611" s="317"/>
      <c r="BB1611" s="390"/>
    </row>
    <row r="1612" spans="1:54" ht="24.95" customHeight="1">
      <c r="A1612" s="322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28"/>
      <c r="AM1612" s="329"/>
      <c r="AN1612" s="25"/>
      <c r="AO1612" s="24"/>
      <c r="AP1612" s="258"/>
      <c r="AQ1612" s="259"/>
      <c r="AR1612" s="259"/>
      <c r="AS1612" s="259"/>
      <c r="AT1612" s="262"/>
      <c r="AU1612" s="262"/>
      <c r="AV1612" s="262"/>
      <c r="AW1612" s="262"/>
      <c r="AX1612" s="262"/>
      <c r="AY1612" s="262"/>
      <c r="AZ1612" s="262"/>
      <c r="BA1612" s="317"/>
      <c r="BB1612" s="390"/>
    </row>
    <row r="1613" spans="1:54" ht="24.95" customHeight="1">
      <c r="A1613" s="322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28"/>
      <c r="AM1613" s="329"/>
      <c r="AN1613" s="25"/>
      <c r="AO1613" s="24"/>
      <c r="AP1613" s="258"/>
      <c r="AQ1613" s="259"/>
      <c r="AR1613" s="259"/>
      <c r="AS1613" s="259"/>
      <c r="AT1613" s="262"/>
      <c r="AU1613" s="262"/>
      <c r="AV1613" s="262"/>
      <c r="AW1613" s="262"/>
      <c r="AX1613" s="262"/>
      <c r="AY1613" s="262"/>
      <c r="AZ1613" s="262"/>
      <c r="BA1613" s="317"/>
      <c r="BB1613" s="390"/>
    </row>
    <row r="1614" spans="1:54" ht="24.95" customHeight="1">
      <c r="A1614" s="322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28"/>
      <c r="AM1614" s="329"/>
      <c r="AN1614" s="25"/>
      <c r="AO1614" s="24"/>
      <c r="AP1614" s="258"/>
      <c r="AQ1614" s="259"/>
      <c r="AR1614" s="259"/>
      <c r="AS1614" s="259"/>
      <c r="AT1614" s="262"/>
      <c r="AU1614" s="262"/>
      <c r="AV1614" s="262"/>
      <c r="AW1614" s="262"/>
      <c r="AX1614" s="262"/>
      <c r="AY1614" s="262"/>
      <c r="AZ1614" s="262"/>
      <c r="BA1614" s="317"/>
      <c r="BB1614" s="390"/>
    </row>
    <row r="1615" spans="1:54" ht="24.95" customHeight="1">
      <c r="A1615" s="322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28"/>
      <c r="AM1615" s="329"/>
      <c r="AN1615" s="25"/>
      <c r="AO1615" s="24"/>
      <c r="AP1615" s="258"/>
      <c r="AQ1615" s="259"/>
      <c r="AR1615" s="259"/>
      <c r="AS1615" s="259"/>
      <c r="AT1615" s="262"/>
      <c r="AU1615" s="262"/>
      <c r="AV1615" s="262"/>
      <c r="AW1615" s="262"/>
      <c r="AX1615" s="262"/>
      <c r="AY1615" s="262"/>
      <c r="AZ1615" s="262"/>
      <c r="BA1615" s="317"/>
      <c r="BB1615" s="390"/>
    </row>
    <row r="1616" spans="1:54" ht="24.95" customHeight="1">
      <c r="A1616" s="322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28"/>
      <c r="AM1616" s="329"/>
      <c r="AN1616" s="25"/>
      <c r="AO1616" s="24"/>
      <c r="AP1616" s="258"/>
      <c r="AQ1616" s="259"/>
      <c r="AR1616" s="259"/>
      <c r="AS1616" s="259"/>
      <c r="AT1616" s="262"/>
      <c r="AU1616" s="262"/>
      <c r="AV1616" s="262"/>
      <c r="AW1616" s="262"/>
      <c r="AX1616" s="262"/>
      <c r="AY1616" s="262"/>
      <c r="AZ1616" s="262"/>
      <c r="BA1616" s="317"/>
      <c r="BB1616" s="390"/>
    </row>
    <row r="1617" spans="1:54" ht="24.95" customHeight="1">
      <c r="A1617" s="322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28"/>
      <c r="AM1617" s="329"/>
      <c r="AN1617" s="25"/>
      <c r="AO1617" s="24"/>
      <c r="AP1617" s="258"/>
      <c r="AQ1617" s="259"/>
      <c r="AR1617" s="259"/>
      <c r="AS1617" s="259"/>
      <c r="AT1617" s="262"/>
      <c r="AU1617" s="262"/>
      <c r="AV1617" s="262"/>
      <c r="AW1617" s="262"/>
      <c r="AX1617" s="262"/>
      <c r="AY1617" s="262"/>
      <c r="AZ1617" s="262"/>
      <c r="BA1617" s="317"/>
      <c r="BB1617" s="390"/>
    </row>
    <row r="1618" spans="1:54" ht="24.95" customHeight="1">
      <c r="A1618" s="322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28"/>
      <c r="AM1618" s="329"/>
      <c r="AN1618" s="25"/>
      <c r="AO1618" s="24"/>
      <c r="AP1618" s="258"/>
      <c r="AQ1618" s="259"/>
      <c r="AR1618" s="259"/>
      <c r="AS1618" s="259"/>
      <c r="AT1618" s="262"/>
      <c r="AU1618" s="262"/>
      <c r="AV1618" s="262"/>
      <c r="AW1618" s="262"/>
      <c r="AX1618" s="262"/>
      <c r="AY1618" s="262"/>
      <c r="AZ1618" s="262"/>
      <c r="BA1618" s="317"/>
      <c r="BB1618" s="390"/>
    </row>
    <row r="1619" spans="1:54" ht="24.95" customHeight="1">
      <c r="A1619" s="322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28"/>
      <c r="AM1619" s="329"/>
      <c r="AN1619" s="25"/>
      <c r="AO1619" s="24"/>
      <c r="AP1619" s="258"/>
      <c r="AQ1619" s="259"/>
      <c r="AR1619" s="259"/>
      <c r="AS1619" s="259"/>
      <c r="AT1619" s="262"/>
      <c r="AU1619" s="262"/>
      <c r="AV1619" s="262"/>
      <c r="AW1619" s="262"/>
      <c r="AX1619" s="262"/>
      <c r="AY1619" s="262"/>
      <c r="AZ1619" s="262"/>
      <c r="BA1619" s="317"/>
      <c r="BB1619" s="390"/>
    </row>
    <row r="1620" spans="1:54" ht="24.95" customHeight="1">
      <c r="A1620" s="322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28"/>
      <c r="AM1620" s="329"/>
      <c r="AN1620" s="25"/>
      <c r="AO1620" s="24"/>
      <c r="AP1620" s="258"/>
      <c r="AQ1620" s="259"/>
      <c r="AR1620" s="259"/>
      <c r="AS1620" s="259"/>
      <c r="AT1620" s="262"/>
      <c r="AU1620" s="262"/>
      <c r="AV1620" s="262"/>
      <c r="AW1620" s="262"/>
      <c r="AX1620" s="262"/>
      <c r="AY1620" s="262"/>
      <c r="AZ1620" s="262"/>
      <c r="BA1620" s="317"/>
      <c r="BB1620" s="390"/>
    </row>
    <row r="1621" spans="1:54" ht="24.95" customHeight="1">
      <c r="A1621" s="322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28"/>
      <c r="AM1621" s="329"/>
      <c r="AN1621" s="25"/>
      <c r="AO1621" s="24"/>
      <c r="AP1621" s="258"/>
      <c r="AQ1621" s="259"/>
      <c r="AR1621" s="259"/>
      <c r="AS1621" s="259"/>
      <c r="AT1621" s="262"/>
      <c r="AU1621" s="262"/>
      <c r="AV1621" s="262"/>
      <c r="AW1621" s="262"/>
      <c r="AX1621" s="262"/>
      <c r="AY1621" s="262"/>
      <c r="AZ1621" s="262"/>
      <c r="BA1621" s="317"/>
      <c r="BB1621" s="390"/>
    </row>
    <row r="1622" spans="1:54" ht="24.95" customHeight="1">
      <c r="A1622" s="322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28"/>
      <c r="AM1622" s="329"/>
      <c r="AN1622" s="25"/>
      <c r="AO1622" s="24"/>
      <c r="AP1622" s="258"/>
      <c r="AQ1622" s="259"/>
      <c r="AR1622" s="259"/>
      <c r="AS1622" s="259"/>
      <c r="AT1622" s="262"/>
      <c r="AU1622" s="262"/>
      <c r="AV1622" s="262"/>
      <c r="AW1622" s="262"/>
      <c r="AX1622" s="262"/>
      <c r="AY1622" s="262"/>
      <c r="AZ1622" s="262"/>
      <c r="BA1622" s="317"/>
      <c r="BB1622" s="390"/>
    </row>
    <row r="1623" spans="1:54" ht="24.95" customHeight="1">
      <c r="A1623" s="322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28"/>
      <c r="AM1623" s="329"/>
      <c r="AN1623" s="25"/>
      <c r="AO1623" s="24"/>
      <c r="AP1623" s="258"/>
      <c r="AQ1623" s="259"/>
      <c r="AR1623" s="259"/>
      <c r="AS1623" s="259"/>
      <c r="AT1623" s="262"/>
      <c r="AU1623" s="262"/>
      <c r="AV1623" s="262"/>
      <c r="AW1623" s="262"/>
      <c r="AX1623" s="262"/>
      <c r="AY1623" s="262"/>
      <c r="AZ1623" s="262"/>
      <c r="BA1623" s="317"/>
      <c r="BB1623" s="390"/>
    </row>
    <row r="1624" spans="1:54" ht="24.95" customHeight="1">
      <c r="A1624" s="322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28"/>
      <c r="AM1624" s="329"/>
      <c r="AN1624" s="25"/>
      <c r="AO1624" s="24"/>
      <c r="AP1624" s="258"/>
      <c r="AQ1624" s="259"/>
      <c r="AR1624" s="259"/>
      <c r="AS1624" s="259"/>
      <c r="AT1624" s="262"/>
      <c r="AU1624" s="262"/>
      <c r="AV1624" s="262"/>
      <c r="AW1624" s="262"/>
      <c r="AX1624" s="262"/>
      <c r="AY1624" s="262"/>
      <c r="AZ1624" s="262"/>
      <c r="BA1624" s="317"/>
      <c r="BB1624" s="390"/>
    </row>
    <row r="1625" spans="1:54" ht="24.95" customHeight="1">
      <c r="A1625" s="322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28"/>
      <c r="AM1625" s="329"/>
      <c r="AN1625" s="25"/>
      <c r="AO1625" s="24"/>
      <c r="AP1625" s="258"/>
      <c r="AQ1625" s="259"/>
      <c r="AR1625" s="259"/>
      <c r="AS1625" s="259"/>
      <c r="AT1625" s="262"/>
      <c r="AU1625" s="262"/>
      <c r="AV1625" s="262"/>
      <c r="AW1625" s="262"/>
      <c r="AX1625" s="262"/>
      <c r="AY1625" s="262"/>
      <c r="AZ1625" s="262"/>
      <c r="BA1625" s="317"/>
      <c r="BB1625" s="390"/>
    </row>
    <row r="1626" spans="1:54" ht="24.95" customHeight="1">
      <c r="A1626" s="322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28"/>
      <c r="AM1626" s="329"/>
      <c r="AN1626" s="25"/>
      <c r="AO1626" s="24"/>
      <c r="AP1626" s="258"/>
      <c r="AQ1626" s="259"/>
      <c r="AR1626" s="259"/>
      <c r="AS1626" s="259"/>
      <c r="AT1626" s="262"/>
      <c r="AU1626" s="262"/>
      <c r="AV1626" s="262"/>
      <c r="AW1626" s="262"/>
      <c r="AX1626" s="262"/>
      <c r="AY1626" s="262"/>
      <c r="AZ1626" s="262"/>
      <c r="BA1626" s="317"/>
      <c r="BB1626" s="390"/>
    </row>
    <row r="1627" spans="1:54" ht="24.95" customHeight="1">
      <c r="A1627" s="322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28"/>
      <c r="AM1627" s="329"/>
      <c r="AN1627" s="25"/>
      <c r="AO1627" s="24"/>
      <c r="AP1627" s="258"/>
      <c r="AQ1627" s="259"/>
      <c r="AR1627" s="259"/>
      <c r="AS1627" s="259"/>
      <c r="AT1627" s="262"/>
      <c r="AU1627" s="262"/>
      <c r="AV1627" s="262"/>
      <c r="AW1627" s="262"/>
      <c r="AX1627" s="262"/>
      <c r="AY1627" s="262"/>
      <c r="AZ1627" s="262"/>
      <c r="BA1627" s="317"/>
      <c r="BB1627" s="390"/>
    </row>
    <row r="1628" spans="1:54" ht="24.95" customHeight="1">
      <c r="A1628" s="322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28"/>
      <c r="AM1628" s="329"/>
      <c r="AN1628" s="25"/>
      <c r="AO1628" s="24"/>
      <c r="AP1628" s="258"/>
      <c r="AQ1628" s="259"/>
      <c r="AR1628" s="259"/>
      <c r="AS1628" s="259"/>
      <c r="AT1628" s="262"/>
      <c r="AU1628" s="262"/>
      <c r="AV1628" s="262"/>
      <c r="AW1628" s="262"/>
      <c r="AX1628" s="262"/>
      <c r="AY1628" s="262"/>
      <c r="AZ1628" s="262"/>
      <c r="BA1628" s="317"/>
      <c r="BB1628" s="390"/>
    </row>
    <row r="1629" spans="1:54" ht="24.95" customHeight="1">
      <c r="A1629" s="322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28"/>
      <c r="AM1629" s="329"/>
      <c r="AN1629" s="25"/>
      <c r="AO1629" s="24"/>
      <c r="AP1629" s="258"/>
      <c r="AQ1629" s="259"/>
      <c r="AR1629" s="259"/>
      <c r="AS1629" s="259"/>
      <c r="AT1629" s="262"/>
      <c r="AU1629" s="262"/>
      <c r="AV1629" s="262"/>
      <c r="AW1629" s="262"/>
      <c r="AX1629" s="262"/>
      <c r="AY1629" s="262"/>
      <c r="AZ1629" s="262"/>
      <c r="BA1629" s="317"/>
      <c r="BB1629" s="390"/>
    </row>
    <row r="1630" spans="1:54" ht="24.95" customHeight="1">
      <c r="A1630" s="322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28"/>
      <c r="AM1630" s="329"/>
      <c r="AN1630" s="25"/>
      <c r="AO1630" s="24"/>
      <c r="AP1630" s="258"/>
      <c r="AQ1630" s="259"/>
      <c r="AR1630" s="259"/>
      <c r="AS1630" s="259"/>
      <c r="AT1630" s="262"/>
      <c r="AU1630" s="262"/>
      <c r="AV1630" s="262"/>
      <c r="AW1630" s="262"/>
      <c r="AX1630" s="262"/>
      <c r="AY1630" s="262"/>
      <c r="AZ1630" s="262"/>
      <c r="BA1630" s="317"/>
      <c r="BB1630" s="390"/>
    </row>
    <row r="1631" spans="1:54" ht="24.95" customHeight="1">
      <c r="A1631" s="322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28"/>
      <c r="AM1631" s="329"/>
      <c r="AN1631" s="25"/>
      <c r="AO1631" s="24"/>
      <c r="AP1631" s="258"/>
      <c r="AQ1631" s="259"/>
      <c r="AR1631" s="259"/>
      <c r="AS1631" s="259"/>
      <c r="AT1631" s="262"/>
      <c r="AU1631" s="262"/>
      <c r="AV1631" s="262"/>
      <c r="AW1631" s="262"/>
      <c r="AX1631" s="262"/>
      <c r="AY1631" s="262"/>
      <c r="AZ1631" s="262"/>
      <c r="BA1631" s="317"/>
      <c r="BB1631" s="390"/>
    </row>
    <row r="1632" spans="1:54" ht="24.95" customHeight="1">
      <c r="A1632" s="322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28"/>
      <c r="AM1632" s="329"/>
      <c r="AN1632" s="25"/>
      <c r="AO1632" s="24"/>
      <c r="AP1632" s="258"/>
      <c r="AQ1632" s="259"/>
      <c r="AR1632" s="259"/>
      <c r="AS1632" s="259"/>
      <c r="AT1632" s="262"/>
      <c r="AU1632" s="262"/>
      <c r="AV1632" s="262"/>
      <c r="AW1632" s="262"/>
      <c r="AX1632" s="262"/>
      <c r="AY1632" s="262"/>
      <c r="AZ1632" s="262"/>
      <c r="BA1632" s="317"/>
      <c r="BB1632" s="390"/>
    </row>
    <row r="1633" spans="1:54" ht="24.95" customHeight="1">
      <c r="A1633" s="322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28"/>
      <c r="AM1633" s="329"/>
      <c r="AN1633" s="25"/>
      <c r="AO1633" s="24"/>
      <c r="AP1633" s="258"/>
      <c r="AQ1633" s="259"/>
      <c r="AR1633" s="259"/>
      <c r="AS1633" s="259"/>
      <c r="AT1633" s="262"/>
      <c r="AU1633" s="262"/>
      <c r="AV1633" s="262"/>
      <c r="AW1633" s="262"/>
      <c r="AX1633" s="262"/>
      <c r="AY1633" s="262"/>
      <c r="AZ1633" s="262"/>
      <c r="BA1633" s="317"/>
      <c r="BB1633" s="390"/>
    </row>
    <row r="1634" spans="1:54" ht="24.95" customHeight="1">
      <c r="A1634" s="322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28"/>
      <c r="AM1634" s="329"/>
      <c r="AN1634" s="25"/>
      <c r="AO1634" s="24"/>
      <c r="AP1634" s="258"/>
      <c r="AQ1634" s="259"/>
      <c r="AR1634" s="259"/>
      <c r="AS1634" s="259"/>
      <c r="AT1634" s="262"/>
      <c r="AU1634" s="262"/>
      <c r="AV1634" s="262"/>
      <c r="AW1634" s="262"/>
      <c r="AX1634" s="262"/>
      <c r="AY1634" s="262"/>
      <c r="AZ1634" s="262"/>
      <c r="BA1634" s="317"/>
      <c r="BB1634" s="390"/>
    </row>
    <row r="1635" spans="1:54" ht="24.95" customHeight="1">
      <c r="A1635" s="322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28"/>
      <c r="AM1635" s="329"/>
      <c r="AN1635" s="25"/>
      <c r="AO1635" s="24"/>
      <c r="AP1635" s="258"/>
      <c r="AQ1635" s="259"/>
      <c r="AR1635" s="259"/>
      <c r="AS1635" s="259"/>
      <c r="AT1635" s="262"/>
      <c r="AU1635" s="262"/>
      <c r="AV1635" s="262"/>
      <c r="AW1635" s="262"/>
      <c r="AX1635" s="262"/>
      <c r="AY1635" s="262"/>
      <c r="AZ1635" s="262"/>
      <c r="BA1635" s="317"/>
      <c r="BB1635" s="390"/>
    </row>
    <row r="1636" spans="1:54" ht="24.95" customHeight="1">
      <c r="A1636" s="322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28"/>
      <c r="AM1636" s="329"/>
      <c r="AN1636" s="25"/>
      <c r="AO1636" s="24"/>
      <c r="AP1636" s="258"/>
      <c r="AQ1636" s="259"/>
      <c r="AR1636" s="259"/>
      <c r="AS1636" s="259"/>
      <c r="AT1636" s="262"/>
      <c r="AU1636" s="262"/>
      <c r="AV1636" s="262"/>
      <c r="AW1636" s="262"/>
      <c r="AX1636" s="262"/>
      <c r="AY1636" s="262"/>
      <c r="AZ1636" s="262"/>
      <c r="BA1636" s="317"/>
      <c r="BB1636" s="390"/>
    </row>
    <row r="1637" spans="1:54" ht="24.95" customHeight="1">
      <c r="A1637" s="322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28"/>
      <c r="AM1637" s="329"/>
      <c r="AN1637" s="25"/>
      <c r="AO1637" s="24"/>
      <c r="AP1637" s="258"/>
      <c r="AQ1637" s="259"/>
      <c r="AR1637" s="259"/>
      <c r="AS1637" s="259"/>
      <c r="AT1637" s="262"/>
      <c r="AU1637" s="262"/>
      <c r="AV1637" s="262"/>
      <c r="AW1637" s="262"/>
      <c r="AX1637" s="262"/>
      <c r="AY1637" s="262"/>
      <c r="AZ1637" s="262"/>
      <c r="BA1637" s="317"/>
      <c r="BB1637" s="390"/>
    </row>
    <row r="1638" spans="1:54" ht="24.95" customHeight="1">
      <c r="A1638" s="322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28"/>
      <c r="AM1638" s="329"/>
      <c r="AN1638" s="25"/>
      <c r="AO1638" s="24"/>
      <c r="AP1638" s="258"/>
      <c r="AQ1638" s="259"/>
      <c r="AR1638" s="259"/>
      <c r="AS1638" s="259"/>
      <c r="AT1638" s="262"/>
      <c r="AU1638" s="262"/>
      <c r="AV1638" s="262"/>
      <c r="AW1638" s="262"/>
      <c r="AX1638" s="262"/>
      <c r="AY1638" s="262"/>
      <c r="AZ1638" s="262"/>
      <c r="BA1638" s="317"/>
      <c r="BB1638" s="390"/>
    </row>
    <row r="1639" spans="1:54" ht="24.95" customHeight="1">
      <c r="A1639" s="322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28"/>
      <c r="AM1639" s="329"/>
      <c r="AN1639" s="25"/>
      <c r="AO1639" s="24"/>
      <c r="AP1639" s="258"/>
      <c r="AQ1639" s="259"/>
      <c r="AR1639" s="259"/>
      <c r="AS1639" s="259"/>
      <c r="AT1639" s="262"/>
      <c r="AU1639" s="262"/>
      <c r="AV1639" s="262"/>
      <c r="AW1639" s="262"/>
      <c r="AX1639" s="262"/>
      <c r="AY1639" s="262"/>
      <c r="AZ1639" s="262"/>
      <c r="BA1639" s="317"/>
      <c r="BB1639" s="390"/>
    </row>
    <row r="1640" spans="1:54" ht="24.95" customHeight="1">
      <c r="A1640" s="322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28"/>
      <c r="AM1640" s="329"/>
      <c r="AN1640" s="25"/>
      <c r="AO1640" s="24"/>
      <c r="AP1640" s="258"/>
      <c r="AQ1640" s="259"/>
      <c r="AR1640" s="259"/>
      <c r="AS1640" s="259"/>
      <c r="AT1640" s="262"/>
      <c r="AU1640" s="262"/>
      <c r="AV1640" s="262"/>
      <c r="AW1640" s="262"/>
      <c r="AX1640" s="262"/>
      <c r="AY1640" s="262"/>
      <c r="AZ1640" s="262"/>
      <c r="BA1640" s="317"/>
      <c r="BB1640" s="390"/>
    </row>
    <row r="1641" spans="1:54" ht="24.95" customHeight="1">
      <c r="A1641" s="322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28"/>
      <c r="AM1641" s="329"/>
      <c r="AN1641" s="25"/>
      <c r="AO1641" s="24"/>
      <c r="AP1641" s="258"/>
      <c r="AQ1641" s="259"/>
      <c r="AR1641" s="259"/>
      <c r="AS1641" s="259"/>
      <c r="AT1641" s="262"/>
      <c r="AU1641" s="262"/>
      <c r="AV1641" s="262"/>
      <c r="AW1641" s="262"/>
      <c r="AX1641" s="262"/>
      <c r="AY1641" s="262"/>
      <c r="AZ1641" s="262"/>
      <c r="BA1641" s="317"/>
      <c r="BB1641" s="390"/>
    </row>
    <row r="1642" spans="1:54" ht="24.95" customHeight="1">
      <c r="A1642" s="322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28"/>
      <c r="AM1642" s="329"/>
      <c r="AN1642" s="25"/>
      <c r="AO1642" s="24"/>
      <c r="AP1642" s="258"/>
      <c r="AQ1642" s="259"/>
      <c r="AR1642" s="259"/>
      <c r="AS1642" s="259"/>
      <c r="AT1642" s="262"/>
      <c r="AU1642" s="262"/>
      <c r="AV1642" s="262"/>
      <c r="AW1642" s="262"/>
      <c r="AX1642" s="262"/>
      <c r="AY1642" s="262"/>
      <c r="AZ1642" s="262"/>
      <c r="BA1642" s="317"/>
      <c r="BB1642" s="390"/>
    </row>
    <row r="1643" spans="1:54" ht="24.95" customHeight="1">
      <c r="A1643" s="322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28"/>
      <c r="AM1643" s="329"/>
      <c r="AN1643" s="25"/>
      <c r="AO1643" s="24"/>
      <c r="AP1643" s="258"/>
      <c r="AQ1643" s="259"/>
      <c r="AR1643" s="259"/>
      <c r="AS1643" s="259"/>
      <c r="AT1643" s="262"/>
      <c r="AU1643" s="262"/>
      <c r="AV1643" s="262"/>
      <c r="AW1643" s="262"/>
      <c r="AX1643" s="262"/>
      <c r="AY1643" s="262"/>
      <c r="AZ1643" s="262"/>
      <c r="BA1643" s="317"/>
      <c r="BB1643" s="390"/>
    </row>
    <row r="1644" spans="1:54" ht="24.95" customHeight="1">
      <c r="A1644" s="322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28"/>
      <c r="AM1644" s="329"/>
      <c r="AN1644" s="25"/>
      <c r="AO1644" s="24"/>
      <c r="AP1644" s="258"/>
      <c r="AQ1644" s="259"/>
      <c r="AR1644" s="259"/>
      <c r="AS1644" s="259"/>
      <c r="AT1644" s="262"/>
      <c r="AU1644" s="262"/>
      <c r="AV1644" s="262"/>
      <c r="AW1644" s="262"/>
      <c r="AX1644" s="262"/>
      <c r="AY1644" s="262"/>
      <c r="AZ1644" s="262"/>
      <c r="BA1644" s="317"/>
      <c r="BB1644" s="390"/>
    </row>
    <row r="1645" spans="1:54" ht="24.95" customHeight="1">
      <c r="A1645" s="322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28"/>
      <c r="AM1645" s="329"/>
      <c r="AN1645" s="25"/>
      <c r="AO1645" s="24"/>
      <c r="AP1645" s="258"/>
      <c r="AQ1645" s="259"/>
      <c r="AR1645" s="259"/>
      <c r="AS1645" s="259"/>
      <c r="AT1645" s="262"/>
      <c r="AU1645" s="262"/>
      <c r="AV1645" s="262"/>
      <c r="AW1645" s="262"/>
      <c r="AX1645" s="262"/>
      <c r="AY1645" s="262"/>
      <c r="AZ1645" s="262"/>
      <c r="BA1645" s="317"/>
      <c r="BB1645" s="390"/>
    </row>
    <row r="1646" spans="1:54" ht="24.95" customHeight="1">
      <c r="A1646" s="322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28"/>
      <c r="AM1646" s="329"/>
      <c r="AN1646" s="25"/>
      <c r="AO1646" s="24"/>
      <c r="AP1646" s="258"/>
      <c r="AQ1646" s="259"/>
      <c r="AR1646" s="259"/>
      <c r="AS1646" s="259"/>
      <c r="AT1646" s="262"/>
      <c r="AU1646" s="262"/>
      <c r="AV1646" s="262"/>
      <c r="AW1646" s="262"/>
      <c r="AX1646" s="262"/>
      <c r="AY1646" s="262"/>
      <c r="AZ1646" s="262"/>
      <c r="BA1646" s="317"/>
      <c r="BB1646" s="390"/>
    </row>
    <row r="1647" spans="1:54" ht="24.95" customHeight="1">
      <c r="A1647" s="322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28"/>
      <c r="AM1647" s="329"/>
      <c r="AN1647" s="25"/>
      <c r="AO1647" s="24"/>
      <c r="AP1647" s="258"/>
      <c r="AQ1647" s="259"/>
      <c r="AR1647" s="259"/>
      <c r="AS1647" s="259"/>
      <c r="AT1647" s="262"/>
      <c r="AU1647" s="262"/>
      <c r="AV1647" s="262"/>
      <c r="AW1647" s="262"/>
      <c r="AX1647" s="262"/>
      <c r="AY1647" s="262"/>
      <c r="AZ1647" s="262"/>
      <c r="BA1647" s="317"/>
      <c r="BB1647" s="390"/>
    </row>
    <row r="1648" spans="1:54" ht="24.95" customHeight="1">
      <c r="A1648" s="322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28"/>
      <c r="AM1648" s="329"/>
      <c r="AN1648" s="25"/>
      <c r="AO1648" s="24"/>
      <c r="AP1648" s="258"/>
      <c r="AQ1648" s="259"/>
      <c r="AR1648" s="259"/>
      <c r="AS1648" s="259"/>
      <c r="AT1648" s="262"/>
      <c r="AU1648" s="262"/>
      <c r="AV1648" s="262"/>
      <c r="AW1648" s="262"/>
      <c r="AX1648" s="262"/>
      <c r="AY1648" s="262"/>
      <c r="AZ1648" s="262"/>
      <c r="BA1648" s="317"/>
      <c r="BB1648" s="390"/>
    </row>
    <row r="1649" spans="1:54" ht="24.95" customHeight="1">
      <c r="A1649" s="322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28"/>
      <c r="AM1649" s="329"/>
      <c r="AN1649" s="25"/>
      <c r="AO1649" s="24"/>
      <c r="AP1649" s="258"/>
      <c r="AQ1649" s="259"/>
      <c r="AR1649" s="259"/>
      <c r="AS1649" s="259"/>
      <c r="AT1649" s="262"/>
      <c r="AU1649" s="262"/>
      <c r="AV1649" s="262"/>
      <c r="AW1649" s="262"/>
      <c r="AX1649" s="262"/>
      <c r="AY1649" s="262"/>
      <c r="AZ1649" s="262"/>
      <c r="BA1649" s="317"/>
      <c r="BB1649" s="390"/>
    </row>
    <row r="1650" spans="1:54" ht="24.95" customHeight="1">
      <c r="A1650" s="322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28"/>
      <c r="AM1650" s="329"/>
      <c r="AN1650" s="25"/>
      <c r="AO1650" s="24"/>
      <c r="AP1650" s="258"/>
      <c r="AQ1650" s="259"/>
      <c r="AR1650" s="259"/>
      <c r="AS1650" s="259"/>
      <c r="AT1650" s="262"/>
      <c r="AU1650" s="262"/>
      <c r="AV1650" s="262"/>
      <c r="AW1650" s="262"/>
      <c r="AX1650" s="262"/>
      <c r="AY1650" s="262"/>
      <c r="AZ1650" s="262"/>
      <c r="BA1650" s="317"/>
      <c r="BB1650" s="390"/>
    </row>
    <row r="1651" spans="1:54" ht="24.95" customHeight="1">
      <c r="A1651" s="322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28"/>
      <c r="AM1651" s="329"/>
      <c r="AN1651" s="25"/>
      <c r="AO1651" s="24"/>
      <c r="AP1651" s="258"/>
      <c r="AQ1651" s="259"/>
      <c r="AR1651" s="259"/>
      <c r="AS1651" s="259"/>
      <c r="AT1651" s="262"/>
      <c r="AU1651" s="262"/>
      <c r="AV1651" s="262"/>
      <c r="AW1651" s="262"/>
      <c r="AX1651" s="262"/>
      <c r="AY1651" s="262"/>
      <c r="AZ1651" s="262"/>
      <c r="BA1651" s="317"/>
      <c r="BB1651" s="390"/>
    </row>
    <row r="1652" spans="1:54" ht="24.95" customHeight="1">
      <c r="A1652" s="322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28"/>
      <c r="AM1652" s="329"/>
      <c r="AN1652" s="25"/>
      <c r="AO1652" s="24"/>
      <c r="AP1652" s="258"/>
      <c r="AQ1652" s="259"/>
      <c r="AR1652" s="259"/>
      <c r="AS1652" s="259"/>
      <c r="AT1652" s="262"/>
      <c r="AU1652" s="262"/>
      <c r="AV1652" s="262"/>
      <c r="AW1652" s="262"/>
      <c r="AX1652" s="262"/>
      <c r="AY1652" s="262"/>
      <c r="AZ1652" s="262"/>
      <c r="BA1652" s="317"/>
      <c r="BB1652" s="390"/>
    </row>
    <row r="1653" spans="1:54" ht="24.95" customHeight="1">
      <c r="A1653" s="322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28"/>
      <c r="AM1653" s="329"/>
      <c r="AN1653" s="25"/>
      <c r="AO1653" s="24"/>
      <c r="AP1653" s="258"/>
      <c r="AQ1653" s="259"/>
      <c r="AR1653" s="259"/>
      <c r="AS1653" s="259"/>
      <c r="AT1653" s="262"/>
      <c r="AU1653" s="262"/>
      <c r="AV1653" s="262"/>
      <c r="AW1653" s="262"/>
      <c r="AX1653" s="262"/>
      <c r="AY1653" s="262"/>
      <c r="AZ1653" s="262"/>
      <c r="BA1653" s="317"/>
      <c r="BB1653" s="390"/>
    </row>
    <row r="1654" spans="1:54" ht="24.95" customHeight="1">
      <c r="A1654" s="322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28"/>
      <c r="AM1654" s="329"/>
      <c r="AN1654" s="25"/>
      <c r="AO1654" s="24"/>
      <c r="AP1654" s="258"/>
      <c r="AQ1654" s="259"/>
      <c r="AR1654" s="259"/>
      <c r="AS1654" s="259"/>
      <c r="AT1654" s="262"/>
      <c r="AU1654" s="262"/>
      <c r="AV1654" s="262"/>
      <c r="AW1654" s="262"/>
      <c r="AX1654" s="262"/>
      <c r="AY1654" s="262"/>
      <c r="AZ1654" s="262"/>
      <c r="BA1654" s="317"/>
      <c r="BB1654" s="390"/>
    </row>
    <row r="1655" spans="1:54" ht="24.95" customHeight="1">
      <c r="A1655" s="322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28"/>
      <c r="AM1655" s="329"/>
      <c r="AN1655" s="25"/>
      <c r="AO1655" s="24"/>
      <c r="AP1655" s="258"/>
      <c r="AQ1655" s="259"/>
      <c r="AR1655" s="259"/>
      <c r="AS1655" s="259"/>
      <c r="AT1655" s="262"/>
      <c r="AU1655" s="262"/>
      <c r="AV1655" s="262"/>
      <c r="AW1655" s="262"/>
      <c r="AX1655" s="262"/>
      <c r="AY1655" s="262"/>
      <c r="AZ1655" s="262"/>
      <c r="BA1655" s="317"/>
      <c r="BB1655" s="390"/>
    </row>
    <row r="1656" spans="1:54" ht="24.95" customHeight="1">
      <c r="A1656" s="322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28"/>
      <c r="AM1656" s="329"/>
      <c r="AN1656" s="25"/>
      <c r="AO1656" s="24"/>
      <c r="AP1656" s="258"/>
      <c r="AQ1656" s="259"/>
      <c r="AR1656" s="259"/>
      <c r="AS1656" s="259"/>
      <c r="AT1656" s="262"/>
      <c r="AU1656" s="262"/>
      <c r="AV1656" s="262"/>
      <c r="AW1656" s="262"/>
      <c r="AX1656" s="262"/>
      <c r="AY1656" s="262"/>
      <c r="AZ1656" s="262"/>
      <c r="BA1656" s="317"/>
      <c r="BB1656" s="390"/>
    </row>
    <row r="1657" spans="1:54" ht="24.95" customHeight="1">
      <c r="A1657" s="322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28"/>
      <c r="AM1657" s="329"/>
      <c r="AN1657" s="25"/>
      <c r="AO1657" s="24"/>
      <c r="AP1657" s="258"/>
      <c r="AQ1657" s="259"/>
      <c r="AR1657" s="259"/>
      <c r="AS1657" s="259"/>
      <c r="AT1657" s="262"/>
      <c r="AU1657" s="262"/>
      <c r="AV1657" s="262"/>
      <c r="AW1657" s="262"/>
      <c r="AX1657" s="262"/>
      <c r="AY1657" s="262"/>
      <c r="AZ1657" s="262"/>
      <c r="BA1657" s="317"/>
      <c r="BB1657" s="390"/>
    </row>
    <row r="1658" spans="1:54" ht="24.95" customHeight="1">
      <c r="A1658" s="322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28"/>
      <c r="AM1658" s="329"/>
      <c r="AN1658" s="25"/>
      <c r="AO1658" s="24"/>
      <c r="AP1658" s="258"/>
      <c r="AQ1658" s="259"/>
      <c r="AR1658" s="259"/>
      <c r="AS1658" s="259"/>
      <c r="AT1658" s="262"/>
      <c r="AU1658" s="262"/>
      <c r="AV1658" s="262"/>
      <c r="AW1658" s="262"/>
      <c r="AX1658" s="262"/>
      <c r="AY1658" s="262"/>
      <c r="AZ1658" s="262"/>
      <c r="BA1658" s="317"/>
      <c r="BB1658" s="390"/>
    </row>
    <row r="1659" spans="1:54" ht="24.95" customHeight="1">
      <c r="A1659" s="322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28"/>
      <c r="AM1659" s="329"/>
      <c r="AN1659" s="25"/>
      <c r="AO1659" s="24"/>
      <c r="AP1659" s="258"/>
      <c r="AQ1659" s="259"/>
      <c r="AR1659" s="259"/>
      <c r="AS1659" s="259"/>
      <c r="AT1659" s="262"/>
      <c r="AU1659" s="262"/>
      <c r="AV1659" s="262"/>
      <c r="AW1659" s="262"/>
      <c r="AX1659" s="262"/>
      <c r="AY1659" s="262"/>
      <c r="AZ1659" s="262"/>
      <c r="BA1659" s="317"/>
      <c r="BB1659" s="390"/>
    </row>
    <row r="1660" spans="1:54" ht="24.95" customHeight="1">
      <c r="A1660" s="322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28"/>
      <c r="AM1660" s="329"/>
      <c r="AN1660" s="25"/>
      <c r="AO1660" s="24"/>
      <c r="AP1660" s="258"/>
      <c r="AQ1660" s="259"/>
      <c r="AR1660" s="259"/>
      <c r="AS1660" s="259"/>
      <c r="AT1660" s="262"/>
      <c r="AU1660" s="262"/>
      <c r="AV1660" s="262"/>
      <c r="AW1660" s="262"/>
      <c r="AX1660" s="262"/>
      <c r="AY1660" s="262"/>
      <c r="AZ1660" s="262"/>
      <c r="BA1660" s="317"/>
      <c r="BB1660" s="390"/>
    </row>
    <row r="1661" spans="1:54" ht="24.95" customHeight="1">
      <c r="A1661" s="322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28"/>
      <c r="AM1661" s="329"/>
      <c r="AN1661" s="25"/>
      <c r="AO1661" s="24"/>
      <c r="AP1661" s="258"/>
      <c r="AQ1661" s="259"/>
      <c r="AR1661" s="259"/>
      <c r="AS1661" s="259"/>
      <c r="AT1661" s="262"/>
      <c r="AU1661" s="262"/>
      <c r="AV1661" s="262"/>
      <c r="AW1661" s="262"/>
      <c r="AX1661" s="262"/>
      <c r="AY1661" s="262"/>
      <c r="AZ1661" s="262"/>
      <c r="BA1661" s="317"/>
      <c r="BB1661" s="390"/>
    </row>
    <row r="1662" spans="1:54" ht="24.95" customHeight="1">
      <c r="A1662" s="322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28"/>
      <c r="AM1662" s="329"/>
      <c r="AN1662" s="25"/>
      <c r="AO1662" s="24"/>
      <c r="AP1662" s="258"/>
      <c r="AQ1662" s="259"/>
      <c r="AR1662" s="259"/>
      <c r="AS1662" s="259"/>
      <c r="AT1662" s="262"/>
      <c r="AU1662" s="262"/>
      <c r="AV1662" s="262"/>
      <c r="AW1662" s="262"/>
      <c r="AX1662" s="262"/>
      <c r="AY1662" s="262"/>
      <c r="AZ1662" s="262"/>
      <c r="BA1662" s="317"/>
      <c r="BB1662" s="390"/>
    </row>
    <row r="1663" spans="1:54" ht="24.95" customHeight="1">
      <c r="A1663" s="322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28"/>
      <c r="AM1663" s="329"/>
      <c r="AN1663" s="25"/>
      <c r="AO1663" s="24"/>
      <c r="AP1663" s="258"/>
      <c r="AQ1663" s="259"/>
      <c r="AR1663" s="259"/>
      <c r="AS1663" s="259"/>
      <c r="AT1663" s="262"/>
      <c r="AU1663" s="262"/>
      <c r="AV1663" s="262"/>
      <c r="AW1663" s="262"/>
      <c r="AX1663" s="262"/>
      <c r="AY1663" s="262"/>
      <c r="AZ1663" s="262"/>
      <c r="BA1663" s="317"/>
      <c r="BB1663" s="390"/>
    </row>
    <row r="1664" spans="1:54" ht="24.95" customHeight="1">
      <c r="A1664" s="322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28"/>
      <c r="AM1664" s="329"/>
      <c r="AN1664" s="25"/>
      <c r="AO1664" s="24"/>
      <c r="AP1664" s="258"/>
      <c r="AQ1664" s="259"/>
      <c r="AR1664" s="259"/>
      <c r="AS1664" s="259"/>
      <c r="AT1664" s="262"/>
      <c r="AU1664" s="262"/>
      <c r="AV1664" s="262"/>
      <c r="AW1664" s="262"/>
      <c r="AX1664" s="262"/>
      <c r="AY1664" s="262"/>
      <c r="AZ1664" s="262"/>
      <c r="BA1664" s="317"/>
      <c r="BB1664" s="390"/>
    </row>
    <row r="1665" spans="1:54" ht="24.95" customHeight="1">
      <c r="A1665" s="322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28"/>
      <c r="AM1665" s="329"/>
      <c r="AN1665" s="25"/>
      <c r="AO1665" s="24"/>
      <c r="AP1665" s="258"/>
      <c r="AQ1665" s="259"/>
      <c r="AR1665" s="259"/>
      <c r="AS1665" s="259"/>
      <c r="AT1665" s="262"/>
      <c r="AU1665" s="262"/>
      <c r="AV1665" s="262"/>
      <c r="AW1665" s="262"/>
      <c r="AX1665" s="262"/>
      <c r="AY1665" s="262"/>
      <c r="AZ1665" s="262"/>
      <c r="BA1665" s="317"/>
      <c r="BB1665" s="390"/>
    </row>
    <row r="1666" spans="1:54" ht="24.95" customHeight="1">
      <c r="A1666" s="322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28"/>
      <c r="AM1666" s="329"/>
      <c r="AN1666" s="25"/>
      <c r="AO1666" s="24"/>
      <c r="AP1666" s="258"/>
      <c r="AQ1666" s="259"/>
      <c r="AR1666" s="259"/>
      <c r="AS1666" s="259"/>
      <c r="AT1666" s="262"/>
      <c r="AU1666" s="262"/>
      <c r="AV1666" s="262"/>
      <c r="AW1666" s="262"/>
      <c r="AX1666" s="262"/>
      <c r="AY1666" s="262"/>
      <c r="AZ1666" s="262"/>
      <c r="BA1666" s="317"/>
      <c r="BB1666" s="390"/>
    </row>
    <row r="1667" spans="1:54" ht="24.95" customHeight="1">
      <c r="A1667" s="322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28"/>
      <c r="AM1667" s="329"/>
      <c r="AN1667" s="25"/>
      <c r="AO1667" s="24"/>
      <c r="AP1667" s="258"/>
      <c r="AQ1667" s="259"/>
      <c r="AR1667" s="259"/>
      <c r="AS1667" s="259"/>
      <c r="AT1667" s="262"/>
      <c r="AU1667" s="262"/>
      <c r="AV1667" s="262"/>
      <c r="AW1667" s="262"/>
      <c r="AX1667" s="262"/>
      <c r="AY1667" s="262"/>
      <c r="AZ1667" s="262"/>
      <c r="BA1667" s="317"/>
      <c r="BB1667" s="390"/>
    </row>
    <row r="1668" spans="1:54" ht="24.95" customHeight="1">
      <c r="A1668" s="322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28"/>
      <c r="AM1668" s="329"/>
      <c r="AN1668" s="25"/>
      <c r="AO1668" s="24"/>
      <c r="AP1668" s="258"/>
      <c r="AQ1668" s="259"/>
      <c r="AR1668" s="259"/>
      <c r="AS1668" s="259"/>
      <c r="AT1668" s="262"/>
      <c r="AU1668" s="262"/>
      <c r="AV1668" s="262"/>
      <c r="AW1668" s="262"/>
      <c r="AX1668" s="262"/>
      <c r="AY1668" s="262"/>
      <c r="AZ1668" s="262"/>
      <c r="BA1668" s="317"/>
      <c r="BB1668" s="390"/>
    </row>
    <row r="1669" spans="1:54" ht="24.95" customHeight="1">
      <c r="A1669" s="322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28"/>
      <c r="AM1669" s="329"/>
      <c r="AN1669" s="25"/>
      <c r="AO1669" s="24"/>
      <c r="AP1669" s="258"/>
      <c r="AQ1669" s="259"/>
      <c r="AR1669" s="259"/>
      <c r="AS1669" s="259"/>
      <c r="AT1669" s="262"/>
      <c r="AU1669" s="262"/>
      <c r="AV1669" s="262"/>
      <c r="AW1669" s="262"/>
      <c r="AX1669" s="262"/>
      <c r="AY1669" s="262"/>
      <c r="AZ1669" s="262"/>
      <c r="BA1669" s="317"/>
      <c r="BB1669" s="390"/>
    </row>
    <row r="1670" spans="1:54" ht="24.95" customHeight="1">
      <c r="A1670" s="322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28"/>
      <c r="AM1670" s="329"/>
      <c r="AN1670" s="25"/>
      <c r="AO1670" s="24"/>
      <c r="AP1670" s="258"/>
      <c r="AQ1670" s="259"/>
      <c r="AR1670" s="259"/>
      <c r="AS1670" s="259"/>
      <c r="AT1670" s="262"/>
      <c r="AU1670" s="262"/>
      <c r="AV1670" s="262"/>
      <c r="AW1670" s="262"/>
      <c r="AX1670" s="262"/>
      <c r="AY1670" s="262"/>
      <c r="AZ1670" s="262"/>
      <c r="BA1670" s="317"/>
      <c r="BB1670" s="390"/>
    </row>
    <row r="1671" spans="1:54" ht="24.95" customHeight="1">
      <c r="A1671" s="322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28"/>
      <c r="AM1671" s="329"/>
      <c r="AN1671" s="25"/>
      <c r="AO1671" s="24"/>
      <c r="AP1671" s="258"/>
      <c r="AQ1671" s="259"/>
      <c r="AR1671" s="259"/>
      <c r="AS1671" s="259"/>
      <c r="AT1671" s="262"/>
      <c r="AU1671" s="262"/>
      <c r="AV1671" s="262"/>
      <c r="AW1671" s="262"/>
      <c r="AX1671" s="262"/>
      <c r="AY1671" s="262"/>
      <c r="AZ1671" s="262"/>
      <c r="BA1671" s="317"/>
      <c r="BB1671" s="390"/>
    </row>
    <row r="1672" spans="1:54" ht="24.95" customHeight="1">
      <c r="A1672" s="322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28"/>
      <c r="AM1672" s="329"/>
      <c r="AN1672" s="25"/>
      <c r="AO1672" s="24"/>
      <c r="AP1672" s="258"/>
      <c r="AQ1672" s="259"/>
      <c r="AR1672" s="259"/>
      <c r="AS1672" s="259"/>
      <c r="AT1672" s="262"/>
      <c r="AU1672" s="262"/>
      <c r="AV1672" s="262"/>
      <c r="AW1672" s="262"/>
      <c r="AX1672" s="262"/>
      <c r="AY1672" s="262"/>
      <c r="AZ1672" s="262"/>
      <c r="BA1672" s="317"/>
      <c r="BB1672" s="390"/>
    </row>
    <row r="1673" spans="1:54" ht="24.95" customHeight="1">
      <c r="A1673" s="322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28"/>
      <c r="AM1673" s="329"/>
      <c r="AN1673" s="25"/>
      <c r="AO1673" s="24"/>
      <c r="AP1673" s="258"/>
      <c r="AQ1673" s="259"/>
      <c r="AR1673" s="259"/>
      <c r="AS1673" s="259"/>
      <c r="AT1673" s="262"/>
      <c r="AU1673" s="262"/>
      <c r="AV1673" s="262"/>
      <c r="AW1673" s="262"/>
      <c r="AX1673" s="262"/>
      <c r="AY1673" s="262"/>
      <c r="AZ1673" s="262"/>
      <c r="BA1673" s="317"/>
      <c r="BB1673" s="390"/>
    </row>
    <row r="1674" spans="1:54" ht="24.95" customHeight="1">
      <c r="A1674" s="322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28"/>
      <c r="AM1674" s="329"/>
      <c r="AN1674" s="25"/>
      <c r="AO1674" s="24"/>
      <c r="AP1674" s="258"/>
      <c r="AQ1674" s="259"/>
      <c r="AR1674" s="259"/>
      <c r="AS1674" s="259"/>
      <c r="AT1674" s="262"/>
      <c r="AU1674" s="262"/>
      <c r="AV1674" s="262"/>
      <c r="AW1674" s="262"/>
      <c r="AX1674" s="262"/>
      <c r="AY1674" s="262"/>
      <c r="AZ1674" s="262"/>
      <c r="BA1674" s="317"/>
      <c r="BB1674" s="390"/>
    </row>
    <row r="1675" spans="1:54" ht="24.95" customHeight="1">
      <c r="A1675" s="322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28"/>
      <c r="AM1675" s="329"/>
      <c r="AN1675" s="25"/>
      <c r="AO1675" s="24"/>
      <c r="AP1675" s="258"/>
      <c r="AQ1675" s="259"/>
      <c r="AR1675" s="259"/>
      <c r="AS1675" s="259"/>
      <c r="AT1675" s="262"/>
      <c r="AU1675" s="262"/>
      <c r="AV1675" s="262"/>
      <c r="AW1675" s="262"/>
      <c r="AX1675" s="262"/>
      <c r="AY1675" s="262"/>
      <c r="AZ1675" s="262"/>
      <c r="BA1675" s="317"/>
      <c r="BB1675" s="390"/>
    </row>
    <row r="1676" spans="1:54" ht="24.95" customHeight="1">
      <c r="A1676" s="322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28"/>
      <c r="AM1676" s="329"/>
      <c r="AN1676" s="25"/>
      <c r="AO1676" s="24"/>
      <c r="AP1676" s="258"/>
      <c r="AQ1676" s="259"/>
      <c r="AR1676" s="259"/>
      <c r="AS1676" s="259"/>
      <c r="AT1676" s="262"/>
      <c r="AU1676" s="262"/>
      <c r="AV1676" s="262"/>
      <c r="AW1676" s="262"/>
      <c r="AX1676" s="262"/>
      <c r="AY1676" s="262"/>
      <c r="AZ1676" s="262"/>
      <c r="BA1676" s="317"/>
      <c r="BB1676" s="390"/>
    </row>
    <row r="1677" spans="1:54" ht="24.95" customHeight="1">
      <c r="A1677" s="322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28"/>
      <c r="AM1677" s="329"/>
      <c r="AN1677" s="25"/>
      <c r="AO1677" s="24"/>
      <c r="AP1677" s="258"/>
      <c r="AQ1677" s="259"/>
      <c r="AR1677" s="259"/>
      <c r="AS1677" s="259"/>
      <c r="AT1677" s="262"/>
      <c r="AU1677" s="262"/>
      <c r="AV1677" s="262"/>
      <c r="AW1677" s="262"/>
      <c r="AX1677" s="262"/>
      <c r="AY1677" s="262"/>
      <c r="AZ1677" s="262"/>
      <c r="BA1677" s="317"/>
      <c r="BB1677" s="390"/>
    </row>
    <row r="1678" spans="1:54" ht="24.95" customHeight="1">
      <c r="A1678" s="322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28"/>
      <c r="AM1678" s="329"/>
      <c r="AN1678" s="25"/>
      <c r="AO1678" s="24"/>
      <c r="AP1678" s="258"/>
      <c r="AQ1678" s="259"/>
      <c r="AR1678" s="259"/>
      <c r="AS1678" s="259"/>
      <c r="AT1678" s="262"/>
      <c r="AU1678" s="262"/>
      <c r="AV1678" s="262"/>
      <c r="AW1678" s="262"/>
      <c r="AX1678" s="262"/>
      <c r="AY1678" s="262"/>
      <c r="AZ1678" s="262"/>
      <c r="BA1678" s="317"/>
      <c r="BB1678" s="390"/>
    </row>
    <row r="1679" spans="1:54" ht="24.95" customHeight="1">
      <c r="A1679" s="322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28"/>
      <c r="AM1679" s="329"/>
      <c r="AN1679" s="25"/>
      <c r="AO1679" s="24"/>
      <c r="AP1679" s="258"/>
      <c r="AQ1679" s="259"/>
      <c r="AR1679" s="259"/>
      <c r="AS1679" s="259"/>
      <c r="AT1679" s="262"/>
      <c r="AU1679" s="262"/>
      <c r="AV1679" s="262"/>
      <c r="AW1679" s="262"/>
      <c r="AX1679" s="262"/>
      <c r="AY1679" s="262"/>
      <c r="AZ1679" s="262"/>
      <c r="BA1679" s="317"/>
      <c r="BB1679" s="390"/>
    </row>
    <row r="1680" spans="1:54" ht="24.95" customHeight="1">
      <c r="A1680" s="322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28"/>
      <c r="AM1680" s="329"/>
      <c r="AN1680" s="25"/>
      <c r="AO1680" s="24"/>
      <c r="AP1680" s="258"/>
      <c r="AQ1680" s="259"/>
      <c r="AR1680" s="259"/>
      <c r="AS1680" s="259"/>
      <c r="AT1680" s="262"/>
      <c r="AU1680" s="262"/>
      <c r="AV1680" s="262"/>
      <c r="AW1680" s="262"/>
      <c r="AX1680" s="262"/>
      <c r="AY1680" s="262"/>
      <c r="AZ1680" s="262"/>
      <c r="BA1680" s="317"/>
      <c r="BB1680" s="390"/>
    </row>
    <row r="1681" spans="1:54" ht="24.95" customHeight="1">
      <c r="A1681" s="322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28"/>
      <c r="AM1681" s="329"/>
      <c r="AN1681" s="25"/>
      <c r="AO1681" s="24"/>
      <c r="AP1681" s="258"/>
      <c r="AQ1681" s="259"/>
      <c r="AR1681" s="259"/>
      <c r="AS1681" s="259"/>
      <c r="AT1681" s="262"/>
      <c r="AU1681" s="262"/>
      <c r="AV1681" s="262"/>
      <c r="AW1681" s="262"/>
      <c r="AX1681" s="262"/>
      <c r="AY1681" s="262"/>
      <c r="AZ1681" s="262"/>
      <c r="BA1681" s="317"/>
      <c r="BB1681" s="390"/>
    </row>
    <row r="1682" spans="1:54" ht="24.95" customHeight="1">
      <c r="A1682" s="322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28"/>
      <c r="AM1682" s="329"/>
      <c r="AN1682" s="25"/>
      <c r="AO1682" s="24"/>
      <c r="AP1682" s="258"/>
      <c r="AQ1682" s="259"/>
      <c r="AR1682" s="259"/>
      <c r="AS1682" s="259"/>
      <c r="AT1682" s="262"/>
      <c r="AU1682" s="262"/>
      <c r="AV1682" s="262"/>
      <c r="AW1682" s="262"/>
      <c r="AX1682" s="262"/>
      <c r="AY1682" s="262"/>
      <c r="AZ1682" s="262"/>
      <c r="BA1682" s="317"/>
      <c r="BB1682" s="390"/>
    </row>
    <row r="1683" spans="1:54" ht="24.95" customHeight="1">
      <c r="A1683" s="322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28"/>
      <c r="AM1683" s="329"/>
      <c r="AN1683" s="25"/>
      <c r="AO1683" s="24"/>
      <c r="AP1683" s="258"/>
      <c r="AQ1683" s="259"/>
      <c r="AR1683" s="259"/>
      <c r="AS1683" s="259"/>
      <c r="AT1683" s="262"/>
      <c r="AU1683" s="262"/>
      <c r="AV1683" s="262"/>
      <c r="AW1683" s="262"/>
      <c r="AX1683" s="262"/>
      <c r="AY1683" s="262"/>
      <c r="AZ1683" s="262"/>
      <c r="BA1683" s="317"/>
      <c r="BB1683" s="390"/>
    </row>
    <row r="1684" spans="1:54" ht="24.95" customHeight="1">
      <c r="A1684" s="322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28"/>
      <c r="AM1684" s="329"/>
      <c r="AN1684" s="25"/>
      <c r="AO1684" s="24"/>
      <c r="AP1684" s="258"/>
      <c r="AQ1684" s="259"/>
      <c r="AR1684" s="259"/>
      <c r="AS1684" s="259"/>
      <c r="AT1684" s="262"/>
      <c r="AU1684" s="262"/>
      <c r="AV1684" s="262"/>
      <c r="AW1684" s="262"/>
      <c r="AX1684" s="262"/>
      <c r="AY1684" s="262"/>
      <c r="AZ1684" s="262"/>
      <c r="BA1684" s="317"/>
      <c r="BB1684" s="390"/>
    </row>
    <row r="1685" spans="1:54" ht="24.95" customHeight="1">
      <c r="A1685" s="322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28"/>
      <c r="AM1685" s="329"/>
      <c r="AN1685" s="25"/>
      <c r="AO1685" s="24"/>
      <c r="AP1685" s="258"/>
      <c r="AQ1685" s="259"/>
      <c r="AR1685" s="259"/>
      <c r="AS1685" s="259"/>
      <c r="AT1685" s="262"/>
      <c r="AU1685" s="262"/>
      <c r="AV1685" s="262"/>
      <c r="AW1685" s="262"/>
      <c r="AX1685" s="262"/>
      <c r="AY1685" s="262"/>
      <c r="AZ1685" s="262"/>
      <c r="BA1685" s="317"/>
      <c r="BB1685" s="390"/>
    </row>
    <row r="1686" spans="1:54" ht="24.95" customHeight="1">
      <c r="A1686" s="322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28"/>
      <c r="AM1686" s="329"/>
      <c r="AN1686" s="25"/>
      <c r="AO1686" s="24"/>
      <c r="AP1686" s="258"/>
      <c r="AQ1686" s="259"/>
      <c r="AR1686" s="259"/>
      <c r="AS1686" s="259"/>
      <c r="AT1686" s="262"/>
      <c r="AU1686" s="262"/>
      <c r="AV1686" s="262"/>
      <c r="AW1686" s="262"/>
      <c r="AX1686" s="262"/>
      <c r="AY1686" s="262"/>
      <c r="AZ1686" s="262"/>
      <c r="BA1686" s="317"/>
      <c r="BB1686" s="390"/>
    </row>
    <row r="1687" spans="1:54" ht="24.95" customHeight="1">
      <c r="A1687" s="322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28"/>
      <c r="AM1687" s="329"/>
      <c r="AN1687" s="25"/>
      <c r="AO1687" s="24"/>
      <c r="AP1687" s="258"/>
      <c r="AQ1687" s="259"/>
      <c r="AR1687" s="259"/>
      <c r="AS1687" s="259"/>
      <c r="AT1687" s="262"/>
      <c r="AU1687" s="262"/>
      <c r="AV1687" s="262"/>
      <c r="AW1687" s="262"/>
      <c r="AX1687" s="262"/>
      <c r="AY1687" s="262"/>
      <c r="AZ1687" s="262"/>
      <c r="BA1687" s="317"/>
      <c r="BB1687" s="390"/>
    </row>
    <row r="1688" spans="1:54" ht="24.95" customHeight="1">
      <c r="A1688" s="322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28"/>
      <c r="AM1688" s="329"/>
      <c r="AN1688" s="25"/>
      <c r="AO1688" s="24"/>
      <c r="AP1688" s="258"/>
      <c r="AQ1688" s="259"/>
      <c r="AR1688" s="259"/>
      <c r="AS1688" s="259"/>
      <c r="AT1688" s="262"/>
      <c r="AU1688" s="262"/>
      <c r="AV1688" s="262"/>
      <c r="AW1688" s="262"/>
      <c r="AX1688" s="262"/>
      <c r="AY1688" s="262"/>
      <c r="AZ1688" s="262"/>
      <c r="BA1688" s="317"/>
      <c r="BB1688" s="390"/>
    </row>
    <row r="1689" spans="1:54" ht="24.95" customHeight="1">
      <c r="A1689" s="322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28"/>
      <c r="AM1689" s="329"/>
      <c r="AN1689" s="25"/>
      <c r="AO1689" s="24"/>
      <c r="AP1689" s="258"/>
      <c r="AQ1689" s="259"/>
      <c r="AR1689" s="259"/>
      <c r="AS1689" s="259"/>
      <c r="AT1689" s="262"/>
      <c r="AU1689" s="262"/>
      <c r="AV1689" s="262"/>
      <c r="AW1689" s="262"/>
      <c r="AX1689" s="262"/>
      <c r="AY1689" s="262"/>
      <c r="AZ1689" s="262"/>
      <c r="BA1689" s="317"/>
      <c r="BB1689" s="390"/>
    </row>
    <row r="1690" spans="1:54" ht="24.95" customHeight="1">
      <c r="A1690" s="322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28"/>
      <c r="AM1690" s="329"/>
      <c r="AN1690" s="25"/>
      <c r="AO1690" s="24"/>
      <c r="AP1690" s="258"/>
      <c r="AQ1690" s="259"/>
      <c r="AR1690" s="259"/>
      <c r="AS1690" s="259"/>
      <c r="AT1690" s="262"/>
      <c r="AU1690" s="262"/>
      <c r="AV1690" s="262"/>
      <c r="AW1690" s="262"/>
      <c r="AX1690" s="262"/>
      <c r="AY1690" s="262"/>
      <c r="AZ1690" s="262"/>
      <c r="BA1690" s="317"/>
      <c r="BB1690" s="390"/>
    </row>
    <row r="1691" spans="1:54" ht="24.95" customHeight="1">
      <c r="A1691" s="322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28"/>
      <c r="AM1691" s="329"/>
      <c r="AN1691" s="25"/>
      <c r="AO1691" s="24"/>
      <c r="AP1691" s="258"/>
      <c r="AQ1691" s="259"/>
      <c r="AR1691" s="259"/>
      <c r="AS1691" s="259"/>
      <c r="AT1691" s="262"/>
      <c r="AU1691" s="262"/>
      <c r="AV1691" s="262"/>
      <c r="AW1691" s="262"/>
      <c r="AX1691" s="262"/>
      <c r="AY1691" s="262"/>
      <c r="AZ1691" s="262"/>
      <c r="BA1691" s="317"/>
      <c r="BB1691" s="390"/>
    </row>
    <row r="1692" spans="1:54" ht="24.95" customHeight="1">
      <c r="A1692" s="322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28"/>
      <c r="AM1692" s="329"/>
      <c r="AN1692" s="25"/>
      <c r="AO1692" s="24"/>
      <c r="AP1692" s="258"/>
      <c r="AQ1692" s="259"/>
      <c r="AR1692" s="259"/>
      <c r="AS1692" s="259"/>
      <c r="AT1692" s="262"/>
      <c r="AU1692" s="262"/>
      <c r="AV1692" s="262"/>
      <c r="AW1692" s="262"/>
      <c r="AX1692" s="262"/>
      <c r="AY1692" s="262"/>
      <c r="AZ1692" s="262"/>
      <c r="BA1692" s="317"/>
      <c r="BB1692" s="390"/>
    </row>
    <row r="1693" spans="1:54" ht="24.95" customHeight="1">
      <c r="A1693" s="322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28"/>
      <c r="AM1693" s="329"/>
      <c r="AN1693" s="25"/>
      <c r="AO1693" s="24"/>
      <c r="AP1693" s="258"/>
      <c r="AQ1693" s="259"/>
      <c r="AR1693" s="259"/>
      <c r="AS1693" s="259"/>
      <c r="AT1693" s="262"/>
      <c r="AU1693" s="262"/>
      <c r="AV1693" s="262"/>
      <c r="AW1693" s="262"/>
      <c r="AX1693" s="262"/>
      <c r="AY1693" s="262"/>
      <c r="AZ1693" s="262"/>
      <c r="BA1693" s="317"/>
      <c r="BB1693" s="390"/>
    </row>
    <row r="1694" spans="1:54" ht="24.95" customHeight="1">
      <c r="A1694" s="322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28"/>
      <c r="AM1694" s="329"/>
      <c r="AN1694" s="25"/>
      <c r="AO1694" s="24"/>
      <c r="AP1694" s="258"/>
      <c r="AQ1694" s="259"/>
      <c r="AR1694" s="259"/>
      <c r="AS1694" s="259"/>
      <c r="AT1694" s="262"/>
      <c r="AU1694" s="262"/>
      <c r="AV1694" s="262"/>
      <c r="AW1694" s="262"/>
      <c r="AX1694" s="262"/>
      <c r="AY1694" s="262"/>
      <c r="AZ1694" s="262"/>
      <c r="BA1694" s="317"/>
      <c r="BB1694" s="390"/>
    </row>
    <row r="1695" spans="1:54" ht="24.95" customHeight="1">
      <c r="A1695" s="322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28"/>
      <c r="AM1695" s="329"/>
      <c r="AN1695" s="25"/>
      <c r="AO1695" s="24"/>
      <c r="AP1695" s="258"/>
      <c r="AQ1695" s="259"/>
      <c r="AR1695" s="259"/>
      <c r="AS1695" s="259"/>
      <c r="AT1695" s="262"/>
      <c r="AU1695" s="262"/>
      <c r="AV1695" s="262"/>
      <c r="AW1695" s="262"/>
      <c r="AX1695" s="262"/>
      <c r="AY1695" s="262"/>
      <c r="AZ1695" s="262"/>
      <c r="BA1695" s="317"/>
      <c r="BB1695" s="390"/>
    </row>
    <row r="1696" spans="1:54" ht="24.95" customHeight="1">
      <c r="A1696" s="322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28"/>
      <c r="AM1696" s="329"/>
      <c r="AN1696" s="25"/>
      <c r="AO1696" s="24"/>
      <c r="AP1696" s="258"/>
      <c r="AQ1696" s="259"/>
      <c r="AR1696" s="259"/>
      <c r="AS1696" s="259"/>
      <c r="AT1696" s="262"/>
      <c r="AU1696" s="262"/>
      <c r="AV1696" s="262"/>
      <c r="AW1696" s="262"/>
      <c r="AX1696" s="262"/>
      <c r="AY1696" s="262"/>
      <c r="AZ1696" s="262"/>
      <c r="BA1696" s="317"/>
      <c r="BB1696" s="390"/>
    </row>
    <row r="1697" spans="1:54" ht="24.95" customHeight="1">
      <c r="A1697" s="322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28"/>
      <c r="AM1697" s="329"/>
      <c r="AN1697" s="25"/>
      <c r="AO1697" s="24"/>
      <c r="AP1697" s="258"/>
      <c r="AQ1697" s="259"/>
      <c r="AR1697" s="259"/>
      <c r="AS1697" s="259"/>
      <c r="AT1697" s="262"/>
      <c r="AU1697" s="262"/>
      <c r="AV1697" s="262"/>
      <c r="AW1697" s="262"/>
      <c r="AX1697" s="262"/>
      <c r="AY1697" s="262"/>
      <c r="AZ1697" s="262"/>
      <c r="BA1697" s="317"/>
      <c r="BB1697" s="390"/>
    </row>
    <row r="1698" spans="1:54" ht="24.95" customHeight="1">
      <c r="A1698" s="322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28"/>
      <c r="AM1698" s="329"/>
      <c r="AN1698" s="25"/>
      <c r="AO1698" s="24"/>
      <c r="AP1698" s="258"/>
      <c r="AQ1698" s="259"/>
      <c r="AR1698" s="259"/>
      <c r="AS1698" s="259"/>
      <c r="AT1698" s="262"/>
      <c r="AU1698" s="262"/>
      <c r="AV1698" s="262"/>
      <c r="AW1698" s="262"/>
      <c r="AX1698" s="262"/>
      <c r="AY1698" s="262"/>
      <c r="AZ1698" s="262"/>
      <c r="BA1698" s="317"/>
      <c r="BB1698" s="390"/>
    </row>
    <row r="1699" spans="1:54" ht="24.95" customHeight="1">
      <c r="A1699" s="322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28"/>
      <c r="AM1699" s="329"/>
      <c r="AN1699" s="25"/>
      <c r="AO1699" s="24"/>
      <c r="AP1699" s="258"/>
      <c r="AQ1699" s="259"/>
      <c r="AR1699" s="259"/>
      <c r="AS1699" s="259"/>
      <c r="AT1699" s="262"/>
      <c r="AU1699" s="262"/>
      <c r="AV1699" s="262"/>
      <c r="AW1699" s="262"/>
      <c r="AX1699" s="262"/>
      <c r="AY1699" s="262"/>
      <c r="AZ1699" s="262"/>
      <c r="BA1699" s="317"/>
      <c r="BB1699" s="390"/>
    </row>
    <row r="1700" spans="1:54" ht="24.95" customHeight="1">
      <c r="A1700" s="322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28"/>
      <c r="AM1700" s="329"/>
      <c r="AN1700" s="25"/>
      <c r="AO1700" s="24"/>
      <c r="AP1700" s="258"/>
      <c r="AQ1700" s="259"/>
      <c r="AR1700" s="259"/>
      <c r="AS1700" s="259"/>
      <c r="AT1700" s="262"/>
      <c r="AU1700" s="262"/>
      <c r="AV1700" s="262"/>
      <c r="AW1700" s="262"/>
      <c r="AX1700" s="262"/>
      <c r="AY1700" s="262"/>
      <c r="AZ1700" s="262"/>
      <c r="BA1700" s="317"/>
      <c r="BB1700" s="390"/>
    </row>
    <row r="1701" spans="1:54" ht="24.95" customHeight="1">
      <c r="A1701" s="322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28"/>
      <c r="AM1701" s="329"/>
      <c r="AN1701" s="25"/>
      <c r="AO1701" s="24"/>
      <c r="AP1701" s="258"/>
      <c r="AQ1701" s="259"/>
      <c r="AR1701" s="259"/>
      <c r="AS1701" s="259"/>
      <c r="AT1701" s="262"/>
      <c r="AU1701" s="262"/>
      <c r="AV1701" s="262"/>
      <c r="AW1701" s="262"/>
      <c r="AX1701" s="262"/>
      <c r="AY1701" s="262"/>
      <c r="AZ1701" s="262"/>
      <c r="BA1701" s="317"/>
      <c r="BB1701" s="390"/>
    </row>
    <row r="1702" spans="1:54" ht="24.95" customHeight="1">
      <c r="A1702" s="322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28"/>
      <c r="AM1702" s="329"/>
      <c r="AN1702" s="25"/>
      <c r="AO1702" s="24"/>
      <c r="AP1702" s="258"/>
      <c r="AQ1702" s="259"/>
      <c r="AR1702" s="259"/>
      <c r="AS1702" s="259"/>
      <c r="AT1702" s="262"/>
      <c r="AU1702" s="262"/>
      <c r="AV1702" s="262"/>
      <c r="AW1702" s="262"/>
      <c r="AX1702" s="262"/>
      <c r="AY1702" s="262"/>
      <c r="AZ1702" s="262"/>
      <c r="BA1702" s="317"/>
      <c r="BB1702" s="390"/>
    </row>
    <row r="1703" spans="1:54" ht="24.95" customHeight="1">
      <c r="A1703" s="322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28"/>
      <c r="AM1703" s="329"/>
      <c r="AN1703" s="25"/>
      <c r="AO1703" s="24"/>
      <c r="AP1703" s="258"/>
      <c r="AQ1703" s="259"/>
      <c r="AR1703" s="259"/>
      <c r="AS1703" s="259"/>
      <c r="AT1703" s="262"/>
      <c r="AU1703" s="262"/>
      <c r="AV1703" s="262"/>
      <c r="AW1703" s="262"/>
      <c r="AX1703" s="262"/>
      <c r="AY1703" s="262"/>
      <c r="AZ1703" s="262"/>
      <c r="BA1703" s="317"/>
      <c r="BB1703" s="390"/>
    </row>
    <row r="1704" spans="1:54" ht="24.95" customHeight="1">
      <c r="A1704" s="322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28"/>
      <c r="AM1704" s="329"/>
      <c r="AN1704" s="25"/>
      <c r="AO1704" s="24"/>
      <c r="AP1704" s="258"/>
      <c r="AQ1704" s="259"/>
      <c r="AR1704" s="259"/>
      <c r="AS1704" s="259"/>
      <c r="AT1704" s="262"/>
      <c r="AU1704" s="262"/>
      <c r="AV1704" s="262"/>
      <c r="AW1704" s="262"/>
      <c r="AX1704" s="262"/>
      <c r="AY1704" s="262"/>
      <c r="AZ1704" s="262"/>
      <c r="BA1704" s="317"/>
      <c r="BB1704" s="390"/>
    </row>
    <row r="1705" spans="1:54" ht="24.95" customHeight="1">
      <c r="A1705" s="322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28"/>
      <c r="AM1705" s="329"/>
      <c r="AN1705" s="25"/>
      <c r="AO1705" s="24"/>
      <c r="AP1705" s="258"/>
      <c r="AQ1705" s="259"/>
      <c r="AR1705" s="259"/>
      <c r="AS1705" s="259"/>
      <c r="AT1705" s="262"/>
      <c r="AU1705" s="262"/>
      <c r="AV1705" s="262"/>
      <c r="AW1705" s="262"/>
      <c r="AX1705" s="262"/>
      <c r="AY1705" s="262"/>
      <c r="AZ1705" s="262"/>
      <c r="BA1705" s="317"/>
      <c r="BB1705" s="390"/>
    </row>
    <row r="1706" spans="1:54" ht="24.95" customHeight="1">
      <c r="A1706" s="322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28"/>
      <c r="AM1706" s="329"/>
      <c r="AN1706" s="25"/>
      <c r="AO1706" s="24"/>
      <c r="AP1706" s="258"/>
      <c r="AQ1706" s="259"/>
      <c r="AR1706" s="259"/>
      <c r="AS1706" s="259"/>
      <c r="AT1706" s="262"/>
      <c r="AU1706" s="262"/>
      <c r="AV1706" s="262"/>
      <c r="AW1706" s="262"/>
      <c r="AX1706" s="262"/>
      <c r="AY1706" s="262"/>
      <c r="AZ1706" s="262"/>
      <c r="BA1706" s="317"/>
      <c r="BB1706" s="390"/>
    </row>
    <row r="1707" spans="1:54" ht="24.95" customHeight="1">
      <c r="A1707" s="322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28"/>
      <c r="AM1707" s="329"/>
      <c r="AN1707" s="25"/>
      <c r="AO1707" s="24"/>
      <c r="AP1707" s="258"/>
      <c r="AQ1707" s="259"/>
      <c r="AR1707" s="259"/>
      <c r="AS1707" s="259"/>
      <c r="AT1707" s="262"/>
      <c r="AU1707" s="262"/>
      <c r="AV1707" s="262"/>
      <c r="AW1707" s="262"/>
      <c r="AX1707" s="262"/>
      <c r="AY1707" s="262"/>
      <c r="AZ1707" s="262"/>
      <c r="BA1707" s="317"/>
      <c r="BB1707" s="390"/>
    </row>
    <row r="1708" spans="1:54" ht="24.95" customHeight="1">
      <c r="A1708" s="322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28"/>
      <c r="AM1708" s="329"/>
      <c r="AN1708" s="25"/>
      <c r="AO1708" s="24"/>
      <c r="AP1708" s="258"/>
      <c r="AQ1708" s="259"/>
      <c r="AR1708" s="259"/>
      <c r="AS1708" s="259"/>
      <c r="AT1708" s="262"/>
      <c r="AU1708" s="262"/>
      <c r="AV1708" s="262"/>
      <c r="AW1708" s="262"/>
      <c r="AX1708" s="262"/>
      <c r="AY1708" s="262"/>
      <c r="AZ1708" s="262"/>
      <c r="BA1708" s="317"/>
      <c r="BB1708" s="390"/>
    </row>
    <row r="1709" spans="1:54" ht="24.95" customHeight="1">
      <c r="A1709" s="322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28"/>
      <c r="AM1709" s="329"/>
      <c r="AN1709" s="25"/>
      <c r="AO1709" s="24"/>
      <c r="AP1709" s="258"/>
      <c r="AQ1709" s="259"/>
      <c r="AR1709" s="259"/>
      <c r="AS1709" s="259"/>
      <c r="AT1709" s="262"/>
      <c r="AU1709" s="262"/>
      <c r="AV1709" s="262"/>
      <c r="AW1709" s="262"/>
      <c r="AX1709" s="262"/>
      <c r="AY1709" s="262"/>
      <c r="AZ1709" s="262"/>
      <c r="BA1709" s="317"/>
      <c r="BB1709" s="390"/>
    </row>
    <row r="1710" spans="1:54" ht="24.95" customHeight="1">
      <c r="A1710" s="322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28"/>
      <c r="AM1710" s="329"/>
      <c r="AN1710" s="25"/>
      <c r="AO1710" s="24"/>
      <c r="AP1710" s="258"/>
      <c r="AQ1710" s="259"/>
      <c r="AR1710" s="259"/>
      <c r="AS1710" s="259"/>
      <c r="AT1710" s="262"/>
      <c r="AU1710" s="262"/>
      <c r="AV1710" s="262"/>
      <c r="AW1710" s="262"/>
      <c r="AX1710" s="262"/>
      <c r="AY1710" s="262"/>
      <c r="AZ1710" s="262"/>
      <c r="BA1710" s="317"/>
      <c r="BB1710" s="390"/>
    </row>
    <row r="1711" spans="1:54" ht="24.95" customHeight="1">
      <c r="A1711" s="322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28"/>
      <c r="AM1711" s="329"/>
      <c r="AN1711" s="25"/>
      <c r="AO1711" s="24"/>
      <c r="AP1711" s="258"/>
      <c r="AQ1711" s="259"/>
      <c r="AR1711" s="259"/>
      <c r="AS1711" s="259"/>
      <c r="AT1711" s="262"/>
      <c r="AU1711" s="262"/>
      <c r="AV1711" s="262"/>
      <c r="AW1711" s="262"/>
      <c r="AX1711" s="262"/>
      <c r="AY1711" s="262"/>
      <c r="AZ1711" s="262"/>
      <c r="BA1711" s="317"/>
      <c r="BB1711" s="390"/>
    </row>
    <row r="1712" spans="1:54" ht="24.95" customHeight="1">
      <c r="A1712" s="322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28"/>
      <c r="AM1712" s="329"/>
      <c r="AN1712" s="25"/>
      <c r="AO1712" s="24"/>
      <c r="AP1712" s="258"/>
      <c r="AQ1712" s="259"/>
      <c r="AR1712" s="259"/>
      <c r="AS1712" s="259"/>
      <c r="AT1712" s="262"/>
      <c r="AU1712" s="262"/>
      <c r="AV1712" s="262"/>
      <c r="AW1712" s="262"/>
      <c r="AX1712" s="262"/>
      <c r="AY1712" s="262"/>
      <c r="AZ1712" s="262"/>
      <c r="BA1712" s="317"/>
      <c r="BB1712" s="390"/>
    </row>
    <row r="1713" spans="1:54" ht="24.95" customHeight="1">
      <c r="A1713" s="322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28"/>
      <c r="AM1713" s="329"/>
      <c r="AN1713" s="25"/>
      <c r="AO1713" s="24"/>
      <c r="AP1713" s="258"/>
      <c r="AQ1713" s="259"/>
      <c r="AR1713" s="259"/>
      <c r="AS1713" s="259"/>
      <c r="AT1713" s="262"/>
      <c r="AU1713" s="262"/>
      <c r="AV1713" s="262"/>
      <c r="AW1713" s="262"/>
      <c r="AX1713" s="262"/>
      <c r="AY1713" s="262"/>
      <c r="AZ1713" s="262"/>
      <c r="BA1713" s="317"/>
      <c r="BB1713" s="390"/>
    </row>
    <row r="1714" spans="1:54" ht="24.95" customHeight="1">
      <c r="A1714" s="322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28"/>
      <c r="AM1714" s="329"/>
      <c r="AN1714" s="25"/>
      <c r="AO1714" s="24"/>
      <c r="AP1714" s="258"/>
      <c r="AQ1714" s="259"/>
      <c r="AR1714" s="259"/>
      <c r="AS1714" s="259"/>
      <c r="AT1714" s="262"/>
      <c r="AU1714" s="262"/>
      <c r="AV1714" s="262"/>
      <c r="AW1714" s="262"/>
      <c r="AX1714" s="262"/>
      <c r="AY1714" s="262"/>
      <c r="AZ1714" s="262"/>
      <c r="BA1714" s="317"/>
      <c r="BB1714" s="390"/>
    </row>
    <row r="1715" spans="1:54" ht="24.95" customHeight="1">
      <c r="A1715" s="322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28"/>
      <c r="AM1715" s="329"/>
      <c r="AN1715" s="25"/>
      <c r="AO1715" s="24"/>
      <c r="AP1715" s="258"/>
      <c r="AQ1715" s="259"/>
      <c r="AR1715" s="259"/>
      <c r="AS1715" s="259"/>
      <c r="AT1715" s="262"/>
      <c r="AU1715" s="262"/>
      <c r="AV1715" s="262"/>
      <c r="AW1715" s="262"/>
      <c r="AX1715" s="262"/>
      <c r="AY1715" s="262"/>
      <c r="AZ1715" s="262"/>
      <c r="BA1715" s="317"/>
      <c r="BB1715" s="390"/>
    </row>
    <row r="1716" spans="1:54" ht="24.95" customHeight="1">
      <c r="A1716" s="322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28"/>
      <c r="AM1716" s="329"/>
      <c r="AN1716" s="25"/>
      <c r="AO1716" s="24"/>
      <c r="AP1716" s="258"/>
      <c r="AQ1716" s="259"/>
      <c r="AR1716" s="259"/>
      <c r="AS1716" s="259"/>
      <c r="AT1716" s="262"/>
      <c r="AU1716" s="262"/>
      <c r="AV1716" s="262"/>
      <c r="AW1716" s="262"/>
      <c r="AX1716" s="262"/>
      <c r="AY1716" s="262"/>
      <c r="AZ1716" s="262"/>
      <c r="BA1716" s="317"/>
      <c r="BB1716" s="390"/>
    </row>
    <row r="1717" spans="1:54" ht="24.95" customHeight="1">
      <c r="A1717" s="322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28"/>
      <c r="AM1717" s="329"/>
      <c r="AN1717" s="25"/>
      <c r="AO1717" s="24"/>
      <c r="AP1717" s="258"/>
      <c r="AQ1717" s="259"/>
      <c r="AR1717" s="259"/>
      <c r="AS1717" s="259"/>
      <c r="AT1717" s="262"/>
      <c r="AU1717" s="262"/>
      <c r="AV1717" s="262"/>
      <c r="AW1717" s="262"/>
      <c r="AX1717" s="262"/>
      <c r="AY1717" s="262"/>
      <c r="AZ1717" s="262"/>
      <c r="BA1717" s="317"/>
      <c r="BB1717" s="390"/>
    </row>
    <row r="1718" spans="1:54" ht="24.95" customHeight="1">
      <c r="A1718" s="322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28"/>
      <c r="AM1718" s="329"/>
      <c r="AN1718" s="25"/>
      <c r="AO1718" s="24"/>
      <c r="AP1718" s="258"/>
      <c r="AQ1718" s="259"/>
      <c r="AR1718" s="259"/>
      <c r="AS1718" s="259"/>
      <c r="AT1718" s="262"/>
      <c r="AU1718" s="262"/>
      <c r="AV1718" s="262"/>
      <c r="AW1718" s="262"/>
      <c r="AX1718" s="262"/>
      <c r="AY1718" s="262"/>
      <c r="AZ1718" s="262"/>
      <c r="BA1718" s="317"/>
      <c r="BB1718" s="390"/>
    </row>
    <row r="1719" spans="1:54" ht="24.95" customHeight="1">
      <c r="A1719" s="322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28"/>
      <c r="AM1719" s="329"/>
      <c r="AN1719" s="25"/>
      <c r="AO1719" s="24"/>
      <c r="AP1719" s="258"/>
      <c r="AQ1719" s="259"/>
      <c r="AR1719" s="259"/>
      <c r="AS1719" s="259"/>
      <c r="AT1719" s="262"/>
      <c r="AU1719" s="262"/>
      <c r="AV1719" s="262"/>
      <c r="AW1719" s="262"/>
      <c r="AX1719" s="262"/>
      <c r="AY1719" s="262"/>
      <c r="AZ1719" s="262"/>
      <c r="BA1719" s="317"/>
      <c r="BB1719" s="390"/>
    </row>
    <row r="1720" spans="1:54" ht="24.95" customHeight="1">
      <c r="A1720" s="322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28"/>
      <c r="AM1720" s="329"/>
      <c r="AN1720" s="25"/>
      <c r="AO1720" s="24"/>
      <c r="AP1720" s="258"/>
      <c r="AQ1720" s="259"/>
      <c r="AR1720" s="259"/>
      <c r="AS1720" s="259"/>
      <c r="AT1720" s="262"/>
      <c r="AU1720" s="262"/>
      <c r="AV1720" s="262"/>
      <c r="AW1720" s="262"/>
      <c r="AX1720" s="262"/>
      <c r="AY1720" s="262"/>
      <c r="AZ1720" s="262"/>
      <c r="BA1720" s="317"/>
      <c r="BB1720" s="390"/>
    </row>
    <row r="1721" spans="1:54" ht="24.95" customHeight="1">
      <c r="A1721" s="322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28"/>
      <c r="AM1721" s="329"/>
      <c r="AN1721" s="25"/>
      <c r="AO1721" s="24"/>
      <c r="AP1721" s="258"/>
      <c r="AQ1721" s="259"/>
      <c r="AR1721" s="259"/>
      <c r="AS1721" s="259"/>
      <c r="AT1721" s="262"/>
      <c r="AU1721" s="262"/>
      <c r="AV1721" s="262"/>
      <c r="AW1721" s="262"/>
      <c r="AX1721" s="262"/>
      <c r="AY1721" s="262"/>
      <c r="AZ1721" s="262"/>
      <c r="BA1721" s="317"/>
      <c r="BB1721" s="390"/>
    </row>
    <row r="1722" spans="1:54" ht="24.95" customHeight="1">
      <c r="A1722" s="322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28"/>
      <c r="AM1722" s="329"/>
      <c r="AN1722" s="25"/>
      <c r="AO1722" s="24"/>
      <c r="AP1722" s="258"/>
      <c r="AQ1722" s="259"/>
      <c r="AR1722" s="259"/>
      <c r="AS1722" s="259"/>
      <c r="AT1722" s="262"/>
      <c r="AU1722" s="262"/>
      <c r="AV1722" s="262"/>
      <c r="AW1722" s="262"/>
      <c r="AX1722" s="262"/>
      <c r="AY1722" s="262"/>
      <c r="AZ1722" s="262"/>
      <c r="BA1722" s="317"/>
      <c r="BB1722" s="390"/>
    </row>
    <row r="1723" spans="1:54" ht="24.95" customHeight="1">
      <c r="A1723" s="322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28"/>
      <c r="AM1723" s="329"/>
      <c r="AN1723" s="25"/>
      <c r="AO1723" s="24"/>
      <c r="AP1723" s="258"/>
      <c r="AQ1723" s="259"/>
      <c r="AR1723" s="259"/>
      <c r="AS1723" s="259"/>
      <c r="AT1723" s="262"/>
      <c r="AU1723" s="262"/>
      <c r="AV1723" s="262"/>
      <c r="AW1723" s="262"/>
      <c r="AX1723" s="262"/>
      <c r="AY1723" s="262"/>
      <c r="AZ1723" s="262"/>
      <c r="BA1723" s="317"/>
      <c r="BB1723" s="390"/>
    </row>
    <row r="1724" spans="1:54" ht="24.95" customHeight="1">
      <c r="A1724" s="322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28"/>
      <c r="AM1724" s="329"/>
      <c r="AN1724" s="25"/>
      <c r="AO1724" s="24"/>
      <c r="AP1724" s="258"/>
      <c r="AQ1724" s="259"/>
      <c r="AR1724" s="259"/>
      <c r="AS1724" s="259"/>
      <c r="AT1724" s="262"/>
      <c r="AU1724" s="262"/>
      <c r="AV1724" s="262"/>
      <c r="AW1724" s="262"/>
      <c r="AX1724" s="262"/>
      <c r="AY1724" s="262"/>
      <c r="AZ1724" s="262"/>
      <c r="BA1724" s="317"/>
      <c r="BB1724" s="390"/>
    </row>
    <row r="1725" spans="1:54" ht="24.95" customHeight="1">
      <c r="A1725" s="322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28"/>
      <c r="AM1725" s="329"/>
      <c r="AN1725" s="25"/>
      <c r="AO1725" s="24"/>
      <c r="AP1725" s="258"/>
      <c r="AQ1725" s="259"/>
      <c r="AR1725" s="259"/>
      <c r="AS1725" s="259"/>
      <c r="AT1725" s="262"/>
      <c r="AU1725" s="262"/>
      <c r="AV1725" s="262"/>
      <c r="AW1725" s="262"/>
      <c r="AX1725" s="262"/>
      <c r="AY1725" s="262"/>
      <c r="AZ1725" s="262"/>
      <c r="BA1725" s="317"/>
      <c r="BB1725" s="390"/>
    </row>
    <row r="1726" spans="1:54" ht="24.95" customHeight="1">
      <c r="A1726" s="322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28"/>
      <c r="AM1726" s="329"/>
      <c r="AN1726" s="25"/>
      <c r="AO1726" s="24"/>
      <c r="AP1726" s="258"/>
      <c r="AQ1726" s="259"/>
      <c r="AR1726" s="259"/>
      <c r="AS1726" s="259"/>
      <c r="AT1726" s="262"/>
      <c r="AU1726" s="262"/>
      <c r="AV1726" s="262"/>
      <c r="AW1726" s="262"/>
      <c r="AX1726" s="262"/>
      <c r="AY1726" s="262"/>
      <c r="AZ1726" s="262"/>
      <c r="BA1726" s="317"/>
      <c r="BB1726" s="390"/>
    </row>
    <row r="1727" spans="1:54" ht="24.95" customHeight="1">
      <c r="A1727" s="322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28"/>
      <c r="AM1727" s="329"/>
      <c r="AN1727" s="25"/>
      <c r="AO1727" s="24"/>
      <c r="AP1727" s="258"/>
      <c r="AQ1727" s="259"/>
      <c r="AR1727" s="259"/>
      <c r="AS1727" s="259"/>
      <c r="AT1727" s="262"/>
      <c r="AU1727" s="262"/>
      <c r="AV1727" s="262"/>
      <c r="AW1727" s="262"/>
      <c r="AX1727" s="262"/>
      <c r="AY1727" s="262"/>
      <c r="AZ1727" s="262"/>
      <c r="BA1727" s="317"/>
      <c r="BB1727" s="390"/>
    </row>
    <row r="1728" spans="1:54" ht="24.95" customHeight="1">
      <c r="A1728" s="322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28"/>
      <c r="AM1728" s="329"/>
      <c r="AN1728" s="25"/>
      <c r="AO1728" s="24"/>
      <c r="AP1728" s="258"/>
      <c r="AQ1728" s="259"/>
      <c r="AR1728" s="259"/>
      <c r="AS1728" s="259"/>
      <c r="AT1728" s="262"/>
      <c r="AU1728" s="262"/>
      <c r="AV1728" s="262"/>
      <c r="AW1728" s="262"/>
      <c r="AX1728" s="262"/>
      <c r="AY1728" s="262"/>
      <c r="AZ1728" s="262"/>
      <c r="BA1728" s="317"/>
      <c r="BB1728" s="390"/>
    </row>
    <row r="1729" spans="1:54" ht="24.95" customHeight="1">
      <c r="A1729" s="322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28"/>
      <c r="AM1729" s="329"/>
      <c r="AN1729" s="25"/>
      <c r="AO1729" s="24"/>
      <c r="AP1729" s="258"/>
      <c r="AQ1729" s="259"/>
      <c r="AR1729" s="259"/>
      <c r="AS1729" s="259"/>
      <c r="AT1729" s="262"/>
      <c r="AU1729" s="262"/>
      <c r="AV1729" s="262"/>
      <c r="AW1729" s="262"/>
      <c r="AX1729" s="262"/>
      <c r="AY1729" s="262"/>
      <c r="AZ1729" s="262"/>
      <c r="BA1729" s="317"/>
      <c r="BB1729" s="390"/>
    </row>
    <row r="1730" spans="1:54" ht="24.95" customHeight="1">
      <c r="A1730" s="322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28"/>
      <c r="AM1730" s="329"/>
      <c r="AN1730" s="25"/>
      <c r="AO1730" s="24"/>
      <c r="AP1730" s="258"/>
      <c r="AQ1730" s="259"/>
      <c r="AR1730" s="259"/>
      <c r="AS1730" s="259"/>
      <c r="AT1730" s="262"/>
      <c r="AU1730" s="262"/>
      <c r="AV1730" s="262"/>
      <c r="AW1730" s="262"/>
      <c r="AX1730" s="262"/>
      <c r="AY1730" s="262"/>
      <c r="AZ1730" s="262"/>
      <c r="BA1730" s="317"/>
      <c r="BB1730" s="390"/>
    </row>
    <row r="1731" spans="1:54" ht="24.95" customHeight="1">
      <c r="A1731" s="322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28"/>
      <c r="AM1731" s="329"/>
      <c r="AN1731" s="25"/>
      <c r="AO1731" s="24"/>
      <c r="AP1731" s="258"/>
      <c r="AQ1731" s="259"/>
      <c r="AR1731" s="259"/>
      <c r="AS1731" s="259"/>
      <c r="AT1731" s="262"/>
      <c r="AU1731" s="262"/>
      <c r="AV1731" s="262"/>
      <c r="AW1731" s="262"/>
      <c r="AX1731" s="262"/>
      <c r="AY1731" s="262"/>
      <c r="AZ1731" s="262"/>
      <c r="BA1731" s="317"/>
      <c r="BB1731" s="390"/>
    </row>
    <row r="1732" spans="1:54" ht="24.95" customHeight="1">
      <c r="A1732" s="322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28"/>
      <c r="AM1732" s="329"/>
      <c r="AN1732" s="25"/>
      <c r="AO1732" s="24"/>
      <c r="AP1732" s="258"/>
      <c r="AQ1732" s="259"/>
      <c r="AR1732" s="259"/>
      <c r="AS1732" s="259"/>
      <c r="AT1732" s="262"/>
      <c r="AU1732" s="262"/>
      <c r="AV1732" s="262"/>
      <c r="AW1732" s="262"/>
      <c r="AX1732" s="262"/>
      <c r="AY1732" s="262"/>
      <c r="AZ1732" s="262"/>
      <c r="BA1732" s="317"/>
      <c r="BB1732" s="390"/>
    </row>
    <row r="1733" spans="1:54" ht="24.95" customHeight="1">
      <c r="A1733" s="322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28"/>
      <c r="AM1733" s="329"/>
      <c r="AN1733" s="25"/>
      <c r="AO1733" s="24"/>
      <c r="AP1733" s="258"/>
      <c r="AQ1733" s="259"/>
      <c r="AR1733" s="259"/>
      <c r="AS1733" s="259"/>
      <c r="AT1733" s="262"/>
      <c r="AU1733" s="262"/>
      <c r="AV1733" s="262"/>
      <c r="AW1733" s="262"/>
      <c r="AX1733" s="262"/>
      <c r="AY1733" s="262"/>
      <c r="AZ1733" s="262"/>
      <c r="BA1733" s="317"/>
      <c r="BB1733" s="390"/>
    </row>
    <row r="1734" spans="1:54" ht="24.95" customHeight="1">
      <c r="A1734" s="322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28"/>
      <c r="AM1734" s="329"/>
      <c r="AN1734" s="25"/>
      <c r="AO1734" s="24"/>
      <c r="AP1734" s="258"/>
      <c r="AQ1734" s="259"/>
      <c r="AR1734" s="259"/>
      <c r="AS1734" s="259"/>
      <c r="AT1734" s="262"/>
      <c r="AU1734" s="262"/>
      <c r="AV1734" s="262"/>
      <c r="AW1734" s="262"/>
      <c r="AX1734" s="262"/>
      <c r="AY1734" s="262"/>
      <c r="AZ1734" s="262"/>
      <c r="BA1734" s="317"/>
      <c r="BB1734" s="390"/>
    </row>
    <row r="1735" spans="1:54" ht="24.95" customHeight="1">
      <c r="A1735" s="322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28"/>
      <c r="AM1735" s="329"/>
      <c r="AN1735" s="25"/>
      <c r="AO1735" s="24"/>
      <c r="AP1735" s="258"/>
      <c r="AQ1735" s="259"/>
      <c r="AR1735" s="259"/>
      <c r="AS1735" s="259"/>
      <c r="AT1735" s="262"/>
      <c r="AU1735" s="262"/>
      <c r="AV1735" s="262"/>
      <c r="AW1735" s="262"/>
      <c r="AX1735" s="262"/>
      <c r="AY1735" s="262"/>
      <c r="AZ1735" s="262"/>
      <c r="BA1735" s="317"/>
      <c r="BB1735" s="390"/>
    </row>
    <row r="1736" spans="1:54" ht="24.95" customHeight="1">
      <c r="A1736" s="322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28"/>
      <c r="AM1736" s="329"/>
      <c r="AN1736" s="25"/>
      <c r="AO1736" s="24"/>
      <c r="AP1736" s="258"/>
      <c r="AQ1736" s="259"/>
      <c r="AR1736" s="259"/>
      <c r="AS1736" s="259"/>
      <c r="AT1736" s="262"/>
      <c r="AU1736" s="262"/>
      <c r="AV1736" s="262"/>
      <c r="AW1736" s="262"/>
      <c r="AX1736" s="262"/>
      <c r="AY1736" s="262"/>
      <c r="AZ1736" s="262"/>
      <c r="BA1736" s="317"/>
      <c r="BB1736" s="390"/>
    </row>
    <row r="1737" spans="1:54" ht="24.95" customHeight="1">
      <c r="A1737" s="322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28"/>
      <c r="AM1737" s="329"/>
      <c r="AN1737" s="25"/>
      <c r="AO1737" s="24"/>
      <c r="AP1737" s="258"/>
      <c r="AQ1737" s="259"/>
      <c r="AR1737" s="259"/>
      <c r="AS1737" s="259"/>
      <c r="AT1737" s="262"/>
      <c r="AU1737" s="262"/>
      <c r="AV1737" s="262"/>
      <c r="AW1737" s="262"/>
      <c r="AX1737" s="262"/>
      <c r="AY1737" s="262"/>
      <c r="AZ1737" s="262"/>
      <c r="BA1737" s="317"/>
      <c r="BB1737" s="390"/>
    </row>
    <row r="1738" spans="1:54" ht="24.95" customHeight="1">
      <c r="A1738" s="322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28"/>
      <c r="AM1738" s="329"/>
      <c r="AN1738" s="25"/>
      <c r="AO1738" s="24"/>
      <c r="AP1738" s="258"/>
      <c r="AQ1738" s="259"/>
      <c r="AR1738" s="259"/>
      <c r="AS1738" s="259"/>
      <c r="AT1738" s="262"/>
      <c r="AU1738" s="262"/>
      <c r="AV1738" s="262"/>
      <c r="AW1738" s="262"/>
      <c r="AX1738" s="262"/>
      <c r="AY1738" s="262"/>
      <c r="AZ1738" s="262"/>
      <c r="BA1738" s="317"/>
      <c r="BB1738" s="390"/>
    </row>
    <row r="1739" spans="1:54" ht="24.95" customHeight="1">
      <c r="A1739" s="322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28"/>
      <c r="AM1739" s="329"/>
      <c r="AN1739" s="25"/>
      <c r="AO1739" s="24"/>
      <c r="AP1739" s="258"/>
      <c r="AQ1739" s="259"/>
      <c r="AR1739" s="259"/>
      <c r="AS1739" s="259"/>
      <c r="AT1739" s="262"/>
      <c r="AU1739" s="262"/>
      <c r="AV1739" s="262"/>
      <c r="AW1739" s="262"/>
      <c r="AX1739" s="262"/>
      <c r="AY1739" s="262"/>
      <c r="AZ1739" s="262"/>
      <c r="BA1739" s="317"/>
      <c r="BB1739" s="390"/>
    </row>
    <row r="1740" spans="1:54" ht="24.95" customHeight="1">
      <c r="A1740" s="322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28"/>
      <c r="AM1740" s="329"/>
      <c r="AN1740" s="25"/>
      <c r="AO1740" s="24"/>
      <c r="AP1740" s="258"/>
      <c r="AQ1740" s="259"/>
      <c r="AR1740" s="259"/>
      <c r="AS1740" s="259"/>
      <c r="AT1740" s="262"/>
      <c r="AU1740" s="262"/>
      <c r="AV1740" s="262"/>
      <c r="AW1740" s="262"/>
      <c r="AX1740" s="262"/>
      <c r="AY1740" s="262"/>
      <c r="AZ1740" s="262"/>
      <c r="BA1740" s="317"/>
      <c r="BB1740" s="390"/>
    </row>
    <row r="1741" spans="1:54" ht="24.95" customHeight="1">
      <c r="A1741" s="322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28"/>
      <c r="AM1741" s="329"/>
      <c r="AN1741" s="25"/>
      <c r="AO1741" s="24"/>
      <c r="AP1741" s="258"/>
      <c r="AQ1741" s="259"/>
      <c r="AR1741" s="259"/>
      <c r="AS1741" s="259"/>
      <c r="AT1741" s="262"/>
      <c r="AU1741" s="262"/>
      <c r="AV1741" s="262"/>
      <c r="AW1741" s="262"/>
      <c r="AX1741" s="262"/>
      <c r="AY1741" s="262"/>
      <c r="AZ1741" s="262"/>
      <c r="BA1741" s="317"/>
      <c r="BB1741" s="390"/>
    </row>
    <row r="1742" spans="1:54" ht="24.95" customHeight="1">
      <c r="A1742" s="322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28"/>
      <c r="AM1742" s="329"/>
      <c r="AN1742" s="25"/>
      <c r="AO1742" s="24"/>
      <c r="AP1742" s="258"/>
      <c r="AQ1742" s="259"/>
      <c r="AR1742" s="259"/>
      <c r="AS1742" s="259"/>
      <c r="AT1742" s="262"/>
      <c r="AU1742" s="262"/>
      <c r="AV1742" s="262"/>
      <c r="AW1742" s="262"/>
      <c r="AX1742" s="262"/>
      <c r="AY1742" s="262"/>
      <c r="AZ1742" s="262"/>
      <c r="BA1742" s="317"/>
      <c r="BB1742" s="390"/>
    </row>
    <row r="1743" spans="1:54" ht="24.95" customHeight="1">
      <c r="A1743" s="322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28"/>
      <c r="AM1743" s="329"/>
      <c r="AN1743" s="25"/>
      <c r="AO1743" s="24"/>
      <c r="AP1743" s="258"/>
      <c r="AQ1743" s="259"/>
      <c r="AR1743" s="259"/>
      <c r="AS1743" s="259"/>
      <c r="AT1743" s="262"/>
      <c r="AU1743" s="262"/>
      <c r="AV1743" s="262"/>
      <c r="AW1743" s="262"/>
      <c r="AX1743" s="262"/>
      <c r="AY1743" s="262"/>
      <c r="AZ1743" s="262"/>
      <c r="BA1743" s="317"/>
      <c r="BB1743" s="390"/>
    </row>
    <row r="1744" spans="1:54" ht="24.95" customHeight="1">
      <c r="A1744" s="322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28"/>
      <c r="AM1744" s="329"/>
      <c r="AN1744" s="25"/>
      <c r="AO1744" s="24"/>
      <c r="AP1744" s="258"/>
      <c r="AQ1744" s="259"/>
      <c r="AR1744" s="259"/>
      <c r="AS1744" s="259"/>
      <c r="AT1744" s="262"/>
      <c r="AU1744" s="262"/>
      <c r="AV1744" s="262"/>
      <c r="AW1744" s="262"/>
      <c r="AX1744" s="262"/>
      <c r="AY1744" s="262"/>
      <c r="AZ1744" s="262"/>
      <c r="BA1744" s="317"/>
      <c r="BB1744" s="390"/>
    </row>
    <row r="1745" spans="1:54" ht="24.95" customHeight="1">
      <c r="A1745" s="322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28"/>
      <c r="AM1745" s="329"/>
      <c r="AN1745" s="25"/>
      <c r="AO1745" s="24"/>
      <c r="AP1745" s="258"/>
      <c r="AQ1745" s="259"/>
      <c r="AR1745" s="259"/>
      <c r="AS1745" s="259"/>
      <c r="AT1745" s="262"/>
      <c r="AU1745" s="262"/>
      <c r="AV1745" s="262"/>
      <c r="AW1745" s="262"/>
      <c r="AX1745" s="262"/>
      <c r="AY1745" s="262"/>
      <c r="AZ1745" s="262"/>
      <c r="BA1745" s="317"/>
      <c r="BB1745" s="390"/>
    </row>
    <row r="1746" spans="1:54" ht="24.95" customHeight="1">
      <c r="A1746" s="322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28"/>
      <c r="AM1746" s="329"/>
      <c r="AN1746" s="25"/>
      <c r="AO1746" s="24"/>
      <c r="AP1746" s="258"/>
      <c r="AQ1746" s="259"/>
      <c r="AR1746" s="259"/>
      <c r="AS1746" s="259"/>
      <c r="AT1746" s="262"/>
      <c r="AU1746" s="262"/>
      <c r="AV1746" s="262"/>
      <c r="AW1746" s="262"/>
      <c r="AX1746" s="262"/>
      <c r="AY1746" s="262"/>
      <c r="AZ1746" s="262"/>
      <c r="BA1746" s="317"/>
      <c r="BB1746" s="390"/>
    </row>
    <row r="1747" spans="1:54" ht="24.95" customHeight="1">
      <c r="A1747" s="322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28"/>
      <c r="AM1747" s="329"/>
      <c r="AN1747" s="25"/>
      <c r="AO1747" s="24"/>
      <c r="AP1747" s="258"/>
      <c r="AQ1747" s="259"/>
      <c r="AR1747" s="259"/>
      <c r="AS1747" s="259"/>
      <c r="AT1747" s="262"/>
      <c r="AU1747" s="262"/>
      <c r="AV1747" s="262"/>
      <c r="AW1747" s="262"/>
      <c r="AX1747" s="262"/>
      <c r="AY1747" s="262"/>
      <c r="AZ1747" s="262"/>
      <c r="BA1747" s="317"/>
      <c r="BB1747" s="390"/>
    </row>
    <row r="1748" spans="1:54" ht="24.95" customHeight="1">
      <c r="A1748" s="322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28"/>
      <c r="AM1748" s="329"/>
      <c r="AN1748" s="25"/>
      <c r="AO1748" s="24"/>
      <c r="AP1748" s="258"/>
      <c r="AQ1748" s="259"/>
      <c r="AR1748" s="259"/>
      <c r="AS1748" s="259"/>
      <c r="AT1748" s="262"/>
      <c r="AU1748" s="262"/>
      <c r="AV1748" s="262"/>
      <c r="AW1748" s="262"/>
      <c r="AX1748" s="262"/>
      <c r="AY1748" s="262"/>
      <c r="AZ1748" s="262"/>
      <c r="BA1748" s="317"/>
      <c r="BB1748" s="390"/>
    </row>
    <row r="1749" spans="1:54" ht="24.95" customHeight="1">
      <c r="A1749" s="322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28"/>
      <c r="AM1749" s="329"/>
      <c r="AN1749" s="25"/>
      <c r="AO1749" s="24"/>
      <c r="AP1749" s="258"/>
      <c r="AQ1749" s="259"/>
      <c r="AR1749" s="259"/>
      <c r="AS1749" s="259"/>
      <c r="AT1749" s="262"/>
      <c r="AU1749" s="262"/>
      <c r="AV1749" s="262"/>
      <c r="AW1749" s="262"/>
      <c r="AX1749" s="262"/>
      <c r="AY1749" s="262"/>
      <c r="AZ1749" s="262"/>
      <c r="BA1749" s="317"/>
      <c r="BB1749" s="390"/>
    </row>
    <row r="1750" spans="1:54" ht="24.95" customHeight="1">
      <c r="A1750" s="322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28"/>
      <c r="AM1750" s="329"/>
      <c r="AN1750" s="25"/>
      <c r="AO1750" s="24"/>
      <c r="AP1750" s="258"/>
      <c r="AQ1750" s="259"/>
      <c r="AR1750" s="259"/>
      <c r="AS1750" s="259"/>
      <c r="AT1750" s="262"/>
      <c r="AU1750" s="262"/>
      <c r="AV1750" s="262"/>
      <c r="AW1750" s="262"/>
      <c r="AX1750" s="262"/>
      <c r="AY1750" s="262"/>
      <c r="AZ1750" s="262"/>
      <c r="BA1750" s="317"/>
      <c r="BB1750" s="390"/>
    </row>
    <row r="1751" spans="1:54" ht="24.95" customHeight="1">
      <c r="A1751" s="322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28"/>
      <c r="AM1751" s="329"/>
      <c r="AN1751" s="25"/>
      <c r="AO1751" s="24"/>
      <c r="AP1751" s="258"/>
      <c r="AQ1751" s="259"/>
      <c r="AR1751" s="259"/>
      <c r="AS1751" s="259"/>
      <c r="AT1751" s="262"/>
      <c r="AU1751" s="262"/>
      <c r="AV1751" s="262"/>
      <c r="AW1751" s="262"/>
      <c r="AX1751" s="262"/>
      <c r="AY1751" s="262"/>
      <c r="AZ1751" s="262"/>
      <c r="BA1751" s="317"/>
      <c r="BB1751" s="390"/>
    </row>
    <row r="1752" spans="1:54" ht="24.95" customHeight="1">
      <c r="A1752" s="322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28"/>
      <c r="AM1752" s="329"/>
      <c r="AN1752" s="25"/>
      <c r="AO1752" s="24"/>
      <c r="AP1752" s="258"/>
      <c r="AQ1752" s="259"/>
      <c r="AR1752" s="259"/>
      <c r="AS1752" s="259"/>
      <c r="AT1752" s="262"/>
      <c r="AU1752" s="262"/>
      <c r="AV1752" s="262"/>
      <c r="AW1752" s="262"/>
      <c r="AX1752" s="262"/>
      <c r="AY1752" s="262"/>
      <c r="AZ1752" s="262"/>
      <c r="BA1752" s="317"/>
      <c r="BB1752" s="390"/>
    </row>
    <row r="1753" spans="1:54" ht="24.95" customHeight="1">
      <c r="A1753" s="322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28"/>
      <c r="AM1753" s="329"/>
      <c r="AN1753" s="25"/>
      <c r="AO1753" s="24"/>
      <c r="AP1753" s="258"/>
      <c r="AQ1753" s="259"/>
      <c r="AR1753" s="259"/>
      <c r="AS1753" s="259"/>
      <c r="AT1753" s="262"/>
      <c r="AU1753" s="262"/>
      <c r="AV1753" s="262"/>
      <c r="AW1753" s="262"/>
      <c r="AX1753" s="262"/>
      <c r="AY1753" s="262"/>
      <c r="AZ1753" s="262"/>
      <c r="BA1753" s="317"/>
      <c r="BB1753" s="390"/>
    </row>
    <row r="1754" spans="1:54" ht="24.95" customHeight="1">
      <c r="A1754" s="322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28"/>
      <c r="AM1754" s="329"/>
      <c r="AN1754" s="25"/>
      <c r="AO1754" s="24"/>
      <c r="AP1754" s="258"/>
      <c r="AQ1754" s="259"/>
      <c r="AR1754" s="259"/>
      <c r="AS1754" s="259"/>
      <c r="AT1754" s="262"/>
      <c r="AU1754" s="262"/>
      <c r="AV1754" s="262"/>
      <c r="AW1754" s="262"/>
      <c r="AX1754" s="262"/>
      <c r="AY1754" s="262"/>
      <c r="AZ1754" s="262"/>
      <c r="BA1754" s="317"/>
      <c r="BB1754" s="390"/>
    </row>
    <row r="1755" spans="1:54" ht="24.95" customHeight="1">
      <c r="A1755" s="322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28"/>
      <c r="AM1755" s="329"/>
      <c r="AN1755" s="25"/>
      <c r="AO1755" s="24"/>
      <c r="AP1755" s="258"/>
      <c r="AQ1755" s="259"/>
      <c r="AR1755" s="259"/>
      <c r="AS1755" s="259"/>
      <c r="AT1755" s="262"/>
      <c r="AU1755" s="262"/>
      <c r="AV1755" s="262"/>
      <c r="AW1755" s="262"/>
      <c r="AX1755" s="262"/>
      <c r="AY1755" s="262"/>
      <c r="AZ1755" s="262"/>
      <c r="BA1755" s="317"/>
      <c r="BB1755" s="390"/>
    </row>
    <row r="1756" spans="1:54" ht="24.95" customHeight="1">
      <c r="A1756" s="322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28"/>
      <c r="AM1756" s="329"/>
      <c r="AN1756" s="25"/>
      <c r="AO1756" s="24"/>
      <c r="AP1756" s="258"/>
      <c r="AQ1756" s="259"/>
      <c r="AR1756" s="259"/>
      <c r="AS1756" s="259"/>
      <c r="AT1756" s="262"/>
      <c r="AU1756" s="262"/>
      <c r="AV1756" s="262"/>
      <c r="AW1756" s="262"/>
      <c r="AX1756" s="262"/>
      <c r="AY1756" s="262"/>
      <c r="AZ1756" s="262"/>
      <c r="BA1756" s="317"/>
      <c r="BB1756" s="390"/>
    </row>
    <row r="1757" spans="1:54" ht="24.95" customHeight="1">
      <c r="A1757" s="322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28"/>
      <c r="AM1757" s="329"/>
      <c r="AN1757" s="25"/>
      <c r="AO1757" s="24"/>
      <c r="AP1757" s="258"/>
      <c r="AQ1757" s="259"/>
      <c r="AR1757" s="259"/>
      <c r="AS1757" s="259"/>
      <c r="AT1757" s="262"/>
      <c r="AU1757" s="262"/>
      <c r="AV1757" s="262"/>
      <c r="AW1757" s="262"/>
      <c r="AX1757" s="262"/>
      <c r="AY1757" s="262"/>
      <c r="AZ1757" s="262"/>
      <c r="BA1757" s="317"/>
      <c r="BB1757" s="390"/>
    </row>
    <row r="1758" spans="1:54" ht="24.95" customHeight="1">
      <c r="A1758" s="322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28"/>
      <c r="AM1758" s="329"/>
      <c r="AN1758" s="25"/>
      <c r="AO1758" s="24"/>
      <c r="AP1758" s="258"/>
      <c r="AQ1758" s="259"/>
      <c r="AR1758" s="259"/>
      <c r="AS1758" s="259"/>
      <c r="AT1758" s="262"/>
      <c r="AU1758" s="262"/>
      <c r="AV1758" s="262"/>
      <c r="AW1758" s="262"/>
      <c r="AX1758" s="262"/>
      <c r="AY1758" s="262"/>
      <c r="AZ1758" s="262"/>
      <c r="BA1758" s="317"/>
      <c r="BB1758" s="390"/>
    </row>
    <row r="1759" spans="1:54" ht="24.95" customHeight="1">
      <c r="A1759" s="322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28"/>
      <c r="AM1759" s="329"/>
      <c r="AN1759" s="25"/>
      <c r="AO1759" s="24"/>
      <c r="AP1759" s="258"/>
      <c r="AQ1759" s="259"/>
      <c r="AR1759" s="259"/>
      <c r="AS1759" s="259"/>
      <c r="AT1759" s="262"/>
      <c r="AU1759" s="262"/>
      <c r="AV1759" s="262"/>
      <c r="AW1759" s="262"/>
      <c r="AX1759" s="262"/>
      <c r="AY1759" s="262"/>
      <c r="AZ1759" s="262"/>
      <c r="BA1759" s="317"/>
      <c r="BB1759" s="390"/>
    </row>
    <row r="1760" spans="1:54" ht="24.95" customHeight="1">
      <c r="A1760" s="322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28"/>
      <c r="AM1760" s="329"/>
      <c r="AN1760" s="25"/>
      <c r="AO1760" s="24"/>
      <c r="AP1760" s="258"/>
      <c r="AQ1760" s="259"/>
      <c r="AR1760" s="259"/>
      <c r="AS1760" s="259"/>
      <c r="AT1760" s="262"/>
      <c r="AU1760" s="262"/>
      <c r="AV1760" s="262"/>
      <c r="AW1760" s="262"/>
      <c r="AX1760" s="262"/>
      <c r="AY1760" s="262"/>
      <c r="AZ1760" s="262"/>
      <c r="BA1760" s="317"/>
      <c r="BB1760" s="390"/>
    </row>
    <row r="1761" spans="1:54" ht="24.95" customHeight="1">
      <c r="A1761" s="322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28"/>
      <c r="AM1761" s="329"/>
      <c r="AN1761" s="25"/>
      <c r="AO1761" s="24"/>
      <c r="AP1761" s="258"/>
      <c r="AQ1761" s="259"/>
      <c r="AR1761" s="259"/>
      <c r="AS1761" s="259"/>
      <c r="AT1761" s="262"/>
      <c r="AU1761" s="262"/>
      <c r="AV1761" s="262"/>
      <c r="AW1761" s="262"/>
      <c r="AX1761" s="262"/>
      <c r="AY1761" s="262"/>
      <c r="AZ1761" s="262"/>
      <c r="BA1761" s="317"/>
      <c r="BB1761" s="390"/>
    </row>
    <row r="1762" spans="1:54" ht="24.95" customHeight="1">
      <c r="A1762" s="322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28"/>
      <c r="AM1762" s="329"/>
      <c r="AN1762" s="25"/>
      <c r="AO1762" s="24"/>
      <c r="AP1762" s="258"/>
      <c r="AQ1762" s="259"/>
      <c r="AR1762" s="259"/>
      <c r="AS1762" s="259"/>
      <c r="AT1762" s="262"/>
      <c r="AU1762" s="262"/>
      <c r="AV1762" s="262"/>
      <c r="AW1762" s="262"/>
      <c r="AX1762" s="262"/>
      <c r="AY1762" s="262"/>
      <c r="AZ1762" s="262"/>
      <c r="BA1762" s="317"/>
      <c r="BB1762" s="390"/>
    </row>
    <row r="1763" spans="1:54" ht="24.95" customHeight="1">
      <c r="A1763" s="322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28"/>
      <c r="AM1763" s="329"/>
      <c r="AN1763" s="25"/>
      <c r="AO1763" s="24"/>
      <c r="AP1763" s="258"/>
      <c r="AQ1763" s="259"/>
      <c r="AR1763" s="259"/>
      <c r="AS1763" s="259"/>
      <c r="AT1763" s="262"/>
      <c r="AU1763" s="262"/>
      <c r="AV1763" s="262"/>
      <c r="AW1763" s="262"/>
      <c r="AX1763" s="262"/>
      <c r="AY1763" s="262"/>
      <c r="AZ1763" s="262"/>
      <c r="BA1763" s="317"/>
      <c r="BB1763" s="390"/>
    </row>
    <row r="1764" spans="1:54" ht="24.95" customHeight="1">
      <c r="A1764" s="322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28"/>
      <c r="AM1764" s="329"/>
      <c r="AN1764" s="25"/>
      <c r="AO1764" s="24"/>
      <c r="AP1764" s="258"/>
      <c r="AQ1764" s="259"/>
      <c r="AR1764" s="259"/>
      <c r="AS1764" s="259"/>
      <c r="AT1764" s="262"/>
      <c r="AU1764" s="262"/>
      <c r="AV1764" s="262"/>
      <c r="AW1764" s="262"/>
      <c r="AX1764" s="262"/>
      <c r="AY1764" s="262"/>
      <c r="AZ1764" s="262"/>
      <c r="BA1764" s="317"/>
      <c r="BB1764" s="390"/>
    </row>
    <row r="1765" spans="1:54" ht="24.95" customHeight="1">
      <c r="A1765" s="322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28"/>
      <c r="AM1765" s="329"/>
      <c r="AN1765" s="25"/>
      <c r="AO1765" s="24"/>
      <c r="AP1765" s="258"/>
      <c r="AQ1765" s="259"/>
      <c r="AR1765" s="259"/>
      <c r="AS1765" s="259"/>
      <c r="AT1765" s="262"/>
      <c r="AU1765" s="262"/>
      <c r="AV1765" s="262"/>
      <c r="AW1765" s="262"/>
      <c r="AX1765" s="262"/>
      <c r="AY1765" s="262"/>
      <c r="AZ1765" s="262"/>
      <c r="BA1765" s="317"/>
      <c r="BB1765" s="390"/>
    </row>
    <row r="1766" spans="1:54" ht="24.95" customHeight="1">
      <c r="A1766" s="322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28"/>
      <c r="AM1766" s="329"/>
      <c r="AN1766" s="25"/>
      <c r="AO1766" s="24"/>
      <c r="AP1766" s="258"/>
      <c r="AQ1766" s="259"/>
      <c r="AR1766" s="259"/>
      <c r="AS1766" s="259"/>
      <c r="AT1766" s="262"/>
      <c r="AU1766" s="262"/>
      <c r="AV1766" s="262"/>
      <c r="AW1766" s="262"/>
      <c r="AX1766" s="262"/>
      <c r="AY1766" s="262"/>
      <c r="AZ1766" s="262"/>
      <c r="BA1766" s="317"/>
      <c r="BB1766" s="390"/>
    </row>
    <row r="1767" spans="1:54" ht="24.95" customHeight="1">
      <c r="A1767" s="322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28"/>
      <c r="AM1767" s="329"/>
      <c r="AN1767" s="25"/>
      <c r="AO1767" s="24"/>
      <c r="AP1767" s="258"/>
      <c r="AQ1767" s="259"/>
      <c r="AR1767" s="259"/>
      <c r="AS1767" s="259"/>
      <c r="AT1767" s="262"/>
      <c r="AU1767" s="262"/>
      <c r="AV1767" s="262"/>
      <c r="AW1767" s="262"/>
      <c r="AX1767" s="262"/>
      <c r="AY1767" s="262"/>
      <c r="AZ1767" s="262"/>
      <c r="BA1767" s="317"/>
      <c r="BB1767" s="390"/>
    </row>
    <row r="1768" spans="1:54" ht="24.95" customHeight="1">
      <c r="A1768" s="322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28"/>
      <c r="AM1768" s="329"/>
      <c r="AN1768" s="25"/>
      <c r="AO1768" s="24"/>
      <c r="AP1768" s="258"/>
      <c r="AQ1768" s="259"/>
      <c r="AR1768" s="259"/>
      <c r="AS1768" s="259"/>
      <c r="AT1768" s="262"/>
      <c r="AU1768" s="262"/>
      <c r="AV1768" s="262"/>
      <c r="AW1768" s="262"/>
      <c r="AX1768" s="262"/>
      <c r="AY1768" s="262"/>
      <c r="AZ1768" s="262"/>
      <c r="BA1768" s="317"/>
      <c r="BB1768" s="390"/>
    </row>
    <row r="1769" spans="1:54" ht="24.95" customHeight="1">
      <c r="A1769" s="322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28"/>
      <c r="AM1769" s="329"/>
      <c r="AN1769" s="25"/>
      <c r="AO1769" s="24"/>
      <c r="AP1769" s="258"/>
      <c r="AQ1769" s="259"/>
      <c r="AR1769" s="259"/>
      <c r="AS1769" s="259"/>
      <c r="AT1769" s="262"/>
      <c r="AU1769" s="262"/>
      <c r="AV1769" s="262"/>
      <c r="AW1769" s="262"/>
      <c r="AX1769" s="262"/>
      <c r="AY1769" s="262"/>
      <c r="AZ1769" s="262"/>
      <c r="BA1769" s="317"/>
      <c r="BB1769" s="390"/>
    </row>
    <row r="1770" spans="1:54" ht="24.95" customHeight="1">
      <c r="A1770" s="322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28"/>
      <c r="AM1770" s="329"/>
      <c r="AN1770" s="25"/>
      <c r="AO1770" s="24"/>
      <c r="AP1770" s="258"/>
      <c r="AQ1770" s="259"/>
      <c r="AR1770" s="259"/>
      <c r="AS1770" s="259"/>
      <c r="AT1770" s="262"/>
      <c r="AU1770" s="262"/>
      <c r="AV1770" s="262"/>
      <c r="AW1770" s="262"/>
      <c r="AX1770" s="262"/>
      <c r="AY1770" s="262"/>
      <c r="AZ1770" s="262"/>
      <c r="BA1770" s="317"/>
      <c r="BB1770" s="390"/>
    </row>
    <row r="1771" spans="1:54" ht="24.95" customHeight="1">
      <c r="A1771" s="322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28"/>
      <c r="AM1771" s="329"/>
      <c r="AN1771" s="25"/>
      <c r="AO1771" s="24"/>
      <c r="AP1771" s="258"/>
      <c r="AQ1771" s="259"/>
      <c r="AR1771" s="259"/>
      <c r="AS1771" s="259"/>
      <c r="AT1771" s="262"/>
      <c r="AU1771" s="262"/>
      <c r="AV1771" s="262"/>
      <c r="AW1771" s="262"/>
      <c r="AX1771" s="262"/>
      <c r="AY1771" s="262"/>
      <c r="AZ1771" s="262"/>
      <c r="BA1771" s="317"/>
      <c r="BB1771" s="390"/>
    </row>
    <row r="1772" spans="1:54" ht="24.95" customHeight="1">
      <c r="A1772" s="322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28"/>
      <c r="AM1772" s="329"/>
      <c r="AN1772" s="25"/>
      <c r="AO1772" s="24"/>
      <c r="AP1772" s="258"/>
      <c r="AQ1772" s="259"/>
      <c r="AR1772" s="259"/>
      <c r="AS1772" s="259"/>
      <c r="AT1772" s="262"/>
      <c r="AU1772" s="262"/>
      <c r="AV1772" s="262"/>
      <c r="AW1772" s="262"/>
      <c r="AX1772" s="262"/>
      <c r="AY1772" s="262"/>
      <c r="AZ1772" s="262"/>
      <c r="BA1772" s="317"/>
      <c r="BB1772" s="390"/>
    </row>
    <row r="1773" spans="1:54" ht="24.95" customHeight="1">
      <c r="A1773" s="322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28"/>
      <c r="AM1773" s="329"/>
      <c r="AN1773" s="25"/>
      <c r="AO1773" s="24"/>
      <c r="AP1773" s="258"/>
      <c r="AQ1773" s="259"/>
      <c r="AR1773" s="259"/>
      <c r="AS1773" s="259"/>
      <c r="AT1773" s="262"/>
      <c r="AU1773" s="262"/>
      <c r="AV1773" s="262"/>
      <c r="AW1773" s="262"/>
      <c r="AX1773" s="262"/>
      <c r="AY1773" s="262"/>
      <c r="AZ1773" s="262"/>
      <c r="BA1773" s="317"/>
      <c r="BB1773" s="390"/>
    </row>
    <row r="1774" spans="1:54" ht="24.95" customHeight="1">
      <c r="A1774" s="322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28"/>
      <c r="AM1774" s="329"/>
      <c r="AN1774" s="25"/>
      <c r="AO1774" s="24"/>
      <c r="AP1774" s="258"/>
      <c r="AQ1774" s="259"/>
      <c r="AR1774" s="259"/>
      <c r="AS1774" s="259"/>
      <c r="AT1774" s="262"/>
      <c r="AU1774" s="262"/>
      <c r="AV1774" s="262"/>
      <c r="AW1774" s="262"/>
      <c r="AX1774" s="262"/>
      <c r="AY1774" s="262"/>
      <c r="AZ1774" s="262"/>
      <c r="BA1774" s="317"/>
      <c r="BB1774" s="390"/>
    </row>
    <row r="1775" spans="1:54" ht="24.95" customHeight="1">
      <c r="A1775" s="322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28"/>
      <c r="AM1775" s="329"/>
      <c r="AN1775" s="25"/>
      <c r="AO1775" s="24"/>
      <c r="AP1775" s="258"/>
      <c r="AQ1775" s="259"/>
      <c r="AR1775" s="259"/>
      <c r="AS1775" s="259"/>
      <c r="AT1775" s="262"/>
      <c r="AU1775" s="262"/>
      <c r="AV1775" s="262"/>
      <c r="AW1775" s="262"/>
      <c r="AX1775" s="262"/>
      <c r="AY1775" s="262"/>
      <c r="AZ1775" s="262"/>
      <c r="BA1775" s="317"/>
      <c r="BB1775" s="390"/>
    </row>
    <row r="1776" spans="1:54" ht="24.95" customHeight="1">
      <c r="A1776" s="322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28"/>
      <c r="AM1776" s="329"/>
      <c r="AN1776" s="25"/>
      <c r="AO1776" s="24"/>
      <c r="AP1776" s="258"/>
      <c r="AQ1776" s="259"/>
      <c r="AR1776" s="259"/>
      <c r="AS1776" s="259"/>
      <c r="AT1776" s="262"/>
      <c r="AU1776" s="262"/>
      <c r="AV1776" s="262"/>
      <c r="AW1776" s="262"/>
      <c r="AX1776" s="262"/>
      <c r="AY1776" s="262"/>
      <c r="AZ1776" s="262"/>
      <c r="BA1776" s="317"/>
      <c r="BB1776" s="390"/>
    </row>
    <row r="1777" spans="1:54" ht="24.95" customHeight="1">
      <c r="A1777" s="322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28"/>
      <c r="AM1777" s="329"/>
      <c r="AN1777" s="25"/>
      <c r="AO1777" s="24"/>
      <c r="AP1777" s="258"/>
      <c r="AQ1777" s="259"/>
      <c r="AR1777" s="259"/>
      <c r="AS1777" s="259"/>
      <c r="AT1777" s="262"/>
      <c r="AU1777" s="262"/>
      <c r="AV1777" s="262"/>
      <c r="AW1777" s="262"/>
      <c r="AX1777" s="262"/>
      <c r="AY1777" s="262"/>
      <c r="AZ1777" s="262"/>
      <c r="BA1777" s="317"/>
      <c r="BB1777" s="390"/>
    </row>
    <row r="1778" spans="1:54" ht="24.95" customHeight="1">
      <c r="A1778" s="322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28"/>
      <c r="AM1778" s="329"/>
      <c r="AN1778" s="25"/>
      <c r="AO1778" s="24"/>
      <c r="AP1778" s="258"/>
      <c r="AQ1778" s="259"/>
      <c r="AR1778" s="259"/>
      <c r="AS1778" s="259"/>
      <c r="AT1778" s="262"/>
      <c r="AU1778" s="262"/>
      <c r="AV1778" s="262"/>
      <c r="AW1778" s="262"/>
      <c r="AX1778" s="262"/>
      <c r="AY1778" s="262"/>
      <c r="AZ1778" s="262"/>
      <c r="BA1778" s="317"/>
      <c r="BB1778" s="390"/>
    </row>
    <row r="1779" spans="1:54" ht="24.95" customHeight="1">
      <c r="A1779" s="322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28"/>
      <c r="AM1779" s="329"/>
      <c r="AN1779" s="25"/>
      <c r="AO1779" s="24"/>
      <c r="AP1779" s="258"/>
      <c r="AQ1779" s="259"/>
      <c r="AR1779" s="259"/>
      <c r="AS1779" s="259"/>
      <c r="AT1779" s="262"/>
      <c r="AU1779" s="262"/>
      <c r="AV1779" s="262"/>
      <c r="AW1779" s="262"/>
      <c r="AX1779" s="262"/>
      <c r="AY1779" s="262"/>
      <c r="AZ1779" s="262"/>
      <c r="BA1779" s="317"/>
      <c r="BB1779" s="390"/>
    </row>
    <row r="1780" spans="1:54" ht="24.95" customHeight="1">
      <c r="A1780" s="322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28"/>
      <c r="AM1780" s="329"/>
      <c r="AN1780" s="25"/>
      <c r="AO1780" s="24"/>
      <c r="AP1780" s="258"/>
      <c r="AQ1780" s="259"/>
      <c r="AR1780" s="259"/>
      <c r="AS1780" s="259"/>
      <c r="AT1780" s="262"/>
      <c r="AU1780" s="262"/>
      <c r="AV1780" s="262"/>
      <c r="AW1780" s="262"/>
      <c r="AX1780" s="262"/>
      <c r="AY1780" s="262"/>
      <c r="AZ1780" s="262"/>
      <c r="BA1780" s="317"/>
      <c r="BB1780" s="390"/>
    </row>
    <row r="1781" spans="1:54" ht="24.95" customHeight="1">
      <c r="A1781" s="322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28"/>
      <c r="AM1781" s="329"/>
      <c r="AN1781" s="25"/>
      <c r="AO1781" s="24"/>
      <c r="AP1781" s="258"/>
      <c r="AQ1781" s="259"/>
      <c r="AR1781" s="259"/>
      <c r="AS1781" s="259"/>
      <c r="AT1781" s="262"/>
      <c r="AU1781" s="262"/>
      <c r="AV1781" s="262"/>
      <c r="AW1781" s="262"/>
      <c r="AX1781" s="262"/>
      <c r="AY1781" s="262"/>
      <c r="AZ1781" s="262"/>
      <c r="BA1781" s="317"/>
      <c r="BB1781" s="390"/>
    </row>
    <row r="1782" spans="1:54" ht="24.95" customHeight="1">
      <c r="A1782" s="322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28"/>
      <c r="AM1782" s="329"/>
      <c r="AN1782" s="25"/>
      <c r="AO1782" s="24"/>
      <c r="AP1782" s="258"/>
      <c r="AQ1782" s="259"/>
      <c r="AR1782" s="259"/>
      <c r="AS1782" s="259"/>
      <c r="AT1782" s="262"/>
      <c r="AU1782" s="262"/>
      <c r="AV1782" s="262"/>
      <c r="AW1782" s="262"/>
      <c r="AX1782" s="262"/>
      <c r="AY1782" s="262"/>
      <c r="AZ1782" s="262"/>
      <c r="BA1782" s="317"/>
      <c r="BB1782" s="390"/>
    </row>
    <row r="1783" spans="1:54" ht="24.95" customHeight="1">
      <c r="A1783" s="322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28"/>
      <c r="AM1783" s="329"/>
      <c r="AN1783" s="25"/>
      <c r="AO1783" s="24"/>
      <c r="AP1783" s="258"/>
      <c r="AQ1783" s="259"/>
      <c r="AR1783" s="259"/>
      <c r="AS1783" s="259"/>
      <c r="AT1783" s="262"/>
      <c r="AU1783" s="262"/>
      <c r="AV1783" s="262"/>
      <c r="AW1783" s="262"/>
      <c r="AX1783" s="262"/>
      <c r="AY1783" s="262"/>
      <c r="AZ1783" s="262"/>
      <c r="BA1783" s="317"/>
      <c r="BB1783" s="390"/>
    </row>
    <row r="1784" spans="1:54" ht="24.95" customHeight="1">
      <c r="A1784" s="322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28"/>
      <c r="AM1784" s="329"/>
      <c r="AN1784" s="25"/>
      <c r="AO1784" s="24"/>
      <c r="AP1784" s="258"/>
      <c r="AQ1784" s="259"/>
      <c r="AR1784" s="259"/>
      <c r="AS1784" s="259"/>
      <c r="AT1784" s="262"/>
      <c r="AU1784" s="262"/>
      <c r="AV1784" s="262"/>
      <c r="AW1784" s="262"/>
      <c r="AX1784" s="262"/>
      <c r="AY1784" s="262"/>
      <c r="AZ1784" s="262"/>
      <c r="BA1784" s="317"/>
      <c r="BB1784" s="390"/>
    </row>
    <row r="1785" spans="1:54" ht="24.95" customHeight="1">
      <c r="A1785" s="322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28"/>
      <c r="AM1785" s="329"/>
      <c r="AN1785" s="25"/>
      <c r="AO1785" s="24"/>
      <c r="AP1785" s="258"/>
      <c r="AQ1785" s="259"/>
      <c r="AR1785" s="259"/>
      <c r="AS1785" s="259"/>
      <c r="AT1785" s="262"/>
      <c r="AU1785" s="262"/>
      <c r="AV1785" s="262"/>
      <c r="AW1785" s="262"/>
      <c r="AX1785" s="262"/>
      <c r="AY1785" s="262"/>
      <c r="AZ1785" s="262"/>
      <c r="BA1785" s="317"/>
      <c r="BB1785" s="390"/>
    </row>
    <row r="1786" spans="1:54" ht="24.95" customHeight="1">
      <c r="A1786" s="322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28"/>
      <c r="AM1786" s="329"/>
      <c r="AN1786" s="25"/>
      <c r="AO1786" s="24"/>
      <c r="AP1786" s="258"/>
      <c r="AQ1786" s="259"/>
      <c r="AR1786" s="259"/>
      <c r="AS1786" s="259"/>
      <c r="AT1786" s="262"/>
      <c r="AU1786" s="262"/>
      <c r="AV1786" s="262"/>
      <c r="AW1786" s="262"/>
      <c r="AX1786" s="262"/>
      <c r="AY1786" s="262"/>
      <c r="AZ1786" s="262"/>
      <c r="BA1786" s="317"/>
      <c r="BB1786" s="390"/>
    </row>
    <row r="1787" spans="1:54" ht="24.95" customHeight="1">
      <c r="A1787" s="322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28"/>
      <c r="AM1787" s="329"/>
      <c r="AN1787" s="25"/>
      <c r="AO1787" s="24"/>
      <c r="AP1787" s="258"/>
      <c r="AQ1787" s="259"/>
      <c r="AR1787" s="259"/>
      <c r="AS1787" s="259"/>
      <c r="AT1787" s="262"/>
      <c r="AU1787" s="262"/>
      <c r="AV1787" s="262"/>
      <c r="AW1787" s="262"/>
      <c r="AX1787" s="262"/>
      <c r="AY1787" s="262"/>
      <c r="AZ1787" s="262"/>
      <c r="BA1787" s="317"/>
      <c r="BB1787" s="390"/>
    </row>
    <row r="1788" spans="1:54" ht="24.95" customHeight="1">
      <c r="A1788" s="322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28"/>
      <c r="AM1788" s="329"/>
      <c r="AN1788" s="25"/>
      <c r="AO1788" s="24"/>
      <c r="AP1788" s="258"/>
      <c r="AQ1788" s="259"/>
      <c r="AR1788" s="259"/>
      <c r="AS1788" s="259"/>
      <c r="AT1788" s="262"/>
      <c r="AU1788" s="262"/>
      <c r="AV1788" s="262"/>
      <c r="AW1788" s="262"/>
      <c r="AX1788" s="262"/>
      <c r="AY1788" s="262"/>
      <c r="AZ1788" s="262"/>
      <c r="BA1788" s="317"/>
      <c r="BB1788" s="390"/>
    </row>
    <row r="1789" spans="1:54" ht="24.95" customHeight="1">
      <c r="A1789" s="322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28"/>
      <c r="AM1789" s="329"/>
      <c r="AN1789" s="25"/>
      <c r="AO1789" s="24"/>
      <c r="AP1789" s="258"/>
      <c r="AQ1789" s="259"/>
      <c r="AR1789" s="259"/>
      <c r="AS1789" s="259"/>
      <c r="AT1789" s="262"/>
      <c r="AU1789" s="262"/>
      <c r="AV1789" s="262"/>
      <c r="AW1789" s="262"/>
      <c r="AX1789" s="262"/>
      <c r="AY1789" s="262"/>
      <c r="AZ1789" s="262"/>
      <c r="BA1789" s="317"/>
      <c r="BB1789" s="390"/>
    </row>
    <row r="1790" spans="1:54" ht="24.95" customHeight="1">
      <c r="A1790" s="322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28"/>
      <c r="AM1790" s="329"/>
      <c r="AN1790" s="25"/>
      <c r="AO1790" s="24"/>
      <c r="AP1790" s="258"/>
      <c r="AQ1790" s="259"/>
      <c r="AR1790" s="259"/>
      <c r="AS1790" s="259"/>
      <c r="AT1790" s="262"/>
      <c r="AU1790" s="262"/>
      <c r="AV1790" s="262"/>
      <c r="AW1790" s="262"/>
      <c r="AX1790" s="262"/>
      <c r="AY1790" s="262"/>
      <c r="AZ1790" s="262"/>
      <c r="BA1790" s="317"/>
      <c r="BB1790" s="390"/>
    </row>
    <row r="1791" spans="1:54" ht="24.95" customHeight="1">
      <c r="A1791" s="322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28"/>
      <c r="AM1791" s="329"/>
      <c r="AN1791" s="25"/>
      <c r="AO1791" s="24"/>
      <c r="AP1791" s="258"/>
      <c r="AQ1791" s="259"/>
      <c r="AR1791" s="259"/>
      <c r="AS1791" s="259"/>
      <c r="AT1791" s="262"/>
      <c r="AU1791" s="262"/>
      <c r="AV1791" s="262"/>
      <c r="AW1791" s="262"/>
      <c r="AX1791" s="262"/>
      <c r="AY1791" s="262"/>
      <c r="AZ1791" s="262"/>
      <c r="BA1791" s="317"/>
      <c r="BB1791" s="390"/>
    </row>
    <row r="1792" spans="1:54" ht="24.95" customHeight="1">
      <c r="A1792" s="322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28"/>
      <c r="AM1792" s="329"/>
      <c r="AN1792" s="25"/>
      <c r="AO1792" s="24"/>
      <c r="AP1792" s="258"/>
      <c r="AQ1792" s="259"/>
      <c r="AR1792" s="259"/>
      <c r="AS1792" s="259"/>
      <c r="AT1792" s="262"/>
      <c r="AU1792" s="262"/>
      <c r="AV1792" s="262"/>
      <c r="AW1792" s="262"/>
      <c r="AX1792" s="262"/>
      <c r="AY1792" s="262"/>
      <c r="AZ1792" s="262"/>
      <c r="BA1792" s="317"/>
      <c r="BB1792" s="390"/>
    </row>
    <row r="1793" spans="1:54" ht="24.95" customHeight="1">
      <c r="A1793" s="322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28"/>
      <c r="AM1793" s="329"/>
      <c r="AN1793" s="25"/>
      <c r="AO1793" s="24"/>
      <c r="AP1793" s="258"/>
      <c r="AQ1793" s="259"/>
      <c r="AR1793" s="259"/>
      <c r="AS1793" s="259"/>
      <c r="AT1793" s="262"/>
      <c r="AU1793" s="262"/>
      <c r="AV1793" s="262"/>
      <c r="AW1793" s="262"/>
      <c r="AX1793" s="262"/>
      <c r="AY1793" s="262"/>
      <c r="AZ1793" s="262"/>
      <c r="BA1793" s="317"/>
      <c r="BB1793" s="390"/>
    </row>
    <row r="1794" spans="1:54" ht="24.95" customHeight="1">
      <c r="A1794" s="322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28"/>
      <c r="AM1794" s="329"/>
      <c r="AN1794" s="25"/>
      <c r="AO1794" s="24"/>
      <c r="AP1794" s="258"/>
      <c r="AQ1794" s="259"/>
      <c r="AR1794" s="259"/>
      <c r="AS1794" s="259"/>
      <c r="AT1794" s="262"/>
      <c r="AU1794" s="262"/>
      <c r="AV1794" s="262"/>
      <c r="AW1794" s="262"/>
      <c r="AX1794" s="262"/>
      <c r="AY1794" s="262"/>
      <c r="AZ1794" s="262"/>
      <c r="BA1794" s="317"/>
      <c r="BB1794" s="390"/>
    </row>
    <row r="1795" spans="1:54" ht="24.95" customHeight="1">
      <c r="A1795" s="322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28"/>
      <c r="AM1795" s="329"/>
      <c r="AN1795" s="25"/>
      <c r="AO1795" s="24"/>
      <c r="AP1795" s="258"/>
      <c r="AQ1795" s="259"/>
      <c r="AR1795" s="259"/>
      <c r="AS1795" s="259"/>
      <c r="AT1795" s="262"/>
      <c r="AU1795" s="262"/>
      <c r="AV1795" s="262"/>
      <c r="AW1795" s="262"/>
      <c r="AX1795" s="262"/>
      <c r="AY1795" s="262"/>
      <c r="AZ1795" s="262"/>
      <c r="BA1795" s="317"/>
      <c r="BB1795" s="390"/>
    </row>
    <row r="1796" spans="1:54" ht="24.95" customHeight="1">
      <c r="A1796" s="322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28"/>
      <c r="AM1796" s="329"/>
      <c r="AN1796" s="25"/>
      <c r="AO1796" s="24"/>
      <c r="AP1796" s="258"/>
      <c r="AQ1796" s="259"/>
      <c r="AR1796" s="259"/>
      <c r="AS1796" s="259"/>
      <c r="AT1796" s="262"/>
      <c r="AU1796" s="262"/>
      <c r="AV1796" s="262"/>
      <c r="AW1796" s="262"/>
      <c r="AX1796" s="262"/>
      <c r="AY1796" s="262"/>
      <c r="AZ1796" s="262"/>
      <c r="BA1796" s="317"/>
      <c r="BB1796" s="390"/>
    </row>
    <row r="1797" spans="1:54" ht="24.95" customHeight="1">
      <c r="A1797" s="322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28"/>
      <c r="AM1797" s="329"/>
      <c r="AN1797" s="25"/>
      <c r="AO1797" s="24"/>
      <c r="AP1797" s="258"/>
      <c r="AQ1797" s="259"/>
      <c r="AR1797" s="259"/>
      <c r="AS1797" s="259"/>
      <c r="AT1797" s="262"/>
      <c r="AU1797" s="262"/>
      <c r="AV1797" s="262"/>
      <c r="AW1797" s="262"/>
      <c r="AX1797" s="262"/>
      <c r="AY1797" s="262"/>
      <c r="AZ1797" s="262"/>
      <c r="BA1797" s="317"/>
      <c r="BB1797" s="390"/>
    </row>
    <row r="1798" spans="1:54" ht="24.95" customHeight="1">
      <c r="A1798" s="322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28"/>
      <c r="AM1798" s="329"/>
      <c r="AN1798" s="25"/>
      <c r="AO1798" s="24"/>
      <c r="AP1798" s="258"/>
      <c r="AQ1798" s="259"/>
      <c r="AR1798" s="259"/>
      <c r="AS1798" s="259"/>
      <c r="AT1798" s="262"/>
      <c r="AU1798" s="262"/>
      <c r="AV1798" s="262"/>
      <c r="AW1798" s="262"/>
      <c r="AX1798" s="262"/>
      <c r="AY1798" s="262"/>
      <c r="AZ1798" s="262"/>
      <c r="BA1798" s="317"/>
      <c r="BB1798" s="390"/>
    </row>
    <row r="1799" spans="1:54" ht="24.95" customHeight="1">
      <c r="A1799" s="322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28"/>
      <c r="AM1799" s="329"/>
      <c r="AN1799" s="25"/>
      <c r="AO1799" s="24"/>
      <c r="AP1799" s="258"/>
      <c r="AQ1799" s="259"/>
      <c r="AR1799" s="259"/>
      <c r="AS1799" s="259"/>
      <c r="AT1799" s="262"/>
      <c r="AU1799" s="262"/>
      <c r="AV1799" s="262"/>
      <c r="AW1799" s="262"/>
      <c r="AX1799" s="262"/>
      <c r="AY1799" s="262"/>
      <c r="AZ1799" s="262"/>
      <c r="BA1799" s="317"/>
      <c r="BB1799" s="390"/>
    </row>
    <row r="1800" spans="1:54" ht="24.95" customHeight="1">
      <c r="A1800" s="322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28"/>
      <c r="AM1800" s="329"/>
      <c r="AN1800" s="25"/>
      <c r="AO1800" s="24"/>
      <c r="AP1800" s="258"/>
      <c r="AQ1800" s="259"/>
      <c r="AR1800" s="259"/>
      <c r="AS1800" s="259"/>
      <c r="AT1800" s="262"/>
      <c r="AU1800" s="262"/>
      <c r="AV1800" s="262"/>
      <c r="AW1800" s="262"/>
      <c r="AX1800" s="262"/>
      <c r="AY1800" s="262"/>
      <c r="AZ1800" s="262"/>
      <c r="BA1800" s="317"/>
      <c r="BB1800" s="390"/>
    </row>
    <row r="1801" spans="1:54" ht="24.95" customHeight="1">
      <c r="A1801" s="322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28"/>
      <c r="AM1801" s="329"/>
      <c r="AN1801" s="25"/>
      <c r="AO1801" s="24"/>
      <c r="AP1801" s="258"/>
      <c r="AQ1801" s="259"/>
      <c r="AR1801" s="259"/>
      <c r="AS1801" s="259"/>
      <c r="AT1801" s="262"/>
      <c r="AU1801" s="262"/>
      <c r="AV1801" s="262"/>
      <c r="AW1801" s="262"/>
      <c r="AX1801" s="262"/>
      <c r="AY1801" s="262"/>
      <c r="AZ1801" s="262"/>
      <c r="BA1801" s="317"/>
      <c r="BB1801" s="390"/>
    </row>
    <row r="1802" spans="1:54" ht="24.95" customHeight="1">
      <c r="A1802" s="322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28"/>
      <c r="AM1802" s="329"/>
      <c r="AN1802" s="25"/>
      <c r="AO1802" s="24"/>
      <c r="AP1802" s="258"/>
      <c r="AQ1802" s="259"/>
      <c r="AR1802" s="259"/>
      <c r="AS1802" s="259"/>
      <c r="AT1802" s="262"/>
      <c r="AU1802" s="262"/>
      <c r="AV1802" s="262"/>
      <c r="AW1802" s="262"/>
      <c r="AX1802" s="262"/>
      <c r="AY1802" s="262"/>
      <c r="AZ1802" s="262"/>
      <c r="BA1802" s="317"/>
      <c r="BB1802" s="390"/>
    </row>
    <row r="1803" spans="1:54" ht="24.95" customHeight="1">
      <c r="A1803" s="322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28"/>
      <c r="AM1803" s="329"/>
      <c r="AN1803" s="25"/>
      <c r="AO1803" s="24"/>
      <c r="AP1803" s="258"/>
      <c r="AQ1803" s="259"/>
      <c r="AR1803" s="259"/>
      <c r="AS1803" s="259"/>
      <c r="AT1803" s="262"/>
      <c r="AU1803" s="262"/>
      <c r="AV1803" s="262"/>
      <c r="AW1803" s="262"/>
      <c r="AX1803" s="262"/>
      <c r="AY1803" s="262"/>
      <c r="AZ1803" s="262"/>
      <c r="BA1803" s="317"/>
      <c r="BB1803" s="390"/>
    </row>
    <row r="1804" spans="1:54" ht="24.95" customHeight="1">
      <c r="A1804" s="322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28"/>
      <c r="AM1804" s="329"/>
      <c r="AN1804" s="25"/>
      <c r="AO1804" s="24"/>
      <c r="AP1804" s="258"/>
      <c r="AQ1804" s="259"/>
      <c r="AR1804" s="259"/>
      <c r="AS1804" s="259"/>
      <c r="AT1804" s="262"/>
      <c r="AU1804" s="262"/>
      <c r="AV1804" s="262"/>
      <c r="AW1804" s="262"/>
      <c r="AX1804" s="262"/>
      <c r="AY1804" s="262"/>
      <c r="AZ1804" s="262"/>
      <c r="BA1804" s="317"/>
      <c r="BB1804" s="390"/>
    </row>
    <row r="1805" spans="1:54" ht="24.95" customHeight="1">
      <c r="A1805" s="322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28"/>
      <c r="AM1805" s="329"/>
      <c r="AN1805" s="25"/>
      <c r="AO1805" s="24"/>
      <c r="AP1805" s="258"/>
      <c r="AQ1805" s="259"/>
      <c r="AR1805" s="259"/>
      <c r="AS1805" s="259"/>
      <c r="AT1805" s="262"/>
      <c r="AU1805" s="262"/>
      <c r="AV1805" s="262"/>
      <c r="AW1805" s="262"/>
      <c r="AX1805" s="262"/>
      <c r="AY1805" s="262"/>
      <c r="AZ1805" s="262"/>
      <c r="BA1805" s="317"/>
      <c r="BB1805" s="390"/>
    </row>
    <row r="1806" spans="1:54" ht="24.95" customHeight="1">
      <c r="A1806" s="322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28"/>
      <c r="AM1806" s="329"/>
      <c r="AN1806" s="25"/>
      <c r="AO1806" s="24"/>
      <c r="AP1806" s="258"/>
      <c r="AQ1806" s="259"/>
      <c r="AR1806" s="259"/>
      <c r="AS1806" s="259"/>
      <c r="AT1806" s="262"/>
      <c r="AU1806" s="262"/>
      <c r="AV1806" s="262"/>
      <c r="AW1806" s="262"/>
      <c r="AX1806" s="262"/>
      <c r="AY1806" s="262"/>
      <c r="AZ1806" s="262"/>
      <c r="BA1806" s="317"/>
      <c r="BB1806" s="390"/>
    </row>
    <row r="1807" spans="1:54" ht="24.95" customHeight="1">
      <c r="A1807" s="322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28"/>
      <c r="AM1807" s="329"/>
      <c r="AN1807" s="25"/>
      <c r="AO1807" s="24"/>
      <c r="AP1807" s="258"/>
      <c r="AQ1807" s="259"/>
      <c r="AR1807" s="259"/>
      <c r="AS1807" s="259"/>
      <c r="AT1807" s="262"/>
      <c r="AU1807" s="262"/>
      <c r="AV1807" s="262"/>
      <c r="AW1807" s="262"/>
      <c r="AX1807" s="262"/>
      <c r="AY1807" s="262"/>
      <c r="AZ1807" s="262"/>
      <c r="BA1807" s="317"/>
      <c r="BB1807" s="390"/>
    </row>
    <row r="1808" spans="1:54" ht="24.95" customHeight="1">
      <c r="A1808" s="322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28"/>
      <c r="AM1808" s="329"/>
      <c r="AN1808" s="25"/>
      <c r="AO1808" s="24"/>
      <c r="AP1808" s="258"/>
      <c r="AQ1808" s="259"/>
      <c r="AR1808" s="259"/>
      <c r="AS1808" s="259"/>
      <c r="AT1808" s="262"/>
      <c r="AU1808" s="262"/>
      <c r="AV1808" s="262"/>
      <c r="AW1808" s="262"/>
      <c r="AX1808" s="262"/>
      <c r="AY1808" s="262"/>
      <c r="AZ1808" s="262"/>
      <c r="BA1808" s="317"/>
      <c r="BB1808" s="390"/>
    </row>
    <row r="1809" spans="1:54" ht="24.95" customHeight="1">
      <c r="A1809" s="322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28"/>
      <c r="AM1809" s="329"/>
      <c r="AN1809" s="25"/>
      <c r="AO1809" s="24"/>
      <c r="AP1809" s="258"/>
      <c r="AQ1809" s="259"/>
      <c r="AR1809" s="259"/>
      <c r="AS1809" s="259"/>
      <c r="AT1809" s="262"/>
      <c r="AU1809" s="262"/>
      <c r="AV1809" s="262"/>
      <c r="AW1809" s="262"/>
      <c r="AX1809" s="262"/>
      <c r="AY1809" s="262"/>
      <c r="AZ1809" s="262"/>
      <c r="BA1809" s="317"/>
      <c r="BB1809" s="390"/>
    </row>
    <row r="1810" spans="1:54" ht="24.95" customHeight="1">
      <c r="A1810" s="322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28"/>
      <c r="AM1810" s="329"/>
      <c r="AN1810" s="25"/>
      <c r="AO1810" s="24"/>
      <c r="AP1810" s="258"/>
      <c r="AQ1810" s="259"/>
      <c r="AR1810" s="259"/>
      <c r="AS1810" s="259"/>
      <c r="AT1810" s="262"/>
      <c r="AU1810" s="262"/>
      <c r="AV1810" s="262"/>
      <c r="AW1810" s="262"/>
      <c r="AX1810" s="262"/>
      <c r="AY1810" s="262"/>
      <c r="AZ1810" s="262"/>
      <c r="BA1810" s="317"/>
      <c r="BB1810" s="390"/>
    </row>
    <row r="1811" spans="1:54" ht="24.95" customHeight="1">
      <c r="A1811" s="322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28"/>
      <c r="AM1811" s="329"/>
      <c r="AN1811" s="25"/>
      <c r="AO1811" s="24"/>
      <c r="AP1811" s="258"/>
      <c r="AQ1811" s="259"/>
      <c r="AR1811" s="259"/>
      <c r="AS1811" s="259"/>
      <c r="AT1811" s="262"/>
      <c r="AU1811" s="262"/>
      <c r="AV1811" s="262"/>
      <c r="AW1811" s="262"/>
      <c r="AX1811" s="262"/>
      <c r="AY1811" s="262"/>
      <c r="AZ1811" s="262"/>
      <c r="BA1811" s="317"/>
      <c r="BB1811" s="390"/>
    </row>
    <row r="1812" spans="1:54" ht="24.95" customHeight="1">
      <c r="A1812" s="322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28"/>
      <c r="AM1812" s="329"/>
      <c r="AN1812" s="25"/>
      <c r="AO1812" s="24"/>
      <c r="AP1812" s="258"/>
      <c r="AQ1812" s="259"/>
      <c r="AR1812" s="259"/>
      <c r="AS1812" s="259"/>
      <c r="AT1812" s="262"/>
      <c r="AU1812" s="262"/>
      <c r="AV1812" s="262"/>
      <c r="AW1812" s="262"/>
      <c r="AX1812" s="262"/>
      <c r="AY1812" s="262"/>
      <c r="AZ1812" s="262"/>
      <c r="BA1812" s="317"/>
      <c r="BB1812" s="390"/>
    </row>
    <row r="1813" spans="1:54" ht="24.95" customHeight="1">
      <c r="A1813" s="322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28"/>
      <c r="AM1813" s="329"/>
      <c r="AN1813" s="25"/>
      <c r="AO1813" s="24"/>
      <c r="AP1813" s="258"/>
      <c r="AQ1813" s="259"/>
      <c r="AR1813" s="259"/>
      <c r="AS1813" s="259"/>
      <c r="AT1813" s="262"/>
      <c r="AU1813" s="262"/>
      <c r="AV1813" s="262"/>
      <c r="AW1813" s="262"/>
      <c r="AX1813" s="262"/>
      <c r="AY1813" s="262"/>
      <c r="AZ1813" s="262"/>
      <c r="BA1813" s="317"/>
      <c r="BB1813" s="390"/>
    </row>
    <row r="1814" spans="1:54" ht="24.95" customHeight="1">
      <c r="A1814" s="322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28"/>
      <c r="AM1814" s="329"/>
      <c r="AN1814" s="25"/>
      <c r="AO1814" s="24"/>
      <c r="AP1814" s="258"/>
      <c r="AQ1814" s="259"/>
      <c r="AR1814" s="259"/>
      <c r="AS1814" s="259"/>
      <c r="AT1814" s="262"/>
      <c r="AU1814" s="262"/>
      <c r="AV1814" s="262"/>
      <c r="AW1814" s="262"/>
      <c r="AX1814" s="262"/>
      <c r="AY1814" s="262"/>
      <c r="AZ1814" s="262"/>
      <c r="BA1814" s="317"/>
      <c r="BB1814" s="390"/>
    </row>
    <row r="1815" spans="1:54" ht="24.95" customHeight="1">
      <c r="A1815" s="322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28"/>
      <c r="AM1815" s="329"/>
      <c r="AN1815" s="25"/>
      <c r="AO1815" s="24"/>
      <c r="AP1815" s="258"/>
      <c r="AQ1815" s="259"/>
      <c r="AR1815" s="259"/>
      <c r="AS1815" s="259"/>
      <c r="AT1815" s="262"/>
      <c r="AU1815" s="262"/>
      <c r="AV1815" s="262"/>
      <c r="AW1815" s="262"/>
      <c r="AX1815" s="262"/>
      <c r="AY1815" s="262"/>
      <c r="AZ1815" s="262"/>
      <c r="BA1815" s="317"/>
      <c r="BB1815" s="390"/>
    </row>
    <row r="1816" spans="1:54" ht="24.95" customHeight="1">
      <c r="A1816" s="322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28"/>
      <c r="AM1816" s="329"/>
      <c r="AN1816" s="25"/>
      <c r="AO1816" s="24"/>
      <c r="AP1816" s="258"/>
      <c r="AQ1816" s="259"/>
      <c r="AR1816" s="259"/>
      <c r="AS1816" s="259"/>
      <c r="AT1816" s="262"/>
      <c r="AU1816" s="262"/>
      <c r="AV1816" s="262"/>
      <c r="AW1816" s="262"/>
      <c r="AX1816" s="262"/>
      <c r="AY1816" s="262"/>
      <c r="AZ1816" s="262"/>
      <c r="BA1816" s="317"/>
      <c r="BB1816" s="390"/>
    </row>
    <row r="1817" spans="1:54" ht="24.95" customHeight="1">
      <c r="A1817" s="322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28"/>
      <c r="AM1817" s="329"/>
      <c r="AN1817" s="25"/>
      <c r="AO1817" s="24"/>
      <c r="AP1817" s="258"/>
      <c r="AQ1817" s="259"/>
      <c r="AR1817" s="259"/>
      <c r="AS1817" s="259"/>
      <c r="AT1817" s="262"/>
      <c r="AU1817" s="262"/>
      <c r="AV1817" s="262"/>
      <c r="AW1817" s="262"/>
      <c r="AX1817" s="262"/>
      <c r="AY1817" s="262"/>
      <c r="AZ1817" s="262"/>
      <c r="BA1817" s="317"/>
      <c r="BB1817" s="390"/>
    </row>
    <row r="1818" spans="1:54" ht="24.95" customHeight="1">
      <c r="A1818" s="322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28"/>
      <c r="AM1818" s="329"/>
      <c r="AN1818" s="25"/>
      <c r="AO1818" s="24"/>
      <c r="AP1818" s="258"/>
      <c r="AQ1818" s="259"/>
      <c r="AR1818" s="259"/>
      <c r="AS1818" s="259"/>
      <c r="AT1818" s="262"/>
      <c r="AU1818" s="262"/>
      <c r="AV1818" s="262"/>
      <c r="AW1818" s="262"/>
      <c r="AX1818" s="262"/>
      <c r="AY1818" s="262"/>
      <c r="AZ1818" s="262"/>
      <c r="BA1818" s="317"/>
      <c r="BB1818" s="390"/>
    </row>
    <row r="1819" spans="1:54" ht="24.95" customHeight="1">
      <c r="A1819" s="322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28"/>
      <c r="AM1819" s="329"/>
      <c r="AN1819" s="25"/>
      <c r="AO1819" s="24"/>
      <c r="AP1819" s="258"/>
      <c r="AQ1819" s="259"/>
      <c r="AR1819" s="259"/>
      <c r="AS1819" s="259"/>
      <c r="AT1819" s="262"/>
      <c r="AU1819" s="262"/>
      <c r="AV1819" s="262"/>
      <c r="AW1819" s="262"/>
      <c r="AX1819" s="262"/>
      <c r="AY1819" s="262"/>
      <c r="AZ1819" s="262"/>
      <c r="BA1819" s="317"/>
      <c r="BB1819" s="390"/>
    </row>
    <row r="1820" spans="1:54" ht="24.95" customHeight="1">
      <c r="A1820" s="322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28"/>
      <c r="AM1820" s="329"/>
      <c r="AN1820" s="25"/>
      <c r="AO1820" s="24"/>
      <c r="AP1820" s="258"/>
      <c r="AQ1820" s="259"/>
      <c r="AR1820" s="259"/>
      <c r="AS1820" s="259"/>
      <c r="AT1820" s="262"/>
      <c r="AU1820" s="262"/>
      <c r="AV1820" s="262"/>
      <c r="AW1820" s="262"/>
      <c r="AX1820" s="262"/>
      <c r="AY1820" s="262"/>
      <c r="AZ1820" s="262"/>
      <c r="BA1820" s="317"/>
      <c r="BB1820" s="390"/>
    </row>
    <row r="1821" spans="1:54" ht="24.95" customHeight="1">
      <c r="A1821" s="322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28"/>
      <c r="AM1821" s="329"/>
      <c r="AN1821" s="25"/>
      <c r="AO1821" s="24"/>
      <c r="AP1821" s="258"/>
      <c r="AQ1821" s="259"/>
      <c r="AR1821" s="259"/>
      <c r="AS1821" s="259"/>
      <c r="AT1821" s="262"/>
      <c r="AU1821" s="262"/>
      <c r="AV1821" s="262"/>
      <c r="AW1821" s="262"/>
      <c r="AX1821" s="262"/>
      <c r="AY1821" s="262"/>
      <c r="AZ1821" s="262"/>
      <c r="BA1821" s="317"/>
      <c r="BB1821" s="390"/>
    </row>
    <row r="1822" spans="1:54" ht="24.95" customHeight="1">
      <c r="A1822" s="322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28"/>
      <c r="AM1822" s="329"/>
      <c r="AN1822" s="25"/>
      <c r="AO1822" s="24"/>
      <c r="AP1822" s="258"/>
      <c r="AQ1822" s="259"/>
      <c r="AR1822" s="259"/>
      <c r="AS1822" s="259"/>
      <c r="AT1822" s="262"/>
      <c r="AU1822" s="262"/>
      <c r="AV1822" s="262"/>
      <c r="AW1822" s="262"/>
      <c r="AX1822" s="262"/>
      <c r="AY1822" s="262"/>
      <c r="AZ1822" s="262"/>
      <c r="BA1822" s="317"/>
      <c r="BB1822" s="390"/>
    </row>
    <row r="1823" spans="1:54" ht="24.95" customHeight="1">
      <c r="A1823" s="322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28"/>
      <c r="AM1823" s="329"/>
      <c r="AN1823" s="25"/>
      <c r="AO1823" s="24"/>
      <c r="AP1823" s="258"/>
      <c r="AQ1823" s="259"/>
      <c r="AR1823" s="259"/>
      <c r="AS1823" s="259"/>
      <c r="AT1823" s="262"/>
      <c r="AU1823" s="262"/>
      <c r="AV1823" s="262"/>
      <c r="AW1823" s="262"/>
      <c r="AX1823" s="262"/>
      <c r="AY1823" s="262"/>
      <c r="AZ1823" s="262"/>
      <c r="BA1823" s="317"/>
      <c r="BB1823" s="390"/>
    </row>
    <row r="1824" spans="1:54" ht="24.95" customHeight="1">
      <c r="A1824" s="322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28"/>
      <c r="AM1824" s="329"/>
      <c r="AN1824" s="25"/>
      <c r="AO1824" s="24"/>
      <c r="AP1824" s="258"/>
      <c r="AQ1824" s="259"/>
      <c r="AR1824" s="259"/>
      <c r="AS1824" s="259"/>
      <c r="AT1824" s="262"/>
      <c r="AU1824" s="262"/>
      <c r="AV1824" s="262"/>
      <c r="AW1824" s="262"/>
      <c r="AX1824" s="262"/>
      <c r="AY1824" s="262"/>
      <c r="AZ1824" s="262"/>
      <c r="BA1824" s="317"/>
      <c r="BB1824" s="390"/>
    </row>
    <row r="1825" spans="1:54" ht="24.95" customHeight="1">
      <c r="A1825" s="322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28"/>
      <c r="AM1825" s="329"/>
      <c r="AN1825" s="25"/>
      <c r="AO1825" s="24"/>
      <c r="AP1825" s="258"/>
      <c r="AQ1825" s="259"/>
      <c r="AR1825" s="259"/>
      <c r="AS1825" s="259"/>
      <c r="AT1825" s="262"/>
      <c r="AU1825" s="262"/>
      <c r="AV1825" s="262"/>
      <c r="AW1825" s="262"/>
      <c r="AX1825" s="262"/>
      <c r="AY1825" s="262"/>
      <c r="AZ1825" s="262"/>
      <c r="BA1825" s="317"/>
      <c r="BB1825" s="390"/>
    </row>
    <row r="1826" spans="1:54" ht="24.95" customHeight="1">
      <c r="A1826" s="322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28"/>
      <c r="AM1826" s="329"/>
      <c r="AN1826" s="25"/>
      <c r="AO1826" s="24"/>
      <c r="AP1826" s="258"/>
      <c r="AQ1826" s="259"/>
      <c r="AR1826" s="259"/>
      <c r="AS1826" s="259"/>
      <c r="AT1826" s="262"/>
      <c r="AU1826" s="262"/>
      <c r="AV1826" s="262"/>
      <c r="AW1826" s="262"/>
      <c r="AX1826" s="262"/>
      <c r="AY1826" s="262"/>
      <c r="AZ1826" s="262"/>
      <c r="BA1826" s="317"/>
      <c r="BB1826" s="390"/>
    </row>
    <row r="1827" spans="1:54" ht="24.95" customHeight="1">
      <c r="A1827" s="322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28"/>
      <c r="AM1827" s="329"/>
      <c r="AN1827" s="25"/>
      <c r="AO1827" s="24"/>
      <c r="AP1827" s="258"/>
      <c r="AQ1827" s="259"/>
      <c r="AR1827" s="259"/>
      <c r="AS1827" s="259"/>
      <c r="AT1827" s="262"/>
      <c r="AU1827" s="262"/>
      <c r="AV1827" s="262"/>
      <c r="AW1827" s="262"/>
      <c r="AX1827" s="262"/>
      <c r="AY1827" s="262"/>
      <c r="AZ1827" s="262"/>
      <c r="BA1827" s="317"/>
      <c r="BB1827" s="390"/>
    </row>
    <row r="1828" spans="1:54" ht="24.95" customHeight="1">
      <c r="A1828" s="322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28"/>
      <c r="AM1828" s="329"/>
      <c r="AN1828" s="25"/>
      <c r="AO1828" s="24"/>
      <c r="AP1828" s="258"/>
      <c r="AQ1828" s="259"/>
      <c r="AR1828" s="259"/>
      <c r="AS1828" s="259"/>
      <c r="AT1828" s="262"/>
      <c r="AU1828" s="262"/>
      <c r="AV1828" s="262"/>
      <c r="AW1828" s="262"/>
      <c r="AX1828" s="262"/>
      <c r="AY1828" s="262"/>
      <c r="AZ1828" s="262"/>
      <c r="BA1828" s="317"/>
      <c r="BB1828" s="390"/>
    </row>
    <row r="1829" spans="1:54" ht="24.95" customHeight="1">
      <c r="A1829" s="322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28"/>
      <c r="AM1829" s="329"/>
      <c r="AN1829" s="25"/>
      <c r="AO1829" s="24"/>
      <c r="AP1829" s="258"/>
      <c r="AQ1829" s="259"/>
      <c r="AR1829" s="259"/>
      <c r="AS1829" s="259"/>
      <c r="AT1829" s="262"/>
      <c r="AU1829" s="262"/>
      <c r="AV1829" s="262"/>
      <c r="AW1829" s="262"/>
      <c r="AX1829" s="262"/>
      <c r="AY1829" s="262"/>
      <c r="AZ1829" s="262"/>
      <c r="BA1829" s="317"/>
      <c r="BB1829" s="390"/>
    </row>
    <row r="1830" spans="1:54" ht="24.95" customHeight="1">
      <c r="A1830" s="322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28"/>
      <c r="AM1830" s="329"/>
      <c r="AN1830" s="25"/>
      <c r="AO1830" s="24"/>
      <c r="AP1830" s="258"/>
      <c r="AQ1830" s="259"/>
      <c r="AR1830" s="259"/>
      <c r="AS1830" s="259"/>
      <c r="AT1830" s="262"/>
      <c r="AU1830" s="262"/>
      <c r="AV1830" s="262"/>
      <c r="AW1830" s="262"/>
      <c r="AX1830" s="262"/>
      <c r="AY1830" s="262"/>
      <c r="AZ1830" s="262"/>
      <c r="BA1830" s="317"/>
      <c r="BB1830" s="390"/>
    </row>
    <row r="1831" spans="1:54" ht="24.95" customHeight="1">
      <c r="A1831" s="322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28"/>
      <c r="AM1831" s="329"/>
      <c r="AN1831" s="25"/>
      <c r="AO1831" s="24"/>
      <c r="AP1831" s="258"/>
      <c r="AQ1831" s="259"/>
      <c r="AR1831" s="259"/>
      <c r="AS1831" s="259"/>
      <c r="AT1831" s="262"/>
      <c r="AU1831" s="262"/>
      <c r="AV1831" s="262"/>
      <c r="AW1831" s="262"/>
      <c r="AX1831" s="262"/>
      <c r="AY1831" s="262"/>
      <c r="AZ1831" s="262"/>
      <c r="BA1831" s="317"/>
      <c r="BB1831" s="390"/>
    </row>
    <row r="1832" spans="1:54" ht="24.95" customHeight="1">
      <c r="A1832" s="322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28"/>
      <c r="AM1832" s="329"/>
      <c r="AN1832" s="25"/>
      <c r="AO1832" s="24"/>
      <c r="AP1832" s="258"/>
      <c r="AQ1832" s="259"/>
      <c r="AR1832" s="259"/>
      <c r="AS1832" s="259"/>
      <c r="AT1832" s="262"/>
      <c r="AU1832" s="262"/>
      <c r="AV1832" s="262"/>
      <c r="AW1832" s="262"/>
      <c r="AX1832" s="262"/>
      <c r="AY1832" s="262"/>
      <c r="AZ1832" s="262"/>
      <c r="BA1832" s="317"/>
      <c r="BB1832" s="390"/>
    </row>
    <row r="1833" spans="1:54" ht="24.95" customHeight="1">
      <c r="A1833" s="322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28"/>
      <c r="AM1833" s="329"/>
      <c r="AN1833" s="25"/>
      <c r="AO1833" s="24"/>
      <c r="AP1833" s="258"/>
      <c r="AQ1833" s="259"/>
      <c r="AR1833" s="259"/>
      <c r="AS1833" s="259"/>
      <c r="AT1833" s="262"/>
      <c r="AU1833" s="262"/>
      <c r="AV1833" s="262"/>
      <c r="AW1833" s="262"/>
      <c r="AX1833" s="262"/>
      <c r="AY1833" s="262"/>
      <c r="AZ1833" s="262"/>
      <c r="BA1833" s="317"/>
      <c r="BB1833" s="390"/>
    </row>
    <row r="1834" spans="1:54" ht="24.95" customHeight="1">
      <c r="A1834" s="322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28"/>
      <c r="AM1834" s="329"/>
      <c r="AN1834" s="25"/>
      <c r="AO1834" s="24"/>
      <c r="AP1834" s="258"/>
      <c r="AQ1834" s="259"/>
      <c r="AR1834" s="259"/>
      <c r="AS1834" s="259"/>
      <c r="AT1834" s="262"/>
      <c r="AU1834" s="262"/>
      <c r="AV1834" s="262"/>
      <c r="AW1834" s="262"/>
      <c r="AX1834" s="262"/>
      <c r="AY1834" s="262"/>
      <c r="AZ1834" s="262"/>
      <c r="BA1834" s="317"/>
      <c r="BB1834" s="390"/>
    </row>
    <row r="1835" spans="1:54" ht="24.95" customHeight="1">
      <c r="A1835" s="322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28"/>
      <c r="AM1835" s="329"/>
      <c r="AN1835" s="25"/>
      <c r="AO1835" s="24"/>
      <c r="AP1835" s="258"/>
      <c r="AQ1835" s="259"/>
      <c r="AR1835" s="259"/>
      <c r="AS1835" s="259"/>
      <c r="AT1835" s="262"/>
      <c r="AU1835" s="262"/>
      <c r="AV1835" s="262"/>
      <c r="AW1835" s="262"/>
      <c r="AX1835" s="262"/>
      <c r="AY1835" s="262"/>
      <c r="AZ1835" s="262"/>
      <c r="BA1835" s="317"/>
      <c r="BB1835" s="390"/>
    </row>
    <row r="1836" spans="1:54" ht="24.95" customHeight="1">
      <c r="A1836" s="322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28"/>
      <c r="AM1836" s="329"/>
      <c r="AN1836" s="25"/>
      <c r="AO1836" s="24"/>
      <c r="AP1836" s="258"/>
      <c r="AQ1836" s="259"/>
      <c r="AR1836" s="259"/>
      <c r="AS1836" s="259"/>
      <c r="AT1836" s="262"/>
      <c r="AU1836" s="262"/>
      <c r="AV1836" s="262"/>
      <c r="AW1836" s="262"/>
      <c r="AX1836" s="262"/>
      <c r="AY1836" s="262"/>
      <c r="AZ1836" s="262"/>
      <c r="BA1836" s="317"/>
      <c r="BB1836" s="390"/>
    </row>
    <row r="1837" spans="1:54" ht="24.95" customHeight="1">
      <c r="A1837" s="322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28"/>
      <c r="AM1837" s="329"/>
      <c r="AN1837" s="25"/>
      <c r="AO1837" s="24"/>
      <c r="AP1837" s="258"/>
      <c r="AQ1837" s="259"/>
      <c r="AR1837" s="259"/>
      <c r="AS1837" s="259"/>
      <c r="AT1837" s="262"/>
      <c r="AU1837" s="262"/>
      <c r="AV1837" s="262"/>
      <c r="AW1837" s="262"/>
      <c r="AX1837" s="262"/>
      <c r="AY1837" s="262"/>
      <c r="AZ1837" s="262"/>
      <c r="BA1837" s="317"/>
      <c r="BB1837" s="390"/>
    </row>
    <row r="1838" spans="1:54" ht="24.95" customHeight="1">
      <c r="A1838" s="322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28"/>
      <c r="AM1838" s="329"/>
      <c r="AN1838" s="25"/>
      <c r="AO1838" s="24"/>
      <c r="AP1838" s="258"/>
      <c r="AQ1838" s="259"/>
      <c r="AR1838" s="259"/>
      <c r="AS1838" s="259"/>
      <c r="AT1838" s="262"/>
      <c r="AU1838" s="262"/>
      <c r="AV1838" s="262"/>
      <c r="AW1838" s="262"/>
      <c r="AX1838" s="262"/>
      <c r="AY1838" s="262"/>
      <c r="AZ1838" s="262"/>
      <c r="BA1838" s="317"/>
      <c r="BB1838" s="390"/>
    </row>
    <row r="1839" spans="1:54" ht="24.95" customHeight="1">
      <c r="A1839" s="322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28"/>
      <c r="AM1839" s="329"/>
      <c r="AN1839" s="25"/>
      <c r="AO1839" s="24"/>
      <c r="AP1839" s="258"/>
      <c r="AQ1839" s="259"/>
      <c r="AR1839" s="259"/>
      <c r="AS1839" s="259"/>
      <c r="AT1839" s="262"/>
      <c r="AU1839" s="262"/>
      <c r="AV1839" s="262"/>
      <c r="AW1839" s="262"/>
      <c r="AX1839" s="262"/>
      <c r="AY1839" s="262"/>
      <c r="AZ1839" s="262"/>
      <c r="BA1839" s="317"/>
      <c r="BB1839" s="390"/>
    </row>
    <row r="1840" spans="1:54" ht="24.95" customHeight="1">
      <c r="A1840" s="322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28"/>
      <c r="AM1840" s="329"/>
      <c r="AN1840" s="25"/>
      <c r="AO1840" s="24"/>
      <c r="AP1840" s="258"/>
      <c r="AQ1840" s="259"/>
      <c r="AR1840" s="259"/>
      <c r="AS1840" s="259"/>
      <c r="AT1840" s="262"/>
      <c r="AU1840" s="262"/>
      <c r="AV1840" s="262"/>
      <c r="AW1840" s="262"/>
      <c r="AX1840" s="262"/>
      <c r="AY1840" s="262"/>
      <c r="AZ1840" s="262"/>
      <c r="BA1840" s="317"/>
      <c r="BB1840" s="390"/>
    </row>
    <row r="1841" spans="1:54" ht="24.95" customHeight="1">
      <c r="A1841" s="322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28"/>
      <c r="AM1841" s="329"/>
      <c r="AN1841" s="25"/>
      <c r="AO1841" s="24"/>
      <c r="AP1841" s="258"/>
      <c r="AQ1841" s="259"/>
      <c r="AR1841" s="259"/>
      <c r="AS1841" s="259"/>
      <c r="AT1841" s="262"/>
      <c r="AU1841" s="262"/>
      <c r="AV1841" s="262"/>
      <c r="AW1841" s="262"/>
      <c r="AX1841" s="262"/>
      <c r="AY1841" s="262"/>
      <c r="AZ1841" s="262"/>
      <c r="BA1841" s="317"/>
      <c r="BB1841" s="390"/>
    </row>
    <row r="1842" spans="1:54" ht="24.95" customHeight="1">
      <c r="A1842" s="322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28"/>
      <c r="AM1842" s="329"/>
      <c r="AN1842" s="25"/>
      <c r="AO1842" s="24"/>
      <c r="AP1842" s="258"/>
      <c r="AQ1842" s="259"/>
      <c r="AR1842" s="259"/>
      <c r="AS1842" s="259"/>
      <c r="AT1842" s="262"/>
      <c r="AU1842" s="262"/>
      <c r="AV1842" s="262"/>
      <c r="AW1842" s="262"/>
      <c r="AX1842" s="262"/>
      <c r="AY1842" s="262"/>
      <c r="AZ1842" s="262"/>
      <c r="BA1842" s="317"/>
      <c r="BB1842" s="390"/>
    </row>
    <row r="1843" spans="1:54" ht="24.95" customHeight="1">
      <c r="A1843" s="322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28"/>
      <c r="AM1843" s="329"/>
      <c r="AN1843" s="25"/>
      <c r="AO1843" s="24"/>
      <c r="AP1843" s="258"/>
      <c r="AQ1843" s="259"/>
      <c r="AR1843" s="259"/>
      <c r="AS1843" s="259"/>
      <c r="AT1843" s="262"/>
      <c r="AU1843" s="262"/>
      <c r="AV1843" s="262"/>
      <c r="AW1843" s="262"/>
      <c r="AX1843" s="262"/>
      <c r="AY1843" s="262"/>
      <c r="AZ1843" s="262"/>
      <c r="BA1843" s="317"/>
      <c r="BB1843" s="390"/>
    </row>
    <row r="1844" spans="1:54" ht="24.95" customHeight="1">
      <c r="A1844" s="322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28"/>
      <c r="AM1844" s="329"/>
      <c r="AN1844" s="25"/>
      <c r="AO1844" s="24"/>
      <c r="AP1844" s="258"/>
      <c r="AQ1844" s="259"/>
      <c r="AR1844" s="259"/>
      <c r="AS1844" s="259"/>
      <c r="AT1844" s="262"/>
      <c r="AU1844" s="262"/>
      <c r="AV1844" s="262"/>
      <c r="AW1844" s="262"/>
      <c r="AX1844" s="262"/>
      <c r="AY1844" s="262"/>
      <c r="AZ1844" s="262"/>
      <c r="BA1844" s="317"/>
      <c r="BB1844" s="390"/>
    </row>
    <row r="1845" spans="1:54" ht="24.95" customHeight="1">
      <c r="A1845" s="322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28"/>
      <c r="AM1845" s="329"/>
      <c r="AN1845" s="25"/>
      <c r="AO1845" s="24"/>
      <c r="AP1845" s="258"/>
      <c r="AQ1845" s="259"/>
      <c r="AR1845" s="259"/>
      <c r="AS1845" s="259"/>
      <c r="AT1845" s="262"/>
      <c r="AU1845" s="262"/>
      <c r="AV1845" s="262"/>
      <c r="AW1845" s="262"/>
      <c r="AX1845" s="262"/>
      <c r="AY1845" s="262"/>
      <c r="AZ1845" s="262"/>
      <c r="BA1845" s="317"/>
      <c r="BB1845" s="390"/>
    </row>
    <row r="1846" spans="1:54" ht="24.95" customHeight="1">
      <c r="A1846" s="322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28"/>
      <c r="AM1846" s="329"/>
      <c r="AN1846" s="25"/>
      <c r="AO1846" s="24"/>
      <c r="AP1846" s="258"/>
      <c r="AQ1846" s="259"/>
      <c r="AR1846" s="259"/>
      <c r="AS1846" s="259"/>
      <c r="AT1846" s="262"/>
      <c r="AU1846" s="262"/>
      <c r="AV1846" s="262"/>
      <c r="AW1846" s="262"/>
      <c r="AX1846" s="262"/>
      <c r="AY1846" s="262"/>
      <c r="AZ1846" s="262"/>
      <c r="BA1846" s="317"/>
      <c r="BB1846" s="390"/>
    </row>
    <row r="1847" spans="1:54" ht="24.95" customHeight="1">
      <c r="A1847" s="322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28"/>
      <c r="AM1847" s="329"/>
      <c r="AN1847" s="25"/>
      <c r="AO1847" s="24"/>
      <c r="AP1847" s="258"/>
      <c r="AQ1847" s="259"/>
      <c r="AR1847" s="259"/>
      <c r="AS1847" s="259"/>
      <c r="AT1847" s="262"/>
      <c r="AU1847" s="262"/>
      <c r="AV1847" s="262"/>
      <c r="AW1847" s="262"/>
      <c r="AX1847" s="262"/>
      <c r="AY1847" s="262"/>
      <c r="AZ1847" s="262"/>
      <c r="BA1847" s="317"/>
      <c r="BB1847" s="390"/>
    </row>
    <row r="1848" spans="1:54" ht="24.95" customHeight="1">
      <c r="A1848" s="322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28"/>
      <c r="AM1848" s="329"/>
      <c r="AN1848" s="25"/>
      <c r="AO1848" s="24"/>
      <c r="AP1848" s="258"/>
      <c r="AQ1848" s="259"/>
      <c r="AR1848" s="259"/>
      <c r="AS1848" s="259"/>
      <c r="AT1848" s="262"/>
      <c r="AU1848" s="262"/>
      <c r="AV1848" s="262"/>
      <c r="AW1848" s="262"/>
      <c r="AX1848" s="262"/>
      <c r="AY1848" s="262"/>
      <c r="AZ1848" s="262"/>
      <c r="BA1848" s="317"/>
      <c r="BB1848" s="390"/>
    </row>
    <row r="1849" spans="1:54" ht="24.95" customHeight="1">
      <c r="A1849" s="322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28"/>
      <c r="AM1849" s="329"/>
      <c r="AN1849" s="25"/>
      <c r="AO1849" s="24"/>
      <c r="AP1849" s="258"/>
      <c r="AQ1849" s="259"/>
      <c r="AR1849" s="259"/>
      <c r="AS1849" s="259"/>
      <c r="AT1849" s="262"/>
      <c r="AU1849" s="262"/>
      <c r="AV1849" s="262"/>
      <c r="AW1849" s="262"/>
      <c r="AX1849" s="262"/>
      <c r="AY1849" s="262"/>
      <c r="AZ1849" s="262"/>
      <c r="BA1849" s="317"/>
      <c r="BB1849" s="390"/>
    </row>
    <row r="1850" spans="1:54" ht="24.95" customHeight="1">
      <c r="A1850" s="322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28"/>
      <c r="AM1850" s="329"/>
      <c r="AN1850" s="25"/>
      <c r="AO1850" s="24"/>
      <c r="AP1850" s="258"/>
      <c r="AQ1850" s="259"/>
      <c r="AR1850" s="259"/>
      <c r="AS1850" s="259"/>
      <c r="AT1850" s="262"/>
      <c r="AU1850" s="262"/>
      <c r="AV1850" s="262"/>
      <c r="AW1850" s="262"/>
      <c r="AX1850" s="262"/>
      <c r="AY1850" s="262"/>
      <c r="AZ1850" s="262"/>
      <c r="BA1850" s="317"/>
      <c r="BB1850" s="390"/>
    </row>
    <row r="1851" spans="1:54" ht="24.95" customHeight="1">
      <c r="A1851" s="322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28"/>
      <c r="AM1851" s="329"/>
      <c r="AN1851" s="25"/>
      <c r="AO1851" s="24"/>
      <c r="AP1851" s="258"/>
      <c r="AQ1851" s="259"/>
      <c r="AR1851" s="259"/>
      <c r="AS1851" s="259"/>
      <c r="AT1851" s="262"/>
      <c r="AU1851" s="262"/>
      <c r="AV1851" s="262"/>
      <c r="AW1851" s="262"/>
      <c r="AX1851" s="262"/>
      <c r="AY1851" s="262"/>
      <c r="AZ1851" s="262"/>
      <c r="BA1851" s="317"/>
      <c r="BB1851" s="390"/>
    </row>
    <row r="1852" spans="1:54" ht="24.95" customHeight="1">
      <c r="A1852" s="322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28"/>
      <c r="AM1852" s="329"/>
      <c r="AN1852" s="25"/>
      <c r="AO1852" s="24"/>
      <c r="AP1852" s="258"/>
      <c r="AQ1852" s="259"/>
      <c r="AR1852" s="259"/>
      <c r="AS1852" s="259"/>
      <c r="AT1852" s="262"/>
      <c r="AU1852" s="262"/>
      <c r="AV1852" s="262"/>
      <c r="AW1852" s="262"/>
      <c r="AX1852" s="262"/>
      <c r="AY1852" s="262"/>
      <c r="AZ1852" s="262"/>
      <c r="BA1852" s="317"/>
      <c r="BB1852" s="390"/>
    </row>
    <row r="1853" spans="1:54" ht="24.95" customHeight="1">
      <c r="A1853" s="322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28"/>
      <c r="AM1853" s="329"/>
      <c r="AN1853" s="25"/>
      <c r="AO1853" s="24"/>
      <c r="AP1853" s="258"/>
      <c r="AQ1853" s="259"/>
      <c r="AR1853" s="259"/>
      <c r="AS1853" s="259"/>
      <c r="AT1853" s="262"/>
      <c r="AU1853" s="262"/>
      <c r="AV1853" s="262"/>
      <c r="AW1853" s="262"/>
      <c r="AX1853" s="262"/>
      <c r="AY1853" s="262"/>
      <c r="AZ1853" s="262"/>
      <c r="BA1853" s="317"/>
      <c r="BB1853" s="390"/>
    </row>
    <row r="1854" spans="1:54" ht="24.95" customHeight="1">
      <c r="A1854" s="322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28"/>
      <c r="AM1854" s="329"/>
      <c r="AN1854" s="25"/>
      <c r="AO1854" s="24"/>
      <c r="AP1854" s="258"/>
      <c r="AQ1854" s="259"/>
      <c r="AR1854" s="259"/>
      <c r="AS1854" s="259"/>
      <c r="AT1854" s="262"/>
      <c r="AU1854" s="262"/>
      <c r="AV1854" s="262"/>
      <c r="AW1854" s="262"/>
      <c r="AX1854" s="262"/>
      <c r="AY1854" s="262"/>
      <c r="AZ1854" s="262"/>
      <c r="BA1854" s="317"/>
      <c r="BB1854" s="390"/>
    </row>
    <row r="1855" spans="1:54" ht="24.95" customHeight="1">
      <c r="A1855" s="322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28"/>
      <c r="AM1855" s="329"/>
      <c r="AN1855" s="25"/>
      <c r="AO1855" s="24"/>
      <c r="AP1855" s="258"/>
      <c r="AQ1855" s="259"/>
      <c r="AR1855" s="259"/>
      <c r="AS1855" s="259"/>
      <c r="AT1855" s="262"/>
      <c r="AU1855" s="262"/>
      <c r="AV1855" s="262"/>
      <c r="AW1855" s="262"/>
      <c r="AX1855" s="262"/>
      <c r="AY1855" s="262"/>
      <c r="AZ1855" s="262"/>
      <c r="BA1855" s="317"/>
      <c r="BB1855" s="390"/>
    </row>
    <row r="1856" spans="1:54" ht="24.95" customHeight="1">
      <c r="A1856" s="322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28"/>
      <c r="AM1856" s="329"/>
      <c r="AN1856" s="25"/>
      <c r="AO1856" s="24"/>
      <c r="AP1856" s="258"/>
      <c r="AQ1856" s="259"/>
      <c r="AR1856" s="259"/>
      <c r="AS1856" s="259"/>
      <c r="AT1856" s="262"/>
      <c r="AU1856" s="262"/>
      <c r="AV1856" s="262"/>
      <c r="AW1856" s="262"/>
      <c r="AX1856" s="262"/>
      <c r="AY1856" s="262"/>
      <c r="AZ1856" s="262"/>
      <c r="BA1856" s="317"/>
      <c r="BB1856" s="390"/>
    </row>
    <row r="1857" spans="1:54" ht="24.95" customHeight="1">
      <c r="A1857" s="322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28"/>
      <c r="AM1857" s="329"/>
      <c r="AN1857" s="25"/>
      <c r="AO1857" s="24"/>
      <c r="AP1857" s="258"/>
      <c r="AQ1857" s="259"/>
      <c r="AR1857" s="259"/>
      <c r="AS1857" s="259"/>
      <c r="AT1857" s="262"/>
      <c r="AU1857" s="262"/>
      <c r="AV1857" s="262"/>
      <c r="AW1857" s="262"/>
      <c r="AX1857" s="262"/>
      <c r="AY1857" s="262"/>
      <c r="AZ1857" s="262"/>
      <c r="BA1857" s="317"/>
      <c r="BB1857" s="390"/>
    </row>
    <row r="1858" spans="1:54" ht="24.95" customHeight="1">
      <c r="A1858" s="322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28"/>
      <c r="AM1858" s="329"/>
      <c r="AN1858" s="25"/>
      <c r="AO1858" s="24"/>
      <c r="AP1858" s="258"/>
      <c r="AQ1858" s="259"/>
      <c r="AR1858" s="259"/>
      <c r="AS1858" s="259"/>
      <c r="AT1858" s="262"/>
      <c r="AU1858" s="262"/>
      <c r="AV1858" s="262"/>
      <c r="AW1858" s="262"/>
      <c r="AX1858" s="262"/>
      <c r="AY1858" s="262"/>
      <c r="AZ1858" s="262"/>
      <c r="BA1858" s="317"/>
      <c r="BB1858" s="390"/>
    </row>
    <row r="1859" spans="1:54" ht="24.95" customHeight="1">
      <c r="A1859" s="322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28"/>
      <c r="AM1859" s="329"/>
      <c r="AN1859" s="25"/>
      <c r="AO1859" s="24"/>
      <c r="AP1859" s="258"/>
      <c r="AQ1859" s="259"/>
      <c r="AR1859" s="259"/>
      <c r="AS1859" s="259"/>
      <c r="AT1859" s="262"/>
      <c r="AU1859" s="262"/>
      <c r="AV1859" s="262"/>
      <c r="AW1859" s="262"/>
      <c r="AX1859" s="262"/>
      <c r="AY1859" s="262"/>
      <c r="AZ1859" s="262"/>
      <c r="BA1859" s="317"/>
      <c r="BB1859" s="390"/>
    </row>
    <row r="1860" spans="1:54" ht="24.95" customHeight="1">
      <c r="A1860" s="322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28"/>
      <c r="AM1860" s="329"/>
      <c r="AN1860" s="25"/>
      <c r="AO1860" s="24"/>
      <c r="AP1860" s="258"/>
      <c r="AQ1860" s="259"/>
      <c r="AR1860" s="259"/>
      <c r="AS1860" s="259"/>
      <c r="AT1860" s="262"/>
      <c r="AU1860" s="262"/>
      <c r="AV1860" s="262"/>
      <c r="AW1860" s="262"/>
      <c r="AX1860" s="262"/>
      <c r="AY1860" s="262"/>
      <c r="AZ1860" s="262"/>
      <c r="BA1860" s="317"/>
      <c r="BB1860" s="390"/>
    </row>
    <row r="1861" spans="1:54" ht="24.95" customHeight="1">
      <c r="A1861" s="322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28"/>
      <c r="AM1861" s="329"/>
      <c r="AN1861" s="25"/>
      <c r="AO1861" s="24"/>
      <c r="AP1861" s="258"/>
      <c r="AQ1861" s="259"/>
      <c r="AR1861" s="259"/>
      <c r="AS1861" s="259"/>
      <c r="AT1861" s="262"/>
      <c r="AU1861" s="262"/>
      <c r="AV1861" s="262"/>
      <c r="AW1861" s="262"/>
      <c r="AX1861" s="262"/>
      <c r="AY1861" s="262"/>
      <c r="AZ1861" s="262"/>
      <c r="BA1861" s="317"/>
      <c r="BB1861" s="390"/>
    </row>
    <row r="1862" spans="1:54" ht="24.95" customHeight="1">
      <c r="A1862" s="322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28"/>
      <c r="AM1862" s="329"/>
      <c r="AN1862" s="25"/>
      <c r="AO1862" s="24"/>
      <c r="AP1862" s="258"/>
      <c r="AQ1862" s="259"/>
      <c r="AR1862" s="259"/>
      <c r="AS1862" s="259"/>
      <c r="AT1862" s="262"/>
      <c r="AU1862" s="262"/>
      <c r="AV1862" s="262"/>
      <c r="AW1862" s="262"/>
      <c r="AX1862" s="262"/>
      <c r="AY1862" s="262"/>
      <c r="AZ1862" s="262"/>
      <c r="BA1862" s="317"/>
      <c r="BB1862" s="390"/>
    </row>
    <row r="1863" spans="1:54" ht="24.95" customHeight="1">
      <c r="A1863" s="322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28"/>
      <c r="AM1863" s="329"/>
      <c r="AN1863" s="25"/>
      <c r="AO1863" s="24"/>
      <c r="AP1863" s="258"/>
      <c r="AQ1863" s="259"/>
      <c r="AR1863" s="259"/>
      <c r="AS1863" s="259"/>
      <c r="AT1863" s="262"/>
      <c r="AU1863" s="262"/>
      <c r="AV1863" s="262"/>
      <c r="AW1863" s="262"/>
      <c r="AX1863" s="262"/>
      <c r="AY1863" s="262"/>
      <c r="AZ1863" s="262"/>
      <c r="BA1863" s="317"/>
      <c r="BB1863" s="390"/>
    </row>
    <row r="1864" spans="1:54" ht="24.95" customHeight="1">
      <c r="A1864" s="322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28"/>
      <c r="AM1864" s="329"/>
      <c r="AN1864" s="25"/>
      <c r="AO1864" s="24"/>
      <c r="AP1864" s="258"/>
      <c r="AQ1864" s="259"/>
      <c r="AR1864" s="259"/>
      <c r="AS1864" s="259"/>
      <c r="AT1864" s="262"/>
      <c r="AU1864" s="262"/>
      <c r="AV1864" s="262"/>
      <c r="AW1864" s="262"/>
      <c r="AX1864" s="262"/>
      <c r="AY1864" s="262"/>
      <c r="AZ1864" s="262"/>
      <c r="BA1864" s="317"/>
      <c r="BB1864" s="390"/>
    </row>
    <row r="1865" spans="1:54" ht="24.95" customHeight="1">
      <c r="A1865" s="322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28"/>
      <c r="AM1865" s="329"/>
      <c r="AN1865" s="25"/>
      <c r="AO1865" s="24"/>
      <c r="AP1865" s="258"/>
      <c r="AQ1865" s="259"/>
      <c r="AR1865" s="259"/>
      <c r="AS1865" s="259"/>
      <c r="AT1865" s="262"/>
      <c r="AU1865" s="262"/>
      <c r="AV1865" s="262"/>
      <c r="AW1865" s="262"/>
      <c r="AX1865" s="262"/>
      <c r="AY1865" s="262"/>
      <c r="AZ1865" s="262"/>
      <c r="BA1865" s="317"/>
      <c r="BB1865" s="390"/>
    </row>
    <row r="1866" spans="1:54" ht="24.95" customHeight="1">
      <c r="A1866" s="322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28"/>
      <c r="AM1866" s="329"/>
      <c r="AN1866" s="25"/>
      <c r="AO1866" s="24"/>
      <c r="AP1866" s="258"/>
      <c r="AQ1866" s="259"/>
      <c r="AR1866" s="259"/>
      <c r="AS1866" s="259"/>
      <c r="AT1866" s="262"/>
      <c r="AU1866" s="262"/>
      <c r="AV1866" s="262"/>
      <c r="AW1866" s="262"/>
      <c r="AX1866" s="262"/>
      <c r="AY1866" s="262"/>
      <c r="AZ1866" s="262"/>
      <c r="BA1866" s="317"/>
      <c r="BB1866" s="390"/>
    </row>
    <row r="1867" spans="1:54" ht="24.95" customHeight="1">
      <c r="A1867" s="322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28"/>
      <c r="AM1867" s="329"/>
      <c r="AN1867" s="25"/>
      <c r="AO1867" s="24"/>
      <c r="AP1867" s="258"/>
      <c r="AQ1867" s="259"/>
      <c r="AR1867" s="259"/>
      <c r="AS1867" s="259"/>
      <c r="AT1867" s="262"/>
      <c r="AU1867" s="262"/>
      <c r="AV1867" s="262"/>
      <c r="AW1867" s="262"/>
      <c r="AX1867" s="262"/>
      <c r="AY1867" s="262"/>
      <c r="AZ1867" s="262"/>
      <c r="BA1867" s="317"/>
      <c r="BB1867" s="390"/>
    </row>
    <row r="1868" spans="1:54" ht="24.95" customHeight="1">
      <c r="A1868" s="322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28"/>
      <c r="AM1868" s="329"/>
      <c r="AN1868" s="25"/>
      <c r="AO1868" s="24"/>
      <c r="AP1868" s="258"/>
      <c r="AQ1868" s="259"/>
      <c r="AR1868" s="259"/>
      <c r="AS1868" s="259"/>
      <c r="AT1868" s="262"/>
      <c r="AU1868" s="262"/>
      <c r="AV1868" s="262"/>
      <c r="AW1868" s="262"/>
      <c r="AX1868" s="262"/>
      <c r="AY1868" s="262"/>
      <c r="AZ1868" s="262"/>
      <c r="BA1868" s="317"/>
      <c r="BB1868" s="390"/>
    </row>
    <row r="1869" spans="1:54" ht="24.95" customHeight="1">
      <c r="A1869" s="322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28"/>
      <c r="AM1869" s="329"/>
      <c r="AN1869" s="25"/>
      <c r="AO1869" s="24"/>
      <c r="AP1869" s="258"/>
      <c r="AQ1869" s="259"/>
      <c r="AR1869" s="259"/>
      <c r="AS1869" s="259"/>
      <c r="AT1869" s="262"/>
      <c r="AU1869" s="262"/>
      <c r="AV1869" s="262"/>
      <c r="AW1869" s="262"/>
      <c r="AX1869" s="262"/>
      <c r="AY1869" s="262"/>
      <c r="AZ1869" s="262"/>
      <c r="BA1869" s="317"/>
      <c r="BB1869" s="390"/>
    </row>
    <row r="1870" spans="1:54" ht="24.95" customHeight="1">
      <c r="A1870" s="322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28"/>
      <c r="AM1870" s="329"/>
      <c r="AN1870" s="25"/>
      <c r="AO1870" s="24"/>
      <c r="AP1870" s="258"/>
      <c r="AQ1870" s="259"/>
      <c r="AR1870" s="259"/>
      <c r="AS1870" s="259"/>
      <c r="AT1870" s="262"/>
      <c r="AU1870" s="262"/>
      <c r="AV1870" s="262"/>
      <c r="AW1870" s="262"/>
      <c r="AX1870" s="262"/>
      <c r="AY1870" s="262"/>
      <c r="AZ1870" s="262"/>
      <c r="BA1870" s="317"/>
      <c r="BB1870" s="390"/>
    </row>
    <row r="1871" spans="1:54" ht="24.95" customHeight="1">
      <c r="A1871" s="322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28"/>
      <c r="AM1871" s="329"/>
      <c r="AN1871" s="25"/>
      <c r="AO1871" s="24"/>
      <c r="AP1871" s="258"/>
      <c r="AQ1871" s="259"/>
      <c r="AR1871" s="259"/>
      <c r="AS1871" s="259"/>
      <c r="AT1871" s="262"/>
      <c r="AU1871" s="262"/>
      <c r="AV1871" s="262"/>
      <c r="AW1871" s="262"/>
      <c r="AX1871" s="262"/>
      <c r="AY1871" s="262"/>
      <c r="AZ1871" s="262"/>
      <c r="BA1871" s="317"/>
      <c r="BB1871" s="390"/>
    </row>
    <row r="1872" spans="1:54" ht="24.95" customHeight="1">
      <c r="A1872" s="322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28"/>
      <c r="AM1872" s="329"/>
      <c r="AN1872" s="25"/>
      <c r="AO1872" s="24"/>
      <c r="AP1872" s="258"/>
      <c r="AQ1872" s="259"/>
      <c r="AR1872" s="259"/>
      <c r="AS1872" s="259"/>
      <c r="AT1872" s="262"/>
      <c r="AU1872" s="262"/>
      <c r="AV1872" s="262"/>
      <c r="AW1872" s="262"/>
      <c r="AX1872" s="262"/>
      <c r="AY1872" s="262"/>
      <c r="AZ1872" s="262"/>
      <c r="BA1872" s="317"/>
      <c r="BB1872" s="390"/>
    </row>
    <row r="1873" spans="1:54" ht="24.95" customHeight="1">
      <c r="A1873" s="322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28"/>
      <c r="AM1873" s="329"/>
      <c r="AN1873" s="25"/>
      <c r="AO1873" s="24"/>
      <c r="AP1873" s="258"/>
      <c r="AQ1873" s="259"/>
      <c r="AR1873" s="259"/>
      <c r="AS1873" s="259"/>
      <c r="AT1873" s="262"/>
      <c r="AU1873" s="262"/>
      <c r="AV1873" s="262"/>
      <c r="AW1873" s="262"/>
      <c r="AX1873" s="262"/>
      <c r="AY1873" s="262"/>
      <c r="AZ1873" s="262"/>
      <c r="BA1873" s="317"/>
      <c r="BB1873" s="390"/>
    </row>
    <row r="1874" spans="1:54" ht="24.95" customHeight="1">
      <c r="A1874" s="322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28"/>
      <c r="AM1874" s="329"/>
      <c r="AN1874" s="25"/>
      <c r="AO1874" s="24"/>
      <c r="AP1874" s="258"/>
      <c r="AQ1874" s="259"/>
      <c r="AR1874" s="259"/>
      <c r="AS1874" s="259"/>
      <c r="AT1874" s="262"/>
      <c r="AU1874" s="262"/>
      <c r="AV1874" s="262"/>
      <c r="AW1874" s="262"/>
      <c r="AX1874" s="262"/>
      <c r="AY1874" s="262"/>
      <c r="AZ1874" s="262"/>
      <c r="BA1874" s="317"/>
      <c r="BB1874" s="390"/>
    </row>
    <row r="1875" spans="1:54" ht="24.95" customHeight="1">
      <c r="A1875" s="322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28"/>
      <c r="AM1875" s="329"/>
      <c r="AN1875" s="25"/>
      <c r="AO1875" s="24"/>
      <c r="AP1875" s="258"/>
      <c r="AQ1875" s="259"/>
      <c r="AR1875" s="259"/>
      <c r="AS1875" s="259"/>
      <c r="AT1875" s="262"/>
      <c r="AU1875" s="262"/>
      <c r="AV1875" s="262"/>
      <c r="AW1875" s="262"/>
      <c r="AX1875" s="262"/>
      <c r="AY1875" s="262"/>
      <c r="AZ1875" s="262"/>
      <c r="BA1875" s="317"/>
      <c r="BB1875" s="390"/>
    </row>
    <row r="1876" spans="1:54" ht="24.95" customHeight="1">
      <c r="A1876" s="322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28"/>
      <c r="AM1876" s="329"/>
      <c r="AN1876" s="25"/>
      <c r="AO1876" s="24"/>
      <c r="AP1876" s="258"/>
      <c r="AQ1876" s="259"/>
      <c r="AR1876" s="259"/>
      <c r="AS1876" s="259"/>
      <c r="AT1876" s="262"/>
      <c r="AU1876" s="262"/>
      <c r="AV1876" s="262"/>
      <c r="AW1876" s="262"/>
      <c r="AX1876" s="262"/>
      <c r="AY1876" s="262"/>
      <c r="AZ1876" s="262"/>
      <c r="BA1876" s="317"/>
      <c r="BB1876" s="390"/>
    </row>
    <row r="1877" spans="1:54" ht="24.95" customHeight="1">
      <c r="A1877" s="322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28"/>
      <c r="AM1877" s="329"/>
      <c r="AN1877" s="25"/>
      <c r="AO1877" s="24"/>
      <c r="AP1877" s="258"/>
      <c r="AQ1877" s="259"/>
      <c r="AR1877" s="259"/>
      <c r="AS1877" s="259"/>
      <c r="AT1877" s="262"/>
      <c r="AU1877" s="262"/>
      <c r="AV1877" s="262"/>
      <c r="AW1877" s="262"/>
      <c r="AX1877" s="262"/>
      <c r="AY1877" s="262"/>
      <c r="AZ1877" s="262"/>
      <c r="BA1877" s="317"/>
      <c r="BB1877" s="390"/>
    </row>
    <row r="1878" spans="1:54" ht="24.95" customHeight="1">
      <c r="A1878" s="322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28"/>
      <c r="AM1878" s="329"/>
      <c r="AN1878" s="25"/>
      <c r="AO1878" s="24"/>
      <c r="AP1878" s="258"/>
      <c r="AQ1878" s="259"/>
      <c r="AR1878" s="259"/>
      <c r="AS1878" s="259"/>
      <c r="AT1878" s="262"/>
      <c r="AU1878" s="262"/>
      <c r="AV1878" s="262"/>
      <c r="AW1878" s="262"/>
      <c r="AX1878" s="262"/>
      <c r="AY1878" s="262"/>
      <c r="AZ1878" s="262"/>
      <c r="BA1878" s="317"/>
      <c r="BB1878" s="390"/>
    </row>
    <row r="1879" spans="1:54" ht="24.95" customHeight="1">
      <c r="A1879" s="322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28"/>
      <c r="AM1879" s="329"/>
      <c r="AN1879" s="25"/>
      <c r="AO1879" s="24"/>
      <c r="AP1879" s="258"/>
      <c r="AQ1879" s="259"/>
      <c r="AR1879" s="259"/>
      <c r="AS1879" s="259"/>
      <c r="AT1879" s="262"/>
      <c r="AU1879" s="262"/>
      <c r="AV1879" s="262"/>
      <c r="AW1879" s="262"/>
      <c r="AX1879" s="262"/>
      <c r="AY1879" s="262"/>
      <c r="AZ1879" s="262"/>
      <c r="BA1879" s="317"/>
      <c r="BB1879" s="390"/>
    </row>
    <row r="1880" spans="1:54" ht="24.95" customHeight="1">
      <c r="A1880" s="322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28"/>
      <c r="AM1880" s="329"/>
      <c r="AN1880" s="25"/>
      <c r="AO1880" s="24"/>
      <c r="AP1880" s="258"/>
      <c r="AQ1880" s="259"/>
      <c r="AR1880" s="259"/>
      <c r="AS1880" s="259"/>
      <c r="AT1880" s="262"/>
      <c r="AU1880" s="262"/>
      <c r="AV1880" s="262"/>
      <c r="AW1880" s="262"/>
      <c r="AX1880" s="262"/>
      <c r="AY1880" s="262"/>
      <c r="AZ1880" s="262"/>
      <c r="BA1880" s="317"/>
      <c r="BB1880" s="390"/>
    </row>
    <row r="1881" spans="1:54" ht="24.95" customHeight="1">
      <c r="A1881" s="322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28"/>
      <c r="AM1881" s="329"/>
      <c r="AN1881" s="25"/>
      <c r="AO1881" s="24"/>
      <c r="AP1881" s="258"/>
      <c r="AQ1881" s="259"/>
      <c r="AR1881" s="259"/>
      <c r="AS1881" s="259"/>
      <c r="AT1881" s="262"/>
      <c r="AU1881" s="262"/>
      <c r="AV1881" s="262"/>
      <c r="AW1881" s="262"/>
      <c r="AX1881" s="262"/>
      <c r="AY1881" s="262"/>
      <c r="AZ1881" s="262"/>
      <c r="BA1881" s="317"/>
      <c r="BB1881" s="390"/>
    </row>
    <row r="1882" spans="1:54" ht="24.95" customHeight="1">
      <c r="A1882" s="322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28"/>
      <c r="AM1882" s="329"/>
      <c r="AN1882" s="25"/>
      <c r="AO1882" s="24"/>
      <c r="AP1882" s="258"/>
      <c r="AQ1882" s="259"/>
      <c r="AR1882" s="259"/>
      <c r="AS1882" s="259"/>
      <c r="AT1882" s="262"/>
      <c r="AU1882" s="262"/>
      <c r="AV1882" s="262"/>
      <c r="AW1882" s="262"/>
      <c r="AX1882" s="262"/>
      <c r="AY1882" s="262"/>
      <c r="AZ1882" s="262"/>
      <c r="BA1882" s="317"/>
      <c r="BB1882" s="390"/>
    </row>
    <row r="1883" spans="1:54" ht="24.95" customHeight="1">
      <c r="A1883" s="322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28"/>
      <c r="AM1883" s="329"/>
      <c r="AN1883" s="25"/>
      <c r="AO1883" s="24"/>
      <c r="AP1883" s="258"/>
      <c r="AQ1883" s="259"/>
      <c r="AR1883" s="259"/>
      <c r="AS1883" s="259"/>
      <c r="AT1883" s="262"/>
      <c r="AU1883" s="262"/>
      <c r="AV1883" s="262"/>
      <c r="AW1883" s="262"/>
      <c r="AX1883" s="262"/>
      <c r="AY1883" s="262"/>
      <c r="AZ1883" s="262"/>
      <c r="BA1883" s="317"/>
      <c r="BB1883" s="390"/>
    </row>
    <row r="1884" spans="1:54" ht="24.95" customHeight="1">
      <c r="A1884" s="322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28"/>
      <c r="AM1884" s="329"/>
      <c r="AN1884" s="25"/>
      <c r="AO1884" s="24"/>
      <c r="AP1884" s="258"/>
      <c r="AQ1884" s="259"/>
      <c r="AR1884" s="259"/>
      <c r="AS1884" s="259"/>
      <c r="AT1884" s="262"/>
      <c r="AU1884" s="262"/>
      <c r="AV1884" s="262"/>
      <c r="AW1884" s="262"/>
      <c r="AX1884" s="262"/>
      <c r="AY1884" s="262"/>
      <c r="AZ1884" s="262"/>
      <c r="BA1884" s="317"/>
      <c r="BB1884" s="390"/>
    </row>
    <row r="1885" spans="1:54" ht="24.95" customHeight="1">
      <c r="A1885" s="322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28"/>
      <c r="AM1885" s="329"/>
      <c r="AN1885" s="25"/>
      <c r="AO1885" s="24"/>
      <c r="AP1885" s="258"/>
      <c r="AQ1885" s="259"/>
      <c r="AR1885" s="259"/>
      <c r="AS1885" s="259"/>
      <c r="AT1885" s="262"/>
      <c r="AU1885" s="262"/>
      <c r="AV1885" s="262"/>
      <c r="AW1885" s="262"/>
      <c r="AX1885" s="262"/>
      <c r="AY1885" s="262"/>
      <c r="AZ1885" s="262"/>
      <c r="BA1885" s="317"/>
      <c r="BB1885" s="390"/>
    </row>
    <row r="1886" spans="1:54" ht="24.95" customHeight="1">
      <c r="A1886" s="322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28"/>
      <c r="AM1886" s="329"/>
      <c r="AN1886" s="25"/>
      <c r="AO1886" s="24"/>
      <c r="AP1886" s="258"/>
      <c r="AQ1886" s="259"/>
      <c r="AR1886" s="259"/>
      <c r="AS1886" s="259"/>
      <c r="AT1886" s="262"/>
      <c r="AU1886" s="262"/>
      <c r="AV1886" s="262"/>
      <c r="AW1886" s="262"/>
      <c r="AX1886" s="262"/>
      <c r="AY1886" s="262"/>
      <c r="AZ1886" s="262"/>
      <c r="BA1886" s="317"/>
      <c r="BB1886" s="390"/>
    </row>
    <row r="1887" spans="1:54" ht="24.95" customHeight="1">
      <c r="A1887" s="322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28"/>
      <c r="AM1887" s="329"/>
      <c r="AN1887" s="25"/>
      <c r="AO1887" s="24"/>
      <c r="AP1887" s="258"/>
      <c r="AQ1887" s="259"/>
      <c r="AR1887" s="259"/>
      <c r="AS1887" s="259"/>
      <c r="AT1887" s="262"/>
      <c r="AU1887" s="262"/>
      <c r="AV1887" s="262"/>
      <c r="AW1887" s="262"/>
      <c r="AX1887" s="262"/>
      <c r="AY1887" s="262"/>
      <c r="AZ1887" s="262"/>
      <c r="BA1887" s="317"/>
      <c r="BB1887" s="390"/>
    </row>
    <row r="1888" spans="1:54" ht="24.95" customHeight="1">
      <c r="A1888" s="322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28"/>
      <c r="AM1888" s="329"/>
      <c r="AN1888" s="25"/>
      <c r="AO1888" s="24"/>
      <c r="AP1888" s="258"/>
      <c r="AQ1888" s="259"/>
      <c r="AR1888" s="259"/>
      <c r="AS1888" s="259"/>
      <c r="AT1888" s="262"/>
      <c r="AU1888" s="262"/>
      <c r="AV1888" s="262"/>
      <c r="AW1888" s="262"/>
      <c r="AX1888" s="262"/>
      <c r="AY1888" s="262"/>
      <c r="AZ1888" s="262"/>
      <c r="BA1888" s="317"/>
      <c r="BB1888" s="390"/>
    </row>
    <row r="1889" spans="1:54" ht="24.95" customHeight="1">
      <c r="A1889" s="322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28"/>
      <c r="AM1889" s="329"/>
      <c r="AN1889" s="25"/>
      <c r="AO1889" s="24"/>
      <c r="AP1889" s="258"/>
      <c r="AQ1889" s="259"/>
      <c r="AR1889" s="259"/>
      <c r="AS1889" s="259"/>
      <c r="AT1889" s="262"/>
      <c r="AU1889" s="262"/>
      <c r="AV1889" s="262"/>
      <c r="AW1889" s="262"/>
      <c r="AX1889" s="262"/>
      <c r="AY1889" s="262"/>
      <c r="AZ1889" s="262"/>
      <c r="BA1889" s="317"/>
      <c r="BB1889" s="390"/>
    </row>
    <row r="1890" spans="1:54" ht="24.95" customHeight="1">
      <c r="A1890" s="322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28"/>
      <c r="AM1890" s="329"/>
      <c r="AN1890" s="25"/>
      <c r="AO1890" s="24"/>
      <c r="AP1890" s="258"/>
      <c r="AQ1890" s="259"/>
      <c r="AR1890" s="259"/>
      <c r="AS1890" s="259"/>
      <c r="AT1890" s="262"/>
      <c r="AU1890" s="262"/>
      <c r="AV1890" s="262"/>
      <c r="AW1890" s="262"/>
      <c r="AX1890" s="262"/>
      <c r="AY1890" s="262"/>
      <c r="AZ1890" s="262"/>
      <c r="BA1890" s="317"/>
      <c r="BB1890" s="390"/>
    </row>
    <row r="1891" spans="1:54" ht="24.95" customHeight="1">
      <c r="A1891" s="322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28"/>
      <c r="AM1891" s="329"/>
      <c r="AN1891" s="25"/>
      <c r="AO1891" s="24"/>
      <c r="AP1891" s="258"/>
      <c r="AQ1891" s="259"/>
      <c r="AR1891" s="259"/>
      <c r="AS1891" s="259"/>
      <c r="AT1891" s="262"/>
      <c r="AU1891" s="262"/>
      <c r="AV1891" s="262"/>
      <c r="AW1891" s="262"/>
      <c r="AX1891" s="262"/>
      <c r="AY1891" s="262"/>
      <c r="AZ1891" s="262"/>
      <c r="BA1891" s="317"/>
      <c r="BB1891" s="390"/>
    </row>
    <row r="1892" spans="1:54" ht="24.95" customHeight="1">
      <c r="A1892" s="322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28"/>
      <c r="AM1892" s="329"/>
      <c r="AN1892" s="25"/>
      <c r="AO1892" s="24"/>
      <c r="AP1892" s="258"/>
      <c r="AQ1892" s="259"/>
      <c r="AR1892" s="259"/>
      <c r="AS1892" s="259"/>
      <c r="AT1892" s="262"/>
      <c r="AU1892" s="262"/>
      <c r="AV1892" s="262"/>
      <c r="AW1892" s="262"/>
      <c r="AX1892" s="262"/>
      <c r="AY1892" s="262"/>
      <c r="AZ1892" s="262"/>
      <c r="BA1892" s="317"/>
      <c r="BB1892" s="390"/>
    </row>
    <row r="1893" spans="1:54" ht="24.95" customHeight="1">
      <c r="A1893" s="322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28"/>
      <c r="AM1893" s="329"/>
      <c r="AN1893" s="25"/>
      <c r="AO1893" s="24"/>
      <c r="AP1893" s="258"/>
      <c r="AQ1893" s="259"/>
      <c r="AR1893" s="259"/>
      <c r="AS1893" s="259"/>
      <c r="AT1893" s="262"/>
      <c r="AU1893" s="262"/>
      <c r="AV1893" s="262"/>
      <c r="AW1893" s="262"/>
      <c r="AX1893" s="262"/>
      <c r="AY1893" s="262"/>
      <c r="AZ1893" s="262"/>
      <c r="BA1893" s="317"/>
      <c r="BB1893" s="390"/>
    </row>
    <row r="1894" spans="1:54" ht="24.95" customHeight="1">
      <c r="A1894" s="322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28"/>
      <c r="AM1894" s="329"/>
      <c r="AN1894" s="25"/>
      <c r="AO1894" s="24"/>
      <c r="AP1894" s="258"/>
      <c r="AQ1894" s="259"/>
      <c r="AR1894" s="259"/>
      <c r="AS1894" s="259"/>
      <c r="AT1894" s="262"/>
      <c r="AU1894" s="262"/>
      <c r="AV1894" s="262"/>
      <c r="AW1894" s="262"/>
      <c r="AX1894" s="262"/>
      <c r="AY1894" s="262"/>
      <c r="AZ1894" s="262"/>
      <c r="BA1894" s="317"/>
      <c r="BB1894" s="390"/>
    </row>
    <row r="1895" spans="1:54" ht="24.95" customHeight="1">
      <c r="A1895" s="322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28"/>
      <c r="AM1895" s="329"/>
      <c r="AN1895" s="25"/>
      <c r="AO1895" s="24"/>
      <c r="AP1895" s="258"/>
      <c r="AQ1895" s="259"/>
      <c r="AR1895" s="259"/>
      <c r="AS1895" s="259"/>
      <c r="AT1895" s="262"/>
      <c r="AU1895" s="262"/>
      <c r="AV1895" s="262"/>
      <c r="AW1895" s="262"/>
      <c r="AX1895" s="262"/>
      <c r="AY1895" s="262"/>
      <c r="AZ1895" s="262"/>
      <c r="BA1895" s="317"/>
      <c r="BB1895" s="390"/>
    </row>
    <row r="1896" spans="1:54" ht="24.95" customHeight="1">
      <c r="A1896" s="322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28"/>
      <c r="AM1896" s="329"/>
      <c r="AN1896" s="25"/>
      <c r="AO1896" s="24"/>
      <c r="AP1896" s="258"/>
      <c r="AQ1896" s="259"/>
      <c r="AR1896" s="259"/>
      <c r="AS1896" s="259"/>
      <c r="AT1896" s="262"/>
      <c r="AU1896" s="262"/>
      <c r="AV1896" s="262"/>
      <c r="AW1896" s="262"/>
      <c r="AX1896" s="262"/>
      <c r="AY1896" s="262"/>
      <c r="AZ1896" s="262"/>
      <c r="BA1896" s="317"/>
      <c r="BB1896" s="390"/>
    </row>
    <row r="1897" spans="1:54" ht="24.95" customHeight="1">
      <c r="A1897" s="322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28"/>
      <c r="AM1897" s="329"/>
      <c r="AN1897" s="25"/>
      <c r="AO1897" s="24"/>
      <c r="AP1897" s="258"/>
      <c r="AQ1897" s="259"/>
      <c r="AR1897" s="259"/>
      <c r="AS1897" s="259"/>
      <c r="AT1897" s="262"/>
      <c r="AU1897" s="262"/>
      <c r="AV1897" s="262"/>
      <c r="AW1897" s="262"/>
      <c r="AX1897" s="262"/>
      <c r="AY1897" s="262"/>
      <c r="AZ1897" s="262"/>
      <c r="BA1897" s="317"/>
      <c r="BB1897" s="390"/>
    </row>
    <row r="1898" spans="1:54" ht="24.95" customHeight="1">
      <c r="A1898" s="322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28"/>
      <c r="AM1898" s="329"/>
      <c r="AN1898" s="25"/>
      <c r="AO1898" s="24"/>
      <c r="AP1898" s="258"/>
      <c r="AQ1898" s="259"/>
      <c r="AR1898" s="259"/>
      <c r="AS1898" s="259"/>
      <c r="AT1898" s="262"/>
      <c r="AU1898" s="262"/>
      <c r="AV1898" s="262"/>
      <c r="AW1898" s="262"/>
      <c r="AX1898" s="262"/>
      <c r="AY1898" s="262"/>
      <c r="AZ1898" s="262"/>
      <c r="BA1898" s="317"/>
      <c r="BB1898" s="390"/>
    </row>
    <row r="1899" spans="1:54" ht="24.95" customHeight="1">
      <c r="A1899" s="322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28"/>
      <c r="AM1899" s="329"/>
      <c r="AN1899" s="25"/>
      <c r="AO1899" s="24"/>
      <c r="AP1899" s="258"/>
      <c r="AQ1899" s="259"/>
      <c r="AR1899" s="259"/>
      <c r="AS1899" s="259"/>
      <c r="AT1899" s="262"/>
      <c r="AU1899" s="262"/>
      <c r="AV1899" s="262"/>
      <c r="AW1899" s="262"/>
      <c r="AX1899" s="262"/>
      <c r="AY1899" s="262"/>
      <c r="AZ1899" s="262"/>
      <c r="BA1899" s="317"/>
      <c r="BB1899" s="390"/>
    </row>
    <row r="1900" spans="1:54" ht="24.95" customHeight="1">
      <c r="A1900" s="322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28"/>
      <c r="AM1900" s="329"/>
      <c r="AN1900" s="25"/>
      <c r="AO1900" s="24"/>
      <c r="AP1900" s="258"/>
      <c r="AQ1900" s="259"/>
      <c r="AR1900" s="259"/>
      <c r="AS1900" s="259"/>
      <c r="AT1900" s="262"/>
      <c r="AU1900" s="262"/>
      <c r="AV1900" s="262"/>
      <c r="AW1900" s="262"/>
      <c r="AX1900" s="262"/>
      <c r="AY1900" s="262"/>
      <c r="AZ1900" s="262"/>
      <c r="BA1900" s="317"/>
      <c r="BB1900" s="390"/>
    </row>
    <row r="1901" spans="1:54" ht="24.95" customHeight="1">
      <c r="A1901" s="322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28"/>
      <c r="AM1901" s="329"/>
      <c r="AN1901" s="25"/>
      <c r="AO1901" s="24"/>
      <c r="AP1901" s="258"/>
      <c r="AQ1901" s="259"/>
      <c r="AR1901" s="259"/>
      <c r="AS1901" s="259"/>
      <c r="AT1901" s="262"/>
      <c r="AU1901" s="262"/>
      <c r="AV1901" s="262"/>
      <c r="AW1901" s="262"/>
      <c r="AX1901" s="262"/>
      <c r="AY1901" s="262"/>
      <c r="AZ1901" s="262"/>
      <c r="BA1901" s="317"/>
      <c r="BB1901" s="390"/>
    </row>
    <row r="1902" spans="1:54" ht="24.95" customHeight="1">
      <c r="A1902" s="322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28"/>
      <c r="AM1902" s="329"/>
      <c r="AN1902" s="25"/>
      <c r="AO1902" s="24"/>
      <c r="AP1902" s="258"/>
      <c r="AQ1902" s="259"/>
      <c r="AR1902" s="259"/>
      <c r="AS1902" s="259"/>
      <c r="AT1902" s="262"/>
      <c r="AU1902" s="262"/>
      <c r="AV1902" s="262"/>
      <c r="AW1902" s="262"/>
      <c r="AX1902" s="262"/>
      <c r="AY1902" s="262"/>
      <c r="AZ1902" s="262"/>
      <c r="BA1902" s="317"/>
      <c r="BB1902" s="390"/>
    </row>
    <row r="1903" spans="1:54" ht="24.95" customHeight="1">
      <c r="A1903" s="322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28"/>
      <c r="AM1903" s="329"/>
      <c r="AN1903" s="25"/>
      <c r="AO1903" s="24"/>
      <c r="AP1903" s="258"/>
      <c r="AQ1903" s="259"/>
      <c r="AR1903" s="259"/>
      <c r="AS1903" s="259"/>
      <c r="AT1903" s="262"/>
      <c r="AU1903" s="262"/>
      <c r="AV1903" s="262"/>
      <c r="AW1903" s="262"/>
      <c r="AX1903" s="262"/>
      <c r="AY1903" s="262"/>
      <c r="AZ1903" s="262"/>
      <c r="BA1903" s="317"/>
      <c r="BB1903" s="390"/>
    </row>
    <row r="1904" spans="1:54" ht="24.95" customHeight="1">
      <c r="A1904" s="322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28"/>
      <c r="AM1904" s="329"/>
      <c r="AN1904" s="25"/>
      <c r="AO1904" s="24"/>
      <c r="AP1904" s="258"/>
      <c r="AQ1904" s="259"/>
      <c r="AR1904" s="259"/>
      <c r="AS1904" s="259"/>
      <c r="AT1904" s="262"/>
      <c r="AU1904" s="262"/>
      <c r="AV1904" s="262"/>
      <c r="AW1904" s="262"/>
      <c r="AX1904" s="262"/>
      <c r="AY1904" s="262"/>
      <c r="AZ1904" s="262"/>
      <c r="BA1904" s="317"/>
      <c r="BB1904" s="390"/>
    </row>
    <row r="1905" spans="1:54" ht="24.95" customHeight="1">
      <c r="A1905" s="322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28"/>
      <c r="AM1905" s="329"/>
      <c r="AN1905" s="25"/>
      <c r="AO1905" s="24"/>
      <c r="AP1905" s="258"/>
      <c r="AQ1905" s="259"/>
      <c r="AR1905" s="259"/>
      <c r="AS1905" s="259"/>
      <c r="AT1905" s="262"/>
      <c r="AU1905" s="262"/>
      <c r="AV1905" s="262"/>
      <c r="AW1905" s="262"/>
      <c r="AX1905" s="262"/>
      <c r="AY1905" s="262"/>
      <c r="AZ1905" s="262"/>
      <c r="BA1905" s="317"/>
      <c r="BB1905" s="390"/>
    </row>
    <row r="1906" spans="1:54" ht="24.95" customHeight="1">
      <c r="A1906" s="322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28"/>
      <c r="AM1906" s="329"/>
      <c r="AN1906" s="25"/>
      <c r="AO1906" s="24"/>
      <c r="AP1906" s="258"/>
      <c r="AQ1906" s="259"/>
      <c r="AR1906" s="259"/>
      <c r="AS1906" s="259"/>
      <c r="AT1906" s="262"/>
      <c r="AU1906" s="262"/>
      <c r="AV1906" s="262"/>
      <c r="AW1906" s="262"/>
      <c r="AX1906" s="262"/>
      <c r="AY1906" s="262"/>
      <c r="AZ1906" s="262"/>
      <c r="BA1906" s="317"/>
      <c r="BB1906" s="390"/>
    </row>
    <row r="1907" spans="1:54" ht="24.95" customHeight="1">
      <c r="A1907" s="322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28"/>
      <c r="AM1907" s="329"/>
      <c r="AN1907" s="25"/>
      <c r="AO1907" s="24"/>
      <c r="AP1907" s="258"/>
      <c r="AQ1907" s="259"/>
      <c r="AR1907" s="259"/>
      <c r="AS1907" s="259"/>
      <c r="AT1907" s="262"/>
      <c r="AU1907" s="262"/>
      <c r="AV1907" s="262"/>
      <c r="AW1907" s="262"/>
      <c r="AX1907" s="262"/>
      <c r="AY1907" s="262"/>
      <c r="AZ1907" s="262"/>
      <c r="BA1907" s="317"/>
      <c r="BB1907" s="390"/>
    </row>
    <row r="1908" spans="1:54" ht="24.95" customHeight="1">
      <c r="A1908" s="322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28"/>
      <c r="AM1908" s="329"/>
      <c r="AN1908" s="25"/>
      <c r="AO1908" s="24"/>
      <c r="AP1908" s="258"/>
      <c r="AQ1908" s="259"/>
      <c r="AR1908" s="259"/>
      <c r="AS1908" s="259"/>
      <c r="AT1908" s="262"/>
      <c r="AU1908" s="262"/>
      <c r="AV1908" s="262"/>
      <c r="AW1908" s="262"/>
      <c r="AX1908" s="262"/>
      <c r="AY1908" s="262"/>
      <c r="AZ1908" s="262"/>
      <c r="BA1908" s="317"/>
      <c r="BB1908" s="390"/>
    </row>
    <row r="1909" spans="1:54" ht="24.95" customHeight="1">
      <c r="A1909" s="322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28"/>
      <c r="AM1909" s="329"/>
      <c r="AN1909" s="25"/>
      <c r="AO1909" s="24"/>
      <c r="AP1909" s="258"/>
      <c r="AQ1909" s="259"/>
      <c r="AR1909" s="259"/>
      <c r="AS1909" s="259"/>
      <c r="AT1909" s="262"/>
      <c r="AU1909" s="262"/>
      <c r="AV1909" s="262"/>
      <c r="AW1909" s="262"/>
      <c r="AX1909" s="262"/>
      <c r="AY1909" s="262"/>
      <c r="AZ1909" s="262"/>
      <c r="BA1909" s="317"/>
      <c r="BB1909" s="390"/>
    </row>
    <row r="1910" spans="1:54" ht="24.95" customHeight="1">
      <c r="A1910" s="322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28"/>
      <c r="AM1910" s="329"/>
      <c r="AN1910" s="25"/>
      <c r="AO1910" s="24"/>
      <c r="AP1910" s="258"/>
      <c r="AQ1910" s="259"/>
      <c r="AR1910" s="259"/>
      <c r="AS1910" s="259"/>
      <c r="AT1910" s="262"/>
      <c r="AU1910" s="262"/>
      <c r="AV1910" s="262"/>
      <c r="AW1910" s="262"/>
      <c r="AX1910" s="262"/>
      <c r="AY1910" s="262"/>
      <c r="AZ1910" s="262"/>
      <c r="BA1910" s="317"/>
      <c r="BB1910" s="390"/>
    </row>
    <row r="1911" spans="1:54" ht="24.95" customHeight="1">
      <c r="A1911" s="322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28"/>
      <c r="AM1911" s="329"/>
      <c r="AN1911" s="25"/>
      <c r="AO1911" s="24"/>
      <c r="AP1911" s="258"/>
      <c r="AQ1911" s="259"/>
      <c r="AR1911" s="259"/>
      <c r="AS1911" s="259"/>
      <c r="AT1911" s="262"/>
      <c r="AU1911" s="262"/>
      <c r="AV1911" s="262"/>
      <c r="AW1911" s="262"/>
      <c r="AX1911" s="262"/>
      <c r="AY1911" s="262"/>
      <c r="AZ1911" s="262"/>
      <c r="BA1911" s="317"/>
      <c r="BB1911" s="390"/>
    </row>
    <row r="1912" spans="1:54" ht="24.95" customHeight="1">
      <c r="A1912" s="322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28"/>
      <c r="AM1912" s="329"/>
      <c r="AN1912" s="25"/>
      <c r="AO1912" s="24"/>
      <c r="AP1912" s="258"/>
      <c r="AQ1912" s="259"/>
      <c r="AR1912" s="259"/>
      <c r="AS1912" s="259"/>
      <c r="AT1912" s="262"/>
      <c r="AU1912" s="262"/>
      <c r="AV1912" s="262"/>
      <c r="AW1912" s="262"/>
      <c r="AX1912" s="262"/>
      <c r="AY1912" s="262"/>
      <c r="AZ1912" s="262"/>
      <c r="BA1912" s="317"/>
      <c r="BB1912" s="390"/>
    </row>
    <row r="1913" spans="1:54" ht="24.95" customHeight="1">
      <c r="A1913" s="322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28"/>
      <c r="AM1913" s="329"/>
      <c r="AN1913" s="25"/>
      <c r="AO1913" s="24"/>
      <c r="AP1913" s="258"/>
      <c r="AQ1913" s="259"/>
      <c r="AR1913" s="259"/>
      <c r="AS1913" s="259"/>
      <c r="AT1913" s="262"/>
      <c r="AU1913" s="262"/>
      <c r="AV1913" s="262"/>
      <c r="AW1913" s="262"/>
      <c r="AX1913" s="262"/>
      <c r="AY1913" s="262"/>
      <c r="AZ1913" s="262"/>
      <c r="BA1913" s="317"/>
      <c r="BB1913" s="390"/>
    </row>
    <row r="1914" spans="1:54" ht="24.95" customHeight="1">
      <c r="A1914" s="322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28"/>
      <c r="AM1914" s="329"/>
      <c r="AN1914" s="25"/>
      <c r="AO1914" s="24"/>
      <c r="AP1914" s="258"/>
      <c r="AQ1914" s="259"/>
      <c r="AR1914" s="259"/>
      <c r="AS1914" s="259"/>
      <c r="AT1914" s="262"/>
      <c r="AU1914" s="262"/>
      <c r="AV1914" s="262"/>
      <c r="AW1914" s="262"/>
      <c r="AX1914" s="262"/>
      <c r="AY1914" s="262"/>
      <c r="AZ1914" s="262"/>
      <c r="BA1914" s="317"/>
      <c r="BB1914" s="390"/>
    </row>
    <row r="1915" spans="1:54" ht="24.95" customHeight="1">
      <c r="A1915" s="322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28"/>
      <c r="AM1915" s="329"/>
      <c r="AN1915" s="25"/>
      <c r="AO1915" s="24"/>
      <c r="AP1915" s="258"/>
      <c r="AQ1915" s="259"/>
      <c r="AR1915" s="259"/>
      <c r="AS1915" s="259"/>
      <c r="AT1915" s="262"/>
      <c r="AU1915" s="262"/>
      <c r="AV1915" s="262"/>
      <c r="AW1915" s="262"/>
      <c r="AX1915" s="262"/>
      <c r="AY1915" s="262"/>
      <c r="AZ1915" s="262"/>
      <c r="BA1915" s="317"/>
      <c r="BB1915" s="390"/>
    </row>
    <row r="1916" spans="1:54" ht="24.95" customHeight="1">
      <c r="A1916" s="322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28"/>
      <c r="AM1916" s="329"/>
      <c r="AN1916" s="25"/>
      <c r="AO1916" s="24"/>
      <c r="AP1916" s="258"/>
      <c r="AQ1916" s="259"/>
      <c r="AR1916" s="259"/>
      <c r="AS1916" s="259"/>
      <c r="AT1916" s="262"/>
      <c r="AU1916" s="262"/>
      <c r="AV1916" s="262"/>
      <c r="AW1916" s="262"/>
      <c r="AX1916" s="262"/>
      <c r="AY1916" s="262"/>
      <c r="AZ1916" s="262"/>
      <c r="BA1916" s="317"/>
      <c r="BB1916" s="390"/>
    </row>
    <row r="1917" spans="1:54" ht="24.95" customHeight="1">
      <c r="A1917" s="322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28"/>
      <c r="AM1917" s="329"/>
      <c r="AN1917" s="25"/>
      <c r="AO1917" s="24"/>
      <c r="AP1917" s="258"/>
      <c r="AQ1917" s="259"/>
      <c r="AR1917" s="259"/>
      <c r="AS1917" s="259"/>
      <c r="AT1917" s="262"/>
      <c r="AU1917" s="262"/>
      <c r="AV1917" s="262"/>
      <c r="AW1917" s="262"/>
      <c r="AX1917" s="262"/>
      <c r="AY1917" s="262"/>
      <c r="AZ1917" s="262"/>
      <c r="BA1917" s="317"/>
      <c r="BB1917" s="390"/>
    </row>
    <row r="1918" spans="1:54" ht="24.95" customHeight="1">
      <c r="A1918" s="322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28"/>
      <c r="AM1918" s="329"/>
      <c r="AN1918" s="25"/>
      <c r="AO1918" s="24"/>
      <c r="AP1918" s="258"/>
      <c r="AQ1918" s="259"/>
      <c r="AR1918" s="259"/>
      <c r="AS1918" s="259"/>
      <c r="AT1918" s="262"/>
      <c r="AU1918" s="262"/>
      <c r="AV1918" s="262"/>
      <c r="AW1918" s="262"/>
      <c r="AX1918" s="262"/>
      <c r="AY1918" s="262"/>
      <c r="AZ1918" s="262"/>
      <c r="BA1918" s="317"/>
      <c r="BB1918" s="390"/>
    </row>
    <row r="1919" spans="1:54" ht="24.95" customHeight="1">
      <c r="A1919" s="322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28"/>
      <c r="AM1919" s="329"/>
      <c r="AN1919" s="25"/>
      <c r="AO1919" s="24"/>
      <c r="AP1919" s="258"/>
      <c r="AQ1919" s="259"/>
      <c r="AR1919" s="259"/>
      <c r="AS1919" s="259"/>
      <c r="AT1919" s="262"/>
      <c r="AU1919" s="262"/>
      <c r="AV1919" s="262"/>
      <c r="AW1919" s="262"/>
      <c r="AX1919" s="262"/>
      <c r="AY1919" s="262"/>
      <c r="AZ1919" s="262"/>
      <c r="BA1919" s="317"/>
      <c r="BB1919" s="390"/>
    </row>
    <row r="1920" spans="1:54" ht="24.95" customHeight="1">
      <c r="A1920" s="322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28"/>
      <c r="AM1920" s="329"/>
      <c r="AN1920" s="25"/>
      <c r="AO1920" s="24"/>
      <c r="AP1920" s="258"/>
      <c r="AQ1920" s="259"/>
      <c r="AR1920" s="259"/>
      <c r="AS1920" s="259"/>
      <c r="AT1920" s="262"/>
      <c r="AU1920" s="262"/>
      <c r="AV1920" s="262"/>
      <c r="AW1920" s="262"/>
      <c r="AX1920" s="262"/>
      <c r="AY1920" s="262"/>
      <c r="AZ1920" s="262"/>
      <c r="BA1920" s="317"/>
      <c r="BB1920" s="390"/>
    </row>
    <row r="1921" spans="1:54" ht="24.95" customHeight="1">
      <c r="A1921" s="322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28"/>
      <c r="AM1921" s="329"/>
      <c r="AN1921" s="25"/>
      <c r="AO1921" s="24"/>
      <c r="AP1921" s="258"/>
      <c r="AQ1921" s="259"/>
      <c r="AR1921" s="259"/>
      <c r="AS1921" s="259"/>
      <c r="AT1921" s="262"/>
      <c r="AU1921" s="262"/>
      <c r="AV1921" s="262"/>
      <c r="AW1921" s="262"/>
      <c r="AX1921" s="262"/>
      <c r="AY1921" s="262"/>
      <c r="AZ1921" s="262"/>
      <c r="BA1921" s="317"/>
      <c r="BB1921" s="390"/>
    </row>
    <row r="1922" spans="1:54" ht="24.95" customHeight="1">
      <c r="A1922" s="322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28"/>
      <c r="AM1922" s="329"/>
      <c r="AN1922" s="25"/>
      <c r="AO1922" s="24"/>
      <c r="AP1922" s="258"/>
      <c r="AQ1922" s="259"/>
      <c r="AR1922" s="259"/>
      <c r="AS1922" s="259"/>
      <c r="AT1922" s="262"/>
      <c r="AU1922" s="262"/>
      <c r="AV1922" s="262"/>
      <c r="AW1922" s="262"/>
      <c r="AX1922" s="262"/>
      <c r="AY1922" s="262"/>
      <c r="AZ1922" s="262"/>
      <c r="BA1922" s="317"/>
      <c r="BB1922" s="390"/>
    </row>
    <row r="1923" spans="1:54" ht="24.95" customHeight="1">
      <c r="A1923" s="322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28"/>
      <c r="AM1923" s="329"/>
      <c r="AN1923" s="25"/>
      <c r="AO1923" s="24"/>
      <c r="AP1923" s="258"/>
      <c r="AQ1923" s="259"/>
      <c r="AR1923" s="259"/>
      <c r="AS1923" s="259"/>
      <c r="AT1923" s="262"/>
      <c r="AU1923" s="262"/>
      <c r="AV1923" s="262"/>
      <c r="AW1923" s="262"/>
      <c r="AX1923" s="262"/>
      <c r="AY1923" s="262"/>
      <c r="AZ1923" s="262"/>
      <c r="BA1923" s="317"/>
      <c r="BB1923" s="390"/>
    </row>
    <row r="1924" spans="1:54" ht="24.95" customHeight="1">
      <c r="A1924" s="322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28"/>
      <c r="AM1924" s="329"/>
      <c r="AN1924" s="25"/>
      <c r="AO1924" s="24"/>
      <c r="AP1924" s="258"/>
      <c r="AQ1924" s="259"/>
      <c r="AR1924" s="259"/>
      <c r="AS1924" s="259"/>
      <c r="AT1924" s="262"/>
      <c r="AU1924" s="262"/>
      <c r="AV1924" s="262"/>
      <c r="AW1924" s="262"/>
      <c r="AX1924" s="262"/>
      <c r="AY1924" s="262"/>
      <c r="AZ1924" s="262"/>
      <c r="BA1924" s="317"/>
      <c r="BB1924" s="390"/>
    </row>
    <row r="1925" spans="1:54" ht="24.95" customHeight="1">
      <c r="A1925" s="322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28"/>
      <c r="AM1925" s="329"/>
      <c r="AN1925" s="25"/>
      <c r="AO1925" s="24"/>
      <c r="AP1925" s="258"/>
      <c r="AQ1925" s="259"/>
      <c r="AR1925" s="259"/>
      <c r="AS1925" s="259"/>
      <c r="AT1925" s="262"/>
      <c r="AU1925" s="262"/>
      <c r="AV1925" s="262"/>
      <c r="AW1925" s="262"/>
      <c r="AX1925" s="262"/>
      <c r="AY1925" s="262"/>
      <c r="AZ1925" s="262"/>
      <c r="BA1925" s="317"/>
      <c r="BB1925" s="390"/>
    </row>
    <row r="1926" spans="1:54" ht="24.95" customHeight="1">
      <c r="A1926" s="322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28"/>
      <c r="AM1926" s="329"/>
      <c r="AN1926" s="25"/>
      <c r="AO1926" s="24"/>
      <c r="AP1926" s="258"/>
      <c r="AQ1926" s="259"/>
      <c r="AR1926" s="259"/>
      <c r="AS1926" s="259"/>
      <c r="AT1926" s="262"/>
      <c r="AU1926" s="262"/>
      <c r="AV1926" s="262"/>
      <c r="AW1926" s="262"/>
      <c r="AX1926" s="262"/>
      <c r="AY1926" s="262"/>
      <c r="AZ1926" s="262"/>
      <c r="BA1926" s="317"/>
      <c r="BB1926" s="390"/>
    </row>
    <row r="1927" spans="1:54" ht="24.95" customHeight="1">
      <c r="A1927" s="322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28"/>
      <c r="AM1927" s="329"/>
      <c r="AN1927" s="25"/>
      <c r="AO1927" s="24"/>
      <c r="AP1927" s="258"/>
      <c r="AQ1927" s="259"/>
      <c r="AR1927" s="259"/>
      <c r="AS1927" s="259"/>
      <c r="AT1927" s="262"/>
      <c r="AU1927" s="262"/>
      <c r="AV1927" s="262"/>
      <c r="AW1927" s="262"/>
      <c r="AX1927" s="262"/>
      <c r="AY1927" s="262"/>
      <c r="AZ1927" s="262"/>
      <c r="BA1927" s="317"/>
      <c r="BB1927" s="390"/>
    </row>
    <row r="1928" spans="1:54" ht="24.95" customHeight="1">
      <c r="A1928" s="322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28"/>
      <c r="AM1928" s="329"/>
      <c r="AN1928" s="25"/>
      <c r="AO1928" s="24"/>
      <c r="AP1928" s="258"/>
      <c r="AQ1928" s="259"/>
      <c r="AR1928" s="259"/>
      <c r="AS1928" s="259"/>
      <c r="AT1928" s="262"/>
      <c r="AU1928" s="262"/>
      <c r="AV1928" s="262"/>
      <c r="AW1928" s="262"/>
      <c r="AX1928" s="262"/>
      <c r="AY1928" s="262"/>
      <c r="AZ1928" s="262"/>
      <c r="BA1928" s="317"/>
      <c r="BB1928" s="390"/>
    </row>
    <row r="1929" spans="1:54" ht="24.95" customHeight="1">
      <c r="A1929" s="322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28"/>
      <c r="AM1929" s="329"/>
      <c r="AN1929" s="25"/>
      <c r="AO1929" s="24"/>
      <c r="AP1929" s="258"/>
      <c r="AQ1929" s="259"/>
      <c r="AR1929" s="259"/>
      <c r="AS1929" s="259"/>
      <c r="AT1929" s="262"/>
      <c r="AU1929" s="262"/>
      <c r="AV1929" s="262"/>
      <c r="AW1929" s="262"/>
      <c r="AX1929" s="262"/>
      <c r="AY1929" s="262"/>
      <c r="AZ1929" s="262"/>
      <c r="BA1929" s="317"/>
      <c r="BB1929" s="390"/>
    </row>
    <row r="1930" spans="1:54" ht="24.95" customHeight="1">
      <c r="A1930" s="322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28"/>
      <c r="AM1930" s="329"/>
      <c r="AN1930" s="25"/>
      <c r="AO1930" s="24"/>
      <c r="AP1930" s="258"/>
      <c r="AQ1930" s="259"/>
      <c r="AR1930" s="259"/>
      <c r="AS1930" s="259"/>
      <c r="AT1930" s="262"/>
      <c r="AU1930" s="262"/>
      <c r="AV1930" s="262"/>
      <c r="AW1930" s="262"/>
      <c r="AX1930" s="262"/>
      <c r="AY1930" s="262"/>
      <c r="AZ1930" s="262"/>
      <c r="BA1930" s="317"/>
      <c r="BB1930" s="390"/>
    </row>
    <row r="1931" spans="1:54" ht="24.95" customHeight="1">
      <c r="A1931" s="322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28"/>
      <c r="AM1931" s="329"/>
      <c r="AN1931" s="25"/>
      <c r="AO1931" s="24"/>
      <c r="AP1931" s="258"/>
      <c r="AQ1931" s="259"/>
      <c r="AR1931" s="259"/>
      <c r="AS1931" s="259"/>
      <c r="AT1931" s="262"/>
      <c r="AU1931" s="262"/>
      <c r="AV1931" s="262"/>
      <c r="AW1931" s="262"/>
      <c r="AX1931" s="262"/>
      <c r="AY1931" s="262"/>
      <c r="AZ1931" s="262"/>
      <c r="BA1931" s="317"/>
      <c r="BB1931" s="390"/>
    </row>
    <row r="1932" spans="1:54" ht="24.95" customHeight="1">
      <c r="A1932" s="322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28"/>
      <c r="AM1932" s="329"/>
      <c r="AN1932" s="25"/>
      <c r="AO1932" s="24"/>
      <c r="AP1932" s="258"/>
      <c r="AQ1932" s="259"/>
      <c r="AR1932" s="259"/>
      <c r="AS1932" s="259"/>
      <c r="AT1932" s="262"/>
      <c r="AU1932" s="262"/>
      <c r="AV1932" s="262"/>
      <c r="AW1932" s="262"/>
      <c r="AX1932" s="262"/>
      <c r="AY1932" s="262"/>
      <c r="AZ1932" s="262"/>
      <c r="BA1932" s="317"/>
      <c r="BB1932" s="390"/>
    </row>
    <row r="1933" spans="1:54" ht="24.95" customHeight="1">
      <c r="A1933" s="322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28"/>
      <c r="AM1933" s="329"/>
      <c r="AN1933" s="25"/>
      <c r="AO1933" s="24"/>
      <c r="AP1933" s="258"/>
      <c r="AQ1933" s="259"/>
      <c r="AR1933" s="259"/>
      <c r="AS1933" s="259"/>
      <c r="AT1933" s="262"/>
      <c r="AU1933" s="262"/>
      <c r="AV1933" s="262"/>
      <c r="AW1933" s="262"/>
      <c r="AX1933" s="262"/>
      <c r="AY1933" s="262"/>
      <c r="AZ1933" s="262"/>
      <c r="BA1933" s="317"/>
      <c r="BB1933" s="390"/>
    </row>
    <row r="1934" spans="1:54" ht="24.95" customHeight="1">
      <c r="A1934" s="322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28"/>
      <c r="AM1934" s="329"/>
      <c r="AN1934" s="25"/>
      <c r="AO1934" s="24"/>
      <c r="AP1934" s="258"/>
      <c r="AQ1934" s="259"/>
      <c r="AR1934" s="259"/>
      <c r="AS1934" s="259"/>
      <c r="AT1934" s="262"/>
      <c r="AU1934" s="262"/>
      <c r="AV1934" s="262"/>
      <c r="AW1934" s="262"/>
      <c r="AX1934" s="262"/>
      <c r="AY1934" s="262"/>
      <c r="AZ1934" s="262"/>
      <c r="BA1934" s="317"/>
      <c r="BB1934" s="390"/>
    </row>
    <row r="1935" spans="1:54" ht="24.95" customHeight="1">
      <c r="A1935" s="322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28"/>
      <c r="AM1935" s="329"/>
      <c r="AN1935" s="25"/>
      <c r="AO1935" s="24"/>
      <c r="AP1935" s="258"/>
      <c r="AQ1935" s="259"/>
      <c r="AR1935" s="259"/>
      <c r="AS1935" s="259"/>
      <c r="AT1935" s="262"/>
      <c r="AU1935" s="262"/>
      <c r="AV1935" s="262"/>
      <c r="AW1935" s="262"/>
      <c r="AX1935" s="262"/>
      <c r="AY1935" s="262"/>
      <c r="AZ1935" s="262"/>
      <c r="BA1935" s="317"/>
      <c r="BB1935" s="390"/>
    </row>
    <row r="1936" spans="1:54" ht="24.95" customHeight="1">
      <c r="A1936" s="322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28"/>
      <c r="AM1936" s="329"/>
      <c r="AN1936" s="25"/>
      <c r="AO1936" s="24"/>
      <c r="AP1936" s="258"/>
      <c r="AQ1936" s="259"/>
      <c r="AR1936" s="259"/>
      <c r="AS1936" s="259"/>
      <c r="AT1936" s="262"/>
      <c r="AU1936" s="262"/>
      <c r="AV1936" s="262"/>
      <c r="AW1936" s="262"/>
      <c r="AX1936" s="262"/>
      <c r="AY1936" s="262"/>
      <c r="AZ1936" s="262"/>
      <c r="BA1936" s="317"/>
      <c r="BB1936" s="390"/>
    </row>
    <row r="1937" spans="1:54" ht="24.95" customHeight="1">
      <c r="A1937" s="322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28"/>
      <c r="AM1937" s="329"/>
      <c r="AN1937" s="25"/>
      <c r="AO1937" s="24"/>
      <c r="AP1937" s="258"/>
      <c r="AQ1937" s="259"/>
      <c r="AR1937" s="259"/>
      <c r="AS1937" s="259"/>
      <c r="AT1937" s="262"/>
      <c r="AU1937" s="262"/>
      <c r="AV1937" s="262"/>
      <c r="AW1937" s="262"/>
      <c r="AX1937" s="262"/>
      <c r="AY1937" s="262"/>
      <c r="AZ1937" s="262"/>
      <c r="BA1937" s="317"/>
      <c r="BB1937" s="390"/>
    </row>
    <row r="1938" spans="1:54" ht="24.95" customHeight="1">
      <c r="A1938" s="322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28"/>
      <c r="AM1938" s="329"/>
      <c r="AN1938" s="25"/>
      <c r="AO1938" s="24"/>
      <c r="AP1938" s="258"/>
      <c r="AQ1938" s="259"/>
      <c r="AR1938" s="259"/>
      <c r="AS1938" s="259"/>
      <c r="AT1938" s="262"/>
      <c r="AU1938" s="262"/>
      <c r="AV1938" s="262"/>
      <c r="AW1938" s="262"/>
      <c r="AX1938" s="262"/>
      <c r="AY1938" s="262"/>
      <c r="AZ1938" s="262"/>
      <c r="BA1938" s="317"/>
      <c r="BB1938" s="390"/>
    </row>
    <row r="1939" spans="1:54" ht="24.95" customHeight="1">
      <c r="A1939" s="322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28"/>
      <c r="AM1939" s="329"/>
      <c r="AN1939" s="25"/>
      <c r="AO1939" s="24"/>
      <c r="AP1939" s="258"/>
      <c r="AQ1939" s="259"/>
      <c r="AR1939" s="259"/>
      <c r="AS1939" s="259"/>
      <c r="AT1939" s="262"/>
      <c r="AU1939" s="262"/>
      <c r="AV1939" s="262"/>
      <c r="AW1939" s="262"/>
      <c r="AX1939" s="262"/>
      <c r="AY1939" s="262"/>
      <c r="AZ1939" s="262"/>
      <c r="BA1939" s="317"/>
      <c r="BB1939" s="390"/>
    </row>
    <row r="1940" spans="1:54" ht="24.95" customHeight="1">
      <c r="A1940" s="322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28"/>
      <c r="AM1940" s="329"/>
      <c r="AN1940" s="25"/>
      <c r="AO1940" s="24"/>
      <c r="AP1940" s="258"/>
      <c r="AQ1940" s="259"/>
      <c r="AR1940" s="259"/>
      <c r="AS1940" s="259"/>
      <c r="AT1940" s="262"/>
      <c r="AU1940" s="262"/>
      <c r="AV1940" s="262"/>
      <c r="AW1940" s="262"/>
      <c r="AX1940" s="262"/>
      <c r="AY1940" s="262"/>
      <c r="AZ1940" s="262"/>
      <c r="BA1940" s="317"/>
      <c r="BB1940" s="390"/>
    </row>
    <row r="1941" spans="1:54" ht="24.95" customHeight="1">
      <c r="A1941" s="322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28"/>
      <c r="AM1941" s="329"/>
      <c r="AN1941" s="25"/>
      <c r="AO1941" s="24"/>
      <c r="AP1941" s="258"/>
      <c r="AQ1941" s="259"/>
      <c r="AR1941" s="259"/>
      <c r="AS1941" s="259"/>
      <c r="AT1941" s="262"/>
      <c r="AU1941" s="262"/>
      <c r="AV1941" s="262"/>
      <c r="AW1941" s="262"/>
      <c r="AX1941" s="262"/>
      <c r="AY1941" s="262"/>
      <c r="AZ1941" s="262"/>
      <c r="BA1941" s="317"/>
      <c r="BB1941" s="390"/>
    </row>
    <row r="1942" spans="1:54" ht="24.95" customHeight="1">
      <c r="A1942" s="322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28"/>
      <c r="AM1942" s="329"/>
      <c r="AN1942" s="25"/>
      <c r="AO1942" s="24"/>
      <c r="AP1942" s="258"/>
      <c r="AQ1942" s="259"/>
      <c r="AR1942" s="259"/>
      <c r="AS1942" s="259"/>
      <c r="AT1942" s="262"/>
      <c r="AU1942" s="262"/>
      <c r="AV1942" s="262"/>
      <c r="AW1942" s="262"/>
      <c r="AX1942" s="262"/>
      <c r="AY1942" s="262"/>
      <c r="AZ1942" s="262"/>
      <c r="BA1942" s="317"/>
      <c r="BB1942" s="390"/>
    </row>
    <row r="1943" spans="1:54" ht="24.95" customHeight="1">
      <c r="A1943" s="322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28"/>
      <c r="AM1943" s="329"/>
      <c r="AN1943" s="25"/>
      <c r="AO1943" s="24"/>
      <c r="AP1943" s="258"/>
      <c r="AQ1943" s="259"/>
      <c r="AR1943" s="259"/>
      <c r="AS1943" s="259"/>
      <c r="AT1943" s="262"/>
      <c r="AU1943" s="262"/>
      <c r="AV1943" s="262"/>
      <c r="AW1943" s="262"/>
      <c r="AX1943" s="262"/>
      <c r="AY1943" s="262"/>
      <c r="AZ1943" s="262"/>
      <c r="BA1943" s="317"/>
      <c r="BB1943" s="390"/>
    </row>
    <row r="1944" spans="1:54" ht="24.95" customHeight="1">
      <c r="A1944" s="322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28"/>
      <c r="AM1944" s="329"/>
      <c r="AN1944" s="25"/>
      <c r="AO1944" s="24"/>
      <c r="AP1944" s="258"/>
      <c r="AQ1944" s="259"/>
      <c r="AR1944" s="259"/>
      <c r="AS1944" s="259"/>
      <c r="AT1944" s="262"/>
      <c r="AU1944" s="262"/>
      <c r="AV1944" s="262"/>
      <c r="AW1944" s="262"/>
      <c r="AX1944" s="262"/>
      <c r="AY1944" s="262"/>
      <c r="AZ1944" s="262"/>
      <c r="BA1944" s="317"/>
      <c r="BB1944" s="390"/>
    </row>
    <row r="1945" spans="1:54" ht="24.95" customHeight="1">
      <c r="A1945" s="322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28"/>
      <c r="AM1945" s="329"/>
      <c r="AN1945" s="25"/>
      <c r="AO1945" s="24"/>
      <c r="AP1945" s="258"/>
      <c r="AQ1945" s="259"/>
      <c r="AR1945" s="259"/>
      <c r="AS1945" s="259"/>
      <c r="AT1945" s="262"/>
      <c r="AU1945" s="262"/>
      <c r="AV1945" s="262"/>
      <c r="AW1945" s="262"/>
      <c r="AX1945" s="262"/>
      <c r="AY1945" s="262"/>
      <c r="AZ1945" s="262"/>
      <c r="BA1945" s="317"/>
      <c r="BB1945" s="390"/>
    </row>
    <row r="1946" spans="1:54" ht="24.95" customHeight="1">
      <c r="A1946" s="322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28"/>
      <c r="AM1946" s="329"/>
      <c r="AN1946" s="25"/>
      <c r="AO1946" s="24"/>
      <c r="AP1946" s="258"/>
      <c r="AQ1946" s="259"/>
      <c r="AR1946" s="259"/>
      <c r="AS1946" s="259"/>
      <c r="AT1946" s="262"/>
      <c r="AU1946" s="262"/>
      <c r="AV1946" s="262"/>
      <c r="AW1946" s="262"/>
      <c r="AX1946" s="262"/>
      <c r="AY1946" s="262"/>
      <c r="AZ1946" s="262"/>
      <c r="BA1946" s="317"/>
      <c r="BB1946" s="390"/>
    </row>
    <row r="1947" spans="1:54" ht="24.95" customHeight="1">
      <c r="A1947" s="322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28"/>
      <c r="AM1947" s="329"/>
      <c r="AN1947" s="25"/>
      <c r="AO1947" s="24"/>
      <c r="AP1947" s="258"/>
      <c r="AQ1947" s="259"/>
      <c r="AR1947" s="259"/>
      <c r="AS1947" s="259"/>
      <c r="AT1947" s="262"/>
      <c r="AU1947" s="262"/>
      <c r="AV1947" s="262"/>
      <c r="AW1947" s="262"/>
      <c r="AX1947" s="262"/>
      <c r="AY1947" s="262"/>
      <c r="AZ1947" s="262"/>
      <c r="BA1947" s="317"/>
      <c r="BB1947" s="390"/>
    </row>
    <row r="1948" spans="1:54" ht="24.95" customHeight="1">
      <c r="A1948" s="322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28"/>
      <c r="AM1948" s="329"/>
      <c r="AN1948" s="25"/>
      <c r="AO1948" s="24"/>
      <c r="AP1948" s="258"/>
      <c r="AQ1948" s="259"/>
      <c r="AR1948" s="259"/>
      <c r="AS1948" s="259"/>
      <c r="AT1948" s="262"/>
      <c r="AU1948" s="262"/>
      <c r="AV1948" s="262"/>
      <c r="AW1948" s="262"/>
      <c r="AX1948" s="262"/>
      <c r="AY1948" s="262"/>
      <c r="AZ1948" s="262"/>
      <c r="BA1948" s="317"/>
      <c r="BB1948" s="390"/>
    </row>
    <row r="1949" spans="1:54" ht="24.95" customHeight="1">
      <c r="A1949" s="322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28"/>
      <c r="AM1949" s="329"/>
      <c r="AN1949" s="25"/>
      <c r="AO1949" s="24"/>
      <c r="AP1949" s="258"/>
      <c r="AQ1949" s="259"/>
      <c r="AR1949" s="259"/>
      <c r="AS1949" s="259"/>
      <c r="AT1949" s="262"/>
      <c r="AU1949" s="262"/>
      <c r="AV1949" s="262"/>
      <c r="AW1949" s="262"/>
      <c r="AX1949" s="262"/>
      <c r="AY1949" s="262"/>
      <c r="AZ1949" s="262"/>
      <c r="BA1949" s="317"/>
      <c r="BB1949" s="390"/>
    </row>
    <row r="1950" spans="1:54" ht="24.95" customHeight="1">
      <c r="A1950" s="322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28"/>
      <c r="AM1950" s="329"/>
      <c r="AN1950" s="25"/>
      <c r="AO1950" s="24"/>
      <c r="AP1950" s="258"/>
      <c r="AQ1950" s="259"/>
      <c r="AR1950" s="259"/>
      <c r="AS1950" s="259"/>
      <c r="AT1950" s="262"/>
      <c r="AU1950" s="262"/>
      <c r="AV1950" s="262"/>
      <c r="AW1950" s="262"/>
      <c r="AX1950" s="262"/>
      <c r="AY1950" s="262"/>
      <c r="AZ1950" s="262"/>
      <c r="BA1950" s="317"/>
      <c r="BB1950" s="390"/>
    </row>
    <row r="1951" spans="1:54" ht="24.95" customHeight="1">
      <c r="A1951" s="322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28"/>
      <c r="AM1951" s="329"/>
      <c r="AN1951" s="25"/>
      <c r="AO1951" s="24"/>
      <c r="AP1951" s="258"/>
      <c r="AQ1951" s="259"/>
      <c r="AR1951" s="259"/>
      <c r="AS1951" s="259"/>
      <c r="AT1951" s="262"/>
      <c r="AU1951" s="262"/>
      <c r="AV1951" s="262"/>
      <c r="AW1951" s="262"/>
      <c r="AX1951" s="262"/>
      <c r="AY1951" s="262"/>
      <c r="AZ1951" s="262"/>
      <c r="BA1951" s="317"/>
      <c r="BB1951" s="390"/>
    </row>
    <row r="1952" spans="1:54" ht="24.95" customHeight="1">
      <c r="A1952" s="322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28"/>
      <c r="AM1952" s="329"/>
      <c r="AN1952" s="25"/>
      <c r="AO1952" s="24"/>
      <c r="AP1952" s="258"/>
      <c r="AQ1952" s="259"/>
      <c r="AR1952" s="259"/>
      <c r="AS1952" s="259"/>
      <c r="AT1952" s="262"/>
      <c r="AU1952" s="262"/>
      <c r="AV1952" s="262"/>
      <c r="AW1952" s="262"/>
      <c r="AX1952" s="262"/>
      <c r="AY1952" s="262"/>
      <c r="AZ1952" s="262"/>
      <c r="BA1952" s="317"/>
      <c r="BB1952" s="390"/>
    </row>
    <row r="1953" spans="1:54" ht="24.95" customHeight="1">
      <c r="A1953" s="322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28"/>
      <c r="AM1953" s="329"/>
      <c r="AN1953" s="25"/>
      <c r="AO1953" s="24"/>
      <c r="AP1953" s="258"/>
      <c r="AQ1953" s="259"/>
      <c r="AR1953" s="259"/>
      <c r="AS1953" s="259"/>
      <c r="AT1953" s="262"/>
      <c r="AU1953" s="262"/>
      <c r="AV1953" s="262"/>
      <c r="AW1953" s="262"/>
      <c r="AX1953" s="262"/>
      <c r="AY1953" s="262"/>
      <c r="AZ1953" s="262"/>
      <c r="BA1953" s="317"/>
      <c r="BB1953" s="390"/>
    </row>
    <row r="1954" spans="1:54" ht="24.95" customHeight="1">
      <c r="A1954" s="322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28"/>
      <c r="AM1954" s="329"/>
      <c r="AN1954" s="25"/>
      <c r="AO1954" s="24"/>
      <c r="AP1954" s="258"/>
      <c r="AQ1954" s="259"/>
      <c r="AR1954" s="259"/>
      <c r="AS1954" s="259"/>
      <c r="AT1954" s="262"/>
      <c r="AU1954" s="262"/>
      <c r="AV1954" s="262"/>
      <c r="AW1954" s="262"/>
      <c r="AX1954" s="262"/>
      <c r="AY1954" s="262"/>
      <c r="AZ1954" s="262"/>
      <c r="BA1954" s="317"/>
      <c r="BB1954" s="390"/>
    </row>
    <row r="1955" spans="1:54" ht="24.95" customHeight="1">
      <c r="A1955" s="322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28"/>
      <c r="AM1955" s="329"/>
      <c r="AN1955" s="25"/>
      <c r="AO1955" s="24"/>
      <c r="AP1955" s="258"/>
      <c r="AQ1955" s="259"/>
      <c r="AR1955" s="259"/>
      <c r="AS1955" s="259"/>
      <c r="AT1955" s="262"/>
      <c r="AU1955" s="262"/>
      <c r="AV1955" s="262"/>
      <c r="AW1955" s="262"/>
      <c r="AX1955" s="262"/>
      <c r="AY1955" s="262"/>
      <c r="AZ1955" s="262"/>
      <c r="BA1955" s="317"/>
      <c r="BB1955" s="390"/>
    </row>
    <row r="1956" spans="1:54" ht="24.95" customHeight="1">
      <c r="A1956" s="322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28"/>
      <c r="AM1956" s="329"/>
      <c r="AN1956" s="25"/>
      <c r="AO1956" s="24"/>
      <c r="AP1956" s="258"/>
      <c r="AQ1956" s="259"/>
      <c r="AR1956" s="259"/>
      <c r="AS1956" s="259"/>
      <c r="AT1956" s="262"/>
      <c r="AU1956" s="262"/>
      <c r="AV1956" s="262"/>
      <c r="AW1956" s="262"/>
      <c r="AX1956" s="262"/>
      <c r="AY1956" s="262"/>
      <c r="AZ1956" s="262"/>
      <c r="BA1956" s="317"/>
      <c r="BB1956" s="390"/>
    </row>
    <row r="1957" spans="1:54" ht="24.95" customHeight="1">
      <c r="A1957" s="322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28"/>
      <c r="AM1957" s="329"/>
      <c r="AN1957" s="25"/>
      <c r="AO1957" s="24"/>
      <c r="AP1957" s="258"/>
      <c r="AQ1957" s="259"/>
      <c r="AR1957" s="259"/>
      <c r="AS1957" s="259"/>
      <c r="AT1957" s="262"/>
      <c r="AU1957" s="262"/>
      <c r="AV1957" s="262"/>
      <c r="AW1957" s="262"/>
      <c r="AX1957" s="262"/>
      <c r="AY1957" s="262"/>
      <c r="AZ1957" s="262"/>
      <c r="BA1957" s="317"/>
      <c r="BB1957" s="390"/>
    </row>
    <row r="1958" spans="1:54" ht="24.95" customHeight="1">
      <c r="A1958" s="322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28"/>
      <c r="AM1958" s="329"/>
      <c r="AN1958" s="25"/>
      <c r="AO1958" s="24"/>
      <c r="AP1958" s="258"/>
      <c r="AQ1958" s="259"/>
      <c r="AR1958" s="259"/>
      <c r="AS1958" s="259"/>
      <c r="AT1958" s="262"/>
      <c r="AU1958" s="262"/>
      <c r="AV1958" s="262"/>
      <c r="AW1958" s="262"/>
      <c r="AX1958" s="262"/>
      <c r="AY1958" s="262"/>
      <c r="AZ1958" s="262"/>
      <c r="BA1958" s="317"/>
      <c r="BB1958" s="390"/>
    </row>
    <row r="1959" spans="1:54" ht="24.95" customHeight="1">
      <c r="A1959" s="322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28"/>
      <c r="AM1959" s="329"/>
      <c r="AN1959" s="25"/>
      <c r="AO1959" s="24"/>
      <c r="AP1959" s="258"/>
      <c r="AQ1959" s="259"/>
      <c r="AR1959" s="259"/>
      <c r="AS1959" s="259"/>
      <c r="AT1959" s="262"/>
      <c r="AU1959" s="262"/>
      <c r="AV1959" s="262"/>
      <c r="AW1959" s="262"/>
      <c r="AX1959" s="262"/>
      <c r="AY1959" s="262"/>
      <c r="AZ1959" s="262"/>
      <c r="BA1959" s="317"/>
      <c r="BB1959" s="390"/>
    </row>
    <row r="1960" spans="1:54" ht="24.95" customHeight="1">
      <c r="A1960" s="322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28"/>
      <c r="AM1960" s="329"/>
      <c r="AN1960" s="25"/>
      <c r="AO1960" s="24"/>
      <c r="AP1960" s="258"/>
      <c r="AQ1960" s="259"/>
      <c r="AR1960" s="259"/>
      <c r="AS1960" s="259"/>
      <c r="AT1960" s="262"/>
      <c r="AU1960" s="262"/>
      <c r="AV1960" s="262"/>
      <c r="AW1960" s="262"/>
      <c r="AX1960" s="262"/>
      <c r="AY1960" s="262"/>
      <c r="AZ1960" s="262"/>
      <c r="BA1960" s="317"/>
      <c r="BB1960" s="390"/>
    </row>
    <row r="1961" spans="1:54" ht="24.95" customHeight="1">
      <c r="A1961" s="322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28"/>
      <c r="AM1961" s="329"/>
      <c r="AN1961" s="25"/>
      <c r="AO1961" s="24"/>
      <c r="AP1961" s="258"/>
      <c r="AQ1961" s="259"/>
      <c r="AR1961" s="259"/>
      <c r="AS1961" s="259"/>
      <c r="AT1961" s="262"/>
      <c r="AU1961" s="262"/>
      <c r="AV1961" s="262"/>
      <c r="AW1961" s="262"/>
      <c r="AX1961" s="262"/>
      <c r="AY1961" s="262"/>
      <c r="AZ1961" s="262"/>
      <c r="BA1961" s="317"/>
      <c r="BB1961" s="390"/>
    </row>
    <row r="1962" spans="1:54" ht="24.95" customHeight="1">
      <c r="A1962" s="322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28"/>
      <c r="AM1962" s="329"/>
      <c r="AN1962" s="25"/>
      <c r="AO1962" s="24"/>
      <c r="AP1962" s="258"/>
      <c r="AQ1962" s="259"/>
      <c r="AR1962" s="259"/>
      <c r="AS1962" s="259"/>
      <c r="AT1962" s="262"/>
      <c r="AU1962" s="262"/>
      <c r="AV1962" s="262"/>
      <c r="AW1962" s="262"/>
      <c r="AX1962" s="262"/>
      <c r="AY1962" s="262"/>
      <c r="AZ1962" s="262"/>
      <c r="BA1962" s="317"/>
      <c r="BB1962" s="390"/>
    </row>
    <row r="1963" spans="1:54" ht="24.95" customHeight="1">
      <c r="A1963" s="322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28"/>
      <c r="AM1963" s="329"/>
      <c r="AN1963" s="25"/>
      <c r="AO1963" s="24"/>
      <c r="AP1963" s="258"/>
      <c r="AQ1963" s="259"/>
      <c r="AR1963" s="259"/>
      <c r="AS1963" s="259"/>
      <c r="AT1963" s="262"/>
      <c r="AU1963" s="262"/>
      <c r="AV1963" s="262"/>
      <c r="AW1963" s="262"/>
      <c r="AX1963" s="262"/>
      <c r="AY1963" s="262"/>
      <c r="AZ1963" s="262"/>
      <c r="BA1963" s="317"/>
      <c r="BB1963" s="390"/>
    </row>
    <row r="1964" spans="1:54" ht="24.95" customHeight="1">
      <c r="A1964" s="322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28"/>
      <c r="AM1964" s="329"/>
      <c r="AN1964" s="25"/>
      <c r="AO1964" s="24"/>
      <c r="AP1964" s="258"/>
      <c r="AQ1964" s="259"/>
      <c r="AR1964" s="259"/>
      <c r="AS1964" s="259"/>
      <c r="AT1964" s="262"/>
      <c r="AU1964" s="262"/>
      <c r="AV1964" s="262"/>
      <c r="AW1964" s="262"/>
      <c r="AX1964" s="262"/>
      <c r="AY1964" s="262"/>
      <c r="AZ1964" s="262"/>
      <c r="BA1964" s="317"/>
      <c r="BB1964" s="390"/>
    </row>
    <row r="1965" spans="1:54" ht="24.95" customHeight="1">
      <c r="A1965" s="322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28"/>
      <c r="AM1965" s="329"/>
      <c r="AN1965" s="25"/>
      <c r="AO1965" s="24"/>
      <c r="AP1965" s="258"/>
      <c r="AQ1965" s="259"/>
      <c r="AR1965" s="259"/>
      <c r="AS1965" s="259"/>
      <c r="AT1965" s="262"/>
      <c r="AU1965" s="262"/>
      <c r="AV1965" s="262"/>
      <c r="AW1965" s="262"/>
      <c r="AX1965" s="262"/>
      <c r="AY1965" s="262"/>
      <c r="AZ1965" s="262"/>
      <c r="BA1965" s="317"/>
      <c r="BB1965" s="390"/>
    </row>
    <row r="1966" spans="1:54" ht="24.95" customHeight="1">
      <c r="A1966" s="322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28"/>
      <c r="AM1966" s="329"/>
      <c r="AN1966" s="25"/>
      <c r="AO1966" s="24"/>
      <c r="AP1966" s="258"/>
      <c r="AQ1966" s="259"/>
      <c r="AR1966" s="259"/>
      <c r="AS1966" s="259"/>
      <c r="AT1966" s="262"/>
      <c r="AU1966" s="262"/>
      <c r="AV1966" s="262"/>
      <c r="AW1966" s="262"/>
      <c r="AX1966" s="262"/>
      <c r="AY1966" s="262"/>
      <c r="AZ1966" s="262"/>
      <c r="BA1966" s="317"/>
      <c r="BB1966" s="390"/>
    </row>
    <row r="1967" spans="1:54" ht="24.95" customHeight="1">
      <c r="A1967" s="322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28"/>
      <c r="AM1967" s="329"/>
      <c r="AN1967" s="25"/>
      <c r="AO1967" s="24"/>
      <c r="AP1967" s="258"/>
      <c r="AQ1967" s="259"/>
      <c r="AR1967" s="259"/>
      <c r="AS1967" s="259"/>
      <c r="AT1967" s="262"/>
      <c r="AU1967" s="262"/>
      <c r="AV1967" s="262"/>
      <c r="AW1967" s="262"/>
      <c r="AX1967" s="262"/>
      <c r="AY1967" s="262"/>
      <c r="AZ1967" s="262"/>
      <c r="BA1967" s="317"/>
      <c r="BB1967" s="390"/>
    </row>
    <row r="1968" spans="1:54" ht="24.95" customHeight="1">
      <c r="A1968" s="322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28"/>
      <c r="AM1968" s="329"/>
      <c r="AN1968" s="25"/>
      <c r="AO1968" s="24"/>
      <c r="AP1968" s="258"/>
      <c r="AQ1968" s="259"/>
      <c r="AR1968" s="259"/>
      <c r="AS1968" s="259"/>
      <c r="AT1968" s="262"/>
      <c r="AU1968" s="262"/>
      <c r="AV1968" s="262"/>
      <c r="AW1968" s="262"/>
      <c r="AX1968" s="262"/>
      <c r="AY1968" s="262"/>
      <c r="AZ1968" s="262"/>
      <c r="BA1968" s="317"/>
      <c r="BB1968" s="390"/>
    </row>
    <row r="1969" spans="1:54" ht="24.95" customHeight="1">
      <c r="A1969" s="322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28"/>
      <c r="AM1969" s="329"/>
      <c r="AN1969" s="25"/>
      <c r="AO1969" s="24"/>
      <c r="AP1969" s="258"/>
      <c r="AQ1969" s="259"/>
      <c r="AR1969" s="259"/>
      <c r="AS1969" s="259"/>
      <c r="AT1969" s="262"/>
      <c r="AU1969" s="262"/>
      <c r="AV1969" s="262"/>
      <c r="AW1969" s="262"/>
      <c r="AX1969" s="262"/>
      <c r="AY1969" s="262"/>
      <c r="AZ1969" s="262"/>
      <c r="BA1969" s="317"/>
      <c r="BB1969" s="390"/>
    </row>
    <row r="1970" spans="1:54" ht="24.95" customHeight="1">
      <c r="A1970" s="322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28"/>
      <c r="AM1970" s="329"/>
      <c r="AN1970" s="25"/>
      <c r="AO1970" s="24"/>
      <c r="AP1970" s="258"/>
      <c r="AQ1970" s="259"/>
      <c r="AR1970" s="259"/>
      <c r="AS1970" s="259"/>
      <c r="AT1970" s="262"/>
      <c r="AU1970" s="262"/>
      <c r="AV1970" s="262"/>
      <c r="AW1970" s="262"/>
      <c r="AX1970" s="262"/>
      <c r="AY1970" s="262"/>
      <c r="AZ1970" s="262"/>
      <c r="BA1970" s="317"/>
      <c r="BB1970" s="390"/>
    </row>
    <row r="1971" spans="1:54" ht="24.95" customHeight="1">
      <c r="A1971" s="322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28"/>
      <c r="AM1971" s="329"/>
      <c r="AN1971" s="25"/>
      <c r="AO1971" s="24"/>
      <c r="AP1971" s="258"/>
      <c r="AQ1971" s="259"/>
      <c r="AR1971" s="259"/>
      <c r="AS1971" s="259"/>
      <c r="AT1971" s="262"/>
      <c r="AU1971" s="262"/>
      <c r="AV1971" s="262"/>
      <c r="AW1971" s="262"/>
      <c r="AX1971" s="262"/>
      <c r="AY1971" s="262"/>
      <c r="AZ1971" s="262"/>
      <c r="BA1971" s="317"/>
      <c r="BB1971" s="390"/>
    </row>
    <row r="1972" spans="1:54" ht="24.95" customHeight="1">
      <c r="A1972" s="322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28"/>
      <c r="AM1972" s="329"/>
      <c r="AN1972" s="25"/>
      <c r="AO1972" s="24"/>
      <c r="AP1972" s="258"/>
      <c r="AQ1972" s="259"/>
      <c r="AR1972" s="259"/>
      <c r="AS1972" s="259"/>
      <c r="AT1972" s="262"/>
      <c r="AU1972" s="262"/>
      <c r="AV1972" s="262"/>
      <c r="AW1972" s="262"/>
      <c r="AX1972" s="262"/>
      <c r="AY1972" s="262"/>
      <c r="AZ1972" s="262"/>
      <c r="BA1972" s="317"/>
      <c r="BB1972" s="390"/>
    </row>
    <row r="1973" spans="1:54" ht="24.95" customHeight="1">
      <c r="A1973" s="322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28"/>
      <c r="AM1973" s="329"/>
      <c r="AN1973" s="25"/>
      <c r="AO1973" s="24"/>
      <c r="AP1973" s="258"/>
      <c r="AQ1973" s="259"/>
      <c r="AR1973" s="259"/>
      <c r="AS1973" s="259"/>
      <c r="AT1973" s="262"/>
      <c r="AU1973" s="262"/>
      <c r="AV1973" s="262"/>
      <c r="AW1973" s="262"/>
      <c r="AX1973" s="262"/>
      <c r="AY1973" s="262"/>
      <c r="AZ1973" s="262"/>
      <c r="BA1973" s="317"/>
      <c r="BB1973" s="390"/>
    </row>
    <row r="1974" spans="1:54" ht="24.95" customHeight="1">
      <c r="A1974" s="322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28"/>
      <c r="AM1974" s="329"/>
      <c r="AN1974" s="25"/>
      <c r="AO1974" s="24"/>
      <c r="AP1974" s="258"/>
      <c r="AQ1974" s="259"/>
      <c r="AR1974" s="259"/>
      <c r="AS1974" s="259"/>
      <c r="AT1974" s="262"/>
      <c r="AU1974" s="262"/>
      <c r="AV1974" s="262"/>
      <c r="AW1974" s="262"/>
      <c r="AX1974" s="262"/>
      <c r="AY1974" s="262"/>
      <c r="AZ1974" s="262"/>
      <c r="BA1974" s="317"/>
      <c r="BB1974" s="390"/>
    </row>
    <row r="1975" spans="1:54" ht="24.95" customHeight="1">
      <c r="A1975" s="322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28"/>
      <c r="AM1975" s="329"/>
      <c r="AN1975" s="25"/>
      <c r="AO1975" s="24"/>
      <c r="AP1975" s="258"/>
      <c r="AQ1975" s="259"/>
      <c r="AR1975" s="259"/>
      <c r="AS1975" s="259"/>
      <c r="AT1975" s="262"/>
      <c r="AU1975" s="262"/>
      <c r="AV1975" s="262"/>
      <c r="AW1975" s="262"/>
      <c r="AX1975" s="262"/>
      <c r="AY1975" s="262"/>
      <c r="AZ1975" s="262"/>
      <c r="BA1975" s="317"/>
      <c r="BB1975" s="390"/>
    </row>
    <row r="1976" spans="1:54" ht="24.95" customHeight="1">
      <c r="A1976" s="322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28"/>
      <c r="AM1976" s="329"/>
      <c r="AN1976" s="25"/>
      <c r="AO1976" s="24"/>
      <c r="AP1976" s="258"/>
      <c r="AQ1976" s="259"/>
      <c r="AR1976" s="259"/>
      <c r="AS1976" s="259"/>
      <c r="AT1976" s="262"/>
      <c r="AU1976" s="262"/>
      <c r="AV1976" s="262"/>
      <c r="AW1976" s="262"/>
      <c r="AX1976" s="262"/>
      <c r="AY1976" s="262"/>
      <c r="AZ1976" s="262"/>
      <c r="BA1976" s="317"/>
      <c r="BB1976" s="390"/>
    </row>
    <row r="1977" spans="1:54" ht="24.95" customHeight="1">
      <c r="A1977" s="322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28"/>
      <c r="AM1977" s="329"/>
      <c r="AN1977" s="25"/>
      <c r="AO1977" s="24"/>
      <c r="AP1977" s="258"/>
      <c r="AQ1977" s="259"/>
      <c r="AR1977" s="259"/>
      <c r="AS1977" s="259"/>
      <c r="AT1977" s="262"/>
      <c r="AU1977" s="262"/>
      <c r="AV1977" s="262"/>
      <c r="AW1977" s="262"/>
      <c r="AX1977" s="262"/>
      <c r="AY1977" s="262"/>
      <c r="AZ1977" s="262"/>
      <c r="BA1977" s="317"/>
      <c r="BB1977" s="390"/>
    </row>
    <row r="1978" spans="1:54" ht="24.95" customHeight="1">
      <c r="A1978" s="322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28"/>
      <c r="AM1978" s="329"/>
      <c r="AN1978" s="25"/>
      <c r="AO1978" s="24"/>
      <c r="AP1978" s="258"/>
      <c r="AQ1978" s="259"/>
      <c r="AR1978" s="259"/>
      <c r="AS1978" s="259"/>
      <c r="AT1978" s="262"/>
      <c r="AU1978" s="262"/>
      <c r="AV1978" s="262"/>
      <c r="AW1978" s="262"/>
      <c r="AX1978" s="262"/>
      <c r="AY1978" s="262"/>
      <c r="AZ1978" s="262"/>
      <c r="BA1978" s="317"/>
      <c r="BB1978" s="390"/>
    </row>
    <row r="1979" spans="1:54" ht="24.95" customHeight="1">
      <c r="A1979" s="322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28"/>
      <c r="AM1979" s="329"/>
      <c r="AN1979" s="25"/>
      <c r="AO1979" s="24"/>
      <c r="AP1979" s="258"/>
      <c r="AQ1979" s="259"/>
      <c r="AR1979" s="259"/>
      <c r="AS1979" s="259"/>
      <c r="AT1979" s="262"/>
      <c r="AU1979" s="262"/>
      <c r="AV1979" s="262"/>
      <c r="AW1979" s="262"/>
      <c r="AX1979" s="262"/>
      <c r="AY1979" s="262"/>
      <c r="AZ1979" s="262"/>
      <c r="BA1979" s="317"/>
      <c r="BB1979" s="390"/>
    </row>
    <row r="1980" spans="1:54" ht="24.95" customHeight="1">
      <c r="A1980" s="322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28"/>
      <c r="AM1980" s="329"/>
      <c r="AN1980" s="25"/>
      <c r="AO1980" s="24"/>
      <c r="AP1980" s="258"/>
      <c r="AQ1980" s="259"/>
      <c r="AR1980" s="259"/>
      <c r="AS1980" s="259"/>
      <c r="AT1980" s="262"/>
      <c r="AU1980" s="262"/>
      <c r="AV1980" s="262"/>
      <c r="AW1980" s="262"/>
      <c r="AX1980" s="262"/>
      <c r="AY1980" s="262"/>
      <c r="AZ1980" s="262"/>
      <c r="BA1980" s="317"/>
      <c r="BB1980" s="390"/>
    </row>
    <row r="1981" spans="1:54" ht="24.95" customHeight="1">
      <c r="A1981" s="322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28"/>
      <c r="AM1981" s="329"/>
      <c r="AN1981" s="25"/>
      <c r="AO1981" s="24"/>
      <c r="AP1981" s="258"/>
      <c r="AQ1981" s="259"/>
      <c r="AR1981" s="259"/>
      <c r="AS1981" s="259"/>
      <c r="AT1981" s="262"/>
      <c r="AU1981" s="262"/>
      <c r="AV1981" s="262"/>
      <c r="AW1981" s="262"/>
      <c r="AX1981" s="262"/>
      <c r="AY1981" s="262"/>
      <c r="AZ1981" s="262"/>
      <c r="BA1981" s="317"/>
      <c r="BB1981" s="390"/>
    </row>
    <row r="1982" spans="1:54" ht="24.95" customHeight="1">
      <c r="A1982" s="322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28"/>
      <c r="AM1982" s="329"/>
      <c r="AN1982" s="25"/>
      <c r="AO1982" s="24"/>
      <c r="AP1982" s="258"/>
      <c r="AQ1982" s="259"/>
      <c r="AR1982" s="259"/>
      <c r="AS1982" s="259"/>
      <c r="AT1982" s="262"/>
      <c r="AU1982" s="262"/>
      <c r="AV1982" s="262"/>
      <c r="AW1982" s="262"/>
      <c r="AX1982" s="262"/>
      <c r="AY1982" s="262"/>
      <c r="AZ1982" s="262"/>
      <c r="BA1982" s="317"/>
      <c r="BB1982" s="390"/>
    </row>
    <row r="1983" spans="1:54" ht="24.95" customHeight="1">
      <c r="A1983" s="322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28"/>
      <c r="AM1983" s="329"/>
      <c r="AN1983" s="25"/>
      <c r="AO1983" s="24"/>
      <c r="AP1983" s="258"/>
      <c r="AQ1983" s="259"/>
      <c r="AR1983" s="259"/>
      <c r="AS1983" s="259"/>
      <c r="AT1983" s="262"/>
      <c r="AU1983" s="262"/>
      <c r="AV1983" s="262"/>
      <c r="AW1983" s="262"/>
      <c r="AX1983" s="262"/>
      <c r="AY1983" s="262"/>
      <c r="AZ1983" s="262"/>
      <c r="BA1983" s="317"/>
      <c r="BB1983" s="390"/>
    </row>
    <row r="1984" spans="1:54" ht="24.95" customHeight="1">
      <c r="A1984" s="322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28"/>
      <c r="AM1984" s="329"/>
      <c r="AN1984" s="25"/>
      <c r="AO1984" s="24"/>
      <c r="AP1984" s="258"/>
      <c r="AQ1984" s="259"/>
      <c r="AR1984" s="259"/>
      <c r="AS1984" s="259"/>
      <c r="AT1984" s="262"/>
      <c r="AU1984" s="262"/>
      <c r="AV1984" s="262"/>
      <c r="AW1984" s="262"/>
      <c r="AX1984" s="262"/>
      <c r="AY1984" s="262"/>
      <c r="AZ1984" s="262"/>
      <c r="BA1984" s="317"/>
      <c r="BB1984" s="390"/>
    </row>
    <row r="1985" spans="1:54" ht="24.95" customHeight="1">
      <c r="A1985" s="322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28"/>
      <c r="AM1985" s="329"/>
      <c r="AN1985" s="25"/>
      <c r="AO1985" s="24"/>
      <c r="AP1985" s="258"/>
      <c r="AQ1985" s="259"/>
      <c r="AR1985" s="259"/>
      <c r="AS1985" s="259"/>
      <c r="AT1985" s="262"/>
      <c r="AU1985" s="262"/>
      <c r="AV1985" s="262"/>
      <c r="AW1985" s="262"/>
      <c r="AX1985" s="262"/>
      <c r="AY1985" s="262"/>
      <c r="AZ1985" s="262"/>
      <c r="BA1985" s="317"/>
      <c r="BB1985" s="390"/>
    </row>
    <row r="1986" spans="1:54" ht="24.95" customHeight="1">
      <c r="A1986" s="322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28"/>
      <c r="AM1986" s="329"/>
      <c r="AN1986" s="25"/>
      <c r="AO1986" s="24"/>
      <c r="AP1986" s="258"/>
      <c r="AQ1986" s="259"/>
      <c r="AR1986" s="259"/>
      <c r="AS1986" s="259"/>
      <c r="AT1986" s="262"/>
      <c r="AU1986" s="262"/>
      <c r="AV1986" s="262"/>
      <c r="AW1986" s="262"/>
      <c r="AX1986" s="262"/>
      <c r="AY1986" s="262"/>
      <c r="AZ1986" s="262"/>
      <c r="BA1986" s="317"/>
      <c r="BB1986" s="390"/>
    </row>
    <row r="1987" spans="1:54" ht="24.95" customHeight="1">
      <c r="A1987" s="322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28"/>
      <c r="AM1987" s="329"/>
      <c r="AN1987" s="25"/>
      <c r="AO1987" s="24"/>
      <c r="AP1987" s="258"/>
      <c r="AQ1987" s="259"/>
      <c r="AR1987" s="259"/>
      <c r="AS1987" s="259"/>
      <c r="AT1987" s="262"/>
      <c r="AU1987" s="262"/>
      <c r="AV1987" s="262"/>
      <c r="AW1987" s="262"/>
      <c r="AX1987" s="262"/>
      <c r="AY1987" s="262"/>
      <c r="AZ1987" s="262"/>
      <c r="BA1987" s="317"/>
      <c r="BB1987" s="390"/>
    </row>
    <row r="1988" spans="1:54" ht="24.95" customHeight="1">
      <c r="A1988" s="322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28"/>
      <c r="AM1988" s="329"/>
      <c r="AN1988" s="25"/>
      <c r="AO1988" s="24"/>
      <c r="AP1988" s="258"/>
      <c r="AQ1988" s="259"/>
      <c r="AR1988" s="259"/>
      <c r="AS1988" s="259"/>
      <c r="AT1988" s="262"/>
      <c r="AU1988" s="262"/>
      <c r="AV1988" s="262"/>
      <c r="AW1988" s="262"/>
      <c r="AX1988" s="262"/>
      <c r="AY1988" s="262"/>
      <c r="AZ1988" s="262"/>
      <c r="BA1988" s="317"/>
      <c r="BB1988" s="390"/>
    </row>
    <row r="1989" spans="1:54" ht="24.95" customHeight="1">
      <c r="A1989" s="322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28"/>
      <c r="AM1989" s="329"/>
      <c r="AN1989" s="25"/>
      <c r="AO1989" s="24"/>
      <c r="AP1989" s="258"/>
      <c r="AQ1989" s="259"/>
      <c r="AR1989" s="259"/>
      <c r="AS1989" s="259"/>
      <c r="AT1989" s="262"/>
      <c r="AU1989" s="262"/>
      <c r="AV1989" s="262"/>
      <c r="AW1989" s="262"/>
      <c r="AX1989" s="262"/>
      <c r="AY1989" s="262"/>
      <c r="AZ1989" s="262"/>
      <c r="BA1989" s="317"/>
      <c r="BB1989" s="390"/>
    </row>
    <row r="1990" spans="1:54" ht="24.95" customHeight="1">
      <c r="A1990" s="322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28"/>
      <c r="AM1990" s="329"/>
      <c r="AN1990" s="25"/>
      <c r="AO1990" s="24"/>
      <c r="AP1990" s="258"/>
      <c r="AQ1990" s="259"/>
      <c r="AR1990" s="259"/>
      <c r="AS1990" s="259"/>
      <c r="AT1990" s="262"/>
      <c r="AU1990" s="262"/>
      <c r="AV1990" s="262"/>
      <c r="AW1990" s="262"/>
      <c r="AX1990" s="262"/>
      <c r="AY1990" s="262"/>
      <c r="AZ1990" s="262"/>
      <c r="BA1990" s="317"/>
      <c r="BB1990" s="390"/>
    </row>
    <row r="1991" spans="1:54" ht="24.95" customHeight="1">
      <c r="A1991" s="322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28"/>
      <c r="AM1991" s="329"/>
      <c r="AN1991" s="25"/>
      <c r="AO1991" s="24"/>
      <c r="AP1991" s="258"/>
      <c r="AQ1991" s="259"/>
      <c r="AR1991" s="259"/>
      <c r="AS1991" s="259"/>
      <c r="AT1991" s="262"/>
      <c r="AU1991" s="262"/>
      <c r="AV1991" s="262"/>
      <c r="AW1991" s="262"/>
      <c r="AX1991" s="262"/>
      <c r="AY1991" s="262"/>
      <c r="AZ1991" s="262"/>
      <c r="BA1991" s="317"/>
      <c r="BB1991" s="390"/>
    </row>
    <row r="1992" spans="1:54" ht="24.95" customHeight="1">
      <c r="A1992" s="322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28"/>
      <c r="AM1992" s="329"/>
      <c r="AN1992" s="25"/>
      <c r="AO1992" s="24"/>
      <c r="AP1992" s="258"/>
      <c r="AQ1992" s="259"/>
      <c r="AR1992" s="259"/>
      <c r="AS1992" s="259"/>
      <c r="AT1992" s="262"/>
      <c r="AU1992" s="262"/>
      <c r="AV1992" s="262"/>
      <c r="AW1992" s="262"/>
      <c r="AX1992" s="262"/>
      <c r="AY1992" s="262"/>
      <c r="AZ1992" s="262"/>
      <c r="BA1992" s="317"/>
      <c r="BB1992" s="390"/>
    </row>
    <row r="1993" spans="1:54" ht="24.95" customHeight="1">
      <c r="A1993" s="322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28"/>
      <c r="AM1993" s="329"/>
      <c r="AN1993" s="25"/>
      <c r="AO1993" s="24"/>
      <c r="AP1993" s="258"/>
      <c r="AQ1993" s="259"/>
      <c r="AR1993" s="259"/>
      <c r="AS1993" s="259"/>
      <c r="AT1993" s="262"/>
      <c r="AU1993" s="262"/>
      <c r="AV1993" s="262"/>
      <c r="AW1993" s="262"/>
      <c r="AX1993" s="262"/>
      <c r="AY1993" s="262"/>
      <c r="AZ1993" s="262"/>
      <c r="BA1993" s="317"/>
      <c r="BB1993" s="390"/>
    </row>
    <row r="1994" spans="1:54" ht="24.95" customHeight="1">
      <c r="A1994" s="322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28"/>
      <c r="AM1994" s="329"/>
      <c r="AN1994" s="25"/>
      <c r="AO1994" s="24"/>
      <c r="AP1994" s="258"/>
      <c r="AQ1994" s="259"/>
      <c r="AR1994" s="259"/>
      <c r="AS1994" s="259"/>
      <c r="AT1994" s="262"/>
      <c r="AU1994" s="262"/>
      <c r="AV1994" s="262"/>
      <c r="AW1994" s="262"/>
      <c r="AX1994" s="262"/>
      <c r="AY1994" s="262"/>
      <c r="AZ1994" s="262"/>
      <c r="BA1994" s="317"/>
      <c r="BB1994" s="390"/>
    </row>
    <row r="1995" spans="1:54" ht="24.95" customHeight="1">
      <c r="A1995" s="322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28"/>
      <c r="AM1995" s="329"/>
      <c r="AN1995" s="25"/>
      <c r="AO1995" s="24"/>
      <c r="AP1995" s="258"/>
      <c r="AQ1995" s="259"/>
      <c r="AR1995" s="259"/>
      <c r="AS1995" s="259"/>
      <c r="AT1995" s="262"/>
      <c r="AU1995" s="262"/>
      <c r="AV1995" s="262"/>
      <c r="AW1995" s="262"/>
      <c r="AX1995" s="262"/>
      <c r="AY1995" s="262"/>
      <c r="AZ1995" s="262"/>
      <c r="BA1995" s="317"/>
      <c r="BB1995" s="390"/>
    </row>
    <row r="1996" spans="1:54" ht="24.95" customHeight="1">
      <c r="A1996" s="322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28"/>
      <c r="AM1996" s="329"/>
      <c r="AN1996" s="25"/>
      <c r="AO1996" s="24"/>
      <c r="AP1996" s="258"/>
      <c r="AQ1996" s="259"/>
      <c r="AR1996" s="259"/>
      <c r="AS1996" s="259"/>
      <c r="AT1996" s="262"/>
      <c r="AU1996" s="262"/>
      <c r="AV1996" s="262"/>
      <c r="AW1996" s="262"/>
      <c r="AX1996" s="262"/>
      <c r="AY1996" s="262"/>
      <c r="AZ1996" s="262"/>
      <c r="BA1996" s="317"/>
      <c r="BB1996" s="390"/>
    </row>
    <row r="1997" spans="1:54" ht="24.95" customHeight="1">
      <c r="A1997" s="322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28"/>
      <c r="AM1997" s="329"/>
      <c r="AN1997" s="25"/>
      <c r="AO1997" s="24"/>
      <c r="AP1997" s="258"/>
      <c r="AQ1997" s="259"/>
      <c r="AR1997" s="259"/>
      <c r="AS1997" s="259"/>
      <c r="AT1997" s="262"/>
      <c r="AU1997" s="262"/>
      <c r="AV1997" s="262"/>
      <c r="AW1997" s="262"/>
      <c r="AX1997" s="262"/>
      <c r="AY1997" s="262"/>
      <c r="AZ1997" s="262"/>
      <c r="BA1997" s="317"/>
      <c r="BB1997" s="390"/>
    </row>
    <row r="1998" spans="1:54" ht="24.95" customHeight="1">
      <c r="A1998" s="322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28"/>
      <c r="AM1998" s="329"/>
      <c r="AN1998" s="25"/>
      <c r="AO1998" s="24"/>
      <c r="AP1998" s="258"/>
      <c r="AQ1998" s="259"/>
      <c r="AR1998" s="259"/>
      <c r="AS1998" s="259"/>
      <c r="AT1998" s="262"/>
      <c r="AU1998" s="262"/>
      <c r="AV1998" s="262"/>
      <c r="AW1998" s="262"/>
      <c r="AX1998" s="262"/>
      <c r="AY1998" s="262"/>
      <c r="AZ1998" s="262"/>
      <c r="BA1998" s="317"/>
      <c r="BB1998" s="390"/>
    </row>
    <row r="1999" spans="1:54" ht="24.95" customHeight="1">
      <c r="A1999" s="322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28"/>
      <c r="AM1999" s="329"/>
      <c r="AN1999" s="25"/>
      <c r="AO1999" s="24"/>
      <c r="AP1999" s="258"/>
      <c r="AQ1999" s="259"/>
      <c r="AR1999" s="259"/>
      <c r="AS1999" s="259"/>
      <c r="AT1999" s="262"/>
      <c r="AU1999" s="262"/>
      <c r="AV1999" s="262"/>
      <c r="AW1999" s="262"/>
      <c r="AX1999" s="262"/>
      <c r="AY1999" s="262"/>
      <c r="AZ1999" s="262"/>
      <c r="BA1999" s="317"/>
      <c r="BB1999" s="391"/>
    </row>
    <row r="2000" spans="1:54" ht="24.95" customHeight="1">
      <c r="A2000" s="330"/>
      <c r="B2000" s="32"/>
      <c r="C2000" s="32"/>
      <c r="D2000" s="331"/>
      <c r="E2000" s="331"/>
      <c r="F2000" s="32"/>
      <c r="G2000" s="32"/>
      <c r="H2000" s="32"/>
      <c r="I2000" s="32"/>
      <c r="J2000" s="32"/>
      <c r="K2000" s="32"/>
      <c r="L2000" s="32"/>
      <c r="M2000" s="32"/>
      <c r="N2000" s="332"/>
      <c r="O2000" s="332"/>
      <c r="P2000" s="32"/>
      <c r="Q2000" s="332"/>
      <c r="R2000" s="332"/>
      <c r="S2000" s="332"/>
      <c r="T2000" s="332"/>
      <c r="U2000" s="332"/>
      <c r="V2000" s="332"/>
      <c r="W2000" s="332"/>
      <c r="X2000" s="332"/>
      <c r="Y2000" s="332"/>
      <c r="Z2000" s="32"/>
      <c r="AA2000" s="32"/>
      <c r="AB2000" s="32"/>
      <c r="AC2000" s="32"/>
      <c r="AD2000" s="32"/>
      <c r="AE2000" s="32"/>
      <c r="AF2000" s="32"/>
      <c r="AG2000" s="32"/>
      <c r="AH2000" s="32"/>
      <c r="AI2000" s="32"/>
      <c r="AJ2000" s="333"/>
      <c r="AK2000" s="334"/>
      <c r="AL2000" s="335"/>
      <c r="AM2000" s="334"/>
      <c r="AN2000" s="335"/>
      <c r="AO2000" s="334"/>
      <c r="AP2000" s="32"/>
      <c r="AQ2000" s="32"/>
      <c r="AR2000" s="32"/>
      <c r="AS2000" s="32"/>
      <c r="AT2000" s="32"/>
      <c r="AU2000" s="32"/>
      <c r="AV2000" s="32"/>
      <c r="AW2000" s="32"/>
      <c r="AX2000" s="32"/>
      <c r="AY2000" s="32"/>
      <c r="AZ2000" s="32"/>
      <c r="BA2000" s="336"/>
      <c r="BB2000" s="336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15"/>
    <col min="2" max="2" width="3" style="215" bestFit="1" customWidth="1"/>
    <col min="3" max="16384" width="2.19921875" style="215"/>
  </cols>
  <sheetData>
    <row r="1" spans="1:69" ht="17.100000000000001" customHeight="1">
      <c r="A1" s="214" t="s">
        <v>465</v>
      </c>
      <c r="B1" s="214" t="s">
        <v>466</v>
      </c>
      <c r="C1" s="214"/>
      <c r="D1" s="214"/>
      <c r="E1" s="214"/>
      <c r="F1" s="214"/>
      <c r="G1" s="214"/>
      <c r="H1" s="214" t="s">
        <v>467</v>
      </c>
      <c r="I1" s="214"/>
      <c r="J1" s="214"/>
      <c r="K1" s="214"/>
      <c r="L1" s="214"/>
      <c r="M1" s="214" t="s">
        <v>468</v>
      </c>
      <c r="N1" s="214"/>
      <c r="O1" s="214"/>
      <c r="P1" s="214" t="s">
        <v>469</v>
      </c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4"/>
      <c r="AF1" s="214"/>
      <c r="AG1" s="214"/>
      <c r="AH1" s="214"/>
      <c r="AI1" s="214"/>
      <c r="AJ1" s="214"/>
      <c r="AK1" s="214"/>
      <c r="AL1" s="214"/>
      <c r="AM1" s="214"/>
      <c r="AN1" s="214"/>
      <c r="AO1" s="214"/>
      <c r="AP1" s="214"/>
      <c r="AQ1" s="214"/>
      <c r="AR1" s="214"/>
      <c r="AS1" s="214"/>
      <c r="AT1" s="214"/>
      <c r="AU1" s="214"/>
      <c r="AV1" s="214"/>
      <c r="AW1" s="214"/>
      <c r="AX1" s="214"/>
      <c r="AY1" s="214"/>
      <c r="AZ1" s="214"/>
      <c r="BA1" s="214"/>
      <c r="BB1" s="214"/>
      <c r="BC1" s="214"/>
      <c r="BD1" s="214"/>
      <c r="BE1" s="214"/>
      <c r="BF1" s="214"/>
      <c r="BG1" s="214"/>
      <c r="BH1" s="214"/>
      <c r="BI1" s="214"/>
      <c r="BJ1" s="214"/>
      <c r="BK1" s="214"/>
      <c r="BL1" s="214"/>
      <c r="BM1" s="214"/>
      <c r="BN1" s="214"/>
      <c r="BO1" s="214"/>
      <c r="BP1" s="214"/>
      <c r="BQ1" s="214"/>
    </row>
    <row r="2" spans="1:69" ht="17.100000000000001" customHeight="1">
      <c r="A2" s="216" t="s">
        <v>470</v>
      </c>
      <c r="B2" s="216" t="s">
        <v>471</v>
      </c>
      <c r="C2" s="216"/>
      <c r="D2" s="216"/>
      <c r="E2" s="216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</row>
    <row r="3" spans="1:69" ht="17.100000000000001" customHeight="1">
      <c r="A3" s="214"/>
      <c r="B3" s="214"/>
      <c r="C3" s="217"/>
      <c r="D3" s="214" t="s">
        <v>472</v>
      </c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</row>
    <row r="4" spans="1:69" ht="17.100000000000001" customHeight="1">
      <c r="A4" s="214"/>
      <c r="B4" s="214"/>
      <c r="C4" s="217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</row>
    <row r="5" spans="1:69" ht="17.100000000000001" customHeight="1">
      <c r="A5" s="214"/>
      <c r="B5" s="214"/>
      <c r="C5" s="218" t="s">
        <v>473</v>
      </c>
      <c r="D5" s="219" t="s">
        <v>474</v>
      </c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</row>
    <row r="6" spans="1:69" ht="17.100000000000001" customHeight="1">
      <c r="A6" s="214"/>
      <c r="B6" s="214"/>
      <c r="C6" s="218"/>
      <c r="D6" s="214"/>
      <c r="E6" s="220" t="s">
        <v>475</v>
      </c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 t="s">
        <v>476</v>
      </c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</row>
    <row r="7" spans="1:69" ht="17.100000000000001" customHeight="1">
      <c r="A7" s="214"/>
      <c r="B7" s="214"/>
      <c r="C7" s="218"/>
      <c r="D7" s="214" t="s">
        <v>477</v>
      </c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 t="s">
        <v>478</v>
      </c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</row>
    <row r="8" spans="1:69" ht="17.100000000000001" customHeight="1">
      <c r="A8" s="214"/>
      <c r="B8" s="214"/>
      <c r="C8" s="218"/>
      <c r="D8" s="214" t="s">
        <v>479</v>
      </c>
      <c r="E8" s="214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</row>
    <row r="9" spans="1:69" ht="17.100000000000001" customHeight="1">
      <c r="A9" s="214"/>
      <c r="B9" s="214"/>
      <c r="C9" s="218"/>
      <c r="D9" s="214" t="s">
        <v>480</v>
      </c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</row>
    <row r="10" spans="1:69" ht="17.100000000000001" customHeight="1">
      <c r="A10" s="214"/>
      <c r="B10" s="214"/>
      <c r="C10" s="218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</row>
    <row r="11" spans="1:69" ht="17.100000000000001" customHeight="1">
      <c r="A11" s="214"/>
      <c r="B11" s="214"/>
      <c r="C11" s="218" t="s">
        <v>481</v>
      </c>
      <c r="D11" s="214" t="s">
        <v>482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214"/>
      <c r="BJ11" s="214"/>
      <c r="BK11" s="214"/>
      <c r="BL11" s="214"/>
      <c r="BM11" s="214"/>
      <c r="BN11" s="214"/>
      <c r="BO11" s="214"/>
      <c r="BP11" s="214"/>
      <c r="BQ11" s="214"/>
    </row>
    <row r="12" spans="1:69" ht="17.100000000000001" customHeight="1">
      <c r="A12" s="214"/>
      <c r="B12" s="214"/>
      <c r="C12" s="540">
        <v>1</v>
      </c>
      <c r="D12" s="540"/>
      <c r="E12" s="214" t="s">
        <v>483</v>
      </c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4"/>
      <c r="BF12" s="214"/>
      <c r="BG12" s="214"/>
      <c r="BH12" s="214"/>
      <c r="BI12" s="214"/>
      <c r="BJ12" s="214"/>
      <c r="BK12" s="214"/>
      <c r="BL12" s="214"/>
      <c r="BM12" s="214"/>
      <c r="BN12" s="214"/>
      <c r="BO12" s="214"/>
      <c r="BP12" s="214"/>
      <c r="BQ12" s="214"/>
    </row>
    <row r="13" spans="1:69" ht="17.100000000000001" customHeight="1">
      <c r="A13" s="214"/>
      <c r="B13" s="214"/>
      <c r="C13" s="540">
        <v>2</v>
      </c>
      <c r="D13" s="540"/>
      <c r="E13" s="221" t="s">
        <v>484</v>
      </c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4"/>
      <c r="BN13" s="214"/>
      <c r="BO13" s="214"/>
      <c r="BP13" s="214"/>
      <c r="BQ13" s="214"/>
    </row>
    <row r="14" spans="1:69" ht="17.100000000000001" customHeight="1">
      <c r="A14" s="214"/>
      <c r="B14" s="214"/>
      <c r="C14" s="540">
        <v>3</v>
      </c>
      <c r="D14" s="540"/>
      <c r="E14" s="221" t="s">
        <v>485</v>
      </c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  <c r="AA14" s="214"/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  <c r="AN14" s="214"/>
      <c r="AO14" s="214"/>
      <c r="AP14" s="214"/>
      <c r="AQ14" s="214"/>
      <c r="AR14" s="214"/>
      <c r="AS14" s="214"/>
      <c r="AT14" s="214"/>
      <c r="AU14" s="214"/>
      <c r="AV14" s="214"/>
      <c r="AW14" s="214"/>
      <c r="AX14" s="214"/>
      <c r="AY14" s="214"/>
      <c r="AZ14" s="214"/>
      <c r="BA14" s="214"/>
      <c r="BB14" s="214"/>
      <c r="BC14" s="214"/>
      <c r="BD14" s="214"/>
      <c r="BE14" s="214"/>
      <c r="BF14" s="214"/>
      <c r="BG14" s="214"/>
      <c r="BH14" s="214"/>
      <c r="BI14" s="214"/>
      <c r="BJ14" s="214"/>
      <c r="BK14" s="214"/>
      <c r="BL14" s="214"/>
      <c r="BM14" s="214"/>
      <c r="BN14" s="214"/>
      <c r="BO14" s="214"/>
      <c r="BP14" s="214"/>
      <c r="BQ14" s="214"/>
    </row>
    <row r="15" spans="1:69" ht="17.100000000000001" customHeight="1">
      <c r="A15" s="214"/>
      <c r="B15" s="214"/>
      <c r="C15" s="540">
        <v>4</v>
      </c>
      <c r="D15" s="540"/>
      <c r="E15" s="218" t="s">
        <v>486</v>
      </c>
      <c r="F15" s="222"/>
      <c r="G15" s="222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214"/>
      <c r="AH15" s="214"/>
      <c r="AI15" s="214"/>
      <c r="AJ15" s="214"/>
      <c r="AK15" s="214"/>
      <c r="AL15" s="214"/>
      <c r="AM15" s="214"/>
      <c r="AN15" s="214"/>
      <c r="AO15" s="214"/>
      <c r="AP15" s="214"/>
      <c r="AQ15" s="214"/>
      <c r="AR15" s="214"/>
      <c r="AS15" s="214"/>
      <c r="AT15" s="214"/>
      <c r="AU15" s="214"/>
      <c r="AV15" s="214"/>
      <c r="AW15" s="214"/>
      <c r="AX15" s="214"/>
      <c r="AY15" s="214"/>
      <c r="AZ15" s="214"/>
      <c r="BA15" s="214"/>
      <c r="BB15" s="214"/>
      <c r="BC15" s="214"/>
      <c r="BD15" s="214"/>
      <c r="BE15" s="214"/>
      <c r="BF15" s="214"/>
      <c r="BG15" s="214"/>
      <c r="BH15" s="214"/>
      <c r="BI15" s="214"/>
      <c r="BJ15" s="214"/>
      <c r="BK15" s="214"/>
      <c r="BL15" s="214"/>
      <c r="BM15" s="214"/>
      <c r="BN15" s="214"/>
      <c r="BO15" s="214"/>
      <c r="BP15" s="214"/>
      <c r="BQ15" s="214"/>
    </row>
    <row r="16" spans="1:69" ht="17.100000000000001" customHeight="1">
      <c r="A16" s="214"/>
      <c r="B16" s="214"/>
      <c r="C16" s="218"/>
      <c r="D16" s="218"/>
      <c r="E16" s="218" t="s">
        <v>487</v>
      </c>
      <c r="F16" s="222"/>
      <c r="G16" s="222"/>
      <c r="H16" s="214"/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  <c r="Y16" s="214"/>
      <c r="Z16" s="214"/>
      <c r="AA16" s="214"/>
      <c r="AB16" s="214"/>
      <c r="AC16" s="214"/>
      <c r="AD16" s="214"/>
      <c r="AE16" s="214"/>
      <c r="AF16" s="214"/>
      <c r="AG16" s="214"/>
      <c r="AH16" s="214"/>
      <c r="AI16" s="214"/>
      <c r="AJ16" s="214"/>
      <c r="AK16" s="214"/>
      <c r="AL16" s="214"/>
      <c r="AM16" s="214"/>
      <c r="AN16" s="214"/>
      <c r="AO16" s="214"/>
      <c r="AP16" s="214"/>
      <c r="AQ16" s="214"/>
      <c r="AR16" s="214"/>
      <c r="AS16" s="214"/>
      <c r="AT16" s="214"/>
      <c r="AU16" s="214"/>
      <c r="AV16" s="214"/>
      <c r="AW16" s="214"/>
      <c r="AX16" s="214"/>
      <c r="AY16" s="214"/>
      <c r="AZ16" s="214"/>
      <c r="BA16" s="214"/>
      <c r="BB16" s="214"/>
      <c r="BC16" s="214"/>
      <c r="BD16" s="214"/>
      <c r="BE16" s="214"/>
      <c r="BF16" s="214"/>
      <c r="BG16" s="214"/>
      <c r="BH16" s="214"/>
      <c r="BI16" s="214"/>
      <c r="BJ16" s="214"/>
      <c r="BK16" s="214"/>
      <c r="BL16" s="214"/>
      <c r="BM16" s="214"/>
      <c r="BN16" s="214"/>
      <c r="BO16" s="214"/>
      <c r="BP16" s="214"/>
      <c r="BQ16" s="214"/>
    </row>
    <row r="17" spans="1:69" ht="17.100000000000001" customHeight="1">
      <c r="A17" s="214"/>
      <c r="B17" s="214"/>
      <c r="C17" s="218"/>
      <c r="D17" s="218"/>
      <c r="E17" s="218"/>
      <c r="F17" s="222"/>
      <c r="G17" s="222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4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4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4"/>
      <c r="BM17" s="214"/>
      <c r="BN17" s="214"/>
      <c r="BO17" s="214"/>
      <c r="BP17" s="214"/>
      <c r="BQ17" s="214"/>
    </row>
    <row r="18" spans="1:69" ht="17.100000000000001" customHeight="1">
      <c r="A18" s="214"/>
      <c r="B18" s="214"/>
      <c r="C18" s="218" t="s">
        <v>488</v>
      </c>
      <c r="D18" s="218" t="s">
        <v>489</v>
      </c>
      <c r="E18" s="218"/>
      <c r="F18" s="222"/>
      <c r="G18" s="222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4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4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4"/>
      <c r="BM18" s="214"/>
      <c r="BN18" s="214"/>
      <c r="BO18" s="214"/>
      <c r="BP18" s="214"/>
      <c r="BQ18" s="214"/>
    </row>
    <row r="19" spans="1:69" ht="17.100000000000001" customHeight="1">
      <c r="A19" s="214"/>
      <c r="B19" s="214"/>
      <c r="C19" s="540">
        <v>1</v>
      </c>
      <c r="D19" s="540"/>
      <c r="E19" s="218" t="s">
        <v>486</v>
      </c>
      <c r="F19" s="222"/>
      <c r="G19" s="222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  <c r="AA19" s="214"/>
      <c r="AB19" s="214"/>
      <c r="AC19" s="214"/>
      <c r="AD19" s="214"/>
      <c r="AE19" s="214"/>
      <c r="AF19" s="214"/>
      <c r="AG19" s="214"/>
      <c r="AH19" s="214"/>
      <c r="AI19" s="214"/>
      <c r="AJ19" s="214"/>
      <c r="AK19" s="214"/>
      <c r="AL19" s="214"/>
      <c r="AM19" s="214"/>
      <c r="AN19" s="214"/>
      <c r="AO19" s="214"/>
      <c r="AP19" s="214"/>
      <c r="AQ19" s="214"/>
      <c r="AR19" s="214"/>
      <c r="AS19" s="214"/>
      <c r="AT19" s="214"/>
      <c r="AU19" s="214"/>
      <c r="AV19" s="214"/>
      <c r="AW19" s="214"/>
      <c r="AX19" s="214"/>
      <c r="AY19" s="214"/>
      <c r="AZ19" s="214"/>
      <c r="BA19" s="214"/>
      <c r="BB19" s="214"/>
      <c r="BC19" s="214"/>
      <c r="BD19" s="214"/>
      <c r="BE19" s="214"/>
      <c r="BF19" s="214"/>
      <c r="BG19" s="214"/>
      <c r="BH19" s="214"/>
      <c r="BI19" s="214"/>
      <c r="BJ19" s="214"/>
      <c r="BK19" s="214"/>
      <c r="BL19" s="214"/>
      <c r="BM19" s="214"/>
      <c r="BN19" s="214"/>
      <c r="BO19" s="214"/>
      <c r="BP19" s="214"/>
      <c r="BQ19" s="214"/>
    </row>
    <row r="20" spans="1:69" ht="17.100000000000001" customHeight="1">
      <c r="A20" s="214"/>
      <c r="B20" s="214"/>
      <c r="C20" s="218"/>
      <c r="D20" s="218"/>
      <c r="E20" s="218" t="s">
        <v>487</v>
      </c>
      <c r="F20" s="222"/>
      <c r="G20" s="222"/>
      <c r="H20" s="214"/>
      <c r="I20" s="214"/>
      <c r="J20" s="214"/>
      <c r="K20" s="214"/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  <c r="AA20" s="214"/>
      <c r="AB20" s="214"/>
      <c r="AC20" s="214"/>
      <c r="AD20" s="214"/>
      <c r="AE20" s="214"/>
      <c r="AF20" s="214"/>
      <c r="AG20" s="214"/>
      <c r="AH20" s="214"/>
      <c r="AI20" s="214"/>
      <c r="AJ20" s="214"/>
      <c r="AK20" s="214"/>
      <c r="AL20" s="214"/>
      <c r="AM20" s="214"/>
      <c r="AN20" s="214"/>
      <c r="AO20" s="214"/>
      <c r="AP20" s="214"/>
      <c r="AQ20" s="214"/>
      <c r="AR20" s="214"/>
      <c r="AS20" s="214"/>
      <c r="AT20" s="214"/>
      <c r="AU20" s="214"/>
      <c r="AV20" s="214"/>
      <c r="AW20" s="214"/>
      <c r="AX20" s="214"/>
      <c r="AY20" s="214"/>
      <c r="AZ20" s="214"/>
      <c r="BA20" s="214"/>
      <c r="BB20" s="214"/>
      <c r="BC20" s="214"/>
      <c r="BD20" s="214"/>
      <c r="BE20" s="214"/>
      <c r="BF20" s="214"/>
      <c r="BG20" s="214"/>
      <c r="BH20" s="214"/>
      <c r="BI20" s="214"/>
      <c r="BJ20" s="214"/>
      <c r="BK20" s="214"/>
      <c r="BL20" s="214"/>
      <c r="BM20" s="214"/>
      <c r="BN20" s="214"/>
      <c r="BO20" s="214"/>
      <c r="BP20" s="214"/>
      <c r="BQ20" s="214"/>
    </row>
    <row r="21" spans="1:69" ht="17.100000000000001" customHeight="1">
      <c r="A21" s="214"/>
      <c r="B21" s="223"/>
      <c r="C21" s="222"/>
      <c r="D21" s="218"/>
      <c r="E21" s="222"/>
      <c r="F21" s="222"/>
      <c r="G21" s="222"/>
      <c r="H21" s="214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4"/>
      <c r="AB21" s="214"/>
      <c r="AC21" s="214"/>
      <c r="AD21" s="214"/>
      <c r="AE21" s="214"/>
      <c r="AF21" s="214"/>
      <c r="AG21" s="214"/>
      <c r="AH21" s="214"/>
      <c r="AI21" s="214"/>
      <c r="AJ21" s="214"/>
      <c r="AK21" s="214"/>
      <c r="AL21" s="214"/>
      <c r="AM21" s="214"/>
      <c r="AN21" s="214"/>
      <c r="AO21" s="214"/>
      <c r="AP21" s="214"/>
      <c r="AQ21" s="214"/>
      <c r="AR21" s="214"/>
      <c r="AS21" s="214"/>
      <c r="AT21" s="214"/>
      <c r="AU21" s="214"/>
      <c r="AV21" s="214"/>
      <c r="AW21" s="214"/>
      <c r="AX21" s="214"/>
      <c r="AY21" s="214"/>
      <c r="AZ21" s="214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</row>
    <row r="22" spans="1:69" ht="17.100000000000001" customHeight="1">
      <c r="A22" s="214"/>
      <c r="B22" s="223"/>
      <c r="C22" s="540">
        <v>2</v>
      </c>
      <c r="D22" s="540"/>
      <c r="E22" s="218" t="s">
        <v>490</v>
      </c>
      <c r="F22" s="222"/>
      <c r="G22" s="222"/>
      <c r="H22" s="214"/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  <c r="AA22" s="214"/>
      <c r="AB22" s="214"/>
      <c r="AC22" s="214"/>
      <c r="AD22" s="214"/>
      <c r="AE22" s="214"/>
      <c r="AF22" s="214"/>
      <c r="AG22" s="214"/>
      <c r="AH22" s="214"/>
      <c r="AI22" s="214"/>
      <c r="AJ22" s="214"/>
      <c r="AK22" s="214"/>
      <c r="AL22" s="214"/>
      <c r="AM22" s="214"/>
      <c r="AN22" s="214"/>
      <c r="AO22" s="214"/>
      <c r="AP22" s="214"/>
      <c r="AQ22" s="214"/>
      <c r="AR22" s="214"/>
      <c r="AS22" s="214"/>
      <c r="AT22" s="214"/>
      <c r="AU22" s="214"/>
      <c r="AV22" s="214"/>
      <c r="AW22" s="214"/>
      <c r="AX22" s="214"/>
      <c r="AY22" s="214"/>
      <c r="AZ22" s="214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</row>
    <row r="23" spans="1:69" ht="17.100000000000001" customHeight="1">
      <c r="A23" s="214"/>
      <c r="B23" s="223"/>
      <c r="C23" s="222"/>
      <c r="D23" s="218"/>
      <c r="E23" s="218" t="s">
        <v>491</v>
      </c>
      <c r="F23" s="222"/>
      <c r="G23" s="222"/>
      <c r="H23" s="214"/>
      <c r="I23" s="214"/>
      <c r="J23" s="214"/>
      <c r="K23" s="214"/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  <c r="AN23" s="214"/>
      <c r="AO23" s="214"/>
      <c r="AP23" s="214"/>
      <c r="AQ23" s="214"/>
      <c r="AR23" s="214"/>
      <c r="AS23" s="214"/>
      <c r="AT23" s="214"/>
      <c r="AU23" s="214"/>
      <c r="AV23" s="214"/>
      <c r="AW23" s="214"/>
      <c r="AX23" s="214"/>
      <c r="AY23" s="214"/>
      <c r="AZ23" s="214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</row>
    <row r="24" spans="1:69" ht="17.100000000000001" customHeight="1">
      <c r="A24" s="214"/>
      <c r="B24" s="223"/>
      <c r="C24" s="222"/>
      <c r="D24" s="218"/>
      <c r="E24" s="218" t="s">
        <v>492</v>
      </c>
      <c r="F24" s="222"/>
      <c r="G24" s="222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4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4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</row>
    <row r="25" spans="1:69" ht="17.100000000000001" customHeight="1">
      <c r="A25" s="214"/>
      <c r="B25" s="223"/>
      <c r="C25" s="222"/>
      <c r="D25" s="218"/>
      <c r="E25" s="222"/>
      <c r="F25" s="222"/>
      <c r="G25" s="222"/>
      <c r="H25" s="214"/>
      <c r="I25" s="214"/>
      <c r="J25" s="214"/>
      <c r="K25" s="214"/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4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4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4"/>
      <c r="BM25" s="214"/>
      <c r="BN25" s="214"/>
      <c r="BO25" s="214"/>
      <c r="BP25" s="214"/>
      <c r="BQ25" s="214"/>
    </row>
    <row r="26" spans="1:69" ht="17.100000000000001" customHeight="1">
      <c r="A26" s="224" t="s">
        <v>493</v>
      </c>
      <c r="B26" s="214"/>
      <c r="C26" s="222"/>
      <c r="D26" s="214"/>
      <c r="E26" s="222"/>
      <c r="F26" s="214"/>
      <c r="G26" s="222"/>
      <c r="H26" s="214"/>
      <c r="I26" s="214"/>
      <c r="J26" s="214"/>
      <c r="K26" s="214"/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  <c r="AA26" s="214"/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  <c r="AN26" s="214"/>
      <c r="AO26" s="214"/>
      <c r="AP26" s="214"/>
      <c r="AQ26" s="214"/>
      <c r="AR26" s="214"/>
      <c r="AS26" s="214"/>
      <c r="AT26" s="214"/>
      <c r="AU26" s="214"/>
      <c r="AV26" s="214"/>
      <c r="AW26" s="214"/>
      <c r="AX26" s="214"/>
      <c r="AY26" s="214"/>
      <c r="AZ26" s="214"/>
      <c r="BA26" s="214"/>
      <c r="BB26" s="214"/>
      <c r="BC26" s="214"/>
      <c r="BD26" s="214"/>
      <c r="BE26" s="214"/>
      <c r="BF26" s="214"/>
      <c r="BG26" s="214"/>
      <c r="BH26" s="214"/>
      <c r="BI26" s="214"/>
      <c r="BJ26" s="214"/>
      <c r="BK26" s="214"/>
      <c r="BL26" s="214"/>
      <c r="BM26" s="214"/>
      <c r="BN26" s="214"/>
      <c r="BO26" s="214"/>
      <c r="BP26" s="214"/>
      <c r="BQ26" s="214"/>
    </row>
    <row r="27" spans="1:69" ht="17.100000000000001" customHeight="1">
      <c r="A27" s="224"/>
      <c r="B27" s="214"/>
      <c r="C27" s="222"/>
      <c r="D27" s="218" t="s">
        <v>494</v>
      </c>
      <c r="E27" s="222"/>
      <c r="F27" s="214"/>
      <c r="G27" s="222"/>
      <c r="H27" s="214"/>
      <c r="I27" s="214"/>
      <c r="J27" s="214"/>
      <c r="K27" s="214"/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  <c r="AA27" s="214"/>
      <c r="AB27" s="214"/>
      <c r="AC27" s="214"/>
      <c r="AD27" s="214"/>
      <c r="AE27" s="214"/>
      <c r="AF27" s="214"/>
      <c r="AG27" s="214"/>
      <c r="AH27" s="214"/>
      <c r="AI27" s="214"/>
      <c r="AJ27" s="214"/>
      <c r="AK27" s="214"/>
      <c r="AL27" s="214"/>
      <c r="AM27" s="214"/>
      <c r="AN27" s="214"/>
      <c r="AO27" s="214"/>
      <c r="AP27" s="214"/>
      <c r="AQ27" s="214"/>
      <c r="AR27" s="214"/>
      <c r="AS27" s="214"/>
      <c r="AT27" s="214"/>
      <c r="AU27" s="214"/>
      <c r="AV27" s="214"/>
      <c r="AW27" s="214"/>
      <c r="AX27" s="214"/>
      <c r="AY27" s="214"/>
      <c r="AZ27" s="214"/>
      <c r="BA27" s="214"/>
      <c r="BB27" s="214"/>
      <c r="BC27" s="214"/>
      <c r="BD27" s="214"/>
      <c r="BE27" s="214"/>
      <c r="BF27" s="214"/>
      <c r="BG27" s="214"/>
      <c r="BH27" s="214"/>
      <c r="BI27" s="214"/>
      <c r="BJ27" s="214"/>
      <c r="BK27" s="214"/>
      <c r="BL27" s="214"/>
      <c r="BM27" s="214"/>
      <c r="BN27" s="214"/>
      <c r="BO27" s="214"/>
      <c r="BP27" s="214"/>
      <c r="BQ27" s="214"/>
    </row>
    <row r="28" spans="1:69" ht="17.100000000000001" customHeight="1">
      <c r="A28" s="224" t="s">
        <v>495</v>
      </c>
      <c r="B28" s="223"/>
      <c r="C28" s="222"/>
      <c r="D28" s="214"/>
      <c r="E28" s="222"/>
      <c r="F28" s="214"/>
      <c r="G28" s="222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  <c r="AA28" s="214"/>
      <c r="AB28" s="214"/>
      <c r="AC28" s="214"/>
      <c r="AD28" s="214"/>
      <c r="AE28" s="214"/>
      <c r="AF28" s="214"/>
      <c r="AG28" s="214"/>
      <c r="AH28" s="214"/>
      <c r="AI28" s="214"/>
      <c r="AJ28" s="214"/>
      <c r="AK28" s="214"/>
      <c r="AL28" s="214"/>
      <c r="AM28" s="214"/>
      <c r="AN28" s="214"/>
      <c r="AO28" s="214"/>
      <c r="AP28" s="214"/>
      <c r="AQ28" s="214"/>
      <c r="AR28" s="214"/>
      <c r="AS28" s="214"/>
      <c r="AT28" s="214"/>
      <c r="AU28" s="214"/>
      <c r="AV28" s="214"/>
      <c r="AW28" s="214"/>
      <c r="AX28" s="214"/>
      <c r="AY28" s="214"/>
      <c r="AZ28" s="214"/>
      <c r="BA28" s="214"/>
      <c r="BB28" s="214"/>
      <c r="BC28" s="214"/>
      <c r="BD28" s="214"/>
      <c r="BE28" s="214"/>
      <c r="BF28" s="214"/>
      <c r="BG28" s="214"/>
      <c r="BH28" s="214"/>
      <c r="BI28" s="214"/>
      <c r="BJ28" s="214"/>
      <c r="BK28" s="214"/>
      <c r="BL28" s="214"/>
      <c r="BM28" s="214"/>
      <c r="BN28" s="214"/>
      <c r="BO28" s="214"/>
      <c r="BP28" s="214"/>
      <c r="BQ28" s="214"/>
    </row>
    <row r="29" spans="1:69" ht="17.100000000000001" customHeight="1">
      <c r="A29" s="224"/>
      <c r="B29" s="223"/>
      <c r="C29" s="222"/>
      <c r="D29" s="218" t="s">
        <v>496</v>
      </c>
      <c r="E29" s="222"/>
      <c r="F29" s="214"/>
      <c r="G29" s="222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14"/>
      <c r="AH29" s="214"/>
      <c r="AI29" s="214"/>
      <c r="AJ29" s="214"/>
      <c r="AK29" s="214"/>
      <c r="AL29" s="214"/>
      <c r="AM29" s="214"/>
      <c r="AN29" s="214"/>
      <c r="AO29" s="214"/>
      <c r="AP29" s="214"/>
      <c r="AQ29" s="214"/>
      <c r="AR29" s="214"/>
      <c r="AS29" s="214"/>
      <c r="AT29" s="214"/>
      <c r="AU29" s="214"/>
      <c r="AV29" s="214"/>
      <c r="AW29" s="214"/>
      <c r="AX29" s="214"/>
      <c r="AY29" s="214"/>
      <c r="AZ29" s="214"/>
      <c r="BA29" s="214"/>
      <c r="BB29" s="214"/>
      <c r="BC29" s="214"/>
      <c r="BD29" s="214"/>
      <c r="BE29" s="214"/>
      <c r="BF29" s="214"/>
      <c r="BG29" s="214"/>
      <c r="BH29" s="214"/>
      <c r="BI29" s="214"/>
      <c r="BJ29" s="214"/>
      <c r="BK29" s="214"/>
      <c r="BL29" s="214"/>
      <c r="BM29" s="214"/>
      <c r="BN29" s="214"/>
      <c r="BO29" s="214"/>
      <c r="BP29" s="214"/>
      <c r="BQ29" s="214"/>
    </row>
    <row r="30" spans="1:69" ht="17.100000000000001" customHeight="1">
      <c r="A30" s="224" t="s">
        <v>497</v>
      </c>
      <c r="B30" s="223"/>
      <c r="C30" s="222"/>
      <c r="D30" s="214"/>
      <c r="E30" s="222"/>
      <c r="F30" s="214"/>
      <c r="G30" s="214"/>
      <c r="H30" s="225" t="s">
        <v>498</v>
      </c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  <c r="AA30" s="214"/>
      <c r="AB30" s="214"/>
      <c r="AC30" s="214"/>
      <c r="AD30" s="214"/>
      <c r="AE30" s="214"/>
      <c r="AF30" s="214"/>
      <c r="AG30" s="214"/>
      <c r="AH30" s="214"/>
      <c r="AI30" s="214"/>
      <c r="AJ30" s="214"/>
      <c r="AK30" s="214"/>
      <c r="AL30" s="214"/>
      <c r="AM30" s="214"/>
      <c r="AN30" s="214"/>
      <c r="AO30" s="214"/>
      <c r="AP30" s="214"/>
      <c r="AQ30" s="214"/>
      <c r="AR30" s="214"/>
      <c r="AS30" s="214"/>
      <c r="AT30" s="214"/>
      <c r="AU30" s="214"/>
      <c r="AV30" s="214"/>
      <c r="AW30" s="214"/>
      <c r="AX30" s="214"/>
      <c r="AY30" s="214"/>
      <c r="AZ30" s="214"/>
      <c r="BA30" s="214"/>
      <c r="BB30" s="214"/>
      <c r="BC30" s="214"/>
      <c r="BD30" s="214"/>
      <c r="BE30" s="214"/>
      <c r="BF30" s="214"/>
      <c r="BG30" s="214"/>
      <c r="BH30" s="214"/>
      <c r="BI30" s="214"/>
      <c r="BJ30" s="214"/>
      <c r="BK30" s="214"/>
      <c r="BL30" s="214"/>
      <c r="BM30" s="214"/>
      <c r="BN30" s="214"/>
      <c r="BO30" s="214"/>
      <c r="BP30" s="214"/>
      <c r="BQ30" s="214"/>
    </row>
    <row r="31" spans="1:69" ht="17.100000000000001" customHeight="1">
      <c r="A31" s="214"/>
      <c r="B31" s="223"/>
      <c r="C31" s="222"/>
      <c r="D31" s="218" t="s">
        <v>499</v>
      </c>
      <c r="E31" s="222"/>
      <c r="F31" s="222"/>
      <c r="G31" s="222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  <c r="AA31" s="214"/>
      <c r="AB31" s="214"/>
      <c r="AC31" s="214"/>
      <c r="AD31" s="214"/>
      <c r="AE31" s="214"/>
      <c r="AF31" s="214"/>
      <c r="AG31" s="214"/>
      <c r="AH31" s="214"/>
      <c r="AI31" s="214"/>
      <c r="AJ31" s="214"/>
      <c r="AK31" s="214"/>
      <c r="AL31" s="214"/>
      <c r="AM31" s="214"/>
      <c r="AN31" s="214"/>
      <c r="AO31" s="214"/>
      <c r="AP31" s="214"/>
      <c r="AQ31" s="214"/>
      <c r="AR31" s="214"/>
      <c r="AS31" s="214"/>
      <c r="AT31" s="214"/>
      <c r="AU31" s="214"/>
      <c r="AV31" s="214"/>
      <c r="AW31" s="214"/>
      <c r="AX31" s="214"/>
      <c r="AY31" s="214"/>
      <c r="AZ31" s="214"/>
      <c r="BA31" s="214"/>
      <c r="BB31" s="214"/>
      <c r="BC31" s="214"/>
      <c r="BD31" s="214"/>
      <c r="BE31" s="214"/>
      <c r="BF31" s="214"/>
      <c r="BG31" s="214"/>
      <c r="BH31" s="214"/>
      <c r="BI31" s="214"/>
      <c r="BJ31" s="214"/>
      <c r="BK31" s="214"/>
      <c r="BL31" s="214"/>
      <c r="BM31" s="214"/>
      <c r="BN31" s="214"/>
      <c r="BO31" s="214"/>
      <c r="BP31" s="214"/>
      <c r="BQ31" s="214"/>
    </row>
    <row r="32" spans="1:69" ht="17.100000000000001" customHeight="1">
      <c r="A32" s="214"/>
      <c r="B32" s="223"/>
      <c r="C32" s="222"/>
      <c r="D32" s="218"/>
      <c r="E32" s="222"/>
      <c r="F32" s="222"/>
      <c r="G32" s="222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214"/>
      <c r="AG32" s="214"/>
      <c r="AH32" s="214"/>
      <c r="AI32" s="214"/>
      <c r="AJ32" s="214"/>
      <c r="AK32" s="214"/>
      <c r="AL32" s="214"/>
      <c r="AM32" s="214"/>
      <c r="AN32" s="214"/>
      <c r="AO32" s="214"/>
      <c r="AP32" s="214"/>
      <c r="AQ32" s="214"/>
      <c r="AR32" s="214"/>
      <c r="AS32" s="214"/>
      <c r="AT32" s="214"/>
      <c r="AU32" s="214"/>
      <c r="AV32" s="214"/>
      <c r="AW32" s="214"/>
      <c r="AX32" s="214"/>
      <c r="AY32" s="214"/>
      <c r="AZ32" s="214"/>
      <c r="BA32" s="214"/>
      <c r="BB32" s="214"/>
      <c r="BC32" s="214"/>
      <c r="BD32" s="214"/>
      <c r="BE32" s="214"/>
      <c r="BF32" s="214"/>
      <c r="BG32" s="214"/>
      <c r="BH32" s="214"/>
      <c r="BI32" s="214"/>
      <c r="BJ32" s="214"/>
      <c r="BK32" s="214"/>
      <c r="BL32" s="214"/>
      <c r="BM32" s="214"/>
      <c r="BN32" s="214"/>
      <c r="BO32" s="214"/>
      <c r="BP32" s="214"/>
      <c r="BQ32" s="214"/>
    </row>
    <row r="33" spans="1:69" ht="17.100000000000001" customHeight="1">
      <c r="A33" s="214"/>
      <c r="B33" s="223"/>
      <c r="C33" s="222"/>
      <c r="D33" s="218"/>
      <c r="E33" s="222"/>
      <c r="F33" s="222"/>
      <c r="G33" s="222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214"/>
      <c r="AH33" s="214"/>
      <c r="AI33" s="214"/>
      <c r="AJ33" s="214"/>
      <c r="AK33" s="214"/>
      <c r="AL33" s="214"/>
      <c r="AM33" s="214"/>
      <c r="AN33" s="214"/>
      <c r="AO33" s="214"/>
      <c r="AP33" s="214"/>
      <c r="AQ33" s="214"/>
      <c r="AR33" s="214"/>
      <c r="AS33" s="214"/>
      <c r="AT33" s="214"/>
      <c r="AU33" s="214"/>
      <c r="AV33" s="214"/>
      <c r="AW33" s="214"/>
      <c r="AX33" s="214"/>
      <c r="AY33" s="214"/>
      <c r="AZ33" s="214"/>
      <c r="BA33" s="214"/>
      <c r="BB33" s="214"/>
      <c r="BC33" s="214"/>
      <c r="BD33" s="214"/>
      <c r="BE33" s="214"/>
      <c r="BF33" s="214"/>
      <c r="BG33" s="214"/>
      <c r="BH33" s="214"/>
      <c r="BI33" s="214"/>
      <c r="BJ33" s="214"/>
      <c r="BK33" s="214"/>
      <c r="BL33" s="214"/>
      <c r="BM33" s="214"/>
      <c r="BN33" s="214"/>
      <c r="BO33" s="214"/>
      <c r="BP33" s="214"/>
      <c r="BQ33" s="214"/>
    </row>
    <row r="34" spans="1:69" ht="17.100000000000001" customHeight="1">
      <c r="A34" s="214"/>
      <c r="B34" s="223"/>
      <c r="C34" s="222"/>
      <c r="D34" s="218"/>
      <c r="E34" s="222"/>
      <c r="F34" s="222"/>
      <c r="G34" s="222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  <c r="AA34" s="214"/>
      <c r="AB34" s="214"/>
      <c r="AC34" s="214"/>
      <c r="AD34" s="214"/>
      <c r="AE34" s="214"/>
      <c r="AF34" s="214"/>
      <c r="AG34" s="214"/>
      <c r="AH34" s="214"/>
      <c r="AI34" s="214"/>
      <c r="AJ34" s="214"/>
      <c r="AK34" s="214"/>
      <c r="AL34" s="214"/>
      <c r="AM34" s="214"/>
      <c r="AN34" s="214"/>
      <c r="AO34" s="214"/>
      <c r="AP34" s="214"/>
      <c r="AQ34" s="214"/>
      <c r="AR34" s="214"/>
      <c r="AS34" s="214"/>
      <c r="AT34" s="214"/>
      <c r="AU34" s="214"/>
      <c r="AV34" s="214"/>
      <c r="AW34" s="214"/>
      <c r="AX34" s="214"/>
      <c r="AY34" s="214"/>
      <c r="AZ34" s="214"/>
      <c r="BA34" s="214"/>
      <c r="BB34" s="214"/>
      <c r="BC34" s="214"/>
      <c r="BD34" s="214"/>
      <c r="BE34" s="214"/>
      <c r="BF34" s="214"/>
      <c r="BG34" s="214"/>
      <c r="BH34" s="214"/>
      <c r="BI34" s="214"/>
      <c r="BJ34" s="214"/>
      <c r="BK34" s="214"/>
      <c r="BL34" s="214"/>
      <c r="BM34" s="214"/>
      <c r="BN34" s="214"/>
      <c r="BO34" s="214"/>
      <c r="BP34" s="214"/>
      <c r="BQ34" s="214"/>
    </row>
    <row r="35" spans="1:69" ht="17.100000000000001" customHeight="1">
      <c r="A35" s="214"/>
      <c r="B35" s="541">
        <v>3</v>
      </c>
      <c r="C35" s="541"/>
      <c r="D35" s="541"/>
      <c r="E35" s="214" t="s">
        <v>500</v>
      </c>
      <c r="F35" s="218"/>
      <c r="G35" s="222"/>
      <c r="H35" s="222"/>
      <c r="I35" s="222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  <c r="AA35" s="214"/>
      <c r="AB35" s="214"/>
      <c r="AC35" s="214"/>
      <c r="AD35" s="214"/>
      <c r="AE35" s="214"/>
      <c r="AF35" s="214"/>
      <c r="AG35" s="214"/>
      <c r="AH35" s="214"/>
      <c r="AI35" s="214"/>
      <c r="AJ35" s="214"/>
      <c r="AK35" s="214"/>
      <c r="AL35" s="214"/>
      <c r="AM35" s="214"/>
      <c r="AN35" s="214"/>
      <c r="AO35" s="214"/>
      <c r="AP35" s="214"/>
      <c r="AQ35" s="214"/>
      <c r="AR35" s="214"/>
      <c r="AS35" s="214"/>
      <c r="AT35" s="214"/>
      <c r="AU35" s="214"/>
      <c r="AV35" s="214"/>
      <c r="AW35" s="214"/>
      <c r="AX35" s="214"/>
      <c r="AY35" s="214"/>
      <c r="AZ35" s="214"/>
      <c r="BA35" s="214"/>
      <c r="BB35" s="214"/>
      <c r="BC35" s="214"/>
      <c r="BD35" s="214"/>
      <c r="BE35" s="214"/>
      <c r="BF35" s="214"/>
      <c r="BG35" s="214"/>
      <c r="BH35" s="214"/>
      <c r="BI35" s="214"/>
      <c r="BJ35" s="214"/>
      <c r="BK35" s="214"/>
      <c r="BL35" s="214"/>
      <c r="BM35" s="214"/>
      <c r="BN35" s="214"/>
      <c r="BO35" s="214"/>
      <c r="BP35" s="214"/>
      <c r="BQ35" s="214"/>
    </row>
    <row r="36" spans="1:69" ht="17.100000000000001" customHeight="1">
      <c r="A36" s="214"/>
      <c r="B36" s="226"/>
      <c r="C36" s="227"/>
      <c r="D36" s="223"/>
      <c r="E36" s="214" t="s">
        <v>501</v>
      </c>
      <c r="F36" s="218"/>
      <c r="G36" s="222"/>
      <c r="H36" s="222"/>
      <c r="I36" s="222"/>
      <c r="J36" s="214"/>
      <c r="K36" s="214"/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  <c r="Y36" s="214"/>
      <c r="Z36" s="214"/>
      <c r="AA36" s="214"/>
      <c r="AB36" s="214"/>
      <c r="AC36" s="214"/>
      <c r="AD36" s="214"/>
      <c r="AE36" s="214"/>
      <c r="AF36" s="214"/>
      <c r="AG36" s="214"/>
      <c r="AH36" s="214"/>
      <c r="AI36" s="214"/>
      <c r="AJ36" s="214"/>
      <c r="AK36" s="214"/>
      <c r="AL36" s="214"/>
      <c r="AM36" s="214"/>
      <c r="AN36" s="214"/>
      <c r="AO36" s="214"/>
      <c r="AP36" s="214"/>
      <c r="AQ36" s="214"/>
      <c r="AR36" s="214"/>
      <c r="AS36" s="214"/>
      <c r="AT36" s="214"/>
      <c r="AU36" s="214"/>
      <c r="AV36" s="214"/>
      <c r="AW36" s="214"/>
      <c r="AX36" s="214"/>
      <c r="AY36" s="214"/>
      <c r="AZ36" s="214"/>
      <c r="BA36" s="214"/>
      <c r="BB36" s="214"/>
      <c r="BC36" s="214"/>
      <c r="BD36" s="214"/>
      <c r="BE36" s="214"/>
      <c r="BF36" s="214"/>
      <c r="BG36" s="214"/>
      <c r="BH36" s="214"/>
      <c r="BI36" s="214"/>
      <c r="BJ36" s="214"/>
      <c r="BK36" s="214"/>
      <c r="BL36" s="214"/>
      <c r="BM36" s="214"/>
      <c r="BN36" s="214"/>
      <c r="BO36" s="214"/>
      <c r="BP36" s="214"/>
      <c r="BQ36" s="214"/>
    </row>
    <row r="37" spans="1:69" ht="17.100000000000001" customHeight="1">
      <c r="A37" s="214"/>
      <c r="B37" s="226"/>
      <c r="C37" s="227"/>
      <c r="D37" s="223"/>
      <c r="E37" s="228" t="s">
        <v>502</v>
      </c>
      <c r="F37" s="214" t="s">
        <v>503</v>
      </c>
      <c r="G37" s="218"/>
      <c r="H37" s="222"/>
      <c r="I37" s="222"/>
      <c r="J37" s="222"/>
      <c r="K37" s="214"/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  <c r="Y37" s="214"/>
      <c r="Z37" s="214"/>
      <c r="AA37" s="214"/>
      <c r="AB37" s="214"/>
      <c r="AC37" s="214"/>
      <c r="AD37" s="214"/>
      <c r="AE37" s="214"/>
      <c r="AF37" s="214"/>
      <c r="AG37" s="214"/>
      <c r="AH37" s="214"/>
      <c r="AI37" s="214"/>
      <c r="AJ37" s="214"/>
      <c r="AK37" s="214"/>
      <c r="AL37" s="214"/>
      <c r="AM37" s="214"/>
      <c r="AN37" s="214"/>
      <c r="AO37" s="214"/>
      <c r="AP37" s="214"/>
      <c r="AQ37" s="214"/>
      <c r="AR37" s="214"/>
      <c r="AS37" s="214"/>
      <c r="AT37" s="214"/>
      <c r="AU37" s="214"/>
      <c r="AV37" s="214"/>
      <c r="AW37" s="214"/>
      <c r="AX37" s="214"/>
      <c r="AY37" s="214"/>
      <c r="AZ37" s="214"/>
      <c r="BA37" s="214"/>
      <c r="BB37" s="214"/>
      <c r="BC37" s="214"/>
      <c r="BD37" s="214"/>
      <c r="BE37" s="214"/>
      <c r="BF37" s="214"/>
      <c r="BG37" s="214"/>
      <c r="BH37" s="214"/>
      <c r="BI37" s="214"/>
      <c r="BJ37" s="214"/>
      <c r="BK37" s="214"/>
      <c r="BL37" s="214"/>
      <c r="BM37" s="214"/>
      <c r="BN37" s="214"/>
      <c r="BO37" s="214"/>
      <c r="BP37" s="214"/>
      <c r="BQ37" s="214"/>
    </row>
    <row r="38" spans="1:69" ht="17.100000000000001" customHeight="1">
      <c r="A38" s="214"/>
      <c r="B38" s="226"/>
      <c r="C38" s="227"/>
      <c r="D38" s="223"/>
      <c r="E38" s="218"/>
      <c r="F38" s="222" t="s">
        <v>473</v>
      </c>
      <c r="G38" s="218" t="s">
        <v>504</v>
      </c>
      <c r="H38" s="222"/>
      <c r="I38" s="222"/>
      <c r="J38" s="222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  <c r="AA38" s="214"/>
      <c r="AB38" s="214"/>
      <c r="AC38" s="214"/>
      <c r="AD38" s="214"/>
      <c r="AE38" s="214"/>
      <c r="AF38" s="214"/>
      <c r="AG38" s="214"/>
      <c r="AH38" s="214"/>
      <c r="AI38" s="214"/>
      <c r="AJ38" s="214"/>
      <c r="AK38" s="214"/>
      <c r="AL38" s="214"/>
      <c r="AM38" s="214"/>
      <c r="AN38" s="214"/>
      <c r="AO38" s="214"/>
      <c r="AP38" s="214"/>
      <c r="AQ38" s="214"/>
      <c r="AR38" s="214"/>
      <c r="AS38" s="214"/>
      <c r="AT38" s="214"/>
      <c r="AU38" s="214"/>
      <c r="AV38" s="214"/>
      <c r="AW38" s="214"/>
      <c r="AX38" s="214"/>
      <c r="AY38" s="214"/>
      <c r="AZ38" s="214"/>
      <c r="BA38" s="214"/>
      <c r="BB38" s="214"/>
      <c r="BC38" s="214"/>
      <c r="BD38" s="214"/>
      <c r="BE38" s="214"/>
      <c r="BF38" s="214"/>
      <c r="BG38" s="214"/>
      <c r="BH38" s="214"/>
      <c r="BI38" s="214"/>
      <c r="BJ38" s="214"/>
      <c r="BK38" s="214"/>
      <c r="BL38" s="214"/>
      <c r="BM38" s="214"/>
      <c r="BN38" s="214"/>
      <c r="BO38" s="214"/>
      <c r="BP38" s="214"/>
      <c r="BQ38" s="214"/>
    </row>
    <row r="39" spans="1:69" ht="17.100000000000001" customHeight="1">
      <c r="A39" s="214"/>
      <c r="B39" s="226"/>
      <c r="C39" s="227"/>
      <c r="D39" s="223"/>
      <c r="E39" s="218"/>
      <c r="F39" s="222" t="s">
        <v>481</v>
      </c>
      <c r="G39" s="219" t="s">
        <v>505</v>
      </c>
      <c r="H39" s="222"/>
      <c r="I39" s="222"/>
      <c r="J39" s="222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 t="s">
        <v>506</v>
      </c>
      <c r="X39" s="214"/>
      <c r="Y39" s="214"/>
      <c r="Z39" s="214"/>
      <c r="AA39" s="214"/>
      <c r="AB39" s="214"/>
      <c r="AC39" s="214"/>
      <c r="AD39" s="214"/>
      <c r="AE39" s="214"/>
      <c r="AF39" s="214" t="s">
        <v>507</v>
      </c>
      <c r="AG39" s="214"/>
      <c r="AH39" s="214"/>
      <c r="AI39" s="214"/>
      <c r="AJ39" s="214"/>
      <c r="AK39" s="214"/>
      <c r="AL39" s="214"/>
      <c r="AM39" s="214"/>
      <c r="AN39" s="214"/>
      <c r="AO39" s="214"/>
      <c r="AP39" s="214"/>
      <c r="AQ39" s="214"/>
      <c r="AR39" s="214"/>
      <c r="AS39" s="214"/>
      <c r="AT39" s="214"/>
      <c r="AU39" s="214"/>
      <c r="AV39" s="214"/>
      <c r="AW39" s="214"/>
      <c r="AX39" s="214"/>
      <c r="AY39" s="214"/>
      <c r="AZ39" s="214"/>
      <c r="BA39" s="214"/>
      <c r="BB39" s="214"/>
      <c r="BC39" s="214"/>
      <c r="BD39" s="214"/>
      <c r="BE39" s="214"/>
      <c r="BF39" s="214"/>
      <c r="BG39" s="214"/>
      <c r="BH39" s="214"/>
      <c r="BI39" s="214"/>
      <c r="BJ39" s="214"/>
      <c r="BK39" s="214"/>
      <c r="BL39" s="214"/>
      <c r="BM39" s="214"/>
      <c r="BN39" s="214"/>
      <c r="BO39" s="214"/>
      <c r="BP39" s="214"/>
      <c r="BQ39" s="214"/>
    </row>
    <row r="40" spans="1:69" ht="17.100000000000001" customHeight="1">
      <c r="A40" s="214"/>
      <c r="B40" s="226"/>
      <c r="C40" s="227"/>
      <c r="D40" s="223"/>
      <c r="E40" s="218"/>
      <c r="F40" s="222"/>
      <c r="G40" s="218" t="s">
        <v>508</v>
      </c>
      <c r="H40" s="218" t="s">
        <v>509</v>
      </c>
      <c r="I40" s="222"/>
      <c r="J40" s="222"/>
      <c r="K40" s="214"/>
      <c r="L40" s="214"/>
      <c r="M40" s="214"/>
      <c r="N40" s="214"/>
      <c r="O40" s="214"/>
      <c r="P40" s="214"/>
      <c r="Q40" s="214"/>
      <c r="R40" s="214"/>
      <c r="S40" s="214" t="s">
        <v>104</v>
      </c>
      <c r="T40" s="214"/>
      <c r="U40" s="214"/>
      <c r="V40" s="214"/>
      <c r="W40" s="214" t="s">
        <v>510</v>
      </c>
      <c r="X40" s="214"/>
      <c r="Y40" s="214"/>
      <c r="Z40" s="214"/>
      <c r="AA40" s="214"/>
      <c r="AB40" s="214"/>
      <c r="AC40" s="214"/>
      <c r="AD40" s="214"/>
      <c r="AE40" s="214"/>
      <c r="AF40" s="214" t="s">
        <v>511</v>
      </c>
      <c r="AG40" s="214"/>
      <c r="AH40" s="214"/>
      <c r="AI40" s="214"/>
      <c r="AJ40" s="214"/>
      <c r="AK40" s="214"/>
      <c r="AL40" s="214"/>
      <c r="AM40" s="214"/>
      <c r="AN40" s="214"/>
      <c r="AO40" s="214"/>
      <c r="AP40" s="214"/>
      <c r="AQ40" s="214"/>
      <c r="AR40" s="214"/>
      <c r="AS40" s="214"/>
      <c r="AT40" s="229" t="s">
        <v>512</v>
      </c>
      <c r="AU40" s="230" t="s">
        <v>513</v>
      </c>
      <c r="AV40" s="230" t="s">
        <v>514</v>
      </c>
      <c r="AW40" s="219"/>
      <c r="AX40" s="219"/>
      <c r="AY40" s="219"/>
      <c r="AZ40" s="214"/>
      <c r="BA40" s="214"/>
      <c r="BB40" s="214"/>
      <c r="BC40" s="214"/>
      <c r="BD40" s="214"/>
      <c r="BE40" s="214"/>
      <c r="BF40" s="214"/>
      <c r="BG40" s="214"/>
      <c r="BH40" s="214"/>
      <c r="BI40" s="214"/>
      <c r="BJ40" s="214"/>
      <c r="BK40" s="214"/>
      <c r="BL40" s="214"/>
      <c r="BM40" s="214"/>
      <c r="BN40" s="214"/>
      <c r="BO40" s="214"/>
      <c r="BP40" s="214"/>
      <c r="BQ40" s="214"/>
    </row>
    <row r="41" spans="1:69" ht="17.100000000000001" customHeight="1">
      <c r="A41" s="214"/>
      <c r="B41" s="226"/>
      <c r="C41" s="227"/>
      <c r="D41" s="223"/>
      <c r="E41" s="218"/>
      <c r="F41" s="222"/>
      <c r="G41" s="218" t="s">
        <v>515</v>
      </c>
      <c r="H41" s="218" t="s">
        <v>516</v>
      </c>
      <c r="I41" s="222"/>
      <c r="J41" s="222"/>
      <c r="K41" s="214"/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 t="s">
        <v>517</v>
      </c>
      <c r="X41" s="214"/>
      <c r="Y41" s="214"/>
      <c r="Z41" s="214"/>
      <c r="AA41" s="214"/>
      <c r="AB41" s="214"/>
      <c r="AC41" s="214"/>
      <c r="AD41" s="214"/>
      <c r="AE41" s="214"/>
      <c r="AF41" s="214" t="s">
        <v>517</v>
      </c>
      <c r="AG41" s="214"/>
      <c r="AH41" s="214"/>
      <c r="AI41" s="214"/>
      <c r="AJ41" s="214"/>
      <c r="AK41" s="214"/>
      <c r="AL41" s="214"/>
      <c r="AM41" s="214"/>
      <c r="AN41" s="214"/>
      <c r="AO41" s="214"/>
      <c r="AP41" s="214"/>
      <c r="AQ41" s="214"/>
      <c r="AR41" s="214"/>
      <c r="AS41" s="214"/>
      <c r="AT41" s="231" t="s">
        <v>518</v>
      </c>
      <c r="AU41" s="232" t="s">
        <v>519</v>
      </c>
      <c r="AV41" s="233"/>
      <c r="AW41" s="219"/>
      <c r="AX41" s="219"/>
      <c r="AY41" s="219"/>
      <c r="AZ41" s="214"/>
      <c r="BA41" s="214"/>
      <c r="BB41" s="214"/>
      <c r="BC41" s="214"/>
      <c r="BD41" s="214"/>
      <c r="BE41" s="214"/>
      <c r="BF41" s="214"/>
      <c r="BG41" s="214"/>
      <c r="BH41" s="214"/>
      <c r="BI41" s="214"/>
      <c r="BJ41" s="214"/>
      <c r="BK41" s="214"/>
      <c r="BL41" s="214"/>
      <c r="BM41" s="214"/>
      <c r="BN41" s="214"/>
      <c r="BO41" s="214"/>
      <c r="BP41" s="214"/>
      <c r="BQ41" s="214"/>
    </row>
    <row r="42" spans="1:69" ht="17.100000000000001" customHeight="1">
      <c r="A42" s="214"/>
      <c r="B42" s="226"/>
      <c r="C42" s="227"/>
      <c r="D42" s="223"/>
      <c r="E42" s="228" t="s">
        <v>520</v>
      </c>
      <c r="F42" s="218" t="s">
        <v>521</v>
      </c>
      <c r="G42" s="218"/>
      <c r="H42" s="218"/>
      <c r="I42" s="222"/>
      <c r="J42" s="222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  <c r="AA42" s="214"/>
      <c r="AB42" s="214"/>
      <c r="AC42" s="214"/>
      <c r="AD42" s="214"/>
      <c r="AE42" s="214"/>
      <c r="AF42" s="214" t="s">
        <v>522</v>
      </c>
      <c r="AG42" s="214"/>
      <c r="AH42" s="214"/>
      <c r="AI42" s="214"/>
      <c r="AJ42" s="214"/>
      <c r="AK42" s="214"/>
      <c r="AL42" s="214"/>
      <c r="AM42" s="214"/>
      <c r="AN42" s="214"/>
      <c r="AO42" s="214"/>
      <c r="AP42" s="214"/>
      <c r="AQ42" s="214"/>
      <c r="AR42" s="214"/>
      <c r="AS42" s="214"/>
      <c r="AT42" s="231" t="s">
        <v>523</v>
      </c>
      <c r="AU42" s="234" t="s">
        <v>524</v>
      </c>
      <c r="AV42" s="230"/>
      <c r="AW42" s="219"/>
      <c r="AX42" s="219"/>
      <c r="AY42" s="219"/>
      <c r="AZ42" s="214"/>
      <c r="BA42" s="214"/>
      <c r="BB42" s="214"/>
      <c r="BC42" s="214"/>
      <c r="BD42" s="214"/>
      <c r="BE42" s="214"/>
      <c r="BF42" s="214"/>
      <c r="BG42" s="214"/>
      <c r="BH42" s="214"/>
      <c r="BI42" s="214"/>
      <c r="BJ42" s="214"/>
      <c r="BK42" s="214"/>
      <c r="BL42" s="214"/>
      <c r="BM42" s="214"/>
      <c r="BN42" s="214"/>
      <c r="BO42" s="214"/>
      <c r="BP42" s="214"/>
      <c r="BQ42" s="214"/>
    </row>
    <row r="43" spans="1:69" ht="17.100000000000001" customHeight="1">
      <c r="A43" s="214"/>
      <c r="B43" s="226"/>
      <c r="C43" s="227"/>
      <c r="D43" s="223"/>
      <c r="E43" s="218"/>
      <c r="F43" s="218" t="s">
        <v>525</v>
      </c>
      <c r="G43" s="218"/>
      <c r="H43" s="218"/>
      <c r="I43" s="222"/>
      <c r="J43" s="222"/>
      <c r="K43" s="214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 t="s">
        <v>526</v>
      </c>
      <c r="X43" s="214"/>
      <c r="Y43" s="214"/>
      <c r="Z43" s="214"/>
      <c r="AA43" s="214"/>
      <c r="AB43" s="214"/>
      <c r="AC43" s="214"/>
      <c r="AD43" s="214"/>
      <c r="AE43" s="214"/>
      <c r="AF43" s="214"/>
      <c r="AG43" s="214"/>
      <c r="AH43" s="214"/>
      <c r="AI43" s="214"/>
      <c r="AJ43" s="214"/>
      <c r="AK43" s="214"/>
      <c r="AL43" s="214"/>
      <c r="AM43" s="214"/>
      <c r="AN43" s="214"/>
      <c r="AO43" s="214"/>
      <c r="AP43" s="214"/>
      <c r="AQ43" s="214"/>
      <c r="AR43" s="214"/>
      <c r="AS43" s="214"/>
      <c r="AT43" s="231"/>
      <c r="AU43" s="234" t="s">
        <v>527</v>
      </c>
      <c r="AV43" s="230"/>
      <c r="AW43" s="219"/>
      <c r="AX43" s="219"/>
      <c r="AY43" s="219"/>
      <c r="AZ43" s="214"/>
      <c r="BA43" s="214"/>
      <c r="BB43" s="214"/>
      <c r="BC43" s="214"/>
      <c r="BD43" s="214"/>
      <c r="BE43" s="214"/>
      <c r="BF43" s="214"/>
      <c r="BG43" s="214"/>
      <c r="BH43" s="214"/>
      <c r="BI43" s="214"/>
      <c r="BJ43" s="214"/>
      <c r="BK43" s="214"/>
      <c r="BL43" s="214"/>
      <c r="BM43" s="214"/>
      <c r="BN43" s="214"/>
      <c r="BO43" s="214"/>
      <c r="BP43" s="214"/>
      <c r="BQ43" s="214"/>
    </row>
    <row r="44" spans="1:69" ht="17.100000000000001" customHeight="1">
      <c r="A44" s="214"/>
      <c r="B44" s="226"/>
      <c r="C44" s="227"/>
      <c r="D44" s="223"/>
      <c r="E44" s="214"/>
      <c r="F44" s="218" t="s">
        <v>528</v>
      </c>
      <c r="G44" s="218"/>
      <c r="H44" s="218"/>
      <c r="I44" s="222"/>
      <c r="J44" s="222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  <c r="AA44" s="214"/>
      <c r="AB44" s="214"/>
      <c r="AC44" s="214"/>
      <c r="AD44" s="214"/>
      <c r="AE44" s="214"/>
      <c r="AF44" s="214"/>
      <c r="AG44" s="214"/>
      <c r="AH44" s="214"/>
      <c r="AI44" s="214"/>
      <c r="AJ44" s="214"/>
      <c r="AK44" s="214"/>
      <c r="AL44" s="214"/>
      <c r="AM44" s="214"/>
      <c r="AN44" s="214"/>
      <c r="AO44" s="214"/>
      <c r="AP44" s="214"/>
      <c r="AQ44" s="214"/>
      <c r="AR44" s="214"/>
      <c r="AS44" s="214"/>
      <c r="AT44" s="231"/>
      <c r="AU44" s="234"/>
      <c r="AV44" s="230"/>
      <c r="AW44" s="219"/>
      <c r="AX44" s="219"/>
      <c r="AY44" s="219"/>
      <c r="AZ44" s="214"/>
      <c r="BA44" s="214"/>
      <c r="BB44" s="214"/>
      <c r="BC44" s="214"/>
      <c r="BD44" s="214"/>
      <c r="BE44" s="214"/>
      <c r="BF44" s="214"/>
      <c r="BG44" s="214"/>
      <c r="BH44" s="214"/>
      <c r="BI44" s="214"/>
      <c r="BJ44" s="214"/>
      <c r="BK44" s="214"/>
      <c r="BL44" s="214"/>
      <c r="BM44" s="214"/>
      <c r="BN44" s="214"/>
      <c r="BO44" s="214"/>
      <c r="BP44" s="214"/>
      <c r="BQ44" s="214"/>
    </row>
    <row r="45" spans="1:69" ht="17.100000000000001" customHeight="1">
      <c r="A45" s="214"/>
      <c r="B45" s="226"/>
      <c r="C45" s="227"/>
      <c r="D45" s="223"/>
      <c r="E45" s="214"/>
      <c r="F45" s="218"/>
      <c r="G45" s="218"/>
      <c r="H45" s="218"/>
      <c r="I45" s="222"/>
      <c r="J45" s="222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 t="s">
        <v>529</v>
      </c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30"/>
      <c r="AU45" s="235" t="s">
        <v>530</v>
      </c>
      <c r="AV45" s="230"/>
      <c r="AW45" s="219"/>
      <c r="AX45" s="219"/>
      <c r="AY45" s="219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</row>
    <row r="46" spans="1:69" ht="17.100000000000001" customHeight="1">
      <c r="A46" s="214"/>
      <c r="B46" s="541">
        <v>4</v>
      </c>
      <c r="C46" s="541"/>
      <c r="D46" s="541"/>
      <c r="E46" s="214" t="s">
        <v>531</v>
      </c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 t="s">
        <v>532</v>
      </c>
      <c r="X46" s="214"/>
      <c r="Y46" s="214"/>
      <c r="Z46" s="214"/>
      <c r="AA46" s="214"/>
      <c r="AB46" s="214"/>
      <c r="AC46" s="214"/>
      <c r="AD46" s="214"/>
      <c r="AE46" s="214"/>
      <c r="AF46" s="214"/>
      <c r="AG46" s="214"/>
      <c r="AH46" s="214"/>
      <c r="AI46" s="214"/>
      <c r="AJ46" s="214"/>
      <c r="AK46" s="214"/>
      <c r="AL46" s="214"/>
      <c r="AM46" s="214"/>
      <c r="AN46" s="214"/>
      <c r="AO46" s="214"/>
      <c r="AP46" s="214"/>
      <c r="AQ46" s="214"/>
      <c r="AR46" s="214"/>
      <c r="AS46" s="214"/>
      <c r="AT46" s="230"/>
      <c r="AU46" s="234" t="s">
        <v>533</v>
      </c>
      <c r="AV46" s="230" t="s">
        <v>534</v>
      </c>
      <c r="AW46" s="219"/>
      <c r="AX46" s="219"/>
      <c r="AY46" s="219"/>
      <c r="AZ46" s="214"/>
      <c r="BA46" s="214"/>
      <c r="BB46" s="214"/>
      <c r="BC46" s="214"/>
      <c r="BD46" s="214"/>
      <c r="BE46" s="214"/>
      <c r="BF46" s="214"/>
      <c r="BG46" s="214"/>
      <c r="BH46" s="214"/>
      <c r="BI46" s="214"/>
      <c r="BJ46" s="214"/>
      <c r="BK46" s="214"/>
      <c r="BL46" s="214"/>
      <c r="BM46" s="214"/>
      <c r="BN46" s="214"/>
      <c r="BO46" s="214"/>
      <c r="BP46" s="214"/>
      <c r="BQ46" s="214"/>
    </row>
    <row r="47" spans="1:69" ht="17.100000000000001" customHeight="1">
      <c r="A47" s="214"/>
      <c r="B47" s="226"/>
      <c r="C47" s="214"/>
      <c r="D47" s="226"/>
      <c r="E47" s="214" t="s">
        <v>535</v>
      </c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  <c r="AA47" s="214"/>
      <c r="AB47" s="214"/>
      <c r="AC47" s="214"/>
      <c r="AD47" s="214"/>
      <c r="AE47" s="214"/>
      <c r="AF47" s="214"/>
      <c r="AG47" s="214"/>
      <c r="AH47" s="214"/>
      <c r="AI47" s="214"/>
      <c r="AJ47" s="214"/>
      <c r="AK47" s="214"/>
      <c r="AL47" s="214"/>
      <c r="AM47" s="214"/>
      <c r="AN47" s="214"/>
      <c r="AO47" s="214"/>
      <c r="AP47" s="214"/>
      <c r="AQ47" s="214"/>
      <c r="AR47" s="214"/>
      <c r="AS47" s="214"/>
      <c r="AT47" s="214"/>
      <c r="AU47" s="214"/>
      <c r="AV47" s="230"/>
      <c r="AW47" s="234" t="s">
        <v>536</v>
      </c>
      <c r="AX47" s="230" t="s">
        <v>537</v>
      </c>
      <c r="AY47" s="219"/>
      <c r="AZ47" s="219"/>
      <c r="BA47" s="219"/>
      <c r="BB47" s="214"/>
      <c r="BC47" s="214"/>
      <c r="BD47" s="214"/>
      <c r="BE47" s="214"/>
      <c r="BF47" s="214"/>
      <c r="BG47" s="214"/>
      <c r="BH47" s="214"/>
      <c r="BI47" s="214"/>
      <c r="BJ47" s="214"/>
      <c r="BK47" s="214"/>
      <c r="BL47" s="214"/>
      <c r="BM47" s="214"/>
      <c r="BN47" s="214"/>
      <c r="BO47" s="214"/>
      <c r="BP47" s="214"/>
      <c r="BQ47" s="214"/>
    </row>
    <row r="48" spans="1:69" ht="17.100000000000001" customHeight="1">
      <c r="A48" s="214"/>
      <c r="B48" s="226"/>
      <c r="C48" s="214"/>
      <c r="D48" s="226"/>
      <c r="E48" s="214" t="s">
        <v>538</v>
      </c>
      <c r="F48" s="214" t="s">
        <v>539</v>
      </c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  <c r="AA48" s="214"/>
      <c r="AB48" s="214"/>
      <c r="AC48" s="214"/>
      <c r="AD48" s="214"/>
      <c r="AE48" s="214"/>
      <c r="AF48" s="214"/>
      <c r="AG48" s="214"/>
      <c r="AH48" s="214"/>
      <c r="AI48" s="214"/>
      <c r="AJ48" s="214"/>
      <c r="AK48" s="214"/>
      <c r="AL48" s="214"/>
      <c r="AM48" s="214"/>
      <c r="AN48" s="214"/>
      <c r="AO48" s="214"/>
      <c r="AP48" s="214"/>
      <c r="AQ48" s="214"/>
      <c r="AR48" s="214"/>
      <c r="AS48" s="214"/>
      <c r="AT48" s="214"/>
      <c r="AU48" s="214"/>
      <c r="AV48" s="230"/>
      <c r="AW48" s="236" t="s">
        <v>540</v>
      </c>
      <c r="AX48" s="237" t="s">
        <v>541</v>
      </c>
      <c r="AY48" s="238"/>
      <c r="AZ48" s="219"/>
      <c r="BA48" s="219"/>
      <c r="BB48" s="214"/>
      <c r="BC48" s="214"/>
      <c r="BD48" s="214"/>
      <c r="BE48" s="214"/>
      <c r="BF48" s="214"/>
      <c r="BG48" s="214"/>
      <c r="BH48" s="214"/>
      <c r="BI48" s="214"/>
      <c r="BJ48" s="214"/>
      <c r="BK48" s="214"/>
      <c r="BL48" s="214"/>
      <c r="BM48" s="214"/>
      <c r="BN48" s="214"/>
      <c r="BO48" s="214"/>
      <c r="BP48" s="214"/>
      <c r="BQ48" s="214"/>
    </row>
    <row r="49" spans="1:69" ht="17.100000000000001" customHeight="1">
      <c r="A49" s="214"/>
      <c r="B49" s="226"/>
      <c r="C49" s="214"/>
      <c r="D49" s="226"/>
      <c r="E49" s="214" t="s">
        <v>542</v>
      </c>
      <c r="F49" s="214" t="s">
        <v>543</v>
      </c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214"/>
      <c r="AH49" s="214"/>
      <c r="AI49" s="214"/>
      <c r="AJ49" s="214"/>
      <c r="AK49" s="214"/>
      <c r="AL49" s="214"/>
      <c r="AM49" s="214"/>
      <c r="AN49" s="214"/>
      <c r="AO49" s="214"/>
      <c r="AP49" s="214"/>
      <c r="AQ49" s="214"/>
      <c r="AR49" s="214"/>
      <c r="AS49" s="214"/>
      <c r="AT49" s="214"/>
      <c r="AU49" s="214"/>
      <c r="AV49" s="230"/>
      <c r="AW49" s="234" t="s">
        <v>544</v>
      </c>
      <c r="AX49" s="230" t="s">
        <v>545</v>
      </c>
      <c r="AY49" s="219"/>
      <c r="AZ49" s="219"/>
      <c r="BA49" s="219"/>
      <c r="BB49" s="214"/>
      <c r="BC49" s="214"/>
      <c r="BD49" s="214"/>
      <c r="BE49" s="214"/>
      <c r="BF49" s="214"/>
      <c r="BG49" s="214"/>
      <c r="BH49" s="214"/>
      <c r="BI49" s="214"/>
      <c r="BJ49" s="214"/>
      <c r="BK49" s="214"/>
      <c r="BL49" s="214"/>
      <c r="BM49" s="214"/>
      <c r="BN49" s="214"/>
      <c r="BO49" s="214"/>
      <c r="BP49" s="214"/>
      <c r="BQ49" s="214"/>
    </row>
    <row r="50" spans="1:69" ht="17.100000000000001" customHeight="1">
      <c r="A50" s="214"/>
      <c r="B50" s="226"/>
      <c r="C50" s="214"/>
      <c r="D50" s="226"/>
      <c r="E50" s="214" t="s">
        <v>546</v>
      </c>
      <c r="F50" s="214" t="s">
        <v>547</v>
      </c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  <c r="AA50" s="214"/>
      <c r="AB50" s="214"/>
      <c r="AC50" s="214"/>
      <c r="AD50" s="214"/>
      <c r="AE50" s="214"/>
      <c r="AF50" s="214"/>
      <c r="AG50" s="214"/>
      <c r="AH50" s="214"/>
      <c r="AI50" s="214"/>
      <c r="AJ50" s="214"/>
      <c r="AK50" s="214"/>
      <c r="AL50" s="214"/>
      <c r="AM50" s="214"/>
      <c r="AN50" s="214"/>
      <c r="AO50" s="214"/>
      <c r="AP50" s="214"/>
      <c r="AQ50" s="214"/>
      <c r="AR50" s="214"/>
      <c r="AS50" s="214"/>
      <c r="AT50" s="214"/>
      <c r="AU50" s="214"/>
      <c r="AV50" s="230"/>
      <c r="AW50" s="234" t="s">
        <v>548</v>
      </c>
      <c r="AX50" s="230" t="s">
        <v>549</v>
      </c>
      <c r="AY50" s="219"/>
      <c r="AZ50" s="219"/>
      <c r="BA50" s="219"/>
      <c r="BB50" s="214"/>
      <c r="BC50" s="214"/>
      <c r="BD50" s="214"/>
      <c r="BE50" s="214"/>
      <c r="BF50" s="214"/>
      <c r="BG50" s="214"/>
      <c r="BH50" s="214"/>
      <c r="BI50" s="214"/>
      <c r="BJ50" s="214"/>
      <c r="BK50" s="214"/>
      <c r="BL50" s="214"/>
      <c r="BM50" s="214"/>
      <c r="BN50" s="214"/>
      <c r="BO50" s="214"/>
      <c r="BP50" s="214"/>
      <c r="BQ50" s="214"/>
    </row>
    <row r="51" spans="1:69" ht="17.100000000000001" customHeight="1">
      <c r="A51" s="214"/>
      <c r="B51" s="214"/>
      <c r="C51" s="227"/>
      <c r="D51" s="227"/>
      <c r="E51" s="214"/>
      <c r="F51" s="214" t="s">
        <v>550</v>
      </c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  <c r="AA51" s="214"/>
      <c r="AB51" s="214"/>
      <c r="AC51" s="214"/>
      <c r="AD51" s="214"/>
      <c r="AE51" s="214"/>
      <c r="AF51" s="214"/>
      <c r="AG51" s="214"/>
      <c r="AH51" s="214"/>
      <c r="AI51" s="214"/>
      <c r="AJ51" s="214"/>
      <c r="AK51" s="214"/>
      <c r="AL51" s="214"/>
      <c r="AM51" s="214"/>
      <c r="AN51" s="214"/>
      <c r="AO51" s="214"/>
      <c r="AP51" s="214"/>
      <c r="AQ51" s="214"/>
      <c r="AR51" s="214"/>
      <c r="AS51" s="214"/>
      <c r="AT51" s="214"/>
      <c r="AU51" s="214"/>
      <c r="AV51" s="219"/>
      <c r="AW51" s="239" t="s">
        <v>551</v>
      </c>
      <c r="AX51" s="240" t="s">
        <v>552</v>
      </c>
      <c r="AY51" s="241"/>
      <c r="AZ51" s="219"/>
      <c r="BA51" s="219"/>
      <c r="BB51" s="214"/>
      <c r="BC51" s="214"/>
      <c r="BD51" s="214"/>
      <c r="BE51" s="214"/>
      <c r="BF51" s="214"/>
      <c r="BG51" s="214"/>
      <c r="BH51" s="214"/>
      <c r="BI51" s="214"/>
      <c r="BJ51" s="214"/>
      <c r="BK51" s="214"/>
      <c r="BL51" s="214"/>
      <c r="BM51" s="214"/>
      <c r="BN51" s="214"/>
      <c r="BO51" s="214"/>
      <c r="BP51" s="214"/>
      <c r="BQ51" s="214"/>
    </row>
    <row r="52" spans="1:69" ht="17.100000000000001" customHeight="1">
      <c r="A52" s="214"/>
      <c r="B52" s="214"/>
      <c r="C52" s="227"/>
      <c r="D52" s="227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  <c r="AA52" s="214"/>
      <c r="AB52" s="214"/>
      <c r="AC52" s="214"/>
      <c r="AD52" s="214"/>
      <c r="AE52" s="214"/>
      <c r="AF52" s="214"/>
      <c r="AG52" s="214"/>
      <c r="AH52" s="214"/>
      <c r="AI52" s="214"/>
      <c r="AJ52" s="214"/>
      <c r="AK52" s="214"/>
      <c r="AL52" s="214"/>
      <c r="AM52" s="214"/>
      <c r="AN52" s="214"/>
      <c r="AO52" s="214"/>
      <c r="AP52" s="214"/>
      <c r="AQ52" s="214"/>
      <c r="AR52" s="214"/>
      <c r="AS52" s="214"/>
      <c r="AT52" s="214"/>
      <c r="AU52" s="214"/>
      <c r="AV52" s="219"/>
      <c r="AW52" s="219"/>
      <c r="AX52" s="219"/>
      <c r="AY52" s="219"/>
      <c r="AZ52" s="219"/>
      <c r="BA52" s="219"/>
      <c r="BB52" s="214"/>
      <c r="BC52" s="214"/>
      <c r="BD52" s="214"/>
      <c r="BE52" s="214"/>
      <c r="BF52" s="214"/>
      <c r="BG52" s="214"/>
      <c r="BH52" s="214"/>
      <c r="BI52" s="214"/>
      <c r="BJ52" s="214"/>
      <c r="BK52" s="214"/>
      <c r="BL52" s="214"/>
      <c r="BM52" s="214"/>
      <c r="BN52" s="214"/>
      <c r="BO52" s="214"/>
      <c r="BP52" s="214"/>
      <c r="BQ52" s="214"/>
    </row>
    <row r="53" spans="1:69" ht="17.100000000000001" customHeight="1">
      <c r="A53" s="214"/>
      <c r="B53" s="214"/>
      <c r="C53" s="227"/>
      <c r="D53" s="227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  <c r="AA53" s="214"/>
      <c r="AB53" s="214"/>
      <c r="AC53" s="214"/>
      <c r="AD53" s="214"/>
      <c r="AE53" s="214"/>
      <c r="AF53" s="214"/>
      <c r="AG53" s="214"/>
      <c r="AH53" s="214"/>
      <c r="AI53" s="214"/>
      <c r="AJ53" s="214"/>
      <c r="AK53" s="214"/>
      <c r="AL53" s="214"/>
      <c r="AM53" s="214"/>
      <c r="AN53" s="214"/>
      <c r="AO53" s="214"/>
      <c r="AP53" s="214"/>
      <c r="AQ53" s="214"/>
      <c r="AR53" s="214"/>
      <c r="AS53" s="214"/>
      <c r="AT53" s="214"/>
      <c r="AU53" s="214"/>
      <c r="AV53" s="214"/>
      <c r="AW53" s="214"/>
      <c r="AX53" s="214"/>
      <c r="AY53" s="214"/>
      <c r="AZ53" s="214"/>
      <c r="BA53" s="214"/>
      <c r="BB53" s="214"/>
      <c r="BC53" s="214"/>
      <c r="BD53" s="214"/>
      <c r="BE53" s="214"/>
      <c r="BF53" s="214"/>
      <c r="BG53" s="214"/>
      <c r="BH53" s="214"/>
      <c r="BI53" s="214"/>
      <c r="BJ53" s="214"/>
      <c r="BK53" s="214"/>
      <c r="BL53" s="214"/>
      <c r="BM53" s="214"/>
      <c r="BN53" s="214"/>
      <c r="BO53" s="214"/>
      <c r="BP53" s="214"/>
      <c r="BQ53" s="214"/>
    </row>
    <row r="54" spans="1:69" ht="17.100000000000001" customHeight="1">
      <c r="A54" s="214"/>
      <c r="B54" s="214"/>
      <c r="C54" s="227"/>
      <c r="D54" s="227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  <c r="AA54" s="214"/>
      <c r="AB54" s="214"/>
      <c r="AC54" s="214"/>
      <c r="AD54" s="214"/>
      <c r="AE54" s="214"/>
      <c r="AF54" s="214"/>
      <c r="AG54" s="214"/>
      <c r="AH54" s="214"/>
      <c r="AI54" s="214"/>
      <c r="AJ54" s="214"/>
      <c r="AK54" s="214"/>
      <c r="AL54" s="214"/>
      <c r="AM54" s="214"/>
      <c r="AN54" s="214"/>
      <c r="AO54" s="214"/>
      <c r="AP54" s="214"/>
      <c r="AQ54" s="214"/>
      <c r="AR54" s="214"/>
      <c r="AS54" s="214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</row>
    <row r="55" spans="1:69" ht="17.100000000000001" customHeight="1">
      <c r="A55" s="214"/>
      <c r="B55" s="214"/>
      <c r="C55" s="227"/>
      <c r="D55" s="227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  <c r="AA55" s="214"/>
      <c r="AB55" s="214"/>
      <c r="AC55" s="214"/>
      <c r="AD55" s="214"/>
      <c r="AE55" s="214"/>
      <c r="AF55" s="214"/>
      <c r="AG55" s="214"/>
      <c r="AH55" s="214"/>
      <c r="AI55" s="214"/>
      <c r="AJ55" s="214"/>
      <c r="AK55" s="214"/>
      <c r="AL55" s="214"/>
      <c r="AM55" s="214"/>
      <c r="AN55" s="214"/>
      <c r="AO55" s="214"/>
      <c r="AP55" s="214"/>
      <c r="AQ55" s="214"/>
      <c r="AR55" s="214"/>
      <c r="AS55" s="214"/>
      <c r="AT55" s="214"/>
      <c r="AU55" s="214"/>
      <c r="AV55" s="214"/>
      <c r="AW55" s="214"/>
      <c r="AX55" s="214"/>
      <c r="AY55" s="214"/>
      <c r="AZ55" s="214"/>
      <c r="BA55" s="214"/>
      <c r="BB55" s="214"/>
      <c r="BC55" s="214"/>
      <c r="BD55" s="214"/>
      <c r="BE55" s="214"/>
      <c r="BF55" s="214"/>
      <c r="BG55" s="214"/>
      <c r="BH55" s="214"/>
      <c r="BI55" s="214"/>
      <c r="BJ55" s="214"/>
      <c r="BK55" s="214"/>
      <c r="BL55" s="214"/>
      <c r="BM55" s="214"/>
      <c r="BN55" s="214"/>
      <c r="BO55" s="214"/>
      <c r="BP55" s="214"/>
      <c r="BQ55" s="214"/>
    </row>
    <row r="56" spans="1:69" ht="17.100000000000001" customHeight="1">
      <c r="A56" s="214"/>
      <c r="B56" s="541">
        <v>5</v>
      </c>
      <c r="C56" s="541"/>
      <c r="D56" s="541"/>
      <c r="E56" s="214" t="s">
        <v>473</v>
      </c>
      <c r="F56" s="214" t="s">
        <v>553</v>
      </c>
      <c r="G56" s="218"/>
      <c r="H56" s="218"/>
      <c r="I56" s="222"/>
      <c r="J56" s="222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  <c r="AA56" s="214"/>
      <c r="AB56" s="214"/>
      <c r="AC56" s="214"/>
      <c r="AD56" s="214"/>
      <c r="AE56" s="214"/>
      <c r="AF56" s="214"/>
      <c r="AG56" s="214"/>
      <c r="AH56" s="214"/>
      <c r="AI56" s="214"/>
      <c r="AJ56" s="214"/>
      <c r="AK56" s="214"/>
      <c r="AL56" s="214"/>
      <c r="AM56" s="214"/>
      <c r="AN56" s="214"/>
      <c r="AO56" s="214"/>
      <c r="AP56" s="214"/>
      <c r="AQ56" s="214"/>
      <c r="AR56" s="214"/>
      <c r="AS56" s="214"/>
      <c r="AT56" s="214"/>
      <c r="AU56" s="214"/>
      <c r="AV56" s="214"/>
      <c r="AW56" s="214"/>
      <c r="AX56" s="214"/>
      <c r="AY56" s="214"/>
      <c r="AZ56" s="214"/>
      <c r="BA56" s="214"/>
      <c r="BB56" s="214"/>
      <c r="BC56" s="214"/>
      <c r="BD56" s="214"/>
      <c r="BE56" s="214"/>
      <c r="BF56" s="214"/>
      <c r="BG56" s="214"/>
      <c r="BH56" s="214"/>
      <c r="BI56" s="214"/>
      <c r="BJ56" s="214"/>
      <c r="BK56" s="214"/>
      <c r="BL56" s="214"/>
      <c r="BM56" s="214"/>
      <c r="BN56" s="214"/>
      <c r="BO56" s="214"/>
      <c r="BP56" s="214"/>
      <c r="BQ56" s="214"/>
    </row>
    <row r="57" spans="1:69" ht="17.100000000000001" customHeight="1">
      <c r="A57" s="214"/>
      <c r="B57" s="226"/>
      <c r="C57" s="227"/>
      <c r="D57" s="223"/>
      <c r="E57" s="214"/>
      <c r="F57" s="218" t="s">
        <v>554</v>
      </c>
      <c r="G57" s="218"/>
      <c r="H57" s="218"/>
      <c r="I57" s="222"/>
      <c r="J57" s="222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  <c r="AA57" s="214"/>
      <c r="AB57" s="214"/>
      <c r="AC57" s="214"/>
      <c r="AD57" s="214"/>
      <c r="AE57" s="214"/>
      <c r="AF57" s="214"/>
      <c r="AG57" s="214"/>
      <c r="AH57" s="214"/>
      <c r="AI57" s="214"/>
      <c r="AJ57" s="214"/>
      <c r="AK57" s="214"/>
      <c r="AL57" s="214"/>
      <c r="AM57" s="214"/>
      <c r="AN57" s="214"/>
      <c r="AO57" s="214"/>
      <c r="AP57" s="214"/>
      <c r="AQ57" s="214"/>
      <c r="AR57" s="214"/>
      <c r="AS57" s="214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</row>
    <row r="58" spans="1:69" ht="17.100000000000001" customHeight="1">
      <c r="A58" s="214"/>
      <c r="B58" s="226"/>
      <c r="C58" s="227"/>
      <c r="D58" s="223"/>
      <c r="E58" s="214"/>
      <c r="F58" s="218"/>
      <c r="G58" s="218"/>
      <c r="H58" s="218"/>
      <c r="I58" s="222"/>
      <c r="J58" s="222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  <c r="AA58" s="214"/>
      <c r="AB58" s="214"/>
      <c r="AC58" s="214"/>
      <c r="AD58" s="214"/>
      <c r="AE58" s="214"/>
      <c r="AF58" s="214"/>
      <c r="AG58" s="214"/>
      <c r="AH58" s="214"/>
      <c r="AI58" s="214"/>
      <c r="AJ58" s="214"/>
      <c r="AK58" s="214"/>
      <c r="AL58" s="214"/>
      <c r="AM58" s="214"/>
      <c r="AN58" s="214"/>
      <c r="AO58" s="214"/>
      <c r="AP58" s="214"/>
      <c r="AQ58" s="214"/>
      <c r="AR58" s="214"/>
      <c r="AS58" s="214"/>
      <c r="AT58" s="214"/>
      <c r="AU58" s="214"/>
      <c r="AV58" s="214"/>
      <c r="AW58" s="214"/>
      <c r="AX58" s="214"/>
      <c r="AY58" s="214"/>
      <c r="AZ58" s="214"/>
      <c r="BA58" s="214"/>
      <c r="BB58" s="214"/>
      <c r="BC58" s="214"/>
      <c r="BD58" s="214"/>
      <c r="BE58" s="214"/>
      <c r="BF58" s="214"/>
      <c r="BG58" s="214"/>
      <c r="BH58" s="214"/>
      <c r="BI58" s="214"/>
      <c r="BJ58" s="214"/>
      <c r="BK58" s="214"/>
      <c r="BL58" s="214"/>
      <c r="BM58" s="214"/>
      <c r="BN58" s="214"/>
      <c r="BO58" s="214"/>
      <c r="BP58" s="214"/>
      <c r="BQ58" s="214"/>
    </row>
    <row r="59" spans="1:69" ht="17.100000000000001" customHeight="1">
      <c r="A59" s="214"/>
      <c r="B59" s="226"/>
      <c r="C59" s="227"/>
      <c r="D59" s="223"/>
      <c r="E59" s="214"/>
      <c r="F59" s="218"/>
      <c r="G59" s="218"/>
      <c r="H59" s="218"/>
      <c r="I59" s="222"/>
      <c r="J59" s="222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  <c r="AA59" s="214"/>
      <c r="AB59" s="214"/>
      <c r="AC59" s="214"/>
      <c r="AD59" s="214"/>
      <c r="AE59" s="214"/>
      <c r="AF59" s="214"/>
      <c r="AG59" s="214"/>
      <c r="AH59" s="214"/>
      <c r="AI59" s="214"/>
      <c r="AJ59" s="214"/>
      <c r="AK59" s="214"/>
      <c r="AL59" s="214"/>
      <c r="AM59" s="214"/>
      <c r="AN59" s="214"/>
      <c r="AO59" s="214"/>
      <c r="AP59" s="214"/>
      <c r="AQ59" s="214"/>
      <c r="AR59" s="214"/>
      <c r="AS59" s="214"/>
      <c r="AT59" s="214"/>
      <c r="AU59" s="214"/>
      <c r="AV59" s="214"/>
      <c r="AW59" s="214"/>
      <c r="AX59" s="214"/>
      <c r="AY59" s="214"/>
      <c r="AZ59" s="214"/>
      <c r="BA59" s="214"/>
      <c r="BB59" s="214"/>
      <c r="BC59" s="214"/>
      <c r="BD59" s="214"/>
      <c r="BE59" s="214"/>
      <c r="BF59" s="214"/>
      <c r="BG59" s="214"/>
      <c r="BH59" s="214"/>
      <c r="BI59" s="214"/>
      <c r="BJ59" s="214"/>
      <c r="BK59" s="214"/>
      <c r="BL59" s="214"/>
      <c r="BM59" s="214"/>
      <c r="BN59" s="214"/>
      <c r="BO59" s="214"/>
      <c r="BP59" s="214"/>
      <c r="BQ59" s="214"/>
    </row>
    <row r="60" spans="1:69" ht="17.100000000000001" customHeight="1">
      <c r="A60" s="214"/>
      <c r="B60" s="226"/>
      <c r="C60" s="227"/>
      <c r="D60" s="223"/>
      <c r="E60" s="214"/>
      <c r="F60" s="214"/>
      <c r="G60" s="214"/>
      <c r="H60" s="218"/>
      <c r="I60" s="222"/>
      <c r="J60" s="222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  <c r="AA60" s="214"/>
      <c r="AB60" s="214"/>
      <c r="AC60" s="214"/>
      <c r="AD60" s="214"/>
      <c r="AE60" s="214"/>
      <c r="AF60" s="214"/>
      <c r="AG60" s="214"/>
      <c r="AH60" s="214"/>
      <c r="AI60" s="214"/>
      <c r="AJ60" s="214"/>
      <c r="AK60" s="214"/>
      <c r="AL60" s="214"/>
      <c r="AM60" s="214"/>
      <c r="AN60" s="214"/>
      <c r="AO60" s="214"/>
      <c r="AP60" s="214"/>
      <c r="AQ60" s="214"/>
      <c r="AR60" s="214"/>
      <c r="AS60" s="214"/>
      <c r="AT60" s="214"/>
      <c r="AU60" s="214"/>
      <c r="AV60" s="214"/>
      <c r="AW60" s="214"/>
      <c r="AX60" s="214"/>
      <c r="AY60" s="214"/>
      <c r="AZ60" s="214"/>
      <c r="BA60" s="214"/>
      <c r="BB60" s="214"/>
      <c r="BC60" s="214"/>
      <c r="BD60" s="214"/>
      <c r="BE60" s="214"/>
      <c r="BF60" s="214"/>
      <c r="BG60" s="214"/>
      <c r="BH60" s="214"/>
      <c r="BI60" s="214"/>
      <c r="BJ60" s="214"/>
      <c r="BK60" s="214"/>
      <c r="BL60" s="214"/>
      <c r="BM60" s="214"/>
      <c r="BN60" s="214"/>
      <c r="BO60" s="214"/>
      <c r="BP60" s="214"/>
      <c r="BQ60" s="214"/>
    </row>
    <row r="61" spans="1:69" ht="17.100000000000001" customHeight="1">
      <c r="A61" s="214"/>
      <c r="B61" s="226"/>
      <c r="C61" s="227"/>
      <c r="D61" s="223"/>
      <c r="E61" s="214"/>
      <c r="F61" s="218"/>
      <c r="G61" s="218"/>
      <c r="H61" s="218"/>
      <c r="I61" s="222"/>
      <c r="J61" s="222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  <c r="AA61" s="214"/>
      <c r="AB61" s="214"/>
      <c r="AC61" s="214"/>
      <c r="AD61" s="214"/>
      <c r="AE61" s="214"/>
      <c r="AF61" s="214"/>
      <c r="AG61" s="214"/>
      <c r="AH61" s="214"/>
      <c r="AI61" s="214"/>
      <c r="AJ61" s="214"/>
      <c r="AK61" s="214"/>
      <c r="AL61" s="214"/>
      <c r="AM61" s="214"/>
      <c r="AN61" s="214"/>
      <c r="AO61" s="214"/>
      <c r="AP61" s="214"/>
      <c r="AQ61" s="214"/>
      <c r="AR61" s="214"/>
      <c r="AS61" s="214"/>
      <c r="AT61" s="214"/>
      <c r="AU61" s="214"/>
      <c r="AV61" s="214"/>
      <c r="AW61" s="214"/>
      <c r="AX61" s="214"/>
      <c r="AY61" s="214"/>
      <c r="AZ61" s="214"/>
      <c r="BA61" s="214"/>
      <c r="BB61" s="214"/>
      <c r="BC61" s="214"/>
      <c r="BD61" s="214"/>
      <c r="BE61" s="214"/>
      <c r="BF61" s="214"/>
      <c r="BG61" s="214"/>
      <c r="BH61" s="214"/>
      <c r="BI61" s="214"/>
      <c r="BJ61" s="214"/>
      <c r="BK61" s="214"/>
      <c r="BL61" s="214"/>
      <c r="BM61" s="214"/>
      <c r="BN61" s="214"/>
      <c r="BO61" s="214"/>
      <c r="BP61" s="214"/>
      <c r="BQ61" s="214"/>
    </row>
    <row r="62" spans="1:69" ht="17.100000000000001" customHeight="1">
      <c r="A62" s="214"/>
      <c r="B62" s="541" t="s">
        <v>555</v>
      </c>
      <c r="C62" s="541"/>
      <c r="D62" s="541"/>
      <c r="E62" s="214" t="s">
        <v>556</v>
      </c>
      <c r="F62" s="218"/>
      <c r="G62" s="218"/>
      <c r="H62" s="218"/>
      <c r="I62" s="222"/>
      <c r="J62" s="222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4"/>
      <c r="AE62" s="214"/>
      <c r="AF62" s="214"/>
      <c r="AG62" s="214"/>
      <c r="AH62" s="214"/>
      <c r="AI62" s="214"/>
      <c r="AJ62" s="214"/>
      <c r="AK62" s="214"/>
      <c r="AL62" s="214"/>
      <c r="AM62" s="214"/>
      <c r="AN62" s="214"/>
      <c r="AO62" s="214"/>
      <c r="AP62" s="214"/>
      <c r="AQ62" s="214"/>
      <c r="AR62" s="214"/>
      <c r="AS62" s="214"/>
      <c r="AT62" s="214"/>
      <c r="AU62" s="214"/>
      <c r="AV62" s="214"/>
      <c r="AW62" s="214"/>
      <c r="AX62" s="214"/>
      <c r="AY62" s="214"/>
      <c r="AZ62" s="214"/>
      <c r="BA62" s="214"/>
      <c r="BB62" s="214"/>
      <c r="BC62" s="214"/>
      <c r="BD62" s="214"/>
      <c r="BE62" s="214"/>
      <c r="BF62" s="214"/>
      <c r="BG62" s="214"/>
      <c r="BH62" s="214"/>
      <c r="BI62" s="214"/>
      <c r="BJ62" s="214"/>
      <c r="BK62" s="214"/>
      <c r="BL62" s="214"/>
      <c r="BM62" s="214"/>
      <c r="BN62" s="214"/>
      <c r="BO62" s="214"/>
      <c r="BP62" s="214"/>
      <c r="BQ62" s="214"/>
    </row>
    <row r="63" spans="1:69" ht="17.100000000000001" customHeight="1">
      <c r="A63" s="214"/>
      <c r="B63" s="226"/>
      <c r="C63" s="226"/>
      <c r="D63" s="226"/>
      <c r="E63" s="214"/>
      <c r="F63" s="218"/>
      <c r="G63" s="218"/>
      <c r="H63" s="218"/>
      <c r="I63" s="222"/>
      <c r="J63" s="222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  <c r="AA63" s="214"/>
      <c r="AB63" s="214"/>
      <c r="AC63" s="214"/>
      <c r="AD63" s="214"/>
      <c r="AE63" s="214"/>
      <c r="AF63" s="214"/>
      <c r="AG63" s="214"/>
      <c r="AH63" s="214"/>
      <c r="AI63" s="214"/>
      <c r="AJ63" s="214"/>
      <c r="AK63" s="214"/>
      <c r="AL63" s="214"/>
      <c r="AM63" s="214"/>
      <c r="AN63" s="214"/>
      <c r="AO63" s="214"/>
      <c r="AP63" s="214"/>
      <c r="AQ63" s="214"/>
      <c r="AR63" s="214"/>
      <c r="AS63" s="214"/>
      <c r="AT63" s="214"/>
      <c r="AU63" s="214"/>
      <c r="AV63" s="214"/>
      <c r="AW63" s="214"/>
      <c r="AX63" s="214"/>
      <c r="AY63" s="214"/>
      <c r="AZ63" s="214"/>
      <c r="BA63" s="214"/>
      <c r="BB63" s="214"/>
      <c r="BC63" s="214"/>
      <c r="BD63" s="214"/>
      <c r="BE63" s="214"/>
      <c r="BF63" s="214"/>
      <c r="BG63" s="214"/>
      <c r="BH63" s="214"/>
      <c r="BI63" s="214"/>
      <c r="BJ63" s="214"/>
      <c r="BK63" s="214"/>
      <c r="BL63" s="214"/>
      <c r="BM63" s="214"/>
      <c r="BN63" s="214"/>
      <c r="BO63" s="214"/>
      <c r="BP63" s="214"/>
      <c r="BQ63" s="214"/>
    </row>
    <row r="64" spans="1:69" ht="17.100000000000001" customHeight="1">
      <c r="A64" s="214"/>
      <c r="B64" s="226"/>
      <c r="C64" s="226"/>
      <c r="D64" s="226"/>
      <c r="E64" s="214"/>
      <c r="F64" s="218"/>
      <c r="G64" s="218"/>
      <c r="H64" s="218"/>
      <c r="I64" s="222"/>
      <c r="J64" s="222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  <c r="AA64" s="214"/>
      <c r="AB64" s="214"/>
      <c r="AC64" s="214"/>
      <c r="AD64" s="214"/>
      <c r="AE64" s="214"/>
      <c r="AF64" s="214"/>
      <c r="AG64" s="214"/>
      <c r="AH64" s="214"/>
      <c r="AI64" s="214"/>
      <c r="AJ64" s="214"/>
      <c r="AK64" s="214"/>
      <c r="AL64" s="214"/>
      <c r="AM64" s="214"/>
      <c r="AN64" s="214"/>
      <c r="AO64" s="214"/>
      <c r="AP64" s="214"/>
      <c r="AQ64" s="214"/>
      <c r="AR64" s="214"/>
      <c r="AS64" s="214"/>
      <c r="AT64" s="214"/>
      <c r="AU64" s="214"/>
      <c r="AV64" s="214"/>
      <c r="AW64" s="214"/>
      <c r="AX64" s="214"/>
      <c r="AY64" s="214"/>
      <c r="AZ64" s="214"/>
      <c r="BA64" s="214"/>
      <c r="BB64" s="214"/>
      <c r="BC64" s="214"/>
      <c r="BD64" s="214"/>
      <c r="BE64" s="214"/>
      <c r="BF64" s="214"/>
      <c r="BG64" s="214"/>
      <c r="BH64" s="214"/>
      <c r="BI64" s="214"/>
      <c r="BJ64" s="214"/>
      <c r="BK64" s="214"/>
      <c r="BL64" s="214"/>
      <c r="BM64" s="214"/>
      <c r="BN64" s="214"/>
      <c r="BO64" s="214"/>
      <c r="BP64" s="214"/>
      <c r="BQ64" s="214"/>
    </row>
    <row r="65" spans="1:69" ht="17.100000000000001" customHeight="1">
      <c r="A65" s="214"/>
      <c r="B65" s="226"/>
      <c r="C65" s="226"/>
      <c r="D65" s="226"/>
      <c r="E65" s="214"/>
      <c r="F65" s="218"/>
      <c r="G65" s="218"/>
      <c r="H65" s="218"/>
      <c r="I65" s="222"/>
      <c r="J65" s="222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  <c r="AA65" s="214"/>
      <c r="AB65" s="214"/>
      <c r="AC65" s="214"/>
      <c r="AD65" s="214"/>
      <c r="AE65" s="214"/>
      <c r="AF65" s="214"/>
      <c r="AG65" s="214"/>
      <c r="AH65" s="214"/>
      <c r="AI65" s="214"/>
      <c r="AJ65" s="214"/>
      <c r="AK65" s="214"/>
      <c r="AL65" s="214"/>
      <c r="AM65" s="214"/>
      <c r="AN65" s="214"/>
      <c r="AO65" s="214"/>
      <c r="AP65" s="214"/>
      <c r="AQ65" s="214"/>
      <c r="AR65" s="214"/>
      <c r="AS65" s="214"/>
      <c r="AT65" s="214"/>
      <c r="AU65" s="214"/>
      <c r="AV65" s="214"/>
      <c r="AW65" s="214"/>
      <c r="AX65" s="214"/>
      <c r="AY65" s="214"/>
      <c r="AZ65" s="214"/>
      <c r="BA65" s="214"/>
      <c r="BB65" s="214"/>
      <c r="BC65" s="214"/>
      <c r="BD65" s="214"/>
      <c r="BE65" s="214"/>
      <c r="BF65" s="214"/>
      <c r="BG65" s="214"/>
      <c r="BH65" s="214"/>
      <c r="BI65" s="214"/>
      <c r="BJ65" s="214"/>
      <c r="BK65" s="214"/>
      <c r="BL65" s="214"/>
      <c r="BM65" s="214"/>
      <c r="BN65" s="214"/>
      <c r="BO65" s="214"/>
      <c r="BP65" s="214"/>
      <c r="BQ65" s="214"/>
    </row>
    <row r="66" spans="1:69" ht="17.100000000000001" customHeight="1">
      <c r="A66" s="214"/>
      <c r="B66" s="226"/>
      <c r="C66" s="226"/>
      <c r="D66" s="226"/>
      <c r="E66" s="214"/>
      <c r="F66" s="218"/>
      <c r="G66" s="218"/>
      <c r="H66" s="218"/>
      <c r="I66" s="222"/>
      <c r="J66" s="222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  <c r="AA66" s="214"/>
      <c r="AB66" s="214"/>
      <c r="AC66" s="214"/>
      <c r="AD66" s="214"/>
      <c r="AE66" s="214"/>
      <c r="AF66" s="214"/>
      <c r="AG66" s="214"/>
      <c r="AH66" s="214"/>
      <c r="AI66" s="214"/>
      <c r="AJ66" s="214"/>
      <c r="AK66" s="214"/>
      <c r="AL66" s="214"/>
      <c r="AM66" s="214"/>
      <c r="AN66" s="214"/>
      <c r="AO66" s="214"/>
      <c r="AP66" s="214"/>
      <c r="AQ66" s="214"/>
      <c r="AR66" s="214"/>
      <c r="AS66" s="214"/>
      <c r="AT66" s="214"/>
      <c r="AU66" s="214"/>
      <c r="AV66" s="214"/>
      <c r="AW66" s="214"/>
      <c r="AX66" s="214"/>
      <c r="AY66" s="214"/>
      <c r="AZ66" s="214"/>
      <c r="BA66" s="214"/>
      <c r="BB66" s="214"/>
      <c r="BC66" s="214"/>
      <c r="BD66" s="214"/>
      <c r="BE66" s="214"/>
      <c r="BF66" s="214"/>
      <c r="BG66" s="214"/>
      <c r="BH66" s="214"/>
      <c r="BI66" s="214"/>
      <c r="BJ66" s="214"/>
      <c r="BK66" s="214"/>
      <c r="BL66" s="214"/>
      <c r="BM66" s="214"/>
      <c r="BN66" s="214"/>
      <c r="BO66" s="214"/>
      <c r="BP66" s="214"/>
      <c r="BQ66" s="214"/>
    </row>
    <row r="67" spans="1:69" ht="17.100000000000001" customHeight="1">
      <c r="A67" s="214"/>
      <c r="B67" s="226"/>
      <c r="C67" s="227"/>
      <c r="D67" s="223"/>
      <c r="E67" s="214"/>
      <c r="F67" s="218"/>
      <c r="G67" s="218"/>
      <c r="H67" s="218"/>
      <c r="I67" s="222"/>
      <c r="J67" s="222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  <c r="AA67" s="214"/>
      <c r="AB67" s="214"/>
      <c r="AC67" s="214"/>
      <c r="AD67" s="214"/>
      <c r="AE67" s="214"/>
      <c r="AF67" s="214"/>
      <c r="AG67" s="214"/>
      <c r="AH67" s="214"/>
      <c r="AI67" s="214"/>
      <c r="AJ67" s="214"/>
      <c r="AK67" s="214"/>
      <c r="AL67" s="214"/>
      <c r="AM67" s="214"/>
      <c r="AN67" s="214"/>
      <c r="AO67" s="214"/>
      <c r="AP67" s="214"/>
      <c r="AQ67" s="214"/>
      <c r="AR67" s="214"/>
      <c r="AS67" s="214"/>
      <c r="AT67" s="214"/>
      <c r="AU67" s="214"/>
      <c r="AV67" s="214"/>
      <c r="AW67" s="214"/>
      <c r="AX67" s="214"/>
      <c r="AY67" s="214"/>
      <c r="AZ67" s="214"/>
      <c r="BA67" s="214"/>
      <c r="BB67" s="214"/>
      <c r="BC67" s="214"/>
      <c r="BD67" s="214"/>
      <c r="BE67" s="214"/>
      <c r="BF67" s="214"/>
      <c r="BG67" s="214"/>
      <c r="BH67" s="214"/>
      <c r="BI67" s="214"/>
      <c r="BJ67" s="214"/>
      <c r="BK67" s="214"/>
      <c r="BL67" s="214"/>
      <c r="BM67" s="214"/>
      <c r="BN67" s="214"/>
      <c r="BO67" s="214"/>
      <c r="BP67" s="214"/>
      <c r="BQ67" s="214"/>
    </row>
    <row r="68" spans="1:69" ht="17.100000000000001" customHeight="1" thickBot="1">
      <c r="A68" s="242"/>
      <c r="B68" s="242"/>
      <c r="C68" s="242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  <c r="Q68" s="242"/>
      <c r="R68" s="242"/>
      <c r="S68" s="242"/>
      <c r="T68" s="242"/>
      <c r="U68" s="242"/>
      <c r="V68" s="242"/>
      <c r="W68" s="242"/>
      <c r="X68" s="242"/>
      <c r="Y68" s="242"/>
      <c r="Z68" s="242"/>
      <c r="AA68" s="242"/>
      <c r="AB68" s="242"/>
      <c r="AC68" s="242"/>
      <c r="AD68" s="242"/>
      <c r="AE68" s="242"/>
      <c r="AF68" s="242"/>
      <c r="AG68" s="242"/>
      <c r="AH68" s="242"/>
      <c r="AI68" s="242"/>
      <c r="AJ68" s="242"/>
      <c r="AK68" s="242"/>
      <c r="AL68" s="214"/>
      <c r="AM68" s="214"/>
      <c r="AN68" s="214"/>
      <c r="AO68" s="214"/>
      <c r="AP68" s="214"/>
      <c r="AQ68" s="214"/>
      <c r="AR68" s="214"/>
      <c r="AS68" s="214"/>
      <c r="AT68" s="214"/>
      <c r="AU68" s="214"/>
      <c r="AV68" s="214"/>
      <c r="AW68" s="214"/>
      <c r="AX68" s="214"/>
      <c r="AY68" s="214"/>
      <c r="AZ68" s="214"/>
      <c r="BA68" s="214"/>
      <c r="BB68" s="214"/>
      <c r="BC68" s="214"/>
      <c r="BD68" s="214"/>
      <c r="BE68" s="214"/>
      <c r="BF68" s="214"/>
      <c r="BG68" s="214"/>
      <c r="BH68" s="214"/>
      <c r="BI68" s="214"/>
      <c r="BJ68" s="214"/>
      <c r="BK68" s="214"/>
      <c r="BL68" s="214"/>
      <c r="BM68" s="214"/>
      <c r="BN68" s="214"/>
      <c r="BO68" s="214"/>
      <c r="BP68" s="214"/>
      <c r="BQ68" s="214"/>
    </row>
    <row r="69" spans="1:69" ht="17.100000000000001" customHeight="1">
      <c r="A69" s="243"/>
      <c r="B69" s="243"/>
      <c r="C69" s="538" t="s">
        <v>557</v>
      </c>
      <c r="D69" s="538"/>
      <c r="E69" s="538"/>
      <c r="F69" s="538"/>
      <c r="G69" s="245" t="s">
        <v>558</v>
      </c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4"/>
      <c r="U69" s="243"/>
      <c r="V69" s="243"/>
      <c r="W69" s="243"/>
      <c r="X69" s="243"/>
      <c r="Y69" s="243"/>
      <c r="Z69" s="243"/>
      <c r="AA69" s="243"/>
      <c r="AB69" s="243"/>
      <c r="AC69" s="243"/>
      <c r="AD69" s="246" t="str">
        <f ca="1">TEXT(TODAY(),"yyyy!/mm!/dd"&amp; " 印刷")</f>
        <v>2023/06/17 印刷</v>
      </c>
      <c r="AE69" s="246"/>
      <c r="AF69" s="246"/>
      <c r="AG69" s="246"/>
      <c r="AH69" s="246"/>
      <c r="AI69" s="246"/>
      <c r="AJ69" s="246"/>
      <c r="AK69" s="243"/>
      <c r="AL69" s="214"/>
      <c r="AM69" s="214"/>
      <c r="AN69" s="214"/>
      <c r="AO69" s="214"/>
      <c r="AP69" s="214"/>
      <c r="AQ69" s="214"/>
      <c r="AR69" s="214"/>
      <c r="AS69" s="214"/>
      <c r="AT69" s="214"/>
      <c r="AU69" s="214"/>
      <c r="AV69" s="214"/>
      <c r="AW69" s="214"/>
      <c r="AX69" s="214"/>
      <c r="AY69" s="214"/>
      <c r="AZ69" s="214"/>
      <c r="BA69" s="214"/>
      <c r="BB69" s="214"/>
      <c r="BC69" s="214"/>
      <c r="BD69" s="214"/>
      <c r="BE69" s="214"/>
      <c r="BF69" s="214"/>
      <c r="BG69" s="214"/>
      <c r="BH69" s="214"/>
      <c r="BI69" s="214"/>
      <c r="BJ69" s="214"/>
      <c r="BK69" s="214"/>
      <c r="BL69" s="214"/>
      <c r="BM69" s="214"/>
      <c r="BN69" s="214"/>
      <c r="BO69" s="214"/>
      <c r="BP69" s="214"/>
      <c r="BQ69" s="214"/>
    </row>
    <row r="70" spans="1:69" ht="17.100000000000001" customHeight="1">
      <c r="A70" s="214"/>
      <c r="B70" s="247">
        <v>2</v>
      </c>
      <c r="C70" s="248" t="s">
        <v>559</v>
      </c>
      <c r="D70" s="249"/>
      <c r="E70" s="219"/>
      <c r="F70" s="250"/>
      <c r="G70" s="222"/>
      <c r="H70" s="222"/>
      <c r="I70" s="222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  <c r="AA70" s="214"/>
      <c r="AB70" s="214"/>
      <c r="AC70" s="214"/>
      <c r="AD70" s="214"/>
      <c r="AE70" s="214"/>
      <c r="AF70" s="214"/>
      <c r="AG70" s="214"/>
      <c r="AH70" s="214"/>
      <c r="AI70" s="214"/>
      <c r="AJ70" s="214"/>
      <c r="AK70" s="214"/>
      <c r="AL70" s="214"/>
      <c r="AM70" s="214"/>
      <c r="AN70" s="214"/>
      <c r="AO70" s="214"/>
      <c r="AP70" s="214"/>
      <c r="AQ70" s="214"/>
      <c r="AR70" s="214"/>
      <c r="AS70" s="214"/>
      <c r="AT70" s="214"/>
      <c r="AU70" s="214"/>
      <c r="AV70" s="214"/>
      <c r="AW70" s="214"/>
      <c r="AX70" s="214"/>
      <c r="AY70" s="214"/>
      <c r="AZ70" s="214"/>
      <c r="BA70" s="214"/>
      <c r="BB70" s="214"/>
      <c r="BC70" s="214"/>
      <c r="BD70" s="214"/>
      <c r="BE70" s="214"/>
      <c r="BF70" s="214"/>
      <c r="BG70" s="214"/>
      <c r="BH70" s="214"/>
      <c r="BI70" s="214"/>
      <c r="BJ70" s="214"/>
      <c r="BK70" s="214"/>
      <c r="BL70" s="214"/>
      <c r="BM70" s="214"/>
      <c r="BN70" s="214"/>
      <c r="BO70" s="214"/>
      <c r="BP70" s="214"/>
      <c r="BQ70" s="214"/>
    </row>
    <row r="71" spans="1:69" ht="17.100000000000001" customHeight="1">
      <c r="A71" s="214"/>
      <c r="B71" s="251"/>
      <c r="C71" s="539">
        <v>1</v>
      </c>
      <c r="D71" s="539"/>
      <c r="E71" s="219" t="s">
        <v>560</v>
      </c>
      <c r="F71" s="219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  <c r="AA71" s="214"/>
      <c r="AB71" s="214"/>
      <c r="AC71" s="214"/>
      <c r="AD71" s="214"/>
      <c r="AE71" s="214"/>
      <c r="AF71" s="214"/>
      <c r="AG71" s="214"/>
      <c r="AH71" s="214"/>
      <c r="AI71" s="214"/>
      <c r="AJ71" s="214"/>
      <c r="AK71" s="214"/>
      <c r="AL71" s="214"/>
      <c r="AM71" s="214"/>
      <c r="AN71" s="214"/>
      <c r="AO71" s="214"/>
      <c r="AP71" s="214"/>
      <c r="AQ71" s="214"/>
      <c r="AR71" s="214"/>
      <c r="AS71" s="214"/>
      <c r="AT71" s="214"/>
      <c r="AU71" s="214"/>
      <c r="AV71" s="214"/>
      <c r="AW71" s="214"/>
      <c r="AX71" s="214"/>
      <c r="AY71" s="214"/>
      <c r="AZ71" s="214"/>
      <c r="BA71" s="214"/>
      <c r="BB71" s="214"/>
      <c r="BC71" s="214"/>
      <c r="BD71" s="214"/>
      <c r="BE71" s="214"/>
      <c r="BF71" s="214"/>
      <c r="BG71" s="214"/>
      <c r="BH71" s="214"/>
      <c r="BI71" s="214"/>
      <c r="BJ71" s="214"/>
      <c r="BK71" s="214"/>
      <c r="BL71" s="214"/>
      <c r="BM71" s="214"/>
      <c r="BN71" s="214"/>
      <c r="BO71" s="214"/>
      <c r="BP71" s="214"/>
      <c r="BQ71" s="214"/>
    </row>
    <row r="72" spans="1:69" ht="17.100000000000001" customHeight="1">
      <c r="A72" s="214"/>
      <c r="B72" s="214"/>
      <c r="C72" s="227"/>
      <c r="D72" s="249"/>
      <c r="E72" s="214" t="s">
        <v>561</v>
      </c>
      <c r="F72" s="219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22"/>
      <c r="U72" s="214"/>
      <c r="V72" s="214"/>
      <c r="W72" s="214"/>
      <c r="X72" s="214"/>
      <c r="Y72" s="222"/>
      <c r="Z72" s="214"/>
      <c r="AA72" s="214"/>
      <c r="AB72" s="214"/>
      <c r="AC72" s="214"/>
      <c r="AD72" s="214"/>
      <c r="AE72" s="214"/>
      <c r="AF72" s="214"/>
      <c r="AG72" s="214"/>
      <c r="AH72" s="214"/>
      <c r="AI72" s="214"/>
      <c r="AJ72" s="214"/>
      <c r="AK72" s="214"/>
      <c r="AL72" s="214"/>
      <c r="AM72" s="214"/>
      <c r="AN72" s="214"/>
      <c r="AO72" s="214"/>
      <c r="AP72" s="214"/>
      <c r="AQ72" s="214"/>
      <c r="AR72" s="214"/>
      <c r="AS72" s="214"/>
      <c r="AT72" s="214"/>
      <c r="AU72" s="214"/>
      <c r="AV72" s="214"/>
      <c r="AW72" s="214"/>
      <c r="AX72" s="214"/>
      <c r="AY72" s="214"/>
      <c r="AZ72" s="214"/>
      <c r="BA72" s="214"/>
      <c r="BB72" s="214"/>
      <c r="BC72" s="214"/>
      <c r="BD72" s="214"/>
      <c r="BE72" s="214"/>
      <c r="BF72" s="214"/>
      <c r="BG72" s="214"/>
      <c r="BH72" s="214"/>
      <c r="BI72" s="214"/>
      <c r="BJ72" s="214"/>
      <c r="BK72" s="214"/>
      <c r="BL72" s="214"/>
      <c r="BM72" s="214"/>
      <c r="BN72" s="214"/>
      <c r="BO72" s="214"/>
      <c r="BP72" s="214"/>
      <c r="BQ72" s="214"/>
    </row>
    <row r="73" spans="1:69" ht="17.100000000000001" customHeight="1">
      <c r="A73" s="214"/>
      <c r="B73" s="226"/>
      <c r="C73" s="227"/>
      <c r="D73" s="223"/>
      <c r="E73" s="218" t="s">
        <v>473</v>
      </c>
      <c r="F73" s="214" t="s">
        <v>562</v>
      </c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  <c r="AA73" s="214"/>
      <c r="AB73" s="214"/>
      <c r="AC73" s="252" t="s">
        <v>563</v>
      </c>
      <c r="AD73" s="214"/>
      <c r="AE73" s="214"/>
      <c r="AF73" s="214"/>
      <c r="AG73" s="214"/>
      <c r="AH73" s="214"/>
      <c r="AI73" s="214"/>
      <c r="AJ73" s="214"/>
      <c r="AK73" s="214"/>
      <c r="AL73" s="214"/>
      <c r="AM73" s="214"/>
      <c r="AN73" s="214"/>
      <c r="AO73" s="214"/>
      <c r="AP73" s="214"/>
      <c r="AQ73" s="214"/>
      <c r="AR73" s="214"/>
      <c r="AS73" s="214"/>
      <c r="AT73" s="214"/>
      <c r="AU73" s="214"/>
      <c r="AV73" s="214"/>
      <c r="AW73" s="214"/>
      <c r="AX73" s="214"/>
      <c r="AY73" s="214"/>
      <c r="AZ73" s="214"/>
      <c r="BA73" s="214"/>
      <c r="BB73" s="214"/>
      <c r="BC73" s="214"/>
      <c r="BD73" s="214"/>
      <c r="BE73" s="214"/>
      <c r="BF73" s="214"/>
      <c r="BG73" s="214"/>
      <c r="BH73" s="214"/>
      <c r="BI73" s="214"/>
      <c r="BJ73" s="214"/>
      <c r="BK73" s="214"/>
      <c r="BL73" s="214"/>
      <c r="BM73" s="214"/>
      <c r="BN73" s="214"/>
      <c r="BO73" s="214"/>
      <c r="BP73" s="214"/>
      <c r="BQ73" s="214"/>
    </row>
    <row r="74" spans="1:69" ht="17.100000000000001" customHeight="1">
      <c r="A74" s="214"/>
      <c r="B74" s="226"/>
      <c r="C74" s="227"/>
      <c r="D74" s="223"/>
      <c r="E74" s="218" t="s">
        <v>481</v>
      </c>
      <c r="F74" s="214" t="s">
        <v>564</v>
      </c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  <c r="AA74" s="214"/>
      <c r="AB74" s="214"/>
      <c r="AC74" s="214"/>
      <c r="AD74" s="252" t="s">
        <v>565</v>
      </c>
      <c r="AE74" s="214"/>
      <c r="AF74" s="214"/>
      <c r="AG74" s="214"/>
      <c r="AH74" s="214"/>
      <c r="AI74" s="214"/>
      <c r="AJ74" s="214"/>
      <c r="AK74" s="214"/>
      <c r="AL74" s="214"/>
      <c r="AM74" s="214"/>
      <c r="AN74" s="214"/>
      <c r="AO74" s="214"/>
      <c r="AP74" s="214"/>
      <c r="AQ74" s="214"/>
      <c r="AR74" s="214"/>
      <c r="AS74" s="214"/>
      <c r="AT74" s="214"/>
      <c r="AU74" s="214"/>
      <c r="AV74" s="214"/>
      <c r="AW74" s="214"/>
      <c r="AX74" s="214"/>
      <c r="AY74" s="214"/>
      <c r="AZ74" s="214"/>
      <c r="BA74" s="214"/>
      <c r="BB74" s="214"/>
      <c r="BC74" s="214"/>
      <c r="BD74" s="214"/>
      <c r="BE74" s="214"/>
      <c r="BF74" s="214"/>
      <c r="BG74" s="214"/>
      <c r="BH74" s="214"/>
      <c r="BI74" s="214"/>
      <c r="BJ74" s="214"/>
      <c r="BK74" s="214"/>
      <c r="BL74" s="214"/>
      <c r="BM74" s="214"/>
      <c r="BN74" s="214"/>
      <c r="BO74" s="214"/>
      <c r="BP74" s="214"/>
      <c r="BQ74" s="214"/>
    </row>
    <row r="75" spans="1:69" ht="17.100000000000001" customHeight="1">
      <c r="A75" s="214"/>
      <c r="B75" s="226"/>
      <c r="C75" s="227"/>
      <c r="D75" s="223"/>
      <c r="E75" s="218" t="s">
        <v>488</v>
      </c>
      <c r="F75" s="214" t="s">
        <v>566</v>
      </c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  <c r="AA75" s="214"/>
      <c r="AB75" s="214"/>
      <c r="AC75" s="214"/>
      <c r="AD75" s="214"/>
      <c r="AE75" s="252" t="s">
        <v>567</v>
      </c>
      <c r="AF75" s="214"/>
      <c r="AG75" s="214"/>
      <c r="AH75" s="214"/>
      <c r="AI75" s="214"/>
      <c r="AJ75" s="214"/>
      <c r="AK75" s="214"/>
      <c r="AL75" s="214"/>
      <c r="AM75" s="214"/>
      <c r="AN75" s="214"/>
      <c r="AO75" s="214"/>
      <c r="AP75" s="214"/>
      <c r="AQ75" s="214"/>
      <c r="AR75" s="214"/>
      <c r="AS75" s="214"/>
      <c r="AT75" s="214"/>
      <c r="AU75" s="214"/>
      <c r="AV75" s="214"/>
      <c r="AW75" s="214"/>
      <c r="AX75" s="214"/>
      <c r="AY75" s="214"/>
      <c r="AZ75" s="214"/>
      <c r="BA75" s="214"/>
      <c r="BB75" s="214"/>
      <c r="BC75" s="214"/>
      <c r="BD75" s="214"/>
      <c r="BE75" s="214"/>
      <c r="BF75" s="214"/>
      <c r="BG75" s="214"/>
      <c r="BH75" s="214"/>
      <c r="BI75" s="214"/>
      <c r="BJ75" s="214"/>
      <c r="BK75" s="214"/>
      <c r="BL75" s="214"/>
      <c r="BM75" s="214"/>
      <c r="BN75" s="214"/>
      <c r="BO75" s="214"/>
      <c r="BP75" s="214"/>
      <c r="BQ75" s="214"/>
    </row>
    <row r="76" spans="1:69" ht="17.100000000000001" customHeight="1">
      <c r="A76" s="214"/>
      <c r="B76" s="226"/>
      <c r="C76" s="227"/>
      <c r="D76" s="223"/>
      <c r="E76" s="214"/>
      <c r="F76" s="214" t="s">
        <v>568</v>
      </c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  <c r="AA76" s="214"/>
      <c r="AB76" s="214"/>
      <c r="AC76" s="214"/>
      <c r="AD76" s="214"/>
      <c r="AE76" s="214"/>
      <c r="AF76" s="214"/>
      <c r="AG76" s="214"/>
      <c r="AH76" s="214"/>
      <c r="AI76" s="214"/>
      <c r="AJ76" s="214"/>
      <c r="AK76" s="214"/>
      <c r="AL76" s="214"/>
      <c r="AM76" s="214"/>
      <c r="AN76" s="214"/>
      <c r="AO76" s="214"/>
      <c r="AP76" s="214"/>
      <c r="AQ76" s="214"/>
      <c r="AR76" s="214"/>
      <c r="AS76" s="214"/>
      <c r="AT76" s="214"/>
      <c r="AU76" s="214"/>
      <c r="AV76" s="214"/>
      <c r="AW76" s="214"/>
      <c r="AX76" s="214"/>
      <c r="AY76" s="214"/>
      <c r="AZ76" s="214"/>
      <c r="BA76" s="214"/>
      <c r="BB76" s="214"/>
      <c r="BC76" s="214"/>
      <c r="BD76" s="214"/>
      <c r="BE76" s="214"/>
      <c r="BF76" s="214"/>
      <c r="BG76" s="214"/>
      <c r="BH76" s="214"/>
      <c r="BI76" s="214"/>
      <c r="BJ76" s="214"/>
      <c r="BK76" s="214"/>
      <c r="BL76" s="214"/>
      <c r="BM76" s="214"/>
      <c r="BN76" s="214"/>
      <c r="BO76" s="214"/>
      <c r="BP76" s="214"/>
      <c r="BQ76" s="214"/>
    </row>
    <row r="77" spans="1:69" ht="17.100000000000001" customHeight="1">
      <c r="A77" s="214"/>
      <c r="B77" s="214"/>
      <c r="C77" s="227"/>
      <c r="D77" s="249"/>
      <c r="E77" s="219"/>
      <c r="F77" s="219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  <c r="AA77" s="214"/>
      <c r="AB77" s="214"/>
      <c r="AC77" s="214"/>
      <c r="AD77" s="214"/>
      <c r="AE77" s="214"/>
      <c r="AF77" s="214"/>
      <c r="AG77" s="214"/>
      <c r="AH77" s="214"/>
      <c r="AI77" s="214"/>
      <c r="AJ77" s="214"/>
      <c r="AK77" s="214"/>
      <c r="AL77" s="214"/>
      <c r="AM77" s="214"/>
      <c r="AN77" s="214"/>
      <c r="AO77" s="214"/>
      <c r="AP77" s="214"/>
      <c r="AQ77" s="214"/>
      <c r="AR77" s="214"/>
      <c r="AS77" s="214"/>
      <c r="AT77" s="214"/>
      <c r="AU77" s="214"/>
      <c r="AV77" s="214"/>
      <c r="AW77" s="214"/>
      <c r="AX77" s="214"/>
      <c r="AY77" s="214"/>
      <c r="AZ77" s="214"/>
      <c r="BA77" s="214"/>
      <c r="BB77" s="214"/>
      <c r="BC77" s="214"/>
      <c r="BD77" s="214"/>
      <c r="BE77" s="214"/>
      <c r="BF77" s="214"/>
      <c r="BG77" s="214"/>
      <c r="BH77" s="214"/>
      <c r="BI77" s="214"/>
      <c r="BJ77" s="214"/>
      <c r="BK77" s="214"/>
      <c r="BL77" s="214"/>
      <c r="BM77" s="214"/>
      <c r="BN77" s="214"/>
      <c r="BO77" s="214"/>
      <c r="BP77" s="214"/>
      <c r="BQ77" s="214"/>
    </row>
    <row r="78" spans="1:69" ht="17.100000000000001" customHeight="1">
      <c r="A78" s="214"/>
      <c r="B78" s="251"/>
      <c r="C78" s="539">
        <v>2</v>
      </c>
      <c r="D78" s="539"/>
      <c r="E78" s="219" t="s">
        <v>569</v>
      </c>
      <c r="F78" s="219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  <c r="AA78" s="214"/>
      <c r="AB78" s="214"/>
      <c r="AC78" s="214"/>
      <c r="AD78" s="214"/>
      <c r="AE78" s="214"/>
      <c r="AF78" s="214"/>
      <c r="AG78" s="214"/>
      <c r="AH78" s="214"/>
      <c r="AI78" s="214"/>
      <c r="AJ78" s="214"/>
      <c r="AK78" s="214"/>
      <c r="AL78" s="214"/>
      <c r="AM78" s="214"/>
      <c r="AN78" s="214"/>
      <c r="AO78" s="214"/>
      <c r="AP78" s="214"/>
      <c r="AQ78" s="214"/>
      <c r="AR78" s="214"/>
      <c r="AS78" s="214"/>
      <c r="AT78" s="214"/>
      <c r="AU78" s="214"/>
      <c r="AV78" s="214"/>
      <c r="AW78" s="214"/>
      <c r="AX78" s="214"/>
      <c r="AY78" s="214"/>
      <c r="AZ78" s="214"/>
      <c r="BA78" s="214"/>
      <c r="BB78" s="214"/>
      <c r="BC78" s="214"/>
      <c r="BD78" s="214"/>
      <c r="BE78" s="214"/>
      <c r="BF78" s="214"/>
      <c r="BG78" s="214"/>
      <c r="BH78" s="214"/>
      <c r="BI78" s="214"/>
      <c r="BJ78" s="214"/>
      <c r="BK78" s="214"/>
      <c r="BL78" s="214"/>
      <c r="BM78" s="214"/>
      <c r="BN78" s="214"/>
      <c r="BO78" s="214"/>
      <c r="BP78" s="214"/>
      <c r="BQ78" s="214"/>
    </row>
    <row r="79" spans="1:69" ht="17.100000000000001" customHeight="1">
      <c r="A79" s="214"/>
      <c r="B79" s="214"/>
      <c r="C79" s="227"/>
      <c r="D79" s="227"/>
      <c r="E79" s="219" t="s">
        <v>570</v>
      </c>
      <c r="F79" s="221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  <c r="AA79" s="214"/>
      <c r="AB79" s="214"/>
      <c r="AC79" s="253"/>
      <c r="AD79" s="214"/>
      <c r="AE79" s="214"/>
      <c r="AF79" s="214"/>
      <c r="AG79" s="214"/>
      <c r="AH79" s="214"/>
      <c r="AI79" s="214"/>
      <c r="AJ79" s="214"/>
      <c r="AK79" s="214"/>
      <c r="AL79" s="214"/>
      <c r="AM79" s="214"/>
      <c r="AN79" s="214"/>
      <c r="AO79" s="214"/>
      <c r="AP79" s="214"/>
      <c r="AQ79" s="214"/>
      <c r="AR79" s="214"/>
      <c r="AS79" s="214"/>
      <c r="AT79" s="214"/>
      <c r="AU79" s="214"/>
      <c r="AV79" s="214"/>
      <c r="AW79" s="214"/>
      <c r="AX79" s="214"/>
      <c r="AY79" s="214"/>
      <c r="AZ79" s="214"/>
      <c r="BA79" s="214"/>
      <c r="BB79" s="214"/>
      <c r="BC79" s="214"/>
      <c r="BD79" s="214"/>
      <c r="BE79" s="214"/>
      <c r="BF79" s="214"/>
      <c r="BG79" s="214"/>
      <c r="BH79" s="214"/>
      <c r="BI79" s="214"/>
      <c r="BJ79" s="214"/>
      <c r="BK79" s="214"/>
      <c r="BL79" s="214"/>
      <c r="BM79" s="214"/>
      <c r="BN79" s="214"/>
      <c r="BO79" s="214"/>
      <c r="BP79" s="214"/>
      <c r="BQ79" s="214"/>
    </row>
    <row r="80" spans="1:69" ht="17.100000000000001" customHeight="1">
      <c r="A80" s="214"/>
      <c r="B80" s="214"/>
      <c r="C80" s="227"/>
      <c r="D80" s="227"/>
      <c r="E80" s="219"/>
      <c r="F80" s="221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  <c r="AA80" s="214"/>
      <c r="AB80" s="214"/>
      <c r="AC80" s="253"/>
      <c r="AD80" s="214"/>
      <c r="AE80" s="214"/>
      <c r="AF80" s="214"/>
      <c r="AG80" s="214"/>
      <c r="AH80" s="214"/>
      <c r="AI80" s="214"/>
      <c r="AJ80" s="214"/>
      <c r="AK80" s="214"/>
      <c r="AL80" s="214"/>
      <c r="AM80" s="214"/>
      <c r="AN80" s="214"/>
      <c r="AO80" s="214"/>
      <c r="AP80" s="214"/>
      <c r="AQ80" s="214"/>
      <c r="AR80" s="214"/>
      <c r="AS80" s="214"/>
      <c r="AT80" s="214"/>
      <c r="AU80" s="214"/>
      <c r="AV80" s="214"/>
      <c r="AW80" s="214"/>
      <c r="AX80" s="214"/>
      <c r="AY80" s="214"/>
      <c r="AZ80" s="214"/>
      <c r="BA80" s="214"/>
      <c r="BB80" s="214"/>
      <c r="BC80" s="214"/>
      <c r="BD80" s="214"/>
      <c r="BE80" s="214"/>
      <c r="BF80" s="214"/>
      <c r="BG80" s="214"/>
      <c r="BH80" s="214"/>
      <c r="BI80" s="214"/>
      <c r="BJ80" s="214"/>
      <c r="BK80" s="214"/>
      <c r="BL80" s="214"/>
      <c r="BM80" s="214"/>
      <c r="BN80" s="214"/>
      <c r="BO80" s="214"/>
      <c r="BP80" s="214"/>
      <c r="BQ80" s="214"/>
    </row>
    <row r="81" spans="1:69" ht="17.100000000000001" customHeight="1">
      <c r="A81" s="214"/>
      <c r="B81" s="251"/>
      <c r="C81" s="539">
        <v>3</v>
      </c>
      <c r="D81" s="539"/>
      <c r="E81" s="219" t="s">
        <v>571</v>
      </c>
      <c r="F81" s="219"/>
      <c r="G81" s="221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  <c r="AA81" s="214"/>
      <c r="AB81" s="214"/>
      <c r="AC81" s="214"/>
      <c r="AD81" s="253"/>
      <c r="AE81" s="214"/>
      <c r="AF81" s="214"/>
      <c r="AG81" s="214"/>
      <c r="AH81" s="214"/>
      <c r="AI81" s="214"/>
      <c r="AJ81" s="214"/>
      <c r="AK81" s="214"/>
      <c r="AL81" s="214"/>
      <c r="AM81" s="214"/>
      <c r="AN81" s="214"/>
      <c r="AO81" s="214"/>
      <c r="AP81" s="214"/>
      <c r="AQ81" s="214"/>
      <c r="AR81" s="214"/>
      <c r="AS81" s="214"/>
      <c r="AT81" s="214"/>
      <c r="AU81" s="214"/>
      <c r="AV81" s="214"/>
      <c r="AW81" s="214"/>
      <c r="AX81" s="214"/>
      <c r="AY81" s="214"/>
      <c r="AZ81" s="214"/>
      <c r="BA81" s="214"/>
      <c r="BB81" s="214"/>
      <c r="BC81" s="214"/>
      <c r="BD81" s="214"/>
      <c r="BE81" s="214"/>
      <c r="BF81" s="214"/>
      <c r="BG81" s="214"/>
      <c r="BH81" s="214"/>
      <c r="BI81" s="214"/>
      <c r="BJ81" s="214"/>
      <c r="BK81" s="214"/>
      <c r="BL81" s="214"/>
      <c r="BM81" s="214"/>
      <c r="BN81" s="214"/>
      <c r="BO81" s="214"/>
      <c r="BP81" s="214"/>
      <c r="BQ81" s="214"/>
    </row>
    <row r="82" spans="1:69" ht="17.100000000000001" customHeight="1">
      <c r="A82" s="214"/>
      <c r="B82" s="226"/>
      <c r="C82" s="227"/>
      <c r="D82" s="223"/>
      <c r="E82" s="219" t="s">
        <v>572</v>
      </c>
      <c r="F82" s="219"/>
      <c r="G82" s="221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  <c r="AA82" s="214"/>
      <c r="AB82" s="214"/>
      <c r="AC82" s="214"/>
      <c r="AD82" s="253"/>
      <c r="AE82" s="214"/>
      <c r="AF82" s="214"/>
      <c r="AG82" s="214"/>
      <c r="AH82" s="214"/>
      <c r="AI82" s="214"/>
      <c r="AJ82" s="214"/>
      <c r="AK82" s="214"/>
      <c r="AL82" s="214"/>
      <c r="AM82" s="214"/>
      <c r="AN82" s="214"/>
      <c r="AO82" s="214"/>
      <c r="AP82" s="214"/>
      <c r="AQ82" s="214"/>
      <c r="AR82" s="214"/>
      <c r="AS82" s="214"/>
      <c r="AT82" s="214"/>
      <c r="AU82" s="214"/>
      <c r="AV82" s="214"/>
      <c r="AW82" s="214"/>
      <c r="AX82" s="214"/>
      <c r="AY82" s="214"/>
      <c r="AZ82" s="214"/>
      <c r="BA82" s="214"/>
      <c r="BB82" s="214"/>
      <c r="BC82" s="214"/>
      <c r="BD82" s="214"/>
      <c r="BE82" s="214"/>
      <c r="BF82" s="214"/>
      <c r="BG82" s="214"/>
      <c r="BH82" s="214"/>
      <c r="BI82" s="214"/>
      <c r="BJ82" s="214"/>
      <c r="BK82" s="214"/>
      <c r="BL82" s="214"/>
      <c r="BM82" s="214"/>
      <c r="BN82" s="214"/>
      <c r="BO82" s="214"/>
      <c r="BP82" s="214"/>
      <c r="BQ82" s="214"/>
    </row>
    <row r="83" spans="1:69" ht="17.100000000000001" customHeight="1">
      <c r="A83" s="214"/>
      <c r="B83" s="214"/>
      <c r="C83" s="227"/>
      <c r="D83" s="227"/>
      <c r="E83" s="219" t="s">
        <v>573</v>
      </c>
      <c r="F83" s="219"/>
      <c r="G83" s="221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  <c r="AA83" s="214"/>
      <c r="AB83" s="214"/>
      <c r="AC83" s="214"/>
      <c r="AD83" s="214"/>
      <c r="AE83" s="214"/>
      <c r="AF83" s="214"/>
      <c r="AG83" s="214"/>
      <c r="AH83" s="214"/>
      <c r="AI83" s="214"/>
      <c r="AJ83" s="214"/>
      <c r="AK83" s="214"/>
      <c r="AL83" s="214"/>
      <c r="AM83" s="214"/>
      <c r="AN83" s="214"/>
      <c r="AO83" s="214"/>
      <c r="AP83" s="214"/>
      <c r="AQ83" s="214"/>
      <c r="AR83" s="214"/>
      <c r="AS83" s="214"/>
      <c r="AT83" s="214"/>
      <c r="AU83" s="214"/>
      <c r="AV83" s="214"/>
      <c r="AW83" s="214"/>
      <c r="AX83" s="214"/>
      <c r="AY83" s="214"/>
      <c r="AZ83" s="214"/>
      <c r="BA83" s="214"/>
      <c r="BB83" s="214"/>
      <c r="BC83" s="214"/>
      <c r="BD83" s="214"/>
      <c r="BE83" s="214"/>
      <c r="BF83" s="214"/>
      <c r="BG83" s="214"/>
      <c r="BH83" s="214"/>
      <c r="BI83" s="214"/>
      <c r="BJ83" s="214"/>
      <c r="BK83" s="214"/>
      <c r="BL83" s="214"/>
      <c r="BM83" s="214"/>
      <c r="BN83" s="214"/>
      <c r="BO83" s="214"/>
      <c r="BP83" s="214"/>
      <c r="BQ83" s="214"/>
    </row>
    <row r="84" spans="1:69" ht="17.100000000000001" customHeight="1">
      <c r="A84" s="214"/>
      <c r="B84" s="214"/>
      <c r="C84" s="227"/>
      <c r="D84" s="227"/>
      <c r="E84" s="219" t="s">
        <v>574</v>
      </c>
      <c r="F84" s="219"/>
      <c r="G84" s="221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214"/>
      <c r="AB84" s="214"/>
      <c r="AC84" s="214"/>
      <c r="AD84" s="214"/>
      <c r="AE84" s="214"/>
      <c r="AF84" s="214"/>
      <c r="AG84" s="214"/>
      <c r="AH84" s="214"/>
      <c r="AI84" s="214"/>
      <c r="AJ84" s="214"/>
      <c r="AK84" s="214"/>
      <c r="AL84" s="214"/>
      <c r="AM84" s="214"/>
      <c r="AN84" s="214"/>
      <c r="AO84" s="214"/>
      <c r="AP84" s="214"/>
      <c r="AQ84" s="214"/>
      <c r="AR84" s="214"/>
      <c r="AS84" s="214"/>
      <c r="AT84" s="214"/>
      <c r="AU84" s="214"/>
      <c r="AV84" s="214"/>
      <c r="AW84" s="214"/>
      <c r="AX84" s="214"/>
      <c r="AY84" s="214"/>
      <c r="AZ84" s="214"/>
      <c r="BA84" s="214"/>
      <c r="BB84" s="214"/>
      <c r="BC84" s="214"/>
      <c r="BD84" s="214"/>
      <c r="BE84" s="214"/>
      <c r="BF84" s="214"/>
      <c r="BG84" s="214"/>
      <c r="BH84" s="214"/>
      <c r="BI84" s="214"/>
      <c r="BJ84" s="214"/>
      <c r="BK84" s="214"/>
      <c r="BL84" s="214"/>
      <c r="BM84" s="214"/>
      <c r="BN84" s="214"/>
      <c r="BO84" s="214"/>
      <c r="BP84" s="214"/>
      <c r="BQ84" s="214"/>
    </row>
    <row r="85" spans="1:69" ht="17.100000000000001" customHeight="1">
      <c r="A85" s="214"/>
      <c r="B85" s="214"/>
      <c r="C85" s="227"/>
      <c r="D85" s="227"/>
      <c r="E85" s="219" t="s">
        <v>575</v>
      </c>
      <c r="F85" s="219"/>
      <c r="G85" s="221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  <c r="AA85" s="214"/>
      <c r="AB85" s="214"/>
      <c r="AC85" s="214"/>
      <c r="AD85" s="214"/>
      <c r="AE85" s="214"/>
      <c r="AF85" s="214"/>
      <c r="AG85" s="214"/>
      <c r="AH85" s="214"/>
      <c r="AI85" s="214"/>
      <c r="AJ85" s="214"/>
      <c r="AK85" s="214"/>
      <c r="AL85" s="214"/>
      <c r="AM85" s="214"/>
      <c r="AN85" s="214"/>
      <c r="AO85" s="214"/>
      <c r="AP85" s="214"/>
      <c r="AQ85" s="214"/>
      <c r="AR85" s="214"/>
      <c r="AS85" s="214"/>
      <c r="AT85" s="214"/>
      <c r="AU85" s="214"/>
      <c r="AV85" s="214"/>
      <c r="AW85" s="214"/>
      <c r="AX85" s="214"/>
      <c r="AY85" s="214"/>
      <c r="AZ85" s="214"/>
      <c r="BA85" s="214"/>
      <c r="BB85" s="214"/>
      <c r="BC85" s="214"/>
      <c r="BD85" s="214"/>
      <c r="BE85" s="214"/>
      <c r="BF85" s="214"/>
      <c r="BG85" s="214"/>
      <c r="BH85" s="214"/>
      <c r="BI85" s="214"/>
      <c r="BJ85" s="214"/>
      <c r="BK85" s="214"/>
      <c r="BL85" s="214"/>
      <c r="BM85" s="214"/>
      <c r="BN85" s="214"/>
      <c r="BO85" s="214"/>
      <c r="BP85" s="214"/>
      <c r="BQ85" s="214"/>
    </row>
    <row r="86" spans="1:69" ht="17.100000000000001" customHeight="1">
      <c r="A86" s="214"/>
      <c r="B86" s="214"/>
      <c r="C86" s="227"/>
      <c r="D86" s="227"/>
      <c r="E86" s="219"/>
      <c r="F86" s="219"/>
      <c r="G86" s="221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  <c r="AA86" s="214"/>
      <c r="AB86" s="214"/>
      <c r="AC86" s="214"/>
      <c r="AD86" s="214"/>
      <c r="AE86" s="214"/>
      <c r="AF86" s="214"/>
      <c r="AG86" s="214"/>
      <c r="AH86" s="214"/>
      <c r="AI86" s="214"/>
      <c r="AJ86" s="214"/>
      <c r="AK86" s="214"/>
      <c r="AL86" s="214"/>
      <c r="AM86" s="214"/>
      <c r="AN86" s="214"/>
      <c r="AO86" s="214"/>
      <c r="AP86" s="214"/>
      <c r="AQ86" s="214"/>
      <c r="AR86" s="214"/>
      <c r="AS86" s="214"/>
      <c r="AT86" s="214"/>
      <c r="AU86" s="214"/>
      <c r="AV86" s="214"/>
      <c r="AW86" s="214"/>
      <c r="AX86" s="214"/>
      <c r="AY86" s="214"/>
      <c r="AZ86" s="214"/>
      <c r="BA86" s="214"/>
      <c r="BB86" s="214"/>
      <c r="BC86" s="214"/>
      <c r="BD86" s="214"/>
      <c r="BE86" s="214"/>
      <c r="BF86" s="214"/>
      <c r="BG86" s="214"/>
      <c r="BH86" s="214"/>
      <c r="BI86" s="214"/>
      <c r="BJ86" s="214"/>
      <c r="BK86" s="214"/>
      <c r="BL86" s="214"/>
      <c r="BM86" s="214"/>
      <c r="BN86" s="214"/>
      <c r="BO86" s="214"/>
      <c r="BP86" s="214"/>
      <c r="BQ86" s="214"/>
    </row>
    <row r="87" spans="1:69" ht="17.100000000000001" customHeight="1">
      <c r="A87" s="214"/>
      <c r="B87" s="251"/>
      <c r="C87" s="539">
        <v>4</v>
      </c>
      <c r="D87" s="539"/>
      <c r="E87" s="219" t="s">
        <v>576</v>
      </c>
      <c r="F87" s="219"/>
      <c r="G87" s="221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  <c r="AA87" s="214"/>
      <c r="AB87" s="214"/>
      <c r="AC87" s="214"/>
      <c r="AD87" s="214"/>
      <c r="AE87" s="214"/>
      <c r="AF87" s="214"/>
      <c r="AG87" s="214"/>
      <c r="AH87" s="214"/>
      <c r="AI87" s="214"/>
      <c r="AJ87" s="214"/>
      <c r="AK87" s="214"/>
      <c r="AL87" s="214"/>
      <c r="AM87" s="214"/>
      <c r="AN87" s="214"/>
      <c r="AO87" s="214"/>
      <c r="AP87" s="214"/>
      <c r="AQ87" s="214"/>
      <c r="AR87" s="214"/>
      <c r="AS87" s="214"/>
      <c r="AT87" s="214"/>
      <c r="AU87" s="214"/>
      <c r="AV87" s="214"/>
      <c r="AW87" s="214"/>
      <c r="AX87" s="214"/>
      <c r="AY87" s="214"/>
      <c r="AZ87" s="214"/>
      <c r="BA87" s="214"/>
      <c r="BB87" s="214"/>
      <c r="BC87" s="214"/>
      <c r="BD87" s="214"/>
      <c r="BE87" s="214"/>
      <c r="BF87" s="214"/>
      <c r="BG87" s="214"/>
      <c r="BH87" s="214"/>
      <c r="BI87" s="214"/>
      <c r="BJ87" s="214"/>
      <c r="BK87" s="214"/>
      <c r="BL87" s="214"/>
      <c r="BM87" s="214"/>
      <c r="BN87" s="214"/>
      <c r="BO87" s="214"/>
      <c r="BP87" s="214"/>
      <c r="BQ87" s="214"/>
    </row>
    <row r="88" spans="1:69" ht="17.100000000000001" customHeight="1">
      <c r="A88" s="214"/>
      <c r="B88" s="214"/>
      <c r="C88" s="227"/>
      <c r="D88" s="227"/>
      <c r="E88" s="219" t="s">
        <v>577</v>
      </c>
      <c r="F88" s="219"/>
      <c r="G88" s="221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  <c r="AA88" s="214"/>
      <c r="AB88" s="214"/>
      <c r="AC88" s="214"/>
      <c r="AD88" s="214"/>
      <c r="AE88" s="214"/>
      <c r="AF88" s="214"/>
      <c r="AG88" s="214"/>
      <c r="AH88" s="214"/>
      <c r="AI88" s="214"/>
      <c r="AJ88" s="214"/>
      <c r="AK88" s="214"/>
      <c r="AL88" s="214"/>
      <c r="AM88" s="214"/>
      <c r="AN88" s="214"/>
      <c r="AO88" s="214"/>
      <c r="AP88" s="214"/>
      <c r="AQ88" s="214"/>
      <c r="AR88" s="214"/>
      <c r="AS88" s="214"/>
      <c r="AT88" s="214"/>
      <c r="AU88" s="214"/>
      <c r="AV88" s="214"/>
      <c r="AW88" s="214"/>
      <c r="AX88" s="214"/>
      <c r="AY88" s="214"/>
      <c r="AZ88" s="214"/>
      <c r="BA88" s="214"/>
      <c r="BB88" s="214"/>
      <c r="BC88" s="214"/>
      <c r="BD88" s="214"/>
      <c r="BE88" s="214"/>
      <c r="BF88" s="214"/>
      <c r="BG88" s="214"/>
      <c r="BH88" s="214"/>
      <c r="BI88" s="214"/>
      <c r="BJ88" s="214"/>
      <c r="BK88" s="214"/>
      <c r="BL88" s="214"/>
      <c r="BM88" s="214"/>
      <c r="BN88" s="214"/>
      <c r="BO88" s="214"/>
      <c r="BP88" s="214"/>
      <c r="BQ88" s="214"/>
    </row>
    <row r="89" spans="1:69" ht="17.100000000000001" customHeight="1">
      <c r="A89" s="214"/>
      <c r="B89" s="214"/>
      <c r="C89" s="227"/>
      <c r="D89" s="227"/>
      <c r="E89" s="219"/>
      <c r="F89" s="219"/>
      <c r="G89" s="221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  <c r="AA89" s="214"/>
      <c r="AB89" s="214"/>
      <c r="AC89" s="214"/>
      <c r="AD89" s="214"/>
      <c r="AE89" s="214"/>
      <c r="AF89" s="214"/>
      <c r="AG89" s="214"/>
      <c r="AH89" s="214"/>
      <c r="AI89" s="214"/>
      <c r="AJ89" s="214"/>
      <c r="AK89" s="214"/>
      <c r="AL89" s="214"/>
      <c r="AM89" s="214"/>
      <c r="AN89" s="214"/>
      <c r="AO89" s="214"/>
      <c r="AP89" s="214"/>
      <c r="AQ89" s="214"/>
      <c r="AR89" s="214"/>
      <c r="AS89" s="214"/>
      <c r="AT89" s="214"/>
      <c r="AU89" s="214"/>
      <c r="AV89" s="214"/>
      <c r="AW89" s="214"/>
      <c r="AX89" s="214"/>
      <c r="AY89" s="214"/>
      <c r="AZ89" s="214"/>
      <c r="BA89" s="214"/>
      <c r="BB89" s="214"/>
      <c r="BC89" s="214"/>
      <c r="BD89" s="214"/>
      <c r="BE89" s="214"/>
      <c r="BF89" s="214"/>
      <c r="BG89" s="214"/>
      <c r="BH89" s="214"/>
      <c r="BI89" s="214"/>
      <c r="BJ89" s="214"/>
      <c r="BK89" s="214"/>
      <c r="BL89" s="214"/>
      <c r="BM89" s="214"/>
      <c r="BN89" s="214"/>
      <c r="BO89" s="214"/>
      <c r="BP89" s="214"/>
      <c r="BQ89" s="214"/>
    </row>
    <row r="90" spans="1:69" ht="17.100000000000001" customHeight="1">
      <c r="A90" s="214"/>
      <c r="B90" s="251"/>
      <c r="C90" s="539">
        <v>5</v>
      </c>
      <c r="D90" s="539"/>
      <c r="E90" s="219" t="s">
        <v>578</v>
      </c>
      <c r="F90" s="219"/>
      <c r="G90" s="221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  <c r="AA90" s="214"/>
      <c r="AB90" s="214"/>
      <c r="AC90" s="214"/>
      <c r="AD90" s="214"/>
      <c r="AE90" s="214"/>
      <c r="AF90" s="214"/>
      <c r="AG90" s="214"/>
      <c r="AH90" s="214"/>
      <c r="AI90" s="214"/>
      <c r="AJ90" s="214"/>
      <c r="AK90" s="214"/>
      <c r="AL90" s="214"/>
      <c r="AM90" s="214"/>
      <c r="AN90" s="214"/>
      <c r="AO90" s="214"/>
      <c r="AP90" s="214"/>
      <c r="AQ90" s="214"/>
      <c r="AR90" s="214"/>
      <c r="AS90" s="214"/>
      <c r="AT90" s="214"/>
      <c r="AU90" s="214"/>
      <c r="AV90" s="214"/>
      <c r="AW90" s="214"/>
      <c r="AX90" s="214"/>
      <c r="AY90" s="214"/>
      <c r="AZ90" s="214"/>
      <c r="BA90" s="214"/>
      <c r="BB90" s="214"/>
      <c r="BC90" s="214"/>
      <c r="BD90" s="214"/>
      <c r="BE90" s="214"/>
      <c r="BF90" s="214"/>
      <c r="BG90" s="214"/>
      <c r="BH90" s="214"/>
      <c r="BI90" s="214"/>
      <c r="BJ90" s="214"/>
      <c r="BK90" s="214"/>
      <c r="BL90" s="214"/>
      <c r="BM90" s="214"/>
      <c r="BN90" s="214"/>
      <c r="BO90" s="214"/>
      <c r="BP90" s="214"/>
      <c r="BQ90" s="214"/>
    </row>
    <row r="91" spans="1:69" ht="17.100000000000001" customHeight="1">
      <c r="A91" s="214"/>
      <c r="B91" s="214"/>
      <c r="C91" s="227"/>
      <c r="D91" s="227"/>
      <c r="E91" s="219" t="s">
        <v>579</v>
      </c>
      <c r="F91" s="219"/>
      <c r="G91" s="221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  <c r="AA91" s="214"/>
      <c r="AB91" s="214"/>
      <c r="AC91" s="214"/>
      <c r="AD91" s="214"/>
      <c r="AE91" s="214"/>
      <c r="AF91" s="214"/>
      <c r="AG91" s="214"/>
      <c r="AH91" s="214"/>
      <c r="AI91" s="214"/>
      <c r="AJ91" s="214"/>
      <c r="AK91" s="214"/>
      <c r="AL91" s="214"/>
      <c r="AM91" s="214"/>
      <c r="AN91" s="214"/>
      <c r="AO91" s="214"/>
      <c r="AP91" s="214"/>
      <c r="AQ91" s="214"/>
      <c r="AR91" s="214"/>
      <c r="AS91" s="214"/>
      <c r="AT91" s="214"/>
      <c r="AU91" s="214"/>
      <c r="AV91" s="214"/>
      <c r="AW91" s="214"/>
      <c r="AX91" s="214"/>
      <c r="AY91" s="214"/>
      <c r="AZ91" s="214"/>
      <c r="BA91" s="214"/>
      <c r="BB91" s="214"/>
      <c r="BC91" s="214"/>
      <c r="BD91" s="214"/>
      <c r="BE91" s="214"/>
      <c r="BF91" s="214"/>
      <c r="BG91" s="214"/>
      <c r="BH91" s="214"/>
      <c r="BI91" s="214"/>
      <c r="BJ91" s="214"/>
      <c r="BK91" s="214"/>
      <c r="BL91" s="214"/>
      <c r="BM91" s="214"/>
      <c r="BN91" s="214"/>
      <c r="BO91" s="214"/>
      <c r="BP91" s="214"/>
      <c r="BQ91" s="214"/>
    </row>
    <row r="92" spans="1:69" ht="17.100000000000001" customHeight="1">
      <c r="A92" s="214"/>
      <c r="B92" s="214"/>
      <c r="C92" s="227"/>
      <c r="D92" s="227"/>
      <c r="E92" s="219"/>
      <c r="F92" s="219"/>
      <c r="G92" s="221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  <c r="AA92" s="214"/>
      <c r="AB92" s="214"/>
      <c r="AC92" s="214"/>
      <c r="AD92" s="214"/>
      <c r="AE92" s="214"/>
      <c r="AF92" s="214"/>
      <c r="AG92" s="214"/>
      <c r="AH92" s="214"/>
      <c r="AI92" s="214"/>
      <c r="AJ92" s="214"/>
      <c r="AK92" s="214"/>
      <c r="AL92" s="214"/>
      <c r="AM92" s="214"/>
      <c r="AN92" s="214"/>
      <c r="AO92" s="214"/>
      <c r="AP92" s="214"/>
      <c r="AQ92" s="214"/>
      <c r="AR92" s="214"/>
      <c r="AS92" s="214"/>
      <c r="AT92" s="214"/>
      <c r="AU92" s="214"/>
      <c r="AV92" s="214"/>
      <c r="AW92" s="214"/>
      <c r="AX92" s="214"/>
      <c r="AY92" s="214"/>
      <c r="AZ92" s="214"/>
      <c r="BA92" s="214"/>
      <c r="BB92" s="214"/>
      <c r="BC92" s="214"/>
      <c r="BD92" s="214"/>
      <c r="BE92" s="214"/>
      <c r="BF92" s="214"/>
      <c r="BG92" s="214"/>
      <c r="BH92" s="214"/>
      <c r="BI92" s="214"/>
      <c r="BJ92" s="214"/>
      <c r="BK92" s="214"/>
      <c r="BL92" s="214"/>
      <c r="BM92" s="214"/>
      <c r="BN92" s="214"/>
      <c r="BO92" s="214"/>
      <c r="BP92" s="214"/>
      <c r="BQ92" s="214"/>
    </row>
    <row r="93" spans="1:69" ht="17.100000000000001" customHeight="1">
      <c r="A93" s="214"/>
      <c r="B93" s="251"/>
      <c r="C93" s="539">
        <v>6</v>
      </c>
      <c r="D93" s="539"/>
      <c r="E93" s="214" t="s">
        <v>580</v>
      </c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  <c r="AA93" s="214"/>
      <c r="AB93" s="214"/>
      <c r="AC93" s="214"/>
      <c r="AD93" s="214"/>
      <c r="AE93" s="214"/>
      <c r="AF93" s="214"/>
      <c r="AG93" s="214"/>
      <c r="AH93" s="214"/>
      <c r="AI93" s="214"/>
      <c r="AJ93" s="214"/>
      <c r="AK93" s="214"/>
      <c r="AL93" s="214"/>
      <c r="AM93" s="214"/>
      <c r="AN93" s="214"/>
      <c r="AO93" s="214"/>
      <c r="AP93" s="214"/>
      <c r="AQ93" s="214"/>
      <c r="AR93" s="214"/>
      <c r="AS93" s="214"/>
      <c r="AT93" s="214"/>
      <c r="AU93" s="214"/>
      <c r="AV93" s="214"/>
      <c r="AW93" s="214"/>
      <c r="AX93" s="214"/>
      <c r="AY93" s="214"/>
      <c r="AZ93" s="214"/>
      <c r="BA93" s="214"/>
      <c r="BB93" s="214"/>
      <c r="BC93" s="214"/>
      <c r="BD93" s="214"/>
      <c r="BE93" s="214"/>
      <c r="BF93" s="214"/>
      <c r="BG93" s="214"/>
      <c r="BH93" s="214"/>
      <c r="BI93" s="214"/>
      <c r="BJ93" s="214"/>
      <c r="BK93" s="214"/>
      <c r="BL93" s="214"/>
      <c r="BM93" s="214"/>
      <c r="BN93" s="214"/>
      <c r="BO93" s="214"/>
      <c r="BP93" s="214"/>
      <c r="BQ93" s="214"/>
    </row>
    <row r="94" spans="1:69" ht="17.100000000000001" customHeight="1">
      <c r="A94" s="214"/>
      <c r="B94" s="214"/>
      <c r="C94" s="227"/>
      <c r="D94" s="227"/>
      <c r="E94" s="214" t="s">
        <v>581</v>
      </c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  <c r="AA94" s="214"/>
      <c r="AB94" s="214"/>
      <c r="AC94" s="214"/>
      <c r="AD94" s="214"/>
      <c r="AE94" s="214"/>
      <c r="AF94" s="214"/>
      <c r="AG94" s="214"/>
      <c r="AH94" s="214"/>
      <c r="AI94" s="214"/>
      <c r="AJ94" s="214"/>
      <c r="AK94" s="214"/>
      <c r="AL94" s="214"/>
      <c r="AM94" s="214"/>
      <c r="AN94" s="214"/>
      <c r="AO94" s="214"/>
      <c r="AP94" s="214"/>
      <c r="AQ94" s="214"/>
      <c r="AR94" s="214"/>
      <c r="AS94" s="214"/>
      <c r="AT94" s="214"/>
      <c r="AU94" s="214"/>
      <c r="AV94" s="214"/>
      <c r="AW94" s="214"/>
      <c r="AX94" s="214"/>
      <c r="AY94" s="214"/>
      <c r="AZ94" s="214"/>
      <c r="BA94" s="214"/>
      <c r="BB94" s="214"/>
      <c r="BC94" s="214"/>
      <c r="BD94" s="214"/>
      <c r="BE94" s="214"/>
      <c r="BF94" s="214"/>
      <c r="BG94" s="214"/>
      <c r="BH94" s="214"/>
      <c r="BI94" s="214"/>
      <c r="BJ94" s="214"/>
      <c r="BK94" s="214"/>
      <c r="BL94" s="214"/>
      <c r="BM94" s="214"/>
      <c r="BN94" s="214"/>
      <c r="BO94" s="214"/>
      <c r="BP94" s="214"/>
      <c r="BQ94" s="214"/>
    </row>
    <row r="95" spans="1:69" ht="17.100000000000001" customHeight="1">
      <c r="A95" s="214"/>
      <c r="B95" s="214"/>
      <c r="C95" s="227"/>
      <c r="D95" s="227"/>
      <c r="E95" s="214" t="s">
        <v>582</v>
      </c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AP95" s="214"/>
      <c r="AQ95" s="214"/>
      <c r="AR95" s="214"/>
      <c r="AS95" s="214"/>
      <c r="AT95" s="214"/>
      <c r="AU95" s="214"/>
      <c r="AV95" s="214"/>
      <c r="AW95" s="214"/>
      <c r="AX95" s="214"/>
      <c r="AY95" s="214"/>
      <c r="AZ95" s="214"/>
      <c r="BA95" s="214"/>
      <c r="BB95" s="214"/>
      <c r="BC95" s="214"/>
      <c r="BD95" s="214"/>
      <c r="BE95" s="214"/>
      <c r="BF95" s="214"/>
      <c r="BG95" s="214"/>
      <c r="BH95" s="214"/>
      <c r="BI95" s="214"/>
      <c r="BJ95" s="214"/>
      <c r="BK95" s="214"/>
      <c r="BL95" s="214"/>
      <c r="BM95" s="214"/>
      <c r="BN95" s="214"/>
      <c r="BO95" s="214"/>
      <c r="BP95" s="214"/>
      <c r="BQ95" s="214"/>
    </row>
    <row r="96" spans="1:69" ht="17.100000000000001" customHeight="1">
      <c r="A96" s="214"/>
      <c r="B96" s="251"/>
      <c r="C96" s="539"/>
      <c r="D96" s="539"/>
      <c r="E96" s="214" t="s">
        <v>583</v>
      </c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  <c r="AA96" s="214"/>
      <c r="AB96" s="214"/>
      <c r="AC96" s="214"/>
      <c r="AD96" s="214"/>
      <c r="AE96" s="214"/>
      <c r="AF96" s="214"/>
      <c r="AG96" s="214"/>
      <c r="AH96" s="214"/>
      <c r="AI96" s="214"/>
      <c r="AJ96" s="214"/>
      <c r="AK96" s="214"/>
      <c r="AL96" s="214"/>
      <c r="AM96" s="214"/>
      <c r="AN96" s="214"/>
      <c r="AO96" s="214"/>
      <c r="AP96" s="214"/>
      <c r="AQ96" s="214"/>
      <c r="AR96" s="214"/>
      <c r="AS96" s="214"/>
      <c r="AT96" s="214"/>
      <c r="AU96" s="214"/>
      <c r="AV96" s="214"/>
      <c r="AW96" s="214"/>
      <c r="AX96" s="214"/>
      <c r="AY96" s="214"/>
      <c r="AZ96" s="214"/>
      <c r="BA96" s="214"/>
      <c r="BB96" s="214"/>
      <c r="BC96" s="214"/>
      <c r="BD96" s="214"/>
      <c r="BE96" s="214"/>
      <c r="BF96" s="214"/>
      <c r="BG96" s="214"/>
      <c r="BH96" s="214"/>
      <c r="BI96" s="214"/>
      <c r="BJ96" s="214"/>
      <c r="BK96" s="214"/>
      <c r="BL96" s="214"/>
      <c r="BM96" s="214"/>
      <c r="BN96" s="214"/>
      <c r="BO96" s="214"/>
      <c r="BP96" s="214"/>
      <c r="BQ96" s="214"/>
    </row>
    <row r="97" spans="1:69" ht="17.100000000000001" customHeight="1">
      <c r="A97" s="214"/>
      <c r="B97" s="214"/>
      <c r="C97" s="227"/>
      <c r="D97" s="227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  <c r="AA97" s="214"/>
      <c r="AB97" s="214"/>
      <c r="AC97" s="214"/>
      <c r="AD97" s="214"/>
      <c r="AE97" s="214"/>
      <c r="AF97" s="214"/>
      <c r="AG97" s="214"/>
      <c r="AH97" s="214"/>
      <c r="AI97" s="214"/>
      <c r="AJ97" s="214"/>
      <c r="AK97" s="214"/>
      <c r="AL97" s="214"/>
      <c r="AM97" s="214"/>
      <c r="AN97" s="214"/>
      <c r="AO97" s="214"/>
      <c r="AP97" s="214"/>
      <c r="AQ97" s="214"/>
      <c r="AR97" s="214"/>
      <c r="AS97" s="214"/>
      <c r="AT97" s="214"/>
      <c r="AU97" s="214"/>
      <c r="AV97" s="214"/>
      <c r="AW97" s="214"/>
      <c r="AX97" s="214"/>
      <c r="AY97" s="214"/>
      <c r="AZ97" s="214"/>
      <c r="BA97" s="214"/>
      <c r="BB97" s="214"/>
      <c r="BC97" s="214"/>
      <c r="BD97" s="214"/>
      <c r="BE97" s="214"/>
      <c r="BF97" s="214"/>
      <c r="BG97" s="214"/>
      <c r="BH97" s="214"/>
      <c r="BI97" s="214"/>
      <c r="BJ97" s="214"/>
      <c r="BK97" s="214"/>
      <c r="BL97" s="214"/>
      <c r="BM97" s="214"/>
      <c r="BN97" s="214"/>
      <c r="BO97" s="214"/>
      <c r="BP97" s="214"/>
      <c r="BQ97" s="214"/>
    </row>
    <row r="98" spans="1:69" ht="17.100000000000001" customHeight="1">
      <c r="A98" s="214"/>
      <c r="B98" s="214"/>
      <c r="C98" s="227"/>
      <c r="D98" s="227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  <c r="BL98" s="214"/>
      <c r="BM98" s="214"/>
      <c r="BN98" s="214"/>
      <c r="BO98" s="214"/>
      <c r="BP98" s="214"/>
      <c r="BQ98" s="214"/>
    </row>
    <row r="99" spans="1:69" ht="17.100000000000001" customHeight="1">
      <c r="A99" s="214"/>
      <c r="B99" s="214"/>
      <c r="C99" s="227"/>
      <c r="D99" s="227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  <c r="AA99" s="214"/>
      <c r="AB99" s="214"/>
      <c r="AC99" s="214"/>
      <c r="AD99" s="214"/>
      <c r="AE99" s="214"/>
      <c r="AF99" s="214"/>
      <c r="AG99" s="214"/>
      <c r="AH99" s="214"/>
      <c r="AI99" s="214"/>
      <c r="AJ99" s="214"/>
      <c r="AK99" s="214"/>
      <c r="AL99" s="214"/>
      <c r="AM99" s="214"/>
      <c r="AN99" s="214"/>
      <c r="AO99" s="214"/>
      <c r="AP99" s="214"/>
      <c r="AQ99" s="214"/>
      <c r="AR99" s="214"/>
      <c r="AS99" s="214"/>
      <c r="AT99" s="214"/>
      <c r="AU99" s="214"/>
      <c r="AV99" s="214"/>
      <c r="AW99" s="214"/>
      <c r="AX99" s="214"/>
      <c r="AY99" s="214"/>
      <c r="AZ99" s="214"/>
      <c r="BA99" s="214"/>
      <c r="BB99" s="214"/>
      <c r="BC99" s="214"/>
      <c r="BD99" s="214"/>
      <c r="BE99" s="214"/>
      <c r="BF99" s="214"/>
      <c r="BG99" s="214"/>
      <c r="BH99" s="214"/>
      <c r="BI99" s="214"/>
      <c r="BJ99" s="214"/>
      <c r="BK99" s="214"/>
      <c r="BL99" s="214"/>
      <c r="BM99" s="214"/>
      <c r="BN99" s="214"/>
      <c r="BO99" s="214"/>
      <c r="BP99" s="214"/>
      <c r="BQ99" s="214"/>
    </row>
    <row r="100" spans="1:69" ht="17.100000000000001" customHeight="1">
      <c r="A100" s="214"/>
      <c r="B100" s="214"/>
      <c r="C100" s="227"/>
      <c r="D100" s="227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  <c r="AA100" s="214"/>
      <c r="AB100" s="214"/>
      <c r="AC100" s="214"/>
      <c r="AD100" s="214"/>
      <c r="AE100" s="214"/>
      <c r="AF100" s="214"/>
      <c r="AG100" s="214"/>
      <c r="AH100" s="214"/>
      <c r="AI100" s="214"/>
      <c r="AJ100" s="214"/>
      <c r="AK100" s="214"/>
      <c r="AL100" s="214"/>
      <c r="AM100" s="214"/>
      <c r="AN100" s="214"/>
      <c r="AO100" s="214"/>
      <c r="AP100" s="214"/>
      <c r="AQ100" s="214"/>
      <c r="AR100" s="214"/>
      <c r="AS100" s="214"/>
      <c r="AT100" s="214"/>
      <c r="AU100" s="214"/>
      <c r="AV100" s="214"/>
      <c r="AW100" s="214"/>
      <c r="AX100" s="214"/>
      <c r="AY100" s="214"/>
      <c r="AZ100" s="214"/>
      <c r="BA100" s="214"/>
      <c r="BB100" s="214"/>
      <c r="BC100" s="214"/>
      <c r="BD100" s="214"/>
      <c r="BE100" s="214"/>
      <c r="BF100" s="214"/>
      <c r="BG100" s="214"/>
      <c r="BH100" s="214"/>
      <c r="BI100" s="214"/>
      <c r="BJ100" s="214"/>
      <c r="BK100" s="214"/>
      <c r="BL100" s="214"/>
      <c r="BM100" s="214"/>
      <c r="BN100" s="214"/>
      <c r="BO100" s="214"/>
      <c r="BP100" s="214"/>
      <c r="BQ100" s="214"/>
    </row>
    <row r="101" spans="1:69" ht="17.100000000000001" customHeight="1">
      <c r="A101" s="214"/>
      <c r="B101" s="214"/>
      <c r="C101" s="227"/>
      <c r="D101" s="227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  <c r="AA101" s="214"/>
      <c r="AB101" s="214"/>
      <c r="AC101" s="214"/>
      <c r="AD101" s="214"/>
      <c r="AE101" s="214"/>
      <c r="AF101" s="214"/>
      <c r="AG101" s="214"/>
      <c r="AH101" s="214"/>
      <c r="AI101" s="214"/>
      <c r="AJ101" s="214"/>
      <c r="AK101" s="214"/>
      <c r="AL101" s="214"/>
      <c r="AM101" s="214"/>
      <c r="AN101" s="214"/>
      <c r="AO101" s="214"/>
      <c r="AP101" s="214"/>
      <c r="AQ101" s="214"/>
      <c r="AR101" s="214"/>
      <c r="AS101" s="214"/>
      <c r="AT101" s="214"/>
      <c r="AU101" s="214"/>
      <c r="AV101" s="214"/>
      <c r="AW101" s="214"/>
      <c r="AX101" s="214"/>
      <c r="AY101" s="214"/>
      <c r="AZ101" s="214"/>
      <c r="BA101" s="214"/>
      <c r="BB101" s="214"/>
      <c r="BC101" s="214"/>
      <c r="BD101" s="214"/>
      <c r="BE101" s="214"/>
      <c r="BF101" s="214"/>
      <c r="BG101" s="214"/>
      <c r="BH101" s="214"/>
      <c r="BI101" s="214"/>
      <c r="BJ101" s="214"/>
      <c r="BK101" s="214"/>
      <c r="BL101" s="214"/>
      <c r="BM101" s="214"/>
      <c r="BN101" s="214"/>
      <c r="BO101" s="214"/>
      <c r="BP101" s="214"/>
      <c r="BQ101" s="214"/>
    </row>
    <row r="102" spans="1:69" ht="17.100000000000001" customHeight="1">
      <c r="A102" s="214"/>
      <c r="B102" s="214"/>
      <c r="C102" s="227"/>
      <c r="D102" s="227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  <c r="AA102" s="214"/>
      <c r="AB102" s="214"/>
      <c r="AC102" s="214"/>
      <c r="AD102" s="214"/>
      <c r="AE102" s="214"/>
      <c r="AF102" s="214"/>
      <c r="AG102" s="214"/>
      <c r="AH102" s="214"/>
      <c r="AI102" s="214"/>
      <c r="AJ102" s="214"/>
      <c r="AK102" s="214"/>
      <c r="AL102" s="214"/>
      <c r="AM102" s="214"/>
      <c r="AN102" s="214"/>
      <c r="AO102" s="214"/>
      <c r="AP102" s="214"/>
      <c r="AQ102" s="214"/>
      <c r="AR102" s="214"/>
      <c r="AS102" s="214"/>
      <c r="AT102" s="214"/>
      <c r="AU102" s="214"/>
      <c r="AV102" s="214"/>
      <c r="AW102" s="214"/>
      <c r="AX102" s="214"/>
      <c r="AY102" s="214"/>
      <c r="AZ102" s="214"/>
      <c r="BA102" s="214"/>
      <c r="BB102" s="214"/>
      <c r="BC102" s="214"/>
      <c r="BD102" s="214"/>
      <c r="BE102" s="214"/>
      <c r="BF102" s="214"/>
      <c r="BG102" s="214"/>
      <c r="BH102" s="214"/>
      <c r="BI102" s="214"/>
      <c r="BJ102" s="214"/>
      <c r="BK102" s="214"/>
      <c r="BL102" s="214"/>
      <c r="BM102" s="214"/>
      <c r="BN102" s="214"/>
      <c r="BO102" s="214"/>
      <c r="BP102" s="214"/>
      <c r="BQ102" s="214"/>
    </row>
    <row r="103" spans="1:69" ht="17.100000000000001" customHeight="1">
      <c r="A103" s="214"/>
      <c r="B103" s="214"/>
      <c r="C103" s="227"/>
      <c r="D103" s="227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  <c r="AA103" s="214"/>
      <c r="AB103" s="214"/>
      <c r="AC103" s="214"/>
      <c r="AD103" s="214"/>
      <c r="AE103" s="214"/>
      <c r="AF103" s="214"/>
      <c r="AG103" s="214"/>
      <c r="AH103" s="214"/>
      <c r="AI103" s="214"/>
      <c r="AJ103" s="214"/>
      <c r="AK103" s="214"/>
      <c r="AL103" s="214"/>
      <c r="AM103" s="214"/>
      <c r="AN103" s="214"/>
      <c r="AO103" s="214"/>
      <c r="AP103" s="214"/>
      <c r="AQ103" s="214"/>
      <c r="AR103" s="214"/>
      <c r="AS103" s="214"/>
      <c r="AT103" s="214"/>
      <c r="AU103" s="214"/>
      <c r="AV103" s="214"/>
      <c r="AW103" s="214"/>
      <c r="AX103" s="214"/>
      <c r="AY103" s="214"/>
      <c r="AZ103" s="214"/>
      <c r="BA103" s="214"/>
      <c r="BB103" s="214"/>
      <c r="BC103" s="214"/>
      <c r="BD103" s="214"/>
      <c r="BE103" s="214"/>
      <c r="BF103" s="214"/>
      <c r="BG103" s="214"/>
      <c r="BH103" s="214"/>
      <c r="BI103" s="214"/>
      <c r="BJ103" s="214"/>
      <c r="BK103" s="214"/>
      <c r="BL103" s="214"/>
      <c r="BM103" s="214"/>
      <c r="BN103" s="214"/>
      <c r="BO103" s="214"/>
      <c r="BP103" s="214"/>
      <c r="BQ103" s="214"/>
    </row>
    <row r="104" spans="1:69" ht="17.100000000000001" customHeight="1">
      <c r="A104" s="214"/>
      <c r="B104" s="214"/>
      <c r="C104" s="227"/>
      <c r="D104" s="227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  <c r="AA104" s="214"/>
      <c r="AB104" s="214"/>
      <c r="AC104" s="214"/>
      <c r="AD104" s="214"/>
      <c r="AE104" s="214"/>
      <c r="AF104" s="214"/>
      <c r="AG104" s="214"/>
      <c r="AH104" s="214"/>
      <c r="AI104" s="214"/>
      <c r="AJ104" s="214"/>
      <c r="AK104" s="214"/>
      <c r="AL104" s="214"/>
      <c r="AM104" s="214"/>
      <c r="AN104" s="214"/>
      <c r="AO104" s="214"/>
      <c r="AP104" s="214"/>
      <c r="AQ104" s="214"/>
      <c r="AR104" s="214"/>
      <c r="AS104" s="214"/>
      <c r="AT104" s="214"/>
      <c r="AU104" s="214"/>
      <c r="AV104" s="214"/>
      <c r="AW104" s="214"/>
      <c r="AX104" s="214"/>
      <c r="AY104" s="214"/>
      <c r="AZ104" s="214"/>
      <c r="BA104" s="214"/>
      <c r="BB104" s="214"/>
      <c r="BC104" s="214"/>
      <c r="BD104" s="214"/>
      <c r="BE104" s="214"/>
      <c r="BF104" s="214"/>
      <c r="BG104" s="214"/>
      <c r="BH104" s="214"/>
      <c r="BI104" s="214"/>
      <c r="BJ104" s="214"/>
      <c r="BK104" s="214"/>
      <c r="BL104" s="214"/>
      <c r="BM104" s="214"/>
      <c r="BN104" s="214"/>
      <c r="BO104" s="214"/>
      <c r="BP104" s="214"/>
      <c r="BQ104" s="214"/>
    </row>
    <row r="105" spans="1:69" ht="17.100000000000001" customHeight="1">
      <c r="A105" s="214"/>
      <c r="B105" s="214"/>
      <c r="C105" s="227"/>
      <c r="D105" s="227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  <c r="AA105" s="214"/>
      <c r="AB105" s="214"/>
      <c r="AC105" s="214"/>
      <c r="AD105" s="214"/>
      <c r="AE105" s="214"/>
      <c r="AF105" s="214"/>
      <c r="AG105" s="214"/>
      <c r="AH105" s="214"/>
      <c r="AI105" s="214"/>
      <c r="AJ105" s="214"/>
      <c r="AK105" s="214"/>
      <c r="AL105" s="214"/>
      <c r="AM105" s="214"/>
      <c r="AN105" s="214"/>
      <c r="AO105" s="214"/>
      <c r="AP105" s="214"/>
      <c r="AQ105" s="214"/>
      <c r="AR105" s="214"/>
      <c r="AS105" s="214"/>
      <c r="AT105" s="214"/>
      <c r="AU105" s="214"/>
      <c r="AV105" s="214"/>
      <c r="AW105" s="214"/>
      <c r="AX105" s="214"/>
      <c r="AY105" s="214"/>
      <c r="AZ105" s="214"/>
      <c r="BA105" s="214"/>
      <c r="BB105" s="214"/>
      <c r="BC105" s="214"/>
      <c r="BD105" s="214"/>
      <c r="BE105" s="214"/>
      <c r="BF105" s="214"/>
      <c r="BG105" s="214"/>
      <c r="BH105" s="214"/>
      <c r="BI105" s="214"/>
      <c r="BJ105" s="214"/>
      <c r="BK105" s="214"/>
      <c r="BL105" s="214"/>
      <c r="BM105" s="214"/>
      <c r="BN105" s="214"/>
      <c r="BO105" s="214"/>
      <c r="BP105" s="214"/>
      <c r="BQ105" s="214"/>
    </row>
    <row r="106" spans="1:69" ht="17.100000000000001" customHeight="1">
      <c r="A106" s="214"/>
      <c r="B106" s="214"/>
      <c r="C106" s="227"/>
      <c r="D106" s="227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  <c r="AA106" s="214"/>
      <c r="AB106" s="214"/>
      <c r="AC106" s="214"/>
      <c r="AD106" s="214"/>
      <c r="AE106" s="214"/>
      <c r="AF106" s="214"/>
      <c r="AG106" s="214"/>
      <c r="AH106" s="214"/>
      <c r="AI106" s="214"/>
      <c r="AJ106" s="214"/>
      <c r="AK106" s="214"/>
      <c r="AL106" s="214"/>
      <c r="AM106" s="214"/>
      <c r="AN106" s="214"/>
      <c r="AO106" s="214"/>
      <c r="AP106" s="214"/>
      <c r="AQ106" s="214"/>
      <c r="AR106" s="214"/>
      <c r="AS106" s="214"/>
      <c r="AT106" s="214"/>
      <c r="AU106" s="214"/>
      <c r="AV106" s="214"/>
      <c r="AW106" s="214"/>
      <c r="AX106" s="214"/>
      <c r="AY106" s="214"/>
      <c r="AZ106" s="214"/>
      <c r="BA106" s="214"/>
      <c r="BB106" s="214"/>
      <c r="BC106" s="214"/>
      <c r="BD106" s="214"/>
      <c r="BE106" s="214"/>
      <c r="BF106" s="214"/>
      <c r="BG106" s="214"/>
      <c r="BH106" s="214"/>
      <c r="BI106" s="214"/>
      <c r="BJ106" s="214"/>
      <c r="BK106" s="214"/>
      <c r="BL106" s="214"/>
      <c r="BM106" s="214"/>
      <c r="BN106" s="214"/>
      <c r="BO106" s="214"/>
      <c r="BP106" s="214"/>
      <c r="BQ106" s="214"/>
    </row>
    <row r="107" spans="1:69" ht="17.100000000000001" customHeight="1">
      <c r="A107" s="214"/>
      <c r="B107" s="214"/>
      <c r="C107" s="227"/>
      <c r="D107" s="227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  <c r="AA107" s="214"/>
      <c r="AB107" s="214"/>
      <c r="AC107" s="214"/>
      <c r="AD107" s="214"/>
      <c r="AE107" s="214"/>
      <c r="AF107" s="214"/>
      <c r="AG107" s="214"/>
      <c r="AH107" s="214"/>
      <c r="AI107" s="214"/>
      <c r="AJ107" s="214"/>
      <c r="AK107" s="214"/>
      <c r="AL107" s="214"/>
      <c r="AM107" s="214"/>
      <c r="AN107" s="214"/>
      <c r="AO107" s="214"/>
      <c r="AP107" s="214"/>
      <c r="AQ107" s="214"/>
      <c r="AR107" s="214"/>
      <c r="AS107" s="214"/>
      <c r="AT107" s="214"/>
      <c r="AU107" s="214"/>
      <c r="AV107" s="214"/>
      <c r="AW107" s="214"/>
      <c r="AX107" s="214"/>
      <c r="AY107" s="214"/>
      <c r="AZ107" s="214"/>
      <c r="BA107" s="214"/>
      <c r="BB107" s="214"/>
      <c r="BC107" s="214"/>
      <c r="BD107" s="214"/>
      <c r="BE107" s="214"/>
      <c r="BF107" s="214"/>
      <c r="BG107" s="214"/>
      <c r="BH107" s="214"/>
      <c r="BI107" s="214"/>
      <c r="BJ107" s="214"/>
      <c r="BK107" s="214"/>
      <c r="BL107" s="214"/>
      <c r="BM107" s="214"/>
      <c r="BN107" s="214"/>
      <c r="BO107" s="214"/>
      <c r="BP107" s="214"/>
      <c r="BQ107" s="214"/>
    </row>
    <row r="108" spans="1:69" ht="17.100000000000001" customHeight="1" thickBot="1">
      <c r="A108" s="242"/>
      <c r="B108" s="242"/>
      <c r="C108" s="242"/>
      <c r="D108" s="242"/>
      <c r="E108" s="242"/>
      <c r="F108" s="242"/>
      <c r="G108" s="242"/>
      <c r="H108" s="242"/>
      <c r="I108" s="242"/>
      <c r="J108" s="242"/>
      <c r="K108" s="242"/>
      <c r="L108" s="242"/>
      <c r="M108" s="242"/>
      <c r="N108" s="242"/>
      <c r="O108" s="242"/>
      <c r="P108" s="242"/>
      <c r="Q108" s="242"/>
      <c r="R108" s="242"/>
      <c r="S108" s="242"/>
      <c r="T108" s="242"/>
      <c r="U108" s="242"/>
      <c r="V108" s="242"/>
      <c r="W108" s="242"/>
      <c r="X108" s="242"/>
      <c r="Y108" s="242"/>
      <c r="Z108" s="242"/>
      <c r="AA108" s="242"/>
      <c r="AB108" s="242"/>
      <c r="AC108" s="242"/>
      <c r="AD108" s="242"/>
      <c r="AE108" s="242"/>
      <c r="AF108" s="242"/>
      <c r="AG108" s="242"/>
      <c r="AH108" s="242"/>
      <c r="AI108" s="242"/>
      <c r="AJ108" s="242"/>
      <c r="AK108" s="242"/>
      <c r="AL108" s="214"/>
      <c r="AM108" s="214"/>
      <c r="AN108" s="214"/>
      <c r="AO108" s="214"/>
      <c r="AP108" s="214"/>
      <c r="AQ108" s="214"/>
      <c r="AR108" s="214"/>
      <c r="AS108" s="214"/>
      <c r="AT108" s="214"/>
      <c r="AU108" s="214"/>
      <c r="AV108" s="214"/>
      <c r="AW108" s="214"/>
      <c r="AX108" s="214"/>
      <c r="AY108" s="214"/>
      <c r="AZ108" s="214"/>
      <c r="BA108" s="214"/>
      <c r="BB108" s="214"/>
      <c r="BC108" s="214"/>
      <c r="BD108" s="214"/>
      <c r="BE108" s="214"/>
      <c r="BF108" s="214"/>
      <c r="BG108" s="214"/>
      <c r="BH108" s="214"/>
      <c r="BI108" s="214"/>
      <c r="BJ108" s="214"/>
      <c r="BK108" s="214"/>
      <c r="BL108" s="214"/>
      <c r="BM108" s="214"/>
      <c r="BN108" s="214"/>
      <c r="BO108" s="214"/>
      <c r="BP108" s="214"/>
      <c r="BQ108" s="214"/>
    </row>
    <row r="109" spans="1:69" ht="17.100000000000001" customHeight="1">
      <c r="A109" s="243"/>
      <c r="B109" s="243"/>
      <c r="C109" s="538" t="s">
        <v>557</v>
      </c>
      <c r="D109" s="538"/>
      <c r="E109" s="538"/>
      <c r="F109" s="538"/>
      <c r="G109" s="245" t="s">
        <v>558</v>
      </c>
      <c r="H109" s="245"/>
      <c r="I109" s="245"/>
      <c r="J109" s="245"/>
      <c r="K109" s="245"/>
      <c r="L109" s="245"/>
      <c r="M109" s="245"/>
      <c r="N109" s="245"/>
      <c r="O109" s="245"/>
      <c r="P109" s="245"/>
      <c r="Q109" s="245"/>
      <c r="R109" s="245"/>
      <c r="S109" s="245"/>
      <c r="T109" s="244"/>
      <c r="U109" s="243"/>
      <c r="V109" s="243"/>
      <c r="W109" s="243"/>
      <c r="X109" s="243"/>
      <c r="Y109" s="243"/>
      <c r="Z109" s="243"/>
      <c r="AA109" s="243"/>
      <c r="AB109" s="243"/>
      <c r="AC109" s="243"/>
      <c r="AD109" s="246" t="str">
        <f ca="1">TEXT(TODAY(),"yyyy!/mm!/dd"&amp; " 印刷")</f>
        <v>2023/06/17 印刷</v>
      </c>
      <c r="AE109" s="246"/>
      <c r="AF109" s="246"/>
      <c r="AG109" s="246"/>
      <c r="AH109" s="246"/>
      <c r="AI109" s="246"/>
      <c r="AJ109" s="246"/>
      <c r="AK109" s="243"/>
      <c r="AL109" s="214"/>
      <c r="AM109" s="214"/>
      <c r="AN109" s="214"/>
      <c r="AO109" s="214"/>
      <c r="AP109" s="214"/>
      <c r="AQ109" s="214"/>
      <c r="AR109" s="214"/>
      <c r="AS109" s="214"/>
      <c r="AT109" s="214"/>
      <c r="AU109" s="214"/>
      <c r="AV109" s="214"/>
      <c r="AW109" s="214"/>
      <c r="AX109" s="214"/>
      <c r="AY109" s="214"/>
      <c r="AZ109" s="214"/>
      <c r="BA109" s="214"/>
      <c r="BB109" s="214"/>
      <c r="BC109" s="214"/>
      <c r="BD109" s="214"/>
      <c r="BE109" s="214"/>
      <c r="BF109" s="214"/>
      <c r="BG109" s="214"/>
      <c r="BH109" s="214"/>
      <c r="BI109" s="214"/>
      <c r="BJ109" s="214"/>
      <c r="BK109" s="214"/>
      <c r="BL109" s="214"/>
      <c r="BM109" s="214"/>
      <c r="BN109" s="214"/>
      <c r="BO109" s="214"/>
      <c r="BP109" s="214"/>
      <c r="BQ109" s="214"/>
    </row>
    <row r="110" spans="1:69" ht="17.100000000000001" customHeight="1">
      <c r="A110" s="214"/>
      <c r="B110" s="214"/>
      <c r="C110" s="227"/>
      <c r="D110" s="227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  <c r="AA110" s="214"/>
      <c r="AB110" s="214"/>
      <c r="AC110" s="214"/>
      <c r="AD110" s="214"/>
      <c r="AE110" s="214"/>
      <c r="AF110" s="214"/>
      <c r="AG110" s="214"/>
      <c r="AH110" s="214"/>
      <c r="AI110" s="214"/>
      <c r="AJ110" s="214"/>
      <c r="AK110" s="214"/>
      <c r="AL110" s="214"/>
      <c r="AM110" s="214"/>
      <c r="AN110" s="214"/>
      <c r="AO110" s="214"/>
      <c r="AP110" s="214"/>
      <c r="AQ110" s="214"/>
      <c r="AR110" s="214"/>
      <c r="AS110" s="214"/>
      <c r="AT110" s="214"/>
      <c r="AU110" s="214"/>
      <c r="AV110" s="214"/>
      <c r="AW110" s="214"/>
      <c r="AX110" s="214"/>
      <c r="AY110" s="214"/>
      <c r="AZ110" s="214"/>
      <c r="BA110" s="214"/>
      <c r="BB110" s="214"/>
      <c r="BC110" s="214"/>
      <c r="BD110" s="214"/>
      <c r="BE110" s="214"/>
      <c r="BF110" s="214"/>
      <c r="BG110" s="214"/>
      <c r="BH110" s="214"/>
      <c r="BI110" s="214"/>
      <c r="BJ110" s="214"/>
      <c r="BK110" s="214"/>
      <c r="BL110" s="214"/>
      <c r="BM110" s="214"/>
      <c r="BN110" s="214"/>
      <c r="BO110" s="214"/>
      <c r="BP110" s="214"/>
      <c r="BQ110" s="214"/>
    </row>
    <row r="111" spans="1:69" ht="17.100000000000001" customHeight="1">
      <c r="A111" s="214"/>
      <c r="B111" s="214"/>
      <c r="C111" s="227"/>
      <c r="D111" s="227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  <c r="AA111" s="214"/>
      <c r="AB111" s="214"/>
      <c r="AC111" s="214"/>
      <c r="AD111" s="214"/>
      <c r="AE111" s="214"/>
      <c r="AF111" s="214"/>
      <c r="AG111" s="214"/>
      <c r="AH111" s="214"/>
      <c r="AI111" s="214"/>
      <c r="AJ111" s="214"/>
      <c r="AK111" s="214"/>
      <c r="AL111" s="214"/>
      <c r="AM111" s="214"/>
      <c r="AN111" s="214"/>
      <c r="AO111" s="214"/>
      <c r="AP111" s="214"/>
      <c r="AQ111" s="214"/>
      <c r="AR111" s="214"/>
      <c r="AS111" s="214"/>
      <c r="AT111" s="214"/>
      <c r="AU111" s="214"/>
      <c r="AV111" s="214"/>
      <c r="AW111" s="214"/>
      <c r="AX111" s="214"/>
      <c r="AY111" s="214"/>
      <c r="AZ111" s="214"/>
      <c r="BA111" s="214"/>
      <c r="BB111" s="214"/>
      <c r="BC111" s="214"/>
      <c r="BD111" s="214"/>
      <c r="BE111" s="214"/>
      <c r="BF111" s="214"/>
      <c r="BG111" s="214"/>
      <c r="BH111" s="214"/>
      <c r="BI111" s="214"/>
      <c r="BJ111" s="214"/>
      <c r="BK111" s="214"/>
      <c r="BL111" s="214"/>
      <c r="BM111" s="214"/>
      <c r="BN111" s="214"/>
      <c r="BO111" s="214"/>
      <c r="BP111" s="214"/>
      <c r="BQ111" s="214"/>
    </row>
    <row r="112" spans="1:69" ht="17.100000000000001" customHeight="1">
      <c r="A112" s="214"/>
      <c r="B112" s="214"/>
      <c r="C112" s="227"/>
      <c r="D112" s="227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  <c r="AA112" s="214"/>
      <c r="AB112" s="214"/>
      <c r="AC112" s="214"/>
      <c r="AD112" s="214"/>
      <c r="AE112" s="214"/>
      <c r="AF112" s="214"/>
      <c r="AG112" s="214"/>
      <c r="AH112" s="214"/>
      <c r="AI112" s="214"/>
      <c r="AJ112" s="214"/>
      <c r="AK112" s="214"/>
      <c r="AL112" s="214"/>
      <c r="AM112" s="214"/>
      <c r="AN112" s="214"/>
      <c r="AO112" s="214"/>
      <c r="AP112" s="214"/>
      <c r="AQ112" s="214"/>
      <c r="AR112" s="214"/>
      <c r="AS112" s="214"/>
      <c r="AT112" s="214"/>
      <c r="AU112" s="214"/>
      <c r="AV112" s="214"/>
      <c r="AW112" s="214"/>
      <c r="AX112" s="214"/>
      <c r="AY112" s="214"/>
      <c r="AZ112" s="214"/>
      <c r="BA112" s="214"/>
      <c r="BB112" s="214"/>
      <c r="BC112" s="214"/>
      <c r="BD112" s="214"/>
      <c r="BE112" s="214"/>
      <c r="BF112" s="214"/>
      <c r="BG112" s="214"/>
      <c r="BH112" s="214"/>
      <c r="BI112" s="214"/>
      <c r="BJ112" s="214"/>
      <c r="BK112" s="214"/>
      <c r="BL112" s="214"/>
      <c r="BM112" s="214"/>
      <c r="BN112" s="214"/>
      <c r="BO112" s="214"/>
      <c r="BP112" s="214"/>
      <c r="BQ112" s="214"/>
    </row>
    <row r="113" spans="1:69" ht="17.100000000000001" customHeight="1">
      <c r="A113" s="214"/>
      <c r="B113" s="214"/>
      <c r="C113" s="227"/>
      <c r="D113" s="227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  <c r="AA113" s="214"/>
      <c r="AB113" s="214"/>
      <c r="AC113" s="214"/>
      <c r="AD113" s="214"/>
      <c r="AE113" s="214"/>
      <c r="AF113" s="214"/>
      <c r="AG113" s="214"/>
      <c r="AH113" s="214"/>
      <c r="AI113" s="214"/>
      <c r="AJ113" s="214"/>
      <c r="AK113" s="214"/>
      <c r="AL113" s="214"/>
      <c r="AM113" s="214"/>
      <c r="AN113" s="214"/>
      <c r="AO113" s="214"/>
      <c r="AP113" s="214"/>
      <c r="AQ113" s="214"/>
      <c r="AR113" s="214"/>
      <c r="AS113" s="214"/>
      <c r="AT113" s="214"/>
      <c r="AU113" s="214"/>
      <c r="AV113" s="214"/>
      <c r="AW113" s="214"/>
      <c r="AX113" s="214"/>
      <c r="AY113" s="214"/>
      <c r="AZ113" s="214"/>
      <c r="BA113" s="214"/>
      <c r="BB113" s="214"/>
      <c r="BC113" s="214"/>
      <c r="BD113" s="214"/>
      <c r="BE113" s="214"/>
      <c r="BF113" s="214"/>
      <c r="BG113" s="214"/>
      <c r="BH113" s="214"/>
      <c r="BI113" s="214"/>
      <c r="BJ113" s="214"/>
      <c r="BK113" s="214"/>
      <c r="BL113" s="214"/>
      <c r="BM113" s="214"/>
      <c r="BN113" s="214"/>
      <c r="BO113" s="214"/>
      <c r="BP113" s="214"/>
      <c r="BQ113" s="214"/>
    </row>
    <row r="114" spans="1:69" ht="17.100000000000001" customHeight="1">
      <c r="A114" s="214"/>
      <c r="B114" s="214"/>
      <c r="C114" s="227"/>
      <c r="D114" s="227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  <c r="AA114" s="214"/>
      <c r="AB114" s="214"/>
      <c r="AC114" s="214"/>
      <c r="AD114" s="214"/>
      <c r="AE114" s="214"/>
      <c r="AF114" s="214"/>
      <c r="AG114" s="214"/>
      <c r="AH114" s="214"/>
      <c r="AI114" s="214"/>
      <c r="AJ114" s="214"/>
      <c r="AK114" s="214"/>
      <c r="AL114" s="214"/>
      <c r="AM114" s="214"/>
      <c r="AN114" s="214"/>
      <c r="AO114" s="214"/>
      <c r="AP114" s="214"/>
      <c r="AQ114" s="214"/>
      <c r="AR114" s="214"/>
      <c r="AS114" s="214"/>
      <c r="AT114" s="214"/>
      <c r="AU114" s="214"/>
      <c r="AV114" s="214"/>
      <c r="AW114" s="214"/>
      <c r="AX114" s="214"/>
      <c r="AY114" s="214"/>
      <c r="AZ114" s="214"/>
      <c r="BA114" s="214"/>
      <c r="BB114" s="214"/>
      <c r="BC114" s="214"/>
      <c r="BD114" s="214"/>
      <c r="BE114" s="214"/>
      <c r="BF114" s="214"/>
      <c r="BG114" s="214"/>
      <c r="BH114" s="214"/>
      <c r="BI114" s="214"/>
      <c r="BJ114" s="214"/>
      <c r="BK114" s="214"/>
      <c r="BL114" s="214"/>
      <c r="BM114" s="214"/>
      <c r="BN114" s="214"/>
      <c r="BO114" s="214"/>
      <c r="BP114" s="214"/>
      <c r="BQ114" s="214"/>
    </row>
    <row r="115" spans="1:69" ht="17.100000000000001" customHeight="1">
      <c r="A115" s="214"/>
      <c r="B115" s="214"/>
      <c r="C115" s="227"/>
      <c r="D115" s="227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  <c r="AA115" s="214"/>
      <c r="AB115" s="214"/>
      <c r="AC115" s="214"/>
      <c r="AD115" s="214"/>
      <c r="AE115" s="214"/>
      <c r="AF115" s="214"/>
      <c r="AG115" s="214"/>
      <c r="AH115" s="214"/>
      <c r="AI115" s="214"/>
      <c r="AJ115" s="214"/>
      <c r="AK115" s="214"/>
      <c r="AL115" s="214"/>
      <c r="AM115" s="214"/>
      <c r="AN115" s="214"/>
      <c r="AO115" s="214"/>
      <c r="AP115" s="214"/>
      <c r="AQ115" s="214"/>
      <c r="AR115" s="214"/>
      <c r="AS115" s="214"/>
      <c r="AT115" s="214"/>
      <c r="AU115" s="214"/>
      <c r="AV115" s="214"/>
      <c r="AW115" s="214"/>
      <c r="AX115" s="214"/>
      <c r="AY115" s="214"/>
      <c r="AZ115" s="214"/>
      <c r="BA115" s="214"/>
      <c r="BB115" s="214"/>
      <c r="BC115" s="214"/>
      <c r="BD115" s="214"/>
      <c r="BE115" s="214"/>
      <c r="BF115" s="214"/>
      <c r="BG115" s="214"/>
      <c r="BH115" s="214"/>
      <c r="BI115" s="214"/>
      <c r="BJ115" s="214"/>
      <c r="BK115" s="214"/>
      <c r="BL115" s="214"/>
      <c r="BM115" s="214"/>
      <c r="BN115" s="214"/>
      <c r="BO115" s="214"/>
      <c r="BP115" s="214"/>
      <c r="BQ115" s="214"/>
    </row>
    <row r="116" spans="1:69" ht="17.100000000000001" customHeight="1">
      <c r="A116" s="214"/>
      <c r="B116" s="214"/>
      <c r="C116" s="227"/>
      <c r="D116" s="227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  <c r="AA116" s="214"/>
      <c r="AB116" s="214"/>
      <c r="AC116" s="214"/>
      <c r="AD116" s="214"/>
      <c r="AE116" s="214"/>
      <c r="AF116" s="214"/>
      <c r="AG116" s="214"/>
      <c r="AH116" s="214"/>
      <c r="AI116" s="214"/>
      <c r="AJ116" s="214"/>
      <c r="AK116" s="214"/>
      <c r="AL116" s="214"/>
      <c r="AM116" s="214"/>
      <c r="AN116" s="214"/>
      <c r="AO116" s="214"/>
      <c r="AP116" s="214"/>
      <c r="AQ116" s="214"/>
      <c r="AR116" s="214"/>
      <c r="AS116" s="214"/>
      <c r="AT116" s="214"/>
      <c r="AU116" s="214"/>
      <c r="AV116" s="214"/>
      <c r="AW116" s="214"/>
      <c r="AX116" s="214"/>
      <c r="AY116" s="214"/>
      <c r="AZ116" s="214"/>
      <c r="BA116" s="214"/>
      <c r="BB116" s="214"/>
      <c r="BC116" s="214"/>
      <c r="BD116" s="214"/>
      <c r="BE116" s="214"/>
      <c r="BF116" s="214"/>
      <c r="BG116" s="214"/>
      <c r="BH116" s="214"/>
      <c r="BI116" s="214"/>
      <c r="BJ116" s="214"/>
      <c r="BK116" s="214"/>
      <c r="BL116" s="214"/>
      <c r="BM116" s="214"/>
      <c r="BN116" s="214"/>
      <c r="BO116" s="214"/>
      <c r="BP116" s="214"/>
      <c r="BQ116" s="214"/>
    </row>
    <row r="117" spans="1:69" ht="17.100000000000001" customHeight="1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  <c r="AA117" s="214"/>
      <c r="AB117" s="214"/>
      <c r="AC117" s="214"/>
      <c r="AD117" s="214"/>
      <c r="AE117" s="214"/>
      <c r="AF117" s="214"/>
      <c r="AG117" s="214"/>
      <c r="AH117" s="214"/>
      <c r="AI117" s="214"/>
      <c r="AJ117" s="214"/>
      <c r="AK117" s="214"/>
      <c r="AL117" s="214"/>
      <c r="AM117" s="214"/>
      <c r="AN117" s="214"/>
      <c r="AO117" s="214"/>
      <c r="AP117" s="214"/>
      <c r="AQ117" s="214"/>
      <c r="AR117" s="214"/>
      <c r="AS117" s="214"/>
      <c r="AT117" s="214"/>
      <c r="AU117" s="214"/>
      <c r="AV117" s="214"/>
      <c r="AW117" s="214"/>
      <c r="AX117" s="214"/>
      <c r="AY117" s="214"/>
      <c r="AZ117" s="214"/>
      <c r="BA117" s="214"/>
      <c r="BB117" s="214"/>
      <c r="BC117" s="214"/>
      <c r="BD117" s="214"/>
      <c r="BE117" s="214"/>
      <c r="BF117" s="214"/>
      <c r="BG117" s="214"/>
      <c r="BH117" s="214"/>
      <c r="BI117" s="214"/>
      <c r="BJ117" s="214"/>
      <c r="BK117" s="214"/>
      <c r="BL117" s="214"/>
      <c r="BM117" s="214"/>
      <c r="BN117" s="214"/>
      <c r="BO117" s="214"/>
      <c r="BP117" s="214"/>
      <c r="BQ117" s="214"/>
    </row>
    <row r="118" spans="1:69" ht="17.100000000000001" customHeight="1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  <c r="AA118" s="214"/>
      <c r="AB118" s="214"/>
      <c r="AC118" s="214"/>
      <c r="AD118" s="214"/>
      <c r="AE118" s="214"/>
      <c r="AF118" s="214"/>
      <c r="AG118" s="214"/>
      <c r="AH118" s="214"/>
      <c r="AI118" s="214"/>
      <c r="AJ118" s="214"/>
      <c r="AK118" s="214"/>
      <c r="AL118" s="214"/>
      <c r="AM118" s="214"/>
      <c r="AN118" s="214"/>
      <c r="AO118" s="214"/>
      <c r="AP118" s="214"/>
      <c r="AQ118" s="214"/>
      <c r="AR118" s="214"/>
      <c r="AS118" s="214"/>
      <c r="AT118" s="214"/>
      <c r="AU118" s="214"/>
      <c r="AV118" s="214"/>
      <c r="AW118" s="214"/>
      <c r="AX118" s="214"/>
      <c r="AY118" s="214"/>
      <c r="AZ118" s="214"/>
      <c r="BA118" s="214"/>
      <c r="BB118" s="214"/>
      <c r="BC118" s="214"/>
      <c r="BD118" s="214"/>
      <c r="BE118" s="214"/>
      <c r="BF118" s="214"/>
      <c r="BG118" s="214"/>
      <c r="BH118" s="214"/>
      <c r="BI118" s="214"/>
      <c r="BJ118" s="214"/>
      <c r="BK118" s="214"/>
      <c r="BL118" s="214"/>
      <c r="BM118" s="214"/>
      <c r="BN118" s="214"/>
      <c r="BO118" s="214"/>
      <c r="BP118" s="214"/>
      <c r="BQ118" s="214"/>
    </row>
    <row r="119" spans="1:69" ht="17.100000000000001" customHeight="1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  <c r="AA119" s="214"/>
      <c r="AB119" s="214"/>
      <c r="AC119" s="214"/>
      <c r="AD119" s="214"/>
      <c r="AE119" s="214"/>
      <c r="AF119" s="214"/>
      <c r="AG119" s="214"/>
      <c r="AH119" s="214"/>
      <c r="AI119" s="214"/>
      <c r="AJ119" s="214"/>
      <c r="AK119" s="214"/>
      <c r="AL119" s="214"/>
      <c r="AM119" s="214"/>
      <c r="AN119" s="214"/>
      <c r="AO119" s="214"/>
      <c r="AP119" s="214"/>
      <c r="AQ119" s="214"/>
      <c r="AR119" s="214"/>
      <c r="AS119" s="214"/>
      <c r="AT119" s="214"/>
      <c r="AU119" s="214"/>
      <c r="AV119" s="214"/>
      <c r="AW119" s="214"/>
      <c r="AX119" s="214"/>
      <c r="AY119" s="214"/>
      <c r="AZ119" s="214"/>
      <c r="BA119" s="214"/>
      <c r="BB119" s="214"/>
      <c r="BC119" s="214"/>
      <c r="BD119" s="214"/>
      <c r="BE119" s="214"/>
      <c r="BF119" s="214"/>
      <c r="BG119" s="214"/>
      <c r="BH119" s="214"/>
      <c r="BI119" s="214"/>
      <c r="BJ119" s="214"/>
      <c r="BK119" s="214"/>
      <c r="BL119" s="214"/>
      <c r="BM119" s="214"/>
      <c r="BN119" s="214"/>
      <c r="BO119" s="214"/>
      <c r="BP119" s="214"/>
      <c r="BQ119" s="214"/>
    </row>
    <row r="120" spans="1:69" ht="17.100000000000001" customHeight="1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  <c r="AA120" s="214"/>
      <c r="AB120" s="214"/>
      <c r="AC120" s="214"/>
      <c r="AD120" s="214"/>
      <c r="AE120" s="214"/>
      <c r="AF120" s="214"/>
      <c r="AG120" s="214"/>
      <c r="AH120" s="214"/>
      <c r="AI120" s="214"/>
      <c r="AJ120" s="214"/>
      <c r="AK120" s="214"/>
      <c r="AL120" s="214"/>
      <c r="AM120" s="214"/>
      <c r="AN120" s="214"/>
      <c r="AO120" s="214"/>
      <c r="AP120" s="214"/>
      <c r="AQ120" s="214"/>
      <c r="AR120" s="214"/>
      <c r="AS120" s="214"/>
      <c r="AT120" s="214"/>
      <c r="AU120" s="214"/>
      <c r="AV120" s="214"/>
      <c r="AW120" s="214"/>
      <c r="AX120" s="214"/>
      <c r="AY120" s="214"/>
      <c r="AZ120" s="214"/>
      <c r="BA120" s="214"/>
      <c r="BB120" s="214"/>
      <c r="BC120" s="214"/>
      <c r="BD120" s="214"/>
      <c r="BE120" s="214"/>
      <c r="BF120" s="214"/>
      <c r="BG120" s="214"/>
      <c r="BH120" s="214"/>
      <c r="BI120" s="214"/>
      <c r="BJ120" s="214"/>
      <c r="BK120" s="214"/>
      <c r="BL120" s="214"/>
      <c r="BM120" s="214"/>
      <c r="BN120" s="214"/>
      <c r="BO120" s="214"/>
      <c r="BP120" s="214"/>
      <c r="BQ120" s="214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2D684-846A-48B0-A1FA-D8F9B12BFC43}">
  <sheetPr codeName="Sheet4">
    <tabColor theme="1"/>
  </sheetPr>
  <dimension ref="A1"/>
  <sheetViews>
    <sheetView topLeftCell="A4" workbookViewId="0">
      <selection activeCell="E27" sqref="E27"/>
    </sheetView>
  </sheetViews>
  <sheetFormatPr defaultRowHeight="16.5"/>
  <sheetData/>
  <phoneticPr fontId="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67BB-3F3F-4ED3-8FE9-27B0C42B5519}">
  <sheetPr codeName="Sheet5">
    <tabColor theme="1"/>
  </sheetPr>
  <dimension ref="A1:BQ121"/>
  <sheetViews>
    <sheetView topLeftCell="A22" workbookViewId="0">
      <selection activeCell="P47" sqref="P47"/>
    </sheetView>
  </sheetViews>
  <sheetFormatPr defaultColWidth="2.5" defaultRowHeight="17.850000000000001" customHeight="1"/>
  <cols>
    <col min="1" max="5" width="2.5" style="53"/>
    <col min="6" max="11" width="2.5" style="61"/>
    <col min="12" max="12" width="8.19921875" style="53" bestFit="1" customWidth="1"/>
    <col min="13" max="14" width="2.5" style="53" customWidth="1"/>
    <col min="15" max="15" width="2.5" style="61"/>
    <col min="16" max="16" width="3.59765625" style="61" customWidth="1"/>
    <col min="17" max="20" width="2.5" style="61"/>
    <col min="21" max="21" width="2.5" style="61" customWidth="1"/>
    <col min="22" max="28" width="2.5" style="61"/>
    <col min="29" max="49" width="2.5" style="53"/>
    <col min="50" max="50" width="2.5" style="53" customWidth="1"/>
    <col min="51" max="53" width="2.5" style="53"/>
    <col min="54" max="54" width="2.5" style="53" customWidth="1"/>
    <col min="55" max="55" width="2.5" style="53"/>
    <col min="56" max="56" width="2.5" style="53" customWidth="1"/>
    <col min="57" max="57" width="2.5" style="53"/>
    <col min="58" max="62" width="15.19921875" style="53" customWidth="1"/>
    <col min="63" max="63" width="2.5" style="53"/>
    <col min="64" max="64" width="9.796875" style="146" customWidth="1"/>
    <col min="65" max="65" width="7.5" style="146" bestFit="1" customWidth="1"/>
    <col min="66" max="66" width="20.8984375" style="146" customWidth="1"/>
    <col min="67" max="67" width="7.5" style="146" bestFit="1" customWidth="1"/>
    <col min="68" max="68" width="5.3984375" style="53" bestFit="1" customWidth="1"/>
    <col min="69" max="69" width="13.59765625" style="53" customWidth="1"/>
    <col min="70" max="16384" width="2.5" style="53"/>
  </cols>
  <sheetData>
    <row r="1" spans="1:69" ht="17.850000000000001" customHeight="1">
      <c r="F1" s="54" t="s">
        <v>93</v>
      </c>
      <c r="G1" s="54"/>
      <c r="H1" s="54"/>
      <c r="I1" s="54"/>
      <c r="J1" s="54"/>
      <c r="K1" s="55"/>
      <c r="L1" s="54" t="s">
        <v>94</v>
      </c>
      <c r="M1" s="55"/>
      <c r="N1" s="55"/>
      <c r="O1" s="53"/>
      <c r="P1" s="56"/>
      <c r="Q1" s="56"/>
      <c r="R1" s="542" t="s">
        <v>95</v>
      </c>
      <c r="S1" s="542"/>
      <c r="T1" s="542"/>
      <c r="U1" s="542"/>
      <c r="V1" s="542"/>
      <c r="W1" s="542"/>
      <c r="X1" s="542"/>
      <c r="Y1" s="542"/>
      <c r="Z1" s="542"/>
      <c r="AA1" s="542"/>
      <c r="AB1" s="542"/>
      <c r="AC1" s="542"/>
      <c r="AD1" s="542"/>
      <c r="AE1" s="542"/>
      <c r="AF1" s="542"/>
      <c r="AG1" s="542"/>
      <c r="AH1" s="542"/>
      <c r="AI1" s="542"/>
      <c r="AJ1" s="542"/>
      <c r="AK1" s="542"/>
      <c r="AL1" s="542"/>
      <c r="AM1" s="542"/>
      <c r="AN1" s="542"/>
      <c r="AO1" s="542"/>
      <c r="AP1" s="542"/>
      <c r="AQ1" s="542"/>
      <c r="AR1" s="542"/>
      <c r="AS1" s="542"/>
      <c r="AT1" s="542"/>
      <c r="AU1" s="542"/>
      <c r="AW1" s="57" t="s">
        <v>96</v>
      </c>
      <c r="BF1" s="58" t="s">
        <v>97</v>
      </c>
      <c r="BH1" s="58"/>
      <c r="BI1" s="58"/>
      <c r="BJ1" s="58"/>
      <c r="BL1" s="543" t="s">
        <v>98</v>
      </c>
      <c r="BM1" s="544"/>
      <c r="BN1" s="544"/>
      <c r="BO1" s="544"/>
      <c r="BP1" s="545"/>
      <c r="BQ1" s="59"/>
    </row>
    <row r="2" spans="1:69" ht="17.850000000000001" customHeight="1">
      <c r="F2" s="54" t="s">
        <v>99</v>
      </c>
      <c r="G2" s="60"/>
      <c r="H2" s="60"/>
      <c r="I2" s="60"/>
      <c r="J2" s="60"/>
      <c r="K2" s="55"/>
      <c r="L2" s="54" t="s">
        <v>100</v>
      </c>
      <c r="M2" s="55"/>
      <c r="N2" s="55"/>
      <c r="O2" s="53"/>
      <c r="R2" s="542"/>
      <c r="S2" s="542"/>
      <c r="T2" s="542"/>
      <c r="U2" s="542"/>
      <c r="V2" s="542"/>
      <c r="W2" s="542"/>
      <c r="X2" s="542"/>
      <c r="Y2" s="542"/>
      <c r="Z2" s="542"/>
      <c r="AA2" s="542"/>
      <c r="AB2" s="542"/>
      <c r="AC2" s="542"/>
      <c r="AD2" s="542"/>
      <c r="AE2" s="542"/>
      <c r="AF2" s="542"/>
      <c r="AG2" s="542"/>
      <c r="AH2" s="542"/>
      <c r="AI2" s="542"/>
      <c r="AJ2" s="542"/>
      <c r="AK2" s="542"/>
      <c r="AL2" s="542"/>
      <c r="AM2" s="542"/>
      <c r="AN2" s="542"/>
      <c r="AO2" s="542"/>
      <c r="AP2" s="542"/>
      <c r="AQ2" s="542"/>
      <c r="AR2" s="542"/>
      <c r="AS2" s="542"/>
      <c r="AT2" s="542"/>
      <c r="AU2" s="542"/>
      <c r="AW2" s="57" t="s">
        <v>101</v>
      </c>
      <c r="BF2" s="62" t="s">
        <v>102</v>
      </c>
      <c r="BH2" s="63"/>
      <c r="BI2" s="63"/>
      <c r="BJ2" s="64"/>
      <c r="BL2" s="546" t="s">
        <v>103</v>
      </c>
      <c r="BM2" s="547" t="s">
        <v>104</v>
      </c>
      <c r="BN2" s="548" t="s">
        <v>105</v>
      </c>
      <c r="BO2" s="547" t="s">
        <v>106</v>
      </c>
      <c r="BP2" s="547" t="s">
        <v>107</v>
      </c>
      <c r="BQ2" s="66" t="s">
        <v>108</v>
      </c>
    </row>
    <row r="3" spans="1:69" ht="7.5" customHeight="1">
      <c r="A3" s="67"/>
      <c r="G3" s="67"/>
      <c r="M3" s="68"/>
      <c r="O3" s="69"/>
      <c r="AD3" s="70"/>
      <c r="AW3" s="57" t="s">
        <v>109</v>
      </c>
      <c r="AX3" s="53" t="s">
        <v>110</v>
      </c>
      <c r="AY3" s="53" t="s">
        <v>111</v>
      </c>
      <c r="AZ3" s="53" t="s">
        <v>112</v>
      </c>
      <c r="BA3" s="71"/>
      <c r="BF3" s="64" t="s">
        <v>113</v>
      </c>
      <c r="BH3" s="64"/>
      <c r="BI3" s="64"/>
      <c r="BJ3" s="64"/>
      <c r="BL3" s="547"/>
      <c r="BM3" s="547"/>
      <c r="BN3" s="548"/>
      <c r="BO3" s="547"/>
      <c r="BP3" s="547"/>
      <c r="BQ3" s="549" t="s">
        <v>114</v>
      </c>
    </row>
    <row r="4" spans="1:69" ht="20.25" customHeight="1" thickBot="1">
      <c r="A4" s="72"/>
      <c r="B4" s="73" t="s">
        <v>115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5"/>
      <c r="P4" s="53"/>
      <c r="Q4" s="76" t="s">
        <v>116</v>
      </c>
      <c r="R4" s="53"/>
      <c r="S4" s="53"/>
      <c r="T4" s="53"/>
      <c r="U4" s="77"/>
      <c r="V4" s="77"/>
      <c r="W4" s="77"/>
      <c r="X4" s="77"/>
      <c r="Y4" s="77"/>
      <c r="Z4" s="77"/>
      <c r="AA4" s="77"/>
      <c r="AB4" s="77"/>
      <c r="AC4" s="77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57"/>
      <c r="BA4" s="71"/>
      <c r="BF4" s="78" t="s">
        <v>117</v>
      </c>
      <c r="BG4" s="79" t="s">
        <v>118</v>
      </c>
      <c r="BH4" s="64"/>
      <c r="BI4" s="64"/>
      <c r="BJ4" s="64"/>
      <c r="BL4" s="547"/>
      <c r="BM4" s="547"/>
      <c r="BN4" s="548"/>
      <c r="BO4" s="547"/>
      <c r="BP4" s="547"/>
      <c r="BQ4" s="550"/>
    </row>
    <row r="5" spans="1:69" ht="17.850000000000001" customHeight="1">
      <c r="A5" s="56"/>
      <c r="B5" s="80" t="s">
        <v>119</v>
      </c>
      <c r="F5" s="53"/>
      <c r="G5" s="53"/>
      <c r="H5" s="53"/>
      <c r="I5" s="53"/>
      <c r="J5" s="53"/>
      <c r="K5" s="53"/>
      <c r="O5" s="81"/>
      <c r="P5" s="53"/>
      <c r="Q5" s="77"/>
      <c r="R5" s="68" t="s">
        <v>120</v>
      </c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7" t="s">
        <v>121</v>
      </c>
      <c r="AY5" s="53" t="s">
        <v>122</v>
      </c>
      <c r="BA5" s="71"/>
      <c r="BF5" s="551" t="s">
        <v>123</v>
      </c>
      <c r="BG5" s="553" t="s">
        <v>124</v>
      </c>
      <c r="BH5" s="555" t="s">
        <v>125</v>
      </c>
      <c r="BI5" s="557" t="s">
        <v>126</v>
      </c>
      <c r="BJ5" s="559" t="s">
        <v>127</v>
      </c>
      <c r="BL5" s="65">
        <v>1</v>
      </c>
      <c r="BM5" s="65" t="str">
        <f t="shared" ref="BM5:BM10" si="0">"018" &amp; RIGHT(BO5,2)</f>
        <v>01821</v>
      </c>
      <c r="BN5" s="82" t="s">
        <v>128</v>
      </c>
      <c r="BO5" s="65">
        <v>2021</v>
      </c>
      <c r="BP5" s="65" t="s">
        <v>129</v>
      </c>
      <c r="BQ5" s="65" t="str">
        <f t="shared" ref="BQ5:BQ10" si="1">BM5&amp;"-"</f>
        <v>01821-</v>
      </c>
    </row>
    <row r="6" spans="1:69" ht="17.850000000000001" customHeight="1">
      <c r="A6" s="56"/>
      <c r="B6" s="80" t="s">
        <v>130</v>
      </c>
      <c r="C6" s="68"/>
      <c r="D6" s="76"/>
      <c r="E6" s="56"/>
      <c r="F6" s="56"/>
      <c r="G6" s="68"/>
      <c r="H6" s="77"/>
      <c r="I6" s="53"/>
      <c r="J6" s="77"/>
      <c r="K6" s="77"/>
      <c r="L6" s="77"/>
      <c r="M6" s="77"/>
      <c r="N6" s="69"/>
      <c r="O6" s="83"/>
      <c r="P6" s="53"/>
      <c r="Q6" s="69" t="s">
        <v>131</v>
      </c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57" t="s">
        <v>132</v>
      </c>
      <c r="AX6" s="53" t="s">
        <v>133</v>
      </c>
      <c r="AY6" s="53" t="s">
        <v>134</v>
      </c>
      <c r="AZ6" s="53" t="s">
        <v>135</v>
      </c>
      <c r="BA6" s="71"/>
      <c r="BF6" s="552"/>
      <c r="BG6" s="554"/>
      <c r="BH6" s="556"/>
      <c r="BI6" s="558"/>
      <c r="BJ6" s="560"/>
      <c r="BL6" s="65">
        <v>2</v>
      </c>
      <c r="BM6" s="65" t="str">
        <f t="shared" si="0"/>
        <v>01820</v>
      </c>
      <c r="BN6" s="84" t="s">
        <v>136</v>
      </c>
      <c r="BO6" s="65">
        <v>2020</v>
      </c>
      <c r="BP6" s="65" t="s">
        <v>137</v>
      </c>
      <c r="BQ6" s="85" t="str">
        <f t="shared" si="1"/>
        <v>01820-</v>
      </c>
    </row>
    <row r="7" spans="1:69" ht="17.850000000000001" customHeight="1">
      <c r="A7" s="56"/>
      <c r="B7" s="80" t="s">
        <v>138</v>
      </c>
      <c r="C7" s="68"/>
      <c r="D7" s="56"/>
      <c r="E7" s="56"/>
      <c r="F7" s="56"/>
      <c r="G7" s="56"/>
      <c r="H7" s="77"/>
      <c r="I7" s="77"/>
      <c r="J7" s="77"/>
      <c r="K7" s="77"/>
      <c r="L7" s="77"/>
      <c r="M7" s="77"/>
      <c r="N7" s="68"/>
      <c r="O7" s="83"/>
      <c r="P7" s="77"/>
      <c r="Q7" s="53"/>
      <c r="R7" s="76" t="s">
        <v>139</v>
      </c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57" t="s">
        <v>140</v>
      </c>
      <c r="AX7" s="53" t="s">
        <v>141</v>
      </c>
      <c r="AY7" s="53" t="s">
        <v>142</v>
      </c>
      <c r="AZ7" s="53" t="s">
        <v>143</v>
      </c>
      <c r="BA7" s="71"/>
      <c r="BF7" s="552"/>
      <c r="BG7" s="554"/>
      <c r="BH7" s="556"/>
      <c r="BI7" s="558"/>
      <c r="BJ7" s="560"/>
      <c r="BL7" s="65">
        <v>3</v>
      </c>
      <c r="BM7" s="65" t="str">
        <f t="shared" si="0"/>
        <v>01819</v>
      </c>
      <c r="BN7" s="86" t="s">
        <v>144</v>
      </c>
      <c r="BO7" s="65">
        <v>2019</v>
      </c>
      <c r="BP7" s="65" t="s">
        <v>145</v>
      </c>
      <c r="BQ7" s="87" t="str">
        <f t="shared" si="1"/>
        <v>01819-</v>
      </c>
    </row>
    <row r="8" spans="1:69" ht="17.850000000000001" customHeight="1" thickBot="1">
      <c r="A8" s="56"/>
      <c r="B8" s="88" t="s">
        <v>146</v>
      </c>
      <c r="C8" s="89"/>
      <c r="D8" s="90"/>
      <c r="E8" s="90"/>
      <c r="F8" s="90"/>
      <c r="G8" s="90"/>
      <c r="H8" s="91"/>
      <c r="I8" s="91"/>
      <c r="J8" s="91"/>
      <c r="K8" s="91"/>
      <c r="L8" s="91"/>
      <c r="M8" s="91"/>
      <c r="N8" s="89"/>
      <c r="O8" s="92"/>
      <c r="P8" s="77"/>
      <c r="Q8" s="69" t="s">
        <v>147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V8" s="68"/>
      <c r="AW8" s="57" t="s">
        <v>148</v>
      </c>
      <c r="AX8" s="53" t="s">
        <v>149</v>
      </c>
      <c r="AY8" s="53" t="s">
        <v>150</v>
      </c>
      <c r="AZ8" s="53" t="s">
        <v>151</v>
      </c>
      <c r="BA8" s="71"/>
      <c r="BF8" s="93" t="s">
        <v>152</v>
      </c>
      <c r="BG8" s="94" t="s">
        <v>153</v>
      </c>
      <c r="BH8" s="95" t="s">
        <v>154</v>
      </c>
      <c r="BI8" s="96" t="s">
        <v>155</v>
      </c>
      <c r="BJ8" s="97" t="s">
        <v>156</v>
      </c>
      <c r="BL8" s="65">
        <v>4</v>
      </c>
      <c r="BM8" s="65" t="str">
        <f t="shared" si="0"/>
        <v>01818</v>
      </c>
      <c r="BN8" s="98" t="s">
        <v>157</v>
      </c>
      <c r="BO8" s="65">
        <v>2018</v>
      </c>
      <c r="BP8" s="65" t="s">
        <v>158</v>
      </c>
      <c r="BQ8" s="87" t="str">
        <f t="shared" si="1"/>
        <v>01818-</v>
      </c>
    </row>
    <row r="9" spans="1:69" ht="19.5" thickBot="1">
      <c r="A9" s="99"/>
      <c r="B9" s="100"/>
      <c r="C9" s="100"/>
      <c r="D9" s="99"/>
      <c r="E9" s="99"/>
      <c r="F9" s="99"/>
      <c r="G9" s="99"/>
      <c r="H9" s="101"/>
      <c r="I9" s="101"/>
      <c r="J9" s="101"/>
      <c r="K9" s="101"/>
      <c r="L9" s="101"/>
      <c r="M9" s="101"/>
      <c r="N9" s="100"/>
      <c r="O9" s="102"/>
      <c r="P9" s="101"/>
      <c r="Q9" s="587" t="s">
        <v>159</v>
      </c>
      <c r="R9" s="566"/>
      <c r="S9" s="566"/>
      <c r="T9" s="566"/>
      <c r="U9" s="566"/>
      <c r="V9" s="566" t="s">
        <v>160</v>
      </c>
      <c r="W9" s="566"/>
      <c r="X9" s="563" t="s">
        <v>161</v>
      </c>
      <c r="Y9" s="564"/>
      <c r="Z9" s="564"/>
      <c r="AA9" s="564"/>
      <c r="AB9" s="565"/>
      <c r="AC9" s="566" t="s">
        <v>162</v>
      </c>
      <c r="AD9" s="566"/>
      <c r="AE9" s="566" t="s">
        <v>163</v>
      </c>
      <c r="AF9" s="566"/>
      <c r="AG9" s="566"/>
      <c r="AH9" s="566"/>
      <c r="AI9" s="566"/>
      <c r="AJ9" s="566" t="s">
        <v>164</v>
      </c>
      <c r="AK9" s="566"/>
      <c r="AL9" s="566" t="s">
        <v>165</v>
      </c>
      <c r="AM9" s="566"/>
      <c r="AN9" s="566"/>
      <c r="AO9" s="566"/>
      <c r="AP9" s="590"/>
      <c r="AQ9" s="101"/>
      <c r="AR9" s="101"/>
      <c r="AS9" s="101"/>
      <c r="AT9" s="101"/>
      <c r="AU9" s="77"/>
      <c r="AV9" s="68"/>
      <c r="AW9" s="591" t="s">
        <v>166</v>
      </c>
      <c r="AX9" s="592"/>
      <c r="AY9" s="592"/>
      <c r="AZ9" s="592"/>
      <c r="BA9" s="592"/>
      <c r="BB9" s="592"/>
      <c r="BC9" s="103"/>
      <c r="BF9" s="104" t="s">
        <v>167</v>
      </c>
      <c r="BG9" s="105" t="s">
        <v>168</v>
      </c>
      <c r="BH9" s="106" t="s">
        <v>169</v>
      </c>
      <c r="BI9" s="107" t="s">
        <v>170</v>
      </c>
      <c r="BJ9" s="108" t="s">
        <v>171</v>
      </c>
      <c r="BL9" s="65">
        <v>5</v>
      </c>
      <c r="BM9" s="65" t="str">
        <f t="shared" si="0"/>
        <v>01817</v>
      </c>
      <c r="BN9" s="109" t="s">
        <v>172</v>
      </c>
      <c r="BO9" s="65">
        <v>2017</v>
      </c>
      <c r="BP9" s="65" t="s">
        <v>173</v>
      </c>
      <c r="BQ9" s="87" t="str">
        <f t="shared" si="1"/>
        <v>01817-</v>
      </c>
    </row>
    <row r="10" spans="1:69" ht="19.5" customHeight="1" thickTop="1">
      <c r="A10" s="110"/>
      <c r="F10" s="53"/>
      <c r="G10" s="53"/>
      <c r="H10" s="53"/>
      <c r="I10" s="53"/>
      <c r="J10" s="53"/>
      <c r="K10" s="53"/>
      <c r="O10" s="53"/>
      <c r="P10" s="53"/>
      <c r="Q10" s="588"/>
      <c r="R10" s="561"/>
      <c r="S10" s="561"/>
      <c r="T10" s="561"/>
      <c r="U10" s="561"/>
      <c r="V10" s="561"/>
      <c r="W10" s="561"/>
      <c r="X10" s="561" t="s">
        <v>174</v>
      </c>
      <c r="Y10" s="561"/>
      <c r="Z10" s="561"/>
      <c r="AA10" s="561"/>
      <c r="AB10" s="561"/>
      <c r="AC10" s="561"/>
      <c r="AD10" s="561"/>
      <c r="AE10" s="561" t="s">
        <v>175</v>
      </c>
      <c r="AF10" s="561"/>
      <c r="AG10" s="561"/>
      <c r="AH10" s="561"/>
      <c r="AI10" s="561"/>
      <c r="AJ10" s="561"/>
      <c r="AK10" s="561"/>
      <c r="AL10" s="561" t="s">
        <v>176</v>
      </c>
      <c r="AM10" s="561"/>
      <c r="AN10" s="561"/>
      <c r="AO10" s="561"/>
      <c r="AP10" s="562"/>
      <c r="AQ10" s="111"/>
      <c r="AR10" s="77"/>
      <c r="AS10" s="77"/>
      <c r="AT10" s="77"/>
      <c r="AU10" s="77"/>
      <c r="AW10" s="591"/>
      <c r="AX10" s="592"/>
      <c r="AY10" s="592"/>
      <c r="AZ10" s="592"/>
      <c r="BA10" s="592"/>
      <c r="BB10" s="592"/>
      <c r="BC10" s="103"/>
      <c r="BF10" s="585" t="s">
        <v>177</v>
      </c>
      <c r="BG10" s="568" t="s">
        <v>178</v>
      </c>
      <c r="BH10" s="570" t="s">
        <v>179</v>
      </c>
      <c r="BI10" s="572" t="s">
        <v>180</v>
      </c>
      <c r="BJ10" s="574" t="s">
        <v>181</v>
      </c>
      <c r="BL10" s="65">
        <v>6</v>
      </c>
      <c r="BM10" s="65" t="str">
        <f t="shared" si="0"/>
        <v>01816</v>
      </c>
      <c r="BN10" s="112" t="s">
        <v>182</v>
      </c>
      <c r="BO10" s="65">
        <v>2016</v>
      </c>
      <c r="BP10" s="65" t="s">
        <v>183</v>
      </c>
      <c r="BQ10" s="87" t="str">
        <f t="shared" si="1"/>
        <v>01816-</v>
      </c>
    </row>
    <row r="11" spans="1:69" ht="17.850000000000001" customHeight="1" thickBot="1">
      <c r="A11" s="113" t="s">
        <v>184</v>
      </c>
      <c r="F11" s="53"/>
      <c r="G11" s="53"/>
      <c r="H11" s="53"/>
      <c r="I11" s="53"/>
      <c r="J11" s="53"/>
      <c r="K11" s="53"/>
      <c r="L11" s="53" t="s">
        <v>185</v>
      </c>
      <c r="N11" s="63"/>
      <c r="O11" s="53"/>
      <c r="P11" s="53"/>
      <c r="Q11" s="589"/>
      <c r="R11" s="567"/>
      <c r="S11" s="567"/>
      <c r="T11" s="567"/>
      <c r="U11" s="567"/>
      <c r="V11" s="567"/>
      <c r="W11" s="567"/>
      <c r="X11" s="567" t="s">
        <v>186</v>
      </c>
      <c r="Y11" s="567"/>
      <c r="Z11" s="567"/>
      <c r="AA11" s="567"/>
      <c r="AB11" s="567"/>
      <c r="AC11" s="567"/>
      <c r="AD11" s="567"/>
      <c r="AE11" s="567" t="s">
        <v>187</v>
      </c>
      <c r="AF11" s="567"/>
      <c r="AG11" s="567"/>
      <c r="AH11" s="567"/>
      <c r="AI11" s="567"/>
      <c r="AJ11" s="567"/>
      <c r="AK11" s="567"/>
      <c r="AL11" s="567" t="s">
        <v>188</v>
      </c>
      <c r="AM11" s="567"/>
      <c r="AN11" s="567"/>
      <c r="AO11" s="567"/>
      <c r="AP11" s="576"/>
      <c r="AQ11" s="114"/>
      <c r="AR11" s="77"/>
      <c r="AS11" s="77"/>
      <c r="AT11" s="77"/>
      <c r="AU11" s="77"/>
      <c r="AW11" s="591"/>
      <c r="AX11" s="592"/>
      <c r="AY11" s="592"/>
      <c r="AZ11" s="592"/>
      <c r="BA11" s="592"/>
      <c r="BB11" s="592"/>
      <c r="BC11" s="103"/>
      <c r="BF11" s="586"/>
      <c r="BG11" s="569"/>
      <c r="BH11" s="571"/>
      <c r="BI11" s="573"/>
      <c r="BJ11" s="575"/>
      <c r="BL11" s="115"/>
      <c r="BM11" s="115"/>
      <c r="BN11" s="115"/>
      <c r="BO11" s="115"/>
      <c r="BP11" s="116"/>
    </row>
    <row r="12" spans="1:69" ht="39.75" customHeight="1">
      <c r="A12" s="113" t="s">
        <v>189</v>
      </c>
      <c r="F12" s="53"/>
      <c r="G12" s="53"/>
      <c r="H12" s="53"/>
      <c r="I12" s="53"/>
      <c r="J12" s="53"/>
      <c r="K12" s="53"/>
      <c r="L12" s="117" t="s">
        <v>190</v>
      </c>
      <c r="M12" s="118"/>
      <c r="N12" s="119"/>
      <c r="O12" s="120"/>
      <c r="P12" s="577" t="str">
        <f ca="1">CELL("filename",'DocInfo（削除不可)'!A1)</f>
        <v>d:\GitSpace\zz2.1.新住所録更新処理\[zz2.1.1-新住所録更新.xlsm]DocInfo（削除不可)</v>
      </c>
      <c r="Q12" s="578"/>
      <c r="R12" s="578"/>
      <c r="S12" s="578"/>
      <c r="T12" s="578"/>
      <c r="U12" s="578"/>
      <c r="V12" s="578"/>
      <c r="W12" s="578"/>
      <c r="X12" s="578"/>
      <c r="Y12" s="578"/>
      <c r="Z12" s="578"/>
      <c r="AA12" s="578"/>
      <c r="AB12" s="578"/>
      <c r="AC12" s="578"/>
      <c r="AD12" s="578"/>
      <c r="AE12" s="578"/>
      <c r="AF12" s="578"/>
      <c r="AG12" s="578"/>
      <c r="AH12" s="578"/>
      <c r="AI12" s="578"/>
      <c r="AJ12" s="578"/>
      <c r="AK12" s="578"/>
      <c r="AL12" s="578"/>
      <c r="AM12" s="578"/>
      <c r="AN12" s="578"/>
      <c r="AO12" s="578"/>
      <c r="AP12" s="578"/>
      <c r="AQ12" s="578"/>
      <c r="AR12" s="578"/>
      <c r="AS12" s="578"/>
      <c r="AT12" s="578"/>
      <c r="AU12" s="578"/>
      <c r="AV12" s="578"/>
      <c r="AW12" s="579" t="s">
        <v>191</v>
      </c>
      <c r="AX12" s="580"/>
      <c r="AY12" s="580"/>
      <c r="AZ12" s="581"/>
      <c r="BA12" s="122" t="s">
        <v>192</v>
      </c>
      <c r="BB12" s="123" t="s">
        <v>193</v>
      </c>
      <c r="BF12" s="586"/>
      <c r="BG12" s="569"/>
      <c r="BH12" s="571"/>
      <c r="BI12" s="573"/>
      <c r="BJ12" s="575"/>
      <c r="BL12" s="124"/>
      <c r="BM12" s="124"/>
      <c r="BN12" s="125"/>
      <c r="BO12" s="124"/>
      <c r="BP12" s="126"/>
    </row>
    <row r="13" spans="1:69" ht="17.850000000000001" customHeight="1" thickBot="1">
      <c r="A13" s="53" t="s">
        <v>194</v>
      </c>
      <c r="F13" s="53"/>
      <c r="G13" s="53"/>
      <c r="H13" s="53"/>
      <c r="I13" s="53"/>
      <c r="J13" s="53"/>
      <c r="K13" s="53"/>
      <c r="N13" s="63"/>
      <c r="O13" s="53"/>
      <c r="P13" s="53">
        <f ca="1">FIND("[",P12,1)</f>
        <v>28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W13" s="582"/>
      <c r="AX13" s="583"/>
      <c r="AY13" s="583"/>
      <c r="AZ13" s="584"/>
      <c r="BA13" s="127">
        <v>0</v>
      </c>
      <c r="BB13" s="128" t="s">
        <v>195</v>
      </c>
      <c r="BF13" s="129" t="s">
        <v>196</v>
      </c>
      <c r="BG13" s="130" t="s">
        <v>197</v>
      </c>
      <c r="BH13" s="131" t="s">
        <v>182</v>
      </c>
      <c r="BI13" s="132" t="s">
        <v>172</v>
      </c>
      <c r="BJ13" s="133" t="s">
        <v>157</v>
      </c>
      <c r="BL13" s="124"/>
      <c r="BM13" s="124"/>
      <c r="BN13" s="124"/>
      <c r="BO13" s="124"/>
      <c r="BP13" s="126"/>
    </row>
    <row r="14" spans="1:69" ht="17.850000000000001" customHeight="1" thickBot="1">
      <c r="A14" s="53" t="s">
        <v>198</v>
      </c>
      <c r="F14" s="53"/>
      <c r="G14" s="53"/>
      <c r="H14" s="53"/>
      <c r="I14" s="53"/>
      <c r="J14" s="53"/>
      <c r="K14" s="53"/>
      <c r="N14" s="63"/>
      <c r="O14" s="53"/>
      <c r="P14" s="134">
        <f ca="1">FIND("]",P12,1)</f>
        <v>48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W14" s="593">
        <v>44197</v>
      </c>
      <c r="AX14" s="594"/>
      <c r="AY14" s="595"/>
      <c r="AZ14" s="135" t="s">
        <v>199</v>
      </c>
      <c r="BA14" s="136">
        <v>1</v>
      </c>
      <c r="BB14" s="128" t="s">
        <v>200</v>
      </c>
      <c r="BF14" s="137" t="s">
        <v>201</v>
      </c>
      <c r="BG14" s="138" t="s">
        <v>202</v>
      </c>
      <c r="BH14" s="139" t="s">
        <v>203</v>
      </c>
      <c r="BI14" s="140" t="s">
        <v>204</v>
      </c>
      <c r="BJ14" s="141" t="s">
        <v>205</v>
      </c>
      <c r="BL14" s="124"/>
      <c r="BM14" s="124"/>
      <c r="BN14" s="124"/>
      <c r="BO14" s="124"/>
      <c r="BP14" s="126"/>
    </row>
    <row r="15" spans="1:69" ht="34.5" customHeight="1">
      <c r="A15" s="53" t="s">
        <v>206</v>
      </c>
      <c r="F15" s="53"/>
      <c r="G15" s="53"/>
      <c r="H15" s="53"/>
      <c r="I15" s="53"/>
      <c r="J15" s="53"/>
      <c r="K15" s="53"/>
      <c r="L15" s="142" t="s">
        <v>207</v>
      </c>
      <c r="M15" s="118"/>
      <c r="N15" s="118"/>
      <c r="O15" s="120"/>
      <c r="P15" s="577" t="str">
        <f ca="1">LEFT(P12,P13-1)&amp;MID(P12,P13+1,P14-P13-1)</f>
        <v>d:\GitSpace\zz2.1.新住所録更新処理\zz2.1.1-新住所録更新.xlsm</v>
      </c>
      <c r="Q15" s="578"/>
      <c r="R15" s="578"/>
      <c r="S15" s="578"/>
      <c r="T15" s="578"/>
      <c r="U15" s="578"/>
      <c r="V15" s="578"/>
      <c r="W15" s="578"/>
      <c r="X15" s="578"/>
      <c r="Y15" s="578"/>
      <c r="Z15" s="578"/>
      <c r="AA15" s="578"/>
      <c r="AB15" s="578"/>
      <c r="AC15" s="578"/>
      <c r="AD15" s="578"/>
      <c r="AE15" s="578"/>
      <c r="AF15" s="578"/>
      <c r="AG15" s="578"/>
      <c r="AH15" s="578"/>
      <c r="AI15" s="578"/>
      <c r="AJ15" s="578"/>
      <c r="AK15" s="578"/>
      <c r="AL15" s="578"/>
      <c r="AM15" s="578"/>
      <c r="AN15" s="578"/>
      <c r="AO15" s="578"/>
      <c r="AP15" s="578"/>
      <c r="AQ15" s="578"/>
      <c r="AR15" s="578"/>
      <c r="AS15" s="578"/>
      <c r="AT15" s="578"/>
      <c r="AU15" s="578"/>
      <c r="AV15" s="578"/>
      <c r="AW15" s="143"/>
      <c r="AX15" s="144"/>
      <c r="AY15" s="144"/>
      <c r="AZ15" s="145" t="s">
        <v>208</v>
      </c>
      <c r="BA15" s="136">
        <v>2</v>
      </c>
      <c r="BB15" s="128" t="s">
        <v>209</v>
      </c>
      <c r="BF15" s="596" t="s">
        <v>210</v>
      </c>
      <c r="BG15" s="598" t="s">
        <v>211</v>
      </c>
      <c r="BH15" s="601" t="s">
        <v>212</v>
      </c>
      <c r="BI15" s="615" t="s">
        <v>213</v>
      </c>
      <c r="BJ15" s="604" t="s">
        <v>214</v>
      </c>
    </row>
    <row r="16" spans="1:69" ht="17.850000000000001" customHeight="1">
      <c r="A16" s="53" t="s">
        <v>215</v>
      </c>
      <c r="F16" s="53"/>
      <c r="G16" s="53"/>
      <c r="H16" s="53"/>
      <c r="I16" s="53"/>
      <c r="J16" s="53"/>
      <c r="K16" s="53"/>
      <c r="L16" s="147" t="s">
        <v>216</v>
      </c>
      <c r="M16" s="148"/>
      <c r="N16" s="148"/>
      <c r="O16" s="149"/>
      <c r="P16" s="53" t="str">
        <f ca="1">LEFT(P15,FIND("&gt;",SUBSTITUTE(P15,"\","&gt;",LEN(P15)-LEN(SUBSTITUTE(P15,"\",""))),1)-1)</f>
        <v>d:\GitSpace\zz2.1.新住所録更新処理</v>
      </c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W16" s="150"/>
      <c r="AX16" s="151"/>
      <c r="AY16" s="151"/>
      <c r="AZ16" s="145"/>
      <c r="BA16" s="136">
        <v>3</v>
      </c>
      <c r="BB16" s="128" t="s">
        <v>217</v>
      </c>
      <c r="BF16" s="597"/>
      <c r="BG16" s="599"/>
      <c r="BH16" s="602"/>
      <c r="BI16" s="616"/>
      <c r="BJ16" s="605"/>
    </row>
    <row r="17" spans="1:62" ht="17.850000000000001" customHeight="1">
      <c r="A17" s="53" t="s">
        <v>218</v>
      </c>
      <c r="F17" s="53"/>
      <c r="G17" s="53"/>
      <c r="H17" s="53"/>
      <c r="I17" s="53"/>
      <c r="J17" s="53"/>
      <c r="K17" s="152"/>
      <c r="L17" s="606" t="s">
        <v>219</v>
      </c>
      <c r="M17" s="607"/>
      <c r="N17" s="607"/>
      <c r="O17" s="608"/>
      <c r="P17" s="53" t="str">
        <f ca="1">pathName&amp;"\"</f>
        <v>d:\GitSpace\zz2.1.新住所録更新処理\</v>
      </c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W17" s="150"/>
      <c r="AX17" s="151"/>
      <c r="AY17" s="151"/>
      <c r="AZ17" s="145"/>
      <c r="BA17" s="136">
        <v>4</v>
      </c>
      <c r="BB17" s="128" t="s">
        <v>220</v>
      </c>
      <c r="BC17" s="153"/>
      <c r="BD17" s="153"/>
      <c r="BE17" s="153"/>
      <c r="BF17" s="597"/>
      <c r="BG17" s="600"/>
      <c r="BH17" s="602"/>
      <c r="BI17" s="616"/>
      <c r="BJ17" s="605"/>
    </row>
    <row r="18" spans="1:62" ht="17.850000000000001" customHeight="1">
      <c r="A18" s="53" t="s">
        <v>221</v>
      </c>
      <c r="F18" s="53"/>
      <c r="G18" s="53"/>
      <c r="H18" s="53"/>
      <c r="I18" s="53"/>
      <c r="J18" s="53"/>
      <c r="K18" s="53"/>
      <c r="O18" s="53"/>
      <c r="P18" s="53">
        <f ca="1">P13</f>
        <v>28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W18" s="150"/>
      <c r="AX18" s="151"/>
      <c r="AY18" s="151"/>
      <c r="AZ18" s="145"/>
      <c r="BA18" s="136">
        <v>5</v>
      </c>
      <c r="BB18" s="128" t="s">
        <v>222</v>
      </c>
      <c r="BC18" s="153"/>
      <c r="BD18" s="153"/>
      <c r="BE18" s="153"/>
      <c r="BF18" s="154" t="s">
        <v>144</v>
      </c>
      <c r="BG18" s="155" t="s">
        <v>136</v>
      </c>
      <c r="BH18" s="156" t="s">
        <v>128</v>
      </c>
      <c r="BI18" s="157" t="s">
        <v>223</v>
      </c>
      <c r="BJ18" s="158" t="s">
        <v>224</v>
      </c>
    </row>
    <row r="19" spans="1:62" ht="17.850000000000001" customHeight="1" thickBot="1">
      <c r="A19" s="53" t="s">
        <v>225</v>
      </c>
      <c r="F19" s="53"/>
      <c r="G19" s="53"/>
      <c r="H19" s="53"/>
      <c r="I19" s="53"/>
      <c r="J19" s="53"/>
      <c r="K19" s="53"/>
      <c r="O19" s="53"/>
      <c r="P19" s="159">
        <f ca="1">P14</f>
        <v>48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W19" s="150"/>
      <c r="AX19" s="151"/>
      <c r="AY19" s="151"/>
      <c r="AZ19" s="145"/>
      <c r="BA19" s="136">
        <v>6</v>
      </c>
      <c r="BB19" s="128" t="s">
        <v>226</v>
      </c>
      <c r="BC19" s="153"/>
      <c r="BF19" s="160" t="s">
        <v>227</v>
      </c>
      <c r="BG19" s="161" t="s">
        <v>228</v>
      </c>
      <c r="BH19" s="162" t="s">
        <v>229</v>
      </c>
      <c r="BI19" s="163" t="s">
        <v>230</v>
      </c>
      <c r="BJ19" s="164" t="s">
        <v>231</v>
      </c>
    </row>
    <row r="20" spans="1:62" ht="39.75" customHeight="1">
      <c r="A20" s="53" t="s">
        <v>232</v>
      </c>
      <c r="F20" s="53"/>
      <c r="G20" s="53"/>
      <c r="H20" s="53"/>
      <c r="I20" s="53"/>
      <c r="J20" s="53"/>
      <c r="K20" s="53"/>
      <c r="L20" s="165" t="s">
        <v>233</v>
      </c>
      <c r="M20" s="118"/>
      <c r="N20" s="118"/>
      <c r="O20" s="120"/>
      <c r="P20" s="53" t="str">
        <f ca="1">MID(P12,P18+1,P19-P18-1)</f>
        <v>zz2.1.1-新住所録更新.xlsm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W20" s="150"/>
      <c r="AX20" s="151"/>
      <c r="AY20" s="151"/>
      <c r="AZ20" s="145"/>
      <c r="BA20" s="136">
        <v>7</v>
      </c>
      <c r="BB20" s="128" t="s">
        <v>234</v>
      </c>
      <c r="BF20" s="609" t="s">
        <v>235</v>
      </c>
      <c r="BG20" s="612"/>
      <c r="BH20" s="612"/>
      <c r="BI20" s="612"/>
      <c r="BJ20" s="612"/>
    </row>
    <row r="21" spans="1:62" ht="17.850000000000001" customHeight="1">
      <c r="A21" s="53" t="s">
        <v>236</v>
      </c>
      <c r="F21" s="53"/>
      <c r="G21" s="53"/>
      <c r="H21" s="53"/>
      <c r="I21" s="53"/>
      <c r="J21" s="53"/>
      <c r="K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W21" s="150"/>
      <c r="AX21" s="151"/>
      <c r="AY21" s="151"/>
      <c r="AZ21" s="145"/>
      <c r="BA21" s="136">
        <v>8</v>
      </c>
      <c r="BB21" s="128" t="s">
        <v>237</v>
      </c>
      <c r="BF21" s="610"/>
      <c r="BG21" s="613"/>
      <c r="BH21" s="613"/>
      <c r="BI21" s="613"/>
      <c r="BJ21" s="613"/>
    </row>
    <row r="22" spans="1:62" ht="17.850000000000001" customHeight="1">
      <c r="A22" s="53" t="s">
        <v>238</v>
      </c>
      <c r="F22" s="53"/>
      <c r="G22" s="53"/>
      <c r="H22" s="53"/>
      <c r="I22" s="53"/>
      <c r="J22" s="53"/>
      <c r="K22" s="53"/>
      <c r="O22" s="53"/>
      <c r="P22" s="53">
        <v>1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W22" s="150"/>
      <c r="AX22" s="151"/>
      <c r="AY22" s="151"/>
      <c r="AZ22" s="145"/>
      <c r="BA22" s="136">
        <v>9</v>
      </c>
      <c r="BB22" s="128" t="s">
        <v>239</v>
      </c>
      <c r="BF22" s="611"/>
      <c r="BG22" s="614"/>
      <c r="BH22" s="614"/>
      <c r="BI22" s="614"/>
      <c r="BJ22" s="614"/>
    </row>
    <row r="23" spans="1:62" ht="17.850000000000001" customHeight="1">
      <c r="A23" s="53" t="s">
        <v>240</v>
      </c>
      <c r="F23" s="53"/>
      <c r="G23" s="53"/>
      <c r="H23" s="53"/>
      <c r="I23" s="53"/>
      <c r="J23" s="53"/>
      <c r="K23" s="53"/>
      <c r="O23" s="53"/>
      <c r="P23" s="53">
        <f ca="1">FIND("-",P20,1)</f>
        <v>8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D23" s="166"/>
      <c r="AE23" s="166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6"/>
      <c r="AS23" s="166"/>
      <c r="AT23" s="166"/>
      <c r="AW23" s="150"/>
      <c r="AX23" s="151"/>
      <c r="AY23" s="151"/>
      <c r="AZ23" s="145"/>
      <c r="BA23" s="136">
        <v>10</v>
      </c>
      <c r="BB23" s="128" t="s">
        <v>241</v>
      </c>
      <c r="BF23" s="168" t="s">
        <v>242</v>
      </c>
      <c r="BG23" s="65"/>
      <c r="BH23" s="65"/>
      <c r="BI23" s="65"/>
      <c r="BJ23" s="65"/>
    </row>
    <row r="24" spans="1:62" ht="17.850000000000001" customHeight="1">
      <c r="A24" s="53" t="s">
        <v>243</v>
      </c>
      <c r="F24" s="53"/>
      <c r="G24" s="53"/>
      <c r="H24" s="53"/>
      <c r="I24" s="53"/>
      <c r="J24" s="53"/>
      <c r="K24" s="53"/>
      <c r="L24" s="165" t="s">
        <v>244</v>
      </c>
      <c r="M24" s="118"/>
      <c r="N24" s="118"/>
      <c r="O24" s="120"/>
      <c r="P24" s="53" t="str">
        <f ca="1">MID($P$20,P22,P23-1)</f>
        <v>zz2.1.1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D24" s="167" t="s">
        <v>245</v>
      </c>
      <c r="AE24" s="166"/>
      <c r="AF24" s="166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6"/>
      <c r="AS24" s="166"/>
      <c r="AT24" s="166"/>
      <c r="AW24" s="169"/>
      <c r="AX24" s="170"/>
      <c r="AY24" s="170"/>
      <c r="AZ24" s="171"/>
      <c r="BA24" s="136">
        <v>11</v>
      </c>
      <c r="BB24" s="128" t="s">
        <v>246</v>
      </c>
      <c r="BF24" s="172" t="s">
        <v>247</v>
      </c>
      <c r="BG24" s="65"/>
      <c r="BH24" s="65"/>
      <c r="BI24" s="65"/>
      <c r="BJ24" s="65"/>
    </row>
    <row r="25" spans="1:62" ht="17.850000000000001" customHeight="1">
      <c r="A25" s="53" t="s">
        <v>248</v>
      </c>
      <c r="F25" s="53"/>
      <c r="G25" s="53"/>
      <c r="H25" s="53"/>
      <c r="I25" s="53"/>
      <c r="J25" s="53"/>
      <c r="K25" s="53"/>
      <c r="L25" s="165"/>
      <c r="M25" s="118"/>
      <c r="N25" s="118"/>
      <c r="O25" s="120"/>
      <c r="P25" s="53">
        <v>1</v>
      </c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D25" s="166"/>
      <c r="AE25" s="166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6"/>
      <c r="AS25" s="166"/>
      <c r="AT25" s="166"/>
      <c r="AW25" s="57"/>
      <c r="BG25" s="173"/>
      <c r="BH25" s="173"/>
      <c r="BI25" s="173"/>
      <c r="BJ25" s="173"/>
    </row>
    <row r="26" spans="1:62" ht="17.850000000000001" customHeight="1">
      <c r="A26" s="53" t="s">
        <v>249</v>
      </c>
      <c r="F26" s="53"/>
      <c r="G26" s="53"/>
      <c r="H26" s="53"/>
      <c r="I26" s="53"/>
      <c r="J26" s="53"/>
      <c r="K26" s="53"/>
      <c r="L26" s="165"/>
      <c r="M26" s="118"/>
      <c r="N26" s="118"/>
      <c r="O26" s="120"/>
      <c r="P26" s="53">
        <f ca="1">P23</f>
        <v>8</v>
      </c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D26" s="166"/>
      <c r="AE26" s="166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6"/>
      <c r="AS26" s="166"/>
      <c r="AT26" s="166"/>
      <c r="AW26" s="57"/>
      <c r="BF26" s="617" t="s">
        <v>250</v>
      </c>
      <c r="BG26" s="617"/>
      <c r="BH26" s="617"/>
      <c r="BI26" s="618" t="s">
        <v>251</v>
      </c>
      <c r="BJ26" s="619"/>
    </row>
    <row r="27" spans="1:62" ht="17.850000000000001" customHeight="1">
      <c r="A27" s="53" t="s">
        <v>252</v>
      </c>
      <c r="F27" s="53"/>
      <c r="G27" s="53"/>
      <c r="H27" s="53"/>
      <c r="I27" s="53"/>
      <c r="J27" s="53"/>
      <c r="K27" s="53"/>
      <c r="L27" s="165" t="s">
        <v>253</v>
      </c>
      <c r="M27" s="118"/>
      <c r="N27" s="118"/>
      <c r="O27" s="120"/>
      <c r="P27" s="53" t="str">
        <f ca="1">docShort</f>
        <v>zz2.1.1</v>
      </c>
      <c r="R27" s="53" t="s">
        <v>254</v>
      </c>
      <c r="S27" s="53"/>
      <c r="T27" s="53"/>
      <c r="U27" s="53"/>
      <c r="V27" s="53"/>
      <c r="W27" s="53"/>
      <c r="X27" s="53"/>
      <c r="Y27" s="53"/>
      <c r="Z27" s="53"/>
      <c r="AA27" s="53"/>
      <c r="AB27" s="53"/>
      <c r="AD27" s="174" t="s">
        <v>255</v>
      </c>
      <c r="AE27" s="166"/>
      <c r="AF27" s="166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6"/>
      <c r="AS27" s="166"/>
      <c r="AT27" s="166"/>
      <c r="AW27" s="57" t="s">
        <v>256</v>
      </c>
      <c r="BF27" s="617"/>
      <c r="BG27" s="617"/>
      <c r="BH27" s="617"/>
      <c r="BI27" s="619"/>
      <c r="BJ27" s="619"/>
    </row>
    <row r="28" spans="1:62" ht="17.850000000000001" customHeight="1">
      <c r="A28" s="53" t="s">
        <v>257</v>
      </c>
      <c r="F28" s="53"/>
      <c r="G28" s="53"/>
      <c r="H28" s="53"/>
      <c r="I28" s="53"/>
      <c r="J28" s="53"/>
      <c r="K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D28" s="166"/>
      <c r="AE28" s="166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167"/>
      <c r="AR28" s="166"/>
      <c r="AS28" s="166"/>
      <c r="AT28" s="166"/>
      <c r="AW28" s="57" t="s">
        <v>258</v>
      </c>
      <c r="AX28" s="53" t="s">
        <v>259</v>
      </c>
      <c r="BB28" s="53" t="s">
        <v>260</v>
      </c>
      <c r="BF28" s="617"/>
      <c r="BG28" s="617"/>
      <c r="BH28" s="617"/>
      <c r="BI28" s="619"/>
      <c r="BJ28" s="619"/>
    </row>
    <row r="29" spans="1:62" ht="17.850000000000001" customHeight="1">
      <c r="A29" s="53" t="s">
        <v>261</v>
      </c>
      <c r="F29" s="53"/>
      <c r="G29" s="53"/>
      <c r="H29" s="53"/>
      <c r="I29" s="53"/>
      <c r="J29" s="53"/>
      <c r="K29" s="53"/>
      <c r="O29" s="53"/>
      <c r="P29" s="53">
        <f ca="1">P23+1</f>
        <v>9</v>
      </c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D29" s="166"/>
      <c r="AE29" s="166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7"/>
      <c r="AQ29" s="167"/>
      <c r="AR29" s="166"/>
      <c r="AS29" s="166"/>
      <c r="AT29" s="166"/>
      <c r="AW29" s="175">
        <v>1</v>
      </c>
      <c r="AX29" s="176"/>
      <c r="AY29" s="176"/>
      <c r="AZ29" s="176"/>
      <c r="BB29" s="177" t="s">
        <v>262</v>
      </c>
      <c r="BF29" s="617"/>
      <c r="BG29" s="617"/>
      <c r="BH29" s="617"/>
      <c r="BI29" s="619"/>
      <c r="BJ29" s="619"/>
    </row>
    <row r="30" spans="1:62" ht="17.850000000000001" customHeight="1">
      <c r="A30" s="53" t="s">
        <v>263</v>
      </c>
      <c r="F30" s="53"/>
      <c r="G30" s="53"/>
      <c r="H30" s="53"/>
      <c r="I30" s="53"/>
      <c r="J30" s="53"/>
      <c r="K30" s="53"/>
      <c r="O30" s="53"/>
      <c r="P30" s="53" t="e">
        <f ca="1">FIND("-",$P$20,P29)</f>
        <v>#VALUE!</v>
      </c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D30" s="178" t="s">
        <v>264</v>
      </c>
      <c r="AE30" s="166"/>
      <c r="AF30" s="166"/>
      <c r="AG30" s="167"/>
      <c r="AH30" s="167"/>
      <c r="AI30" s="167"/>
      <c r="AJ30" s="167"/>
      <c r="AK30" s="167"/>
      <c r="AL30" s="167"/>
      <c r="AM30" s="167"/>
      <c r="AN30" s="167"/>
      <c r="AO30" s="167"/>
      <c r="AP30" s="167"/>
      <c r="AQ30" s="167"/>
      <c r="AR30" s="166"/>
      <c r="AS30" s="166"/>
      <c r="AT30" s="166"/>
      <c r="AW30" s="175">
        <f>AW29+1</f>
        <v>2</v>
      </c>
      <c r="AX30" s="179"/>
      <c r="AY30" s="179"/>
      <c r="AZ30" s="179"/>
      <c r="BB30" s="177" t="s">
        <v>265</v>
      </c>
      <c r="BF30" s="617"/>
      <c r="BG30" s="617"/>
      <c r="BH30" s="617"/>
      <c r="BI30" s="619"/>
      <c r="BJ30" s="619"/>
    </row>
    <row r="31" spans="1:62" ht="17.850000000000001" customHeight="1">
      <c r="A31" s="53" t="s">
        <v>266</v>
      </c>
      <c r="F31" s="53"/>
      <c r="G31" s="53"/>
      <c r="H31" s="53"/>
      <c r="I31" s="53"/>
      <c r="J31" s="53"/>
      <c r="K31" s="53"/>
      <c r="L31" s="165" t="s">
        <v>267</v>
      </c>
      <c r="M31" s="118"/>
      <c r="N31" s="118"/>
      <c r="O31" s="120"/>
      <c r="P31" s="53" t="e">
        <f ca="1">MID($P$20,P29,P30-P29)</f>
        <v>#VALUE!</v>
      </c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D31" s="166"/>
      <c r="AE31" s="166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7"/>
      <c r="AQ31" s="167"/>
      <c r="AR31" s="166"/>
      <c r="AS31" s="166"/>
      <c r="AT31" s="166"/>
      <c r="AW31" s="175">
        <f t="shared" ref="AW31:AW40" si="2">AW30+1</f>
        <v>3</v>
      </c>
      <c r="AX31" s="180"/>
      <c r="AY31" s="180"/>
      <c r="AZ31" s="180"/>
      <c r="BB31" s="177" t="s">
        <v>268</v>
      </c>
    </row>
    <row r="32" spans="1:62" ht="17.850000000000001" customHeight="1">
      <c r="A32" s="53" t="s">
        <v>269</v>
      </c>
      <c r="F32" s="53"/>
      <c r="G32" s="53"/>
      <c r="H32" s="53"/>
      <c r="I32" s="53"/>
      <c r="J32" s="53"/>
      <c r="K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D32" s="166"/>
      <c r="AE32" s="166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7"/>
      <c r="AQ32" s="167"/>
      <c r="AR32" s="166"/>
      <c r="AS32" s="166"/>
      <c r="AT32" s="166"/>
      <c r="AW32" s="175">
        <f t="shared" si="2"/>
        <v>4</v>
      </c>
      <c r="AX32" s="181"/>
      <c r="AY32" s="181"/>
      <c r="AZ32" s="181"/>
      <c r="BB32" s="177" t="s">
        <v>270</v>
      </c>
      <c r="BF32" s="53" t="s">
        <v>271</v>
      </c>
      <c r="BG32" s="53" t="s">
        <v>272</v>
      </c>
    </row>
    <row r="33" spans="1:61" ht="17.850000000000001" customHeight="1">
      <c r="A33" s="53" t="s">
        <v>273</v>
      </c>
      <c r="F33" s="53"/>
      <c r="G33" s="53"/>
      <c r="H33" s="53"/>
      <c r="I33" s="53"/>
      <c r="J33" s="53"/>
      <c r="K33" s="53"/>
      <c r="O33" s="53"/>
      <c r="P33" s="134">
        <f ca="1">SUM(U34:U36)+1</f>
        <v>1</v>
      </c>
      <c r="Q33" s="53"/>
      <c r="R33" s="53"/>
      <c r="S33" s="53"/>
      <c r="T33" s="53"/>
      <c r="U33" s="53" t="s">
        <v>274</v>
      </c>
      <c r="V33" s="53"/>
      <c r="W33" s="53"/>
      <c r="X33" s="53"/>
      <c r="Y33" s="53"/>
      <c r="Z33" s="53"/>
      <c r="AA33" s="53"/>
      <c r="AB33" s="53"/>
      <c r="AW33" s="175">
        <f t="shared" si="2"/>
        <v>5</v>
      </c>
      <c r="AX33" s="182"/>
      <c r="AY33" s="182"/>
      <c r="AZ33" s="182"/>
      <c r="BB33" s="177" t="s">
        <v>275</v>
      </c>
      <c r="BF33" s="53" t="s">
        <v>276</v>
      </c>
      <c r="BG33" s="53" t="s">
        <v>276</v>
      </c>
      <c r="BH33" s="53" t="s">
        <v>277</v>
      </c>
    </row>
    <row r="34" spans="1:61" ht="17.850000000000001" customHeight="1">
      <c r="A34" s="53" t="s">
        <v>278</v>
      </c>
      <c r="F34" s="53"/>
      <c r="G34" s="53"/>
      <c r="H34" s="53"/>
      <c r="I34" s="53"/>
      <c r="J34" s="53"/>
      <c r="K34" s="53"/>
      <c r="O34" s="53"/>
      <c r="P34" s="78">
        <f ca="1">FIND("-",$P$20,P33)</f>
        <v>8</v>
      </c>
      <c r="Q34" s="53"/>
      <c r="R34" s="53"/>
      <c r="S34" s="53"/>
      <c r="T34" s="53"/>
      <c r="U34" s="620">
        <f ca="1">IFERROR(FIND("-α",$P$20,P29),0)</f>
        <v>0</v>
      </c>
      <c r="V34" s="620"/>
      <c r="W34" s="620"/>
      <c r="X34" s="53"/>
      <c r="Y34" s="53"/>
      <c r="Z34" s="53"/>
      <c r="AA34" s="53"/>
      <c r="AB34" s="53"/>
      <c r="AD34" s="53" t="s">
        <v>279</v>
      </c>
      <c r="AW34" s="175">
        <f t="shared" si="2"/>
        <v>6</v>
      </c>
      <c r="AX34" s="183"/>
      <c r="AY34" s="183"/>
      <c r="AZ34" s="183"/>
      <c r="BB34" s="177" t="s">
        <v>280</v>
      </c>
      <c r="BF34" s="177" t="s">
        <v>281</v>
      </c>
      <c r="BG34" s="177" t="s">
        <v>282</v>
      </c>
      <c r="BH34" s="177" t="s">
        <v>283</v>
      </c>
      <c r="BI34" s="177" t="s">
        <v>284</v>
      </c>
    </row>
    <row r="35" spans="1:61" ht="17.850000000000001" customHeight="1">
      <c r="A35" s="53" t="s">
        <v>285</v>
      </c>
      <c r="F35" s="53"/>
      <c r="G35" s="53"/>
      <c r="H35" s="53"/>
      <c r="I35" s="53"/>
      <c r="J35" s="53"/>
      <c r="K35" s="53"/>
      <c r="L35" s="165" t="s">
        <v>286</v>
      </c>
      <c r="M35" s="118"/>
      <c r="N35" s="118"/>
      <c r="O35" s="120"/>
      <c r="P35" s="53" t="e">
        <f ca="1">MID($P$20,P33+1,P34-P30-2)</f>
        <v>#VALUE!</v>
      </c>
      <c r="Q35" s="53"/>
      <c r="R35" s="53"/>
      <c r="S35" s="53"/>
      <c r="T35" s="53"/>
      <c r="U35" s="621">
        <f ca="1">IFERROR(FIND("-β",$P$20,P29),0)</f>
        <v>0</v>
      </c>
      <c r="V35" s="621"/>
      <c r="W35" s="621"/>
      <c r="X35" s="53"/>
      <c r="Y35" s="53"/>
      <c r="Z35" s="53"/>
      <c r="AA35" s="53"/>
      <c r="AB35" s="53"/>
      <c r="AW35" s="175">
        <f t="shared" si="2"/>
        <v>7</v>
      </c>
      <c r="AX35" s="184"/>
      <c r="AY35" s="184"/>
      <c r="AZ35" s="184"/>
      <c r="BB35" s="177" t="s">
        <v>287</v>
      </c>
      <c r="BF35" s="177" t="s">
        <v>288</v>
      </c>
      <c r="BG35" s="177" t="s">
        <v>289</v>
      </c>
      <c r="BH35" s="177" t="s">
        <v>290</v>
      </c>
      <c r="BI35" s="177" t="s">
        <v>291</v>
      </c>
    </row>
    <row r="36" spans="1:61" ht="17.850000000000001" customHeight="1">
      <c r="A36" s="53" t="s">
        <v>292</v>
      </c>
      <c r="F36" s="53"/>
      <c r="G36" s="53"/>
      <c r="H36" s="53"/>
      <c r="I36" s="53"/>
      <c r="J36" s="53"/>
      <c r="K36" s="53"/>
      <c r="L36" s="165" t="s">
        <v>293</v>
      </c>
      <c r="M36" s="118"/>
      <c r="N36" s="118"/>
      <c r="O36" s="120"/>
      <c r="P36" s="53" t="e">
        <f ca="1">"Ver. "&amp;P35</f>
        <v>#VALUE!</v>
      </c>
      <c r="Q36" s="53"/>
      <c r="R36" s="53"/>
      <c r="S36" s="53"/>
      <c r="T36" s="53"/>
      <c r="U36" s="622">
        <f ca="1">IFERROR(FIND("-v",$P$20,P29),0)</f>
        <v>0</v>
      </c>
      <c r="V36" s="622"/>
      <c r="W36" s="622"/>
      <c r="X36" s="53"/>
      <c r="Y36" s="53"/>
      <c r="Z36" s="53"/>
      <c r="AA36" s="53"/>
      <c r="AB36" s="53"/>
      <c r="AW36" s="175">
        <f t="shared" si="2"/>
        <v>8</v>
      </c>
      <c r="AX36" s="185"/>
      <c r="AY36" s="185"/>
      <c r="AZ36" s="185"/>
      <c r="BB36" s="177" t="s">
        <v>294</v>
      </c>
      <c r="BF36" s="177" t="s">
        <v>295</v>
      </c>
      <c r="BG36" s="177" t="s">
        <v>296</v>
      </c>
      <c r="BH36" s="177" t="s">
        <v>297</v>
      </c>
      <c r="BI36" s="177" t="s">
        <v>298</v>
      </c>
    </row>
    <row r="37" spans="1:61" ht="17.850000000000001" customHeight="1">
      <c r="A37" s="53" t="s">
        <v>299</v>
      </c>
      <c r="F37" s="53"/>
      <c r="G37" s="53"/>
      <c r="H37" s="53"/>
      <c r="I37" s="53"/>
      <c r="J37" s="53"/>
      <c r="K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D37" s="53" t="s">
        <v>300</v>
      </c>
      <c r="AW37" s="175">
        <f t="shared" si="2"/>
        <v>9</v>
      </c>
      <c r="AX37" s="186"/>
      <c r="AY37" s="186"/>
      <c r="AZ37" s="186"/>
      <c r="BB37" s="177" t="s">
        <v>301</v>
      </c>
      <c r="BF37" s="177" t="s">
        <v>302</v>
      </c>
      <c r="BG37" s="177" t="s">
        <v>303</v>
      </c>
      <c r="BH37" s="177" t="s">
        <v>304</v>
      </c>
      <c r="BI37" s="177" t="s">
        <v>305</v>
      </c>
    </row>
    <row r="38" spans="1:61" ht="17.850000000000001" customHeight="1">
      <c r="A38" s="53" t="s">
        <v>306</v>
      </c>
      <c r="F38" s="53"/>
      <c r="G38" s="53"/>
      <c r="H38" s="53"/>
      <c r="I38" s="53"/>
      <c r="J38" s="53"/>
      <c r="K38" s="53"/>
      <c r="O38" s="53"/>
      <c r="P38" s="53">
        <f ca="1">P34+1</f>
        <v>9</v>
      </c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D38" s="53" t="s">
        <v>307</v>
      </c>
      <c r="AW38" s="175">
        <f t="shared" si="2"/>
        <v>10</v>
      </c>
      <c r="AX38" s="187"/>
      <c r="AY38" s="187"/>
      <c r="AZ38" s="187"/>
      <c r="BB38" s="177" t="s">
        <v>308</v>
      </c>
      <c r="BF38" s="177" t="s">
        <v>309</v>
      </c>
      <c r="BG38" s="177" t="s">
        <v>310</v>
      </c>
      <c r="BH38" s="177" t="s">
        <v>311</v>
      </c>
      <c r="BI38" s="177" t="s">
        <v>312</v>
      </c>
    </row>
    <row r="39" spans="1:61" ht="17.850000000000001" customHeight="1">
      <c r="A39" s="53" t="s">
        <v>313</v>
      </c>
      <c r="F39" s="53"/>
      <c r="G39" s="53"/>
      <c r="H39" s="53"/>
      <c r="I39" s="53"/>
      <c r="J39" s="53"/>
      <c r="K39" s="53"/>
      <c r="O39" s="53"/>
      <c r="P39" s="53">
        <f ca="1">FIND(".",$P$20,P38)</f>
        <v>15</v>
      </c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W39" s="175">
        <f t="shared" si="2"/>
        <v>11</v>
      </c>
      <c r="AX39" s="188"/>
      <c r="AY39" s="188"/>
      <c r="AZ39" s="188"/>
      <c r="BB39" s="177" t="s">
        <v>314</v>
      </c>
      <c r="BF39" s="177" t="s">
        <v>315</v>
      </c>
      <c r="BG39" s="177" t="s">
        <v>316</v>
      </c>
      <c r="BH39" s="177" t="s">
        <v>317</v>
      </c>
      <c r="BI39" s="177" t="s">
        <v>318</v>
      </c>
    </row>
    <row r="40" spans="1:61" ht="17.850000000000001" customHeight="1">
      <c r="A40" s="53" t="s">
        <v>319</v>
      </c>
      <c r="F40" s="53"/>
      <c r="G40" s="53"/>
      <c r="H40" s="53"/>
      <c r="I40" s="53"/>
      <c r="J40" s="53"/>
      <c r="K40" s="53"/>
      <c r="L40" s="189" t="s">
        <v>320</v>
      </c>
      <c r="M40" s="148"/>
      <c r="N40" s="148"/>
      <c r="O40" s="149"/>
      <c r="P40" s="603" t="e">
        <f ca="1">DATEVALUE(TEXT(MID($P$20,P38,P39-P38),"0000!/00!/00"))</f>
        <v>#VALUE!</v>
      </c>
      <c r="Q40" s="603"/>
      <c r="R40" s="603"/>
      <c r="S40" s="603"/>
      <c r="T40" s="603"/>
      <c r="U40" s="53" t="s">
        <v>321</v>
      </c>
      <c r="V40" s="53"/>
      <c r="W40" s="53"/>
      <c r="X40" s="53"/>
      <c r="Y40" s="53"/>
      <c r="Z40" s="53"/>
      <c r="AA40" s="53"/>
      <c r="AB40" s="53"/>
      <c r="AW40" s="175">
        <f t="shared" si="2"/>
        <v>12</v>
      </c>
      <c r="AX40" s="190"/>
      <c r="AY40" s="190"/>
      <c r="AZ40" s="190"/>
      <c r="BB40" s="177" t="s">
        <v>322</v>
      </c>
      <c r="BF40" s="177" t="s">
        <v>323</v>
      </c>
      <c r="BG40" s="177" t="s">
        <v>324</v>
      </c>
      <c r="BH40" s="177" t="s">
        <v>325</v>
      </c>
      <c r="BI40" s="177" t="s">
        <v>326</v>
      </c>
    </row>
    <row r="41" spans="1:61" ht="17.850000000000001" customHeight="1">
      <c r="A41" s="53" t="s">
        <v>327</v>
      </c>
      <c r="F41" s="53"/>
      <c r="G41" s="53"/>
      <c r="H41" s="53"/>
      <c r="I41" s="53"/>
      <c r="J41" s="53"/>
      <c r="K41" s="53"/>
      <c r="L41" s="165" t="s">
        <v>328</v>
      </c>
      <c r="M41" s="118"/>
      <c r="N41" s="118"/>
      <c r="O41" s="120"/>
      <c r="P41" s="191" t="e">
        <f ca="1">TEXT(P40,"更新日："&amp;"yyyy!/mm!/dd")</f>
        <v>#VALUE!</v>
      </c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W41" s="175">
        <v>13</v>
      </c>
      <c r="AX41" s="192"/>
      <c r="AY41" s="192"/>
      <c r="AZ41" s="192"/>
      <c r="BB41" s="177" t="s">
        <v>329</v>
      </c>
      <c r="BF41" s="177" t="s">
        <v>330</v>
      </c>
      <c r="BG41" s="177" t="s">
        <v>331</v>
      </c>
      <c r="BH41" s="177" t="s">
        <v>332</v>
      </c>
      <c r="BI41" s="177" t="s">
        <v>333</v>
      </c>
    </row>
    <row r="42" spans="1:61" ht="17.850000000000001" customHeight="1">
      <c r="A42" s="53" t="s">
        <v>334</v>
      </c>
      <c r="F42" s="53"/>
      <c r="G42" s="53"/>
      <c r="H42" s="53"/>
      <c r="I42" s="53"/>
      <c r="J42" s="53"/>
      <c r="K42" s="53"/>
      <c r="L42" s="193" t="s">
        <v>335</v>
      </c>
      <c r="M42" s="194"/>
      <c r="N42" s="195"/>
      <c r="O42" s="196"/>
      <c r="P42" s="191" t="e">
        <f ca="1">TEXT(P40,"yyyy!/mm!/dd")</f>
        <v>#VALUE!</v>
      </c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W42" s="175">
        <v>14</v>
      </c>
      <c r="AX42" s="197"/>
      <c r="AY42" s="197"/>
      <c r="AZ42" s="197"/>
      <c r="BB42" s="177" t="s">
        <v>336</v>
      </c>
      <c r="BF42" s="177" t="s">
        <v>337</v>
      </c>
      <c r="BG42" s="177" t="s">
        <v>338</v>
      </c>
      <c r="BH42" s="177" t="s">
        <v>339</v>
      </c>
      <c r="BI42" s="177" t="s">
        <v>340</v>
      </c>
    </row>
    <row r="43" spans="1:61" ht="17.850000000000001" customHeight="1">
      <c r="A43" s="53" t="s">
        <v>341</v>
      </c>
      <c r="F43" s="53"/>
      <c r="G43" s="53"/>
      <c r="H43" s="53"/>
      <c r="I43" s="53"/>
      <c r="J43" s="53"/>
      <c r="K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W43" s="175">
        <v>15</v>
      </c>
      <c r="AX43" s="198"/>
      <c r="AY43" s="198"/>
      <c r="AZ43" s="198"/>
      <c r="BB43" s="177" t="s">
        <v>342</v>
      </c>
      <c r="BF43" s="177" t="s">
        <v>343</v>
      </c>
      <c r="BG43" s="177" t="s">
        <v>344</v>
      </c>
      <c r="BH43" s="177" t="s">
        <v>345</v>
      </c>
      <c r="BI43" s="177" t="s">
        <v>346</v>
      </c>
    </row>
    <row r="44" spans="1:61" ht="17.850000000000001" customHeight="1">
      <c r="A44" s="53" t="s">
        <v>347</v>
      </c>
      <c r="F44" s="53"/>
      <c r="G44" s="53"/>
      <c r="H44" s="53"/>
      <c r="I44" s="53"/>
      <c r="J44" s="53"/>
      <c r="K44" s="53"/>
      <c r="O44" s="53"/>
      <c r="P44" s="53">
        <f ca="1">FIND("]",P12,P39)</f>
        <v>48</v>
      </c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W44" s="175">
        <v>16</v>
      </c>
      <c r="AX44" s="199"/>
      <c r="AY44" s="199"/>
      <c r="AZ44" s="199"/>
      <c r="BB44" s="177" t="s">
        <v>348</v>
      </c>
      <c r="BF44" s="177" t="s">
        <v>349</v>
      </c>
      <c r="BG44" s="177" t="s">
        <v>350</v>
      </c>
      <c r="BH44" s="177" t="s">
        <v>351</v>
      </c>
      <c r="BI44" s="177" t="s">
        <v>352</v>
      </c>
    </row>
    <row r="45" spans="1:61" ht="17.850000000000001" customHeight="1">
      <c r="A45" s="53" t="s">
        <v>353</v>
      </c>
      <c r="F45" s="53"/>
      <c r="G45" s="53"/>
      <c r="H45" s="53"/>
      <c r="I45" s="53"/>
      <c r="J45" s="53"/>
      <c r="K45" s="53"/>
      <c r="O45" s="53"/>
      <c r="P45" s="53">
        <f ca="1">LEN($P$12)</f>
        <v>61</v>
      </c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W45" s="57"/>
      <c r="BF45" s="177" t="s">
        <v>354</v>
      </c>
      <c r="BG45" s="177" t="s">
        <v>355</v>
      </c>
      <c r="BH45" s="177" t="s">
        <v>356</v>
      </c>
      <c r="BI45" s="177" t="s">
        <v>357</v>
      </c>
    </row>
    <row r="46" spans="1:61" ht="17.850000000000001" customHeight="1">
      <c r="A46" s="53" t="s">
        <v>358</v>
      </c>
      <c r="F46" s="53"/>
      <c r="G46" s="53"/>
      <c r="H46" s="53"/>
      <c r="I46" s="53"/>
      <c r="J46" s="53"/>
      <c r="K46" s="53"/>
      <c r="L46" s="165" t="s">
        <v>359</v>
      </c>
      <c r="M46" s="118"/>
      <c r="N46" s="118"/>
      <c r="O46" s="120"/>
      <c r="P46" s="53" t="str">
        <f ca="1">RIGHT($P$12,P45-P44)</f>
        <v>DocInfo（削除不可)</v>
      </c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W46" s="57"/>
      <c r="BF46" s="177" t="s">
        <v>360</v>
      </c>
      <c r="BG46" s="177" t="s">
        <v>361</v>
      </c>
      <c r="BH46" s="177" t="s">
        <v>362</v>
      </c>
      <c r="BI46" s="177" t="s">
        <v>363</v>
      </c>
    </row>
    <row r="47" spans="1:61" ht="17.850000000000001" customHeight="1">
      <c r="A47" s="53" t="s">
        <v>364</v>
      </c>
      <c r="F47" s="53"/>
      <c r="G47" s="53"/>
      <c r="H47" s="53"/>
      <c r="I47" s="53"/>
      <c r="J47" s="53"/>
      <c r="K47" s="53"/>
      <c r="L47" s="200" t="s">
        <v>365</v>
      </c>
      <c r="M47" s="194"/>
      <c r="N47" s="194"/>
      <c r="O47" s="196"/>
      <c r="P47" s="53" t="str">
        <f ca="1">MID(CELL("filename",$R$1),FIND("]",CELL("filename",$R$1))+1,31)</f>
        <v>DocInfo（削除不可)</v>
      </c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W47" s="57"/>
      <c r="BF47" s="177" t="s">
        <v>366</v>
      </c>
      <c r="BG47" s="177" t="s">
        <v>367</v>
      </c>
      <c r="BH47" s="177" t="s">
        <v>368</v>
      </c>
      <c r="BI47" s="177" t="s">
        <v>369</v>
      </c>
    </row>
    <row r="48" spans="1:61" ht="17.850000000000001" customHeight="1">
      <c r="A48" s="201" t="s">
        <v>370</v>
      </c>
      <c r="B48" s="201"/>
      <c r="C48" s="201"/>
      <c r="D48" s="201"/>
      <c r="E48" s="201"/>
      <c r="F48" s="53"/>
      <c r="G48" s="53"/>
      <c r="H48" s="53"/>
      <c r="I48" s="53"/>
      <c r="J48" s="53"/>
      <c r="K48" s="53"/>
      <c r="M48" s="202" t="s">
        <v>371</v>
      </c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W48" s="57"/>
      <c r="BF48" s="177" t="s">
        <v>372</v>
      </c>
      <c r="BG48" s="177" t="s">
        <v>373</v>
      </c>
      <c r="BH48" s="177" t="s">
        <v>374</v>
      </c>
      <c r="BI48" s="177" t="s">
        <v>375</v>
      </c>
    </row>
    <row r="49" spans="1:69" ht="17.850000000000001" customHeight="1">
      <c r="A49" s="53" t="s">
        <v>376</v>
      </c>
      <c r="F49" s="53"/>
      <c r="G49" s="53"/>
      <c r="H49" s="53"/>
      <c r="I49" s="53"/>
      <c r="J49" s="53"/>
      <c r="K49" s="53"/>
      <c r="L49" s="147" t="s">
        <v>377</v>
      </c>
      <c r="M49" s="148"/>
      <c r="N49" s="148"/>
      <c r="O49" s="149"/>
      <c r="P49" s="578" t="e">
        <f ca="1">version&amp;CHAR(10)&amp;update</f>
        <v>#VALUE!</v>
      </c>
      <c r="Q49" s="578"/>
      <c r="R49" s="578"/>
      <c r="S49" s="578"/>
      <c r="T49" s="578"/>
      <c r="U49" s="578"/>
      <c r="V49" s="578"/>
      <c r="W49" s="578"/>
      <c r="X49" s="53"/>
      <c r="Y49" s="53"/>
      <c r="Z49" s="53"/>
      <c r="AA49" s="53"/>
      <c r="AB49" s="53"/>
      <c r="AW49" s="57"/>
      <c r="BF49" s="177" t="s">
        <v>378</v>
      </c>
      <c r="BG49" s="177" t="s">
        <v>379</v>
      </c>
      <c r="BH49" s="177" t="s">
        <v>380</v>
      </c>
      <c r="BI49" s="177" t="s">
        <v>381</v>
      </c>
    </row>
    <row r="50" spans="1:69" ht="17.850000000000001" customHeight="1">
      <c r="F50" s="53"/>
      <c r="G50" s="53"/>
      <c r="H50" s="53"/>
      <c r="I50" s="53"/>
      <c r="J50" s="53"/>
      <c r="K50" s="53"/>
      <c r="L50" s="193"/>
      <c r="M50" s="194"/>
      <c r="N50" s="194"/>
      <c r="O50" s="196"/>
      <c r="P50" s="578"/>
      <c r="Q50" s="578"/>
      <c r="R50" s="578"/>
      <c r="S50" s="578"/>
      <c r="T50" s="578"/>
      <c r="U50" s="578"/>
      <c r="V50" s="578"/>
      <c r="W50" s="578"/>
      <c r="X50" s="53"/>
      <c r="Y50" s="53"/>
      <c r="Z50" s="53"/>
      <c r="AA50" s="53"/>
      <c r="AB50" s="53"/>
      <c r="AW50" s="57"/>
    </row>
    <row r="51" spans="1:69" ht="17.850000000000001" customHeight="1" thickBot="1">
      <c r="A51" s="53" t="s">
        <v>382</v>
      </c>
      <c r="F51" s="53"/>
      <c r="G51" s="53"/>
      <c r="H51" s="53"/>
      <c r="I51" s="53"/>
      <c r="J51" s="53"/>
      <c r="K51" s="53"/>
      <c r="L51" s="203" t="s">
        <v>383</v>
      </c>
      <c r="M51" s="118"/>
      <c r="N51" s="118"/>
      <c r="O51" s="120"/>
      <c r="P51" s="624" t="e">
        <f ca="1">"v" &amp; verShort &amp; "  " &amp; updateTxt &amp; " 更新"</f>
        <v>#VALUE!</v>
      </c>
      <c r="Q51" s="623"/>
      <c r="R51" s="623"/>
      <c r="S51" s="623"/>
      <c r="T51" s="623"/>
      <c r="U51" s="623"/>
      <c r="V51" s="623"/>
      <c r="W51" s="623"/>
      <c r="X51" s="53" t="s">
        <v>384</v>
      </c>
      <c r="Y51" s="53"/>
      <c r="Z51" s="53"/>
      <c r="AA51" s="53"/>
      <c r="AB51" s="53"/>
      <c r="AW51" s="57"/>
    </row>
    <row r="52" spans="1:69" ht="17.850000000000001" customHeight="1">
      <c r="A52" s="53" t="s">
        <v>385</v>
      </c>
      <c r="F52" s="53"/>
      <c r="G52" s="53"/>
      <c r="H52" s="53"/>
      <c r="I52" s="53"/>
      <c r="J52" s="53"/>
      <c r="K52" s="53"/>
      <c r="L52" s="203" t="s">
        <v>386</v>
      </c>
      <c r="M52" s="118"/>
      <c r="N52" s="118"/>
      <c r="O52" s="120"/>
      <c r="P52" s="624" t="e">
        <f ca="1">"v" &amp; verShort &amp; " " &amp; updateTxt</f>
        <v>#VALUE!</v>
      </c>
      <c r="Q52" s="623"/>
      <c r="R52" s="623"/>
      <c r="S52" s="623"/>
      <c r="T52" s="623"/>
      <c r="U52" s="623"/>
      <c r="V52" s="623"/>
      <c r="W52" s="623"/>
      <c r="X52" s="53" t="s">
        <v>387</v>
      </c>
      <c r="Y52" s="53"/>
      <c r="Z52" s="53"/>
      <c r="AA52" s="53"/>
      <c r="AB52" s="53"/>
      <c r="AW52" s="204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6"/>
      <c r="BM52" s="206"/>
      <c r="BN52" s="206"/>
      <c r="BO52" s="206"/>
      <c r="BP52" s="205"/>
      <c r="BQ52" s="205"/>
    </row>
    <row r="53" spans="1:69" ht="17.850000000000001" customHeight="1">
      <c r="A53" s="53" t="s">
        <v>388</v>
      </c>
      <c r="F53" s="53"/>
      <c r="G53" s="53"/>
      <c r="H53" s="53"/>
      <c r="I53" s="53"/>
      <c r="J53" s="53"/>
      <c r="K53" s="53"/>
      <c r="L53" s="147" t="s">
        <v>389</v>
      </c>
      <c r="M53" s="148"/>
      <c r="N53" s="148"/>
      <c r="O53" s="149"/>
      <c r="P53" s="577" t="e">
        <f ca="1">docNumber&amp;CHAR(10)&amp;version&amp;CHAR(10)&amp;update</f>
        <v>#VALUE!</v>
      </c>
      <c r="Q53" s="578"/>
      <c r="R53" s="578"/>
      <c r="S53" s="578"/>
      <c r="T53" s="578"/>
      <c r="U53" s="578"/>
      <c r="V53" s="578"/>
      <c r="W53" s="578"/>
      <c r="X53" s="53"/>
      <c r="Y53" s="53"/>
      <c r="Z53" s="53"/>
      <c r="AA53" s="53"/>
      <c r="AB53" s="53"/>
      <c r="AW53" s="57"/>
    </row>
    <row r="54" spans="1:69" ht="17.850000000000001" customHeight="1">
      <c r="F54" s="53"/>
      <c r="G54" s="53"/>
      <c r="H54" s="53"/>
      <c r="I54" s="53"/>
      <c r="J54" s="53"/>
      <c r="K54" s="53"/>
      <c r="L54" s="207"/>
      <c r="O54" s="152"/>
      <c r="P54" s="577"/>
      <c r="Q54" s="578"/>
      <c r="R54" s="578"/>
      <c r="S54" s="578"/>
      <c r="T54" s="578"/>
      <c r="U54" s="578"/>
      <c r="V54" s="578"/>
      <c r="W54" s="578"/>
      <c r="X54" s="53"/>
      <c r="Y54" s="53"/>
      <c r="Z54" s="53"/>
      <c r="AA54" s="53"/>
      <c r="AB54" s="53"/>
      <c r="AW54" s="57"/>
    </row>
    <row r="55" spans="1:69" ht="17.850000000000001" customHeight="1">
      <c r="F55" s="53"/>
      <c r="G55" s="53"/>
      <c r="H55" s="53"/>
      <c r="I55" s="53"/>
      <c r="J55" s="53"/>
      <c r="K55" s="53"/>
      <c r="L55" s="193"/>
      <c r="M55" s="194"/>
      <c r="N55" s="194"/>
      <c r="O55" s="196"/>
      <c r="P55" s="577"/>
      <c r="Q55" s="578"/>
      <c r="R55" s="578"/>
      <c r="S55" s="578"/>
      <c r="T55" s="578"/>
      <c r="U55" s="578"/>
      <c r="V55" s="578"/>
      <c r="W55" s="578"/>
      <c r="X55" s="53"/>
      <c r="Y55" s="53"/>
      <c r="Z55" s="53"/>
      <c r="AA55" s="53"/>
      <c r="AB55" s="53"/>
      <c r="AW55" s="57"/>
    </row>
    <row r="56" spans="1:69" ht="17.850000000000001" customHeight="1">
      <c r="A56" s="53" t="s">
        <v>390</v>
      </c>
      <c r="F56" s="53"/>
      <c r="G56" s="53"/>
      <c r="H56" s="53"/>
      <c r="I56" s="53"/>
      <c r="J56" s="53"/>
      <c r="K56" s="53"/>
      <c r="L56" s="193" t="s">
        <v>391</v>
      </c>
      <c r="M56" s="194"/>
      <c r="N56" s="194"/>
      <c r="O56" s="196"/>
      <c r="P56" s="53" t="e">
        <f ca="1">docShort &amp; " v" &amp; verShort &amp; " " &amp; updateTxt &amp; "更新"</f>
        <v>#VALUE!</v>
      </c>
      <c r="Q56" s="208"/>
      <c r="R56" s="121"/>
      <c r="S56" s="121"/>
      <c r="T56" s="121"/>
      <c r="U56" s="121"/>
      <c r="V56" s="121"/>
      <c r="W56" s="121"/>
      <c r="X56" s="53"/>
      <c r="Y56" s="53"/>
      <c r="Z56" s="53"/>
      <c r="AA56" s="53"/>
      <c r="AB56" s="53"/>
      <c r="AW56" s="57"/>
    </row>
    <row r="57" spans="1:69" ht="17.850000000000001" customHeight="1">
      <c r="A57" s="53" t="s">
        <v>392</v>
      </c>
      <c r="F57" s="53"/>
      <c r="G57" s="53"/>
      <c r="H57" s="53"/>
      <c r="I57" s="53"/>
      <c r="J57" s="53"/>
      <c r="K57" s="53"/>
      <c r="L57" s="193" t="s">
        <v>393</v>
      </c>
      <c r="M57" s="118"/>
      <c r="N57" s="118"/>
      <c r="O57" s="209"/>
      <c r="P57" s="625">
        <f ca="1">TODAY()</f>
        <v>45094</v>
      </c>
      <c r="Q57" s="625"/>
      <c r="R57" s="625"/>
      <c r="S57" s="625"/>
      <c r="T57" s="625"/>
      <c r="AW57" s="57"/>
    </row>
    <row r="58" spans="1:69" ht="17.850000000000001" customHeight="1">
      <c r="A58" s="53" t="s">
        <v>394</v>
      </c>
      <c r="L58" s="142" t="s">
        <v>395</v>
      </c>
      <c r="M58" s="118"/>
      <c r="N58" s="118"/>
      <c r="O58" s="209"/>
      <c r="P58" s="623">
        <f ca="1">YEAR(NOW())</f>
        <v>2023</v>
      </c>
      <c r="Q58" s="623"/>
      <c r="R58" s="623"/>
      <c r="S58" s="623"/>
      <c r="T58" s="623"/>
      <c r="AW58" s="57"/>
    </row>
    <row r="59" spans="1:69" ht="17.850000000000001" customHeight="1">
      <c r="A59" s="53" t="s">
        <v>396</v>
      </c>
      <c r="L59" s="142" t="s">
        <v>397</v>
      </c>
      <c r="M59" s="118"/>
      <c r="N59" s="118"/>
      <c r="O59" s="209"/>
      <c r="P59" s="53">
        <f ca="1">MONTH(NOW())</f>
        <v>6</v>
      </c>
      <c r="AW59" s="57"/>
    </row>
    <row r="60" spans="1:69" ht="17.850000000000001" customHeight="1">
      <c r="A60" s="53" t="s">
        <v>398</v>
      </c>
      <c r="L60" s="142" t="s">
        <v>399</v>
      </c>
      <c r="M60" s="118"/>
      <c r="N60" s="118"/>
      <c r="O60" s="209"/>
      <c r="P60" s="53">
        <f ca="1">DAY(NOW())</f>
        <v>17</v>
      </c>
      <c r="AW60" s="57"/>
    </row>
    <row r="61" spans="1:69" ht="17.850000000000001" customHeight="1">
      <c r="A61" s="53" t="s">
        <v>400</v>
      </c>
      <c r="L61" s="142" t="s">
        <v>401</v>
      </c>
      <c r="M61" s="118"/>
      <c r="N61" s="118"/>
      <c r="O61" s="209"/>
      <c r="P61" s="53">
        <f ca="1">HOUR(NOW())</f>
        <v>0</v>
      </c>
      <c r="AW61" s="57"/>
    </row>
    <row r="62" spans="1:69" ht="17.850000000000001" customHeight="1">
      <c r="A62" s="53" t="s">
        <v>402</v>
      </c>
      <c r="L62" s="142" t="s">
        <v>403</v>
      </c>
      <c r="M62" s="118"/>
      <c r="N62" s="118"/>
      <c r="O62" s="209"/>
      <c r="P62" s="53">
        <f ca="1">MINUTE(NOW())</f>
        <v>43</v>
      </c>
      <c r="AW62" s="57"/>
    </row>
    <row r="63" spans="1:69" ht="17.850000000000001" customHeight="1">
      <c r="A63" s="53" t="s">
        <v>404</v>
      </c>
      <c r="L63" s="142" t="s">
        <v>405</v>
      </c>
      <c r="M63" s="118"/>
      <c r="N63" s="118"/>
      <c r="O63" s="209"/>
      <c r="P63" s="53">
        <f ca="1">SECOND(NOW())</f>
        <v>49</v>
      </c>
      <c r="AW63" s="57"/>
    </row>
    <row r="64" spans="1:69" ht="17.850000000000001" customHeight="1">
      <c r="A64" s="53" t="s">
        <v>406</v>
      </c>
      <c r="L64" s="142" t="s">
        <v>407</v>
      </c>
      <c r="M64" s="118"/>
      <c r="N64" s="118"/>
      <c r="O64" s="209"/>
      <c r="P64" s="623" t="str">
        <f ca="1">LEFT(P24,4)</f>
        <v>zz2.</v>
      </c>
      <c r="Q64" s="623"/>
      <c r="R64" s="623"/>
      <c r="S64" s="623"/>
      <c r="AW64" s="57"/>
    </row>
    <row r="65" spans="1:49" ht="17.850000000000001" customHeight="1">
      <c r="A65" s="53" t="s">
        <v>408</v>
      </c>
      <c r="L65" s="53" t="s">
        <v>409</v>
      </c>
      <c r="AW65" s="57"/>
    </row>
    <row r="66" spans="1:49" ht="17.850000000000001" customHeight="1">
      <c r="A66" s="53" t="s">
        <v>410</v>
      </c>
      <c r="L66" s="202" t="s">
        <v>411</v>
      </c>
      <c r="AW66" s="57"/>
    </row>
    <row r="67" spans="1:49" ht="17.850000000000001" customHeight="1">
      <c r="L67" s="53" t="s">
        <v>412</v>
      </c>
      <c r="AW67" s="57"/>
    </row>
    <row r="68" spans="1:49" ht="17.850000000000001" customHeight="1">
      <c r="L68" s="53" t="s">
        <v>413</v>
      </c>
      <c r="AW68" s="57"/>
    </row>
    <row r="69" spans="1:49" ht="17.850000000000001" customHeight="1">
      <c r="A69" s="53" t="s">
        <v>414</v>
      </c>
      <c r="L69" s="53" t="s">
        <v>415</v>
      </c>
      <c r="AW69" s="57"/>
    </row>
    <row r="70" spans="1:49" ht="17.850000000000001" customHeight="1">
      <c r="L70" s="53" t="s">
        <v>416</v>
      </c>
      <c r="AW70" s="57"/>
    </row>
    <row r="71" spans="1:49" ht="17.850000000000001" customHeight="1">
      <c r="L71" s="53" t="s">
        <v>417</v>
      </c>
      <c r="AW71" s="57"/>
    </row>
    <row r="72" spans="1:49" ht="17.850000000000001" customHeight="1">
      <c r="A72" s="53" t="s">
        <v>418</v>
      </c>
      <c r="F72" s="210"/>
      <c r="G72" s="210"/>
      <c r="H72" s="210"/>
      <c r="I72" s="210"/>
      <c r="J72" s="210"/>
      <c r="K72" s="210"/>
      <c r="L72" s="202" t="s">
        <v>419</v>
      </c>
      <c r="O72" s="210"/>
      <c r="P72" s="210"/>
      <c r="Q72" s="210"/>
      <c r="R72" s="210"/>
      <c r="S72" s="210"/>
      <c r="T72" s="210"/>
      <c r="U72" s="210"/>
      <c r="V72" s="210"/>
      <c r="W72" s="210"/>
      <c r="X72" s="210"/>
      <c r="Y72" s="210"/>
      <c r="Z72" s="210"/>
      <c r="AA72" s="210"/>
      <c r="AB72" s="210"/>
      <c r="AW72" s="57"/>
    </row>
    <row r="73" spans="1:49" ht="17.850000000000001" customHeight="1">
      <c r="A73" s="53" t="s">
        <v>420</v>
      </c>
      <c r="L73" s="202"/>
      <c r="AW73" s="57"/>
    </row>
    <row r="74" spans="1:49" ht="17.850000000000001" customHeight="1">
      <c r="L74" s="53" t="s">
        <v>421</v>
      </c>
      <c r="AW74" s="57"/>
    </row>
    <row r="75" spans="1:49" ht="17.850000000000001" customHeight="1">
      <c r="L75" s="53" t="s">
        <v>422</v>
      </c>
      <c r="O75" s="53"/>
      <c r="P75" s="61" t="s">
        <v>423</v>
      </c>
      <c r="AW75" s="57"/>
    </row>
    <row r="76" spans="1:49" ht="17.850000000000001" customHeight="1">
      <c r="A76" s="53" t="s">
        <v>424</v>
      </c>
      <c r="AW76" s="57"/>
    </row>
    <row r="77" spans="1:49" ht="17.850000000000001" customHeight="1">
      <c r="A77" s="53" t="s">
        <v>425</v>
      </c>
      <c r="AW77" s="57"/>
    </row>
    <row r="78" spans="1:49" ht="17.850000000000001" customHeight="1">
      <c r="A78" s="53" t="s">
        <v>426</v>
      </c>
      <c r="AW78" s="57"/>
    </row>
    <row r="79" spans="1:49" ht="17.850000000000001" customHeight="1">
      <c r="A79" s="53" t="s">
        <v>427</v>
      </c>
      <c r="AW79" s="57"/>
    </row>
    <row r="80" spans="1:49" ht="17.850000000000001" customHeight="1">
      <c r="AW80" s="57"/>
    </row>
    <row r="81" spans="1:67" ht="17.850000000000001" customHeight="1">
      <c r="A81" s="53" t="s">
        <v>428</v>
      </c>
      <c r="F81" s="53"/>
      <c r="G81" s="53"/>
      <c r="H81" s="53"/>
      <c r="I81" s="53"/>
      <c r="J81" s="53"/>
      <c r="K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W81" s="57"/>
    </row>
    <row r="82" spans="1:67" ht="17.850000000000001" customHeight="1">
      <c r="A82" s="53" t="s">
        <v>429</v>
      </c>
      <c r="F82" s="53"/>
      <c r="G82" s="53"/>
      <c r="H82" s="53"/>
      <c r="I82" s="53"/>
      <c r="J82" s="53"/>
      <c r="K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W82" s="57"/>
    </row>
    <row r="83" spans="1:67" ht="17.850000000000001" customHeight="1">
      <c r="A83" s="53" t="s">
        <v>430</v>
      </c>
      <c r="F83" s="53"/>
      <c r="G83" s="53"/>
      <c r="H83" s="53"/>
      <c r="I83" s="53"/>
      <c r="J83" s="53"/>
      <c r="K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W83" s="57"/>
    </row>
    <row r="84" spans="1:67" ht="17.850000000000001" customHeight="1">
      <c r="A84" s="53" t="s">
        <v>431</v>
      </c>
      <c r="F84" s="53"/>
      <c r="G84" s="53"/>
      <c r="H84" s="53"/>
      <c r="I84" s="53"/>
      <c r="J84" s="53"/>
      <c r="K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W84" s="57"/>
    </row>
    <row r="85" spans="1:67" ht="17.850000000000001" customHeight="1">
      <c r="A85" s="53" t="s">
        <v>432</v>
      </c>
      <c r="F85" s="53"/>
      <c r="G85" s="53"/>
      <c r="H85" s="53"/>
      <c r="I85" s="53"/>
      <c r="J85" s="53"/>
      <c r="K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W85" s="57"/>
    </row>
    <row r="86" spans="1:67" ht="17.850000000000001" customHeight="1">
      <c r="A86" s="53" t="s">
        <v>433</v>
      </c>
      <c r="F86" s="53"/>
      <c r="G86" s="53"/>
      <c r="H86" s="53"/>
      <c r="I86" s="53"/>
      <c r="J86" s="53"/>
      <c r="K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W86" s="57"/>
    </row>
    <row r="87" spans="1:67" ht="17.850000000000001" customHeight="1">
      <c r="A87" s="53" t="s">
        <v>434</v>
      </c>
      <c r="F87" s="53"/>
      <c r="G87" s="53"/>
      <c r="H87" s="53"/>
      <c r="I87" s="53"/>
      <c r="J87" s="53"/>
      <c r="K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W87" s="57"/>
    </row>
    <row r="88" spans="1:67" s="211" customFormat="1" ht="17.850000000000001" customHeight="1">
      <c r="A88" s="53" t="s">
        <v>435</v>
      </c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U88" s="53"/>
      <c r="AW88" s="212"/>
      <c r="BF88" s="53"/>
      <c r="BG88" s="53"/>
      <c r="BH88" s="53"/>
      <c r="BI88" s="53"/>
      <c r="BJ88" s="53"/>
      <c r="BL88" s="213"/>
      <c r="BM88" s="213"/>
      <c r="BN88" s="213"/>
      <c r="BO88" s="213"/>
    </row>
    <row r="89" spans="1:67" ht="17.850000000000001" customHeight="1">
      <c r="A89" s="53" t="s">
        <v>436</v>
      </c>
      <c r="F89" s="53"/>
      <c r="G89" s="53"/>
      <c r="H89" s="53"/>
      <c r="I89" s="53"/>
      <c r="J89" s="53"/>
      <c r="K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S89" s="211"/>
      <c r="AU89" s="211"/>
      <c r="AW89" s="57"/>
    </row>
    <row r="90" spans="1:67" ht="17.850000000000001" customHeight="1">
      <c r="A90" s="53" t="s">
        <v>437</v>
      </c>
      <c r="AW90" s="57"/>
    </row>
    <row r="91" spans="1:67" ht="17.850000000000001" customHeight="1">
      <c r="A91" s="211" t="s">
        <v>438</v>
      </c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  <c r="AP91" s="211"/>
      <c r="AQ91" s="211"/>
      <c r="AR91" s="211"/>
      <c r="AW91" s="57"/>
    </row>
    <row r="92" spans="1:67" ht="17.850000000000001" customHeight="1">
      <c r="AW92" s="57"/>
    </row>
    <row r="93" spans="1:67" ht="17.850000000000001" customHeight="1">
      <c r="A93" s="202" t="s">
        <v>439</v>
      </c>
      <c r="AW93" s="57"/>
      <c r="BF93" s="211"/>
      <c r="BG93" s="211"/>
      <c r="BH93" s="211"/>
      <c r="BI93" s="211"/>
      <c r="BJ93" s="211"/>
    </row>
    <row r="94" spans="1:67" ht="17.850000000000001" customHeight="1">
      <c r="B94" s="53" t="s">
        <v>440</v>
      </c>
      <c r="AW94" s="57"/>
    </row>
    <row r="95" spans="1:67" ht="17.850000000000001" customHeight="1">
      <c r="B95" s="53" t="s">
        <v>441</v>
      </c>
      <c r="AW95" s="57"/>
    </row>
    <row r="96" spans="1:67" ht="17.850000000000001" customHeight="1">
      <c r="B96" s="53" t="s">
        <v>442</v>
      </c>
      <c r="AW96" s="57"/>
    </row>
    <row r="97" spans="2:49" ht="17.850000000000001" customHeight="1">
      <c r="B97" s="53" t="s">
        <v>443</v>
      </c>
      <c r="AW97" s="57"/>
    </row>
    <row r="98" spans="2:49" ht="17.850000000000001" customHeight="1">
      <c r="B98" s="53" t="s">
        <v>444</v>
      </c>
      <c r="AW98" s="57"/>
    </row>
    <row r="99" spans="2:49" ht="17.850000000000001" customHeight="1">
      <c r="B99" s="53" t="s">
        <v>445</v>
      </c>
      <c r="AW99" s="57"/>
    </row>
    <row r="100" spans="2:49" ht="17.850000000000001" customHeight="1">
      <c r="B100" s="53" t="s">
        <v>446</v>
      </c>
      <c r="AW100" s="57"/>
    </row>
    <row r="101" spans="2:49" ht="17.850000000000001" customHeight="1">
      <c r="B101" s="53" t="s">
        <v>447</v>
      </c>
      <c r="AW101" s="57"/>
    </row>
    <row r="102" spans="2:49" ht="17.850000000000001" customHeight="1">
      <c r="B102" s="53" t="s">
        <v>448</v>
      </c>
      <c r="AW102" s="57"/>
    </row>
    <row r="103" spans="2:49" ht="17.850000000000001" customHeight="1">
      <c r="B103" s="53" t="s">
        <v>449</v>
      </c>
      <c r="AW103" s="57"/>
    </row>
    <row r="104" spans="2:49" ht="17.850000000000001" customHeight="1">
      <c r="B104" s="53" t="s">
        <v>450</v>
      </c>
      <c r="AW104" s="57"/>
    </row>
    <row r="105" spans="2:49" ht="17.850000000000001" customHeight="1">
      <c r="B105" s="53" t="s">
        <v>451</v>
      </c>
      <c r="AW105" s="57"/>
    </row>
    <row r="106" spans="2:49" ht="17.850000000000001" customHeight="1">
      <c r="B106" s="202" t="s">
        <v>452</v>
      </c>
      <c r="AW106" s="57"/>
    </row>
    <row r="107" spans="2:49" ht="17.850000000000001" customHeight="1">
      <c r="B107" s="53" t="s">
        <v>453</v>
      </c>
      <c r="AW107" s="57"/>
    </row>
    <row r="108" spans="2:49" ht="17.850000000000001" customHeight="1">
      <c r="B108" s="53" t="s">
        <v>454</v>
      </c>
      <c r="AW108" s="57"/>
    </row>
    <row r="109" spans="2:49" ht="17.850000000000001" customHeight="1">
      <c r="B109" s="53" t="s">
        <v>455</v>
      </c>
      <c r="AW109" s="57"/>
    </row>
    <row r="110" spans="2:49" ht="17.850000000000001" customHeight="1">
      <c r="B110" s="53" t="s">
        <v>456</v>
      </c>
      <c r="AW110" s="57"/>
    </row>
    <row r="111" spans="2:49" ht="17.850000000000001" customHeight="1">
      <c r="B111" s="53" t="s">
        <v>457</v>
      </c>
      <c r="AW111" s="57"/>
    </row>
    <row r="112" spans="2:49" ht="17.850000000000001" customHeight="1">
      <c r="B112" s="53" t="s">
        <v>458</v>
      </c>
      <c r="AW112" s="57"/>
    </row>
    <row r="113" spans="2:49" ht="17.850000000000001" customHeight="1">
      <c r="B113" s="53" t="s">
        <v>459</v>
      </c>
      <c r="AW113" s="57"/>
    </row>
    <row r="114" spans="2:49" ht="17.850000000000001" customHeight="1">
      <c r="B114" s="53" t="s">
        <v>460</v>
      </c>
      <c r="AW114" s="57"/>
    </row>
    <row r="115" spans="2:49" ht="17.850000000000001" customHeight="1">
      <c r="B115" s="53" t="s">
        <v>461</v>
      </c>
      <c r="AW115" s="57"/>
    </row>
    <row r="116" spans="2:49" ht="17.850000000000001" customHeight="1">
      <c r="B116" s="53" t="s">
        <v>462</v>
      </c>
      <c r="AW116" s="57"/>
    </row>
    <row r="117" spans="2:49" ht="17.850000000000001" customHeight="1">
      <c r="B117" s="53" t="s">
        <v>461</v>
      </c>
      <c r="AW117" s="57"/>
    </row>
    <row r="118" spans="2:49" ht="17.850000000000001" customHeight="1">
      <c r="B118" s="53" t="s">
        <v>463</v>
      </c>
      <c r="AW118" s="57"/>
    </row>
    <row r="119" spans="2:49" ht="17.850000000000001" customHeight="1">
      <c r="B119" s="53" t="s">
        <v>459</v>
      </c>
      <c r="AW119" s="57"/>
    </row>
    <row r="120" spans="2:49" ht="17.850000000000001" customHeight="1">
      <c r="B120" s="53" t="s">
        <v>459</v>
      </c>
      <c r="AW120" s="57"/>
    </row>
    <row r="121" spans="2:49" ht="17.850000000000001" customHeight="1">
      <c r="B121" s="53" t="s">
        <v>464</v>
      </c>
      <c r="AW121" s="57"/>
    </row>
  </sheetData>
  <mergeCells count="60">
    <mergeCell ref="P64:S64"/>
    <mergeCell ref="P49:W50"/>
    <mergeCell ref="P51:W51"/>
    <mergeCell ref="P52:W52"/>
    <mergeCell ref="P53:W55"/>
    <mergeCell ref="P57:T57"/>
    <mergeCell ref="P58:T58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AW14:AY14"/>
    <mergeCell ref="P15:AV15"/>
    <mergeCell ref="BF15:BF17"/>
    <mergeCell ref="BG15:BG17"/>
    <mergeCell ref="BH15:BH17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L10:AP10"/>
    <mergeCell ref="X9:AB9"/>
    <mergeCell ref="AC9:AD11"/>
    <mergeCell ref="AE9:AI9"/>
    <mergeCell ref="AJ9:AK11"/>
    <mergeCell ref="BQ3:BQ4"/>
    <mergeCell ref="BF5:BF7"/>
    <mergeCell ref="BG5:BG7"/>
    <mergeCell ref="BH5:BH7"/>
    <mergeCell ref="BI5:BI7"/>
    <mergeCell ref="BJ5:BJ7"/>
    <mergeCell ref="R1:AU2"/>
    <mergeCell ref="BL1:BP1"/>
    <mergeCell ref="BL2:BL4"/>
    <mergeCell ref="BM2:BM4"/>
    <mergeCell ref="BN2:BN4"/>
    <mergeCell ref="BO2:BO4"/>
    <mergeCell ref="BP2:BP4"/>
  </mergeCells>
  <phoneticPr fontId="2"/>
  <hyperlinks>
    <hyperlink ref="BF3" r:id="rId1" xr:uid="{B4A561FC-5197-453E-9966-5939253DA1DA}"/>
    <hyperlink ref="BF2" r:id="rId2" xr:uid="{6846898A-1435-44B1-8F7A-123EDC931380}"/>
    <hyperlink ref="BG4" r:id="rId3" xr:uid="{C079AA5A-8729-446E-8A57-FB3CE71904C1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H26" sqref="H26"/>
    </sheetView>
  </sheetViews>
  <sheetFormatPr defaultRowHeight="18.75"/>
  <cols>
    <col min="1" max="1" width="8.796875" style="50"/>
    <col min="2" max="2" width="13" style="51" bestFit="1" customWidth="1"/>
    <col min="3" max="3" width="5.5" style="51" customWidth="1"/>
    <col min="4" max="4" width="5.8984375" style="50" bestFit="1" customWidth="1"/>
    <col min="5" max="5" width="6" style="441" bestFit="1" customWidth="1"/>
    <col min="6" max="6" width="15.8984375" style="47" bestFit="1" customWidth="1"/>
    <col min="7" max="7" width="15.8984375" style="47" customWidth="1"/>
    <col min="8" max="8" width="14.8984375" style="47" customWidth="1"/>
    <col min="9" max="16384" width="8.796875" style="47"/>
  </cols>
  <sheetData>
    <row r="1" spans="1:10" ht="24.75" customHeight="1">
      <c r="A1" s="446" t="s">
        <v>6865</v>
      </c>
      <c r="B1" s="446"/>
      <c r="C1" s="446"/>
      <c r="D1" s="446"/>
      <c r="E1" s="447" t="s">
        <v>6866</v>
      </c>
      <c r="F1" s="447"/>
    </row>
    <row r="2" spans="1:10" s="41" customFormat="1" ht="28.5">
      <c r="A2" s="38" t="s">
        <v>20</v>
      </c>
      <c r="B2" s="39" t="s">
        <v>21</v>
      </c>
      <c r="C2" s="39" t="s">
        <v>22</v>
      </c>
      <c r="D2" s="39" t="s">
        <v>23</v>
      </c>
      <c r="E2" s="442" t="s">
        <v>24</v>
      </c>
      <c r="F2" s="40" t="s">
        <v>25</v>
      </c>
      <c r="I2" s="42"/>
    </row>
    <row r="3" spans="1:10">
      <c r="A3" s="43">
        <f>E3</f>
        <v>0</v>
      </c>
      <c r="B3" s="44" t="str">
        <f>TEXT(E3,"00.")&amp;F3</f>
        <v>00.Help</v>
      </c>
      <c r="C3" s="44"/>
      <c r="D3" s="45"/>
      <c r="E3" s="443">
        <v>0</v>
      </c>
      <c r="F3" s="46" t="s">
        <v>26</v>
      </c>
    </row>
    <row r="4" spans="1:10">
      <c r="A4" s="43">
        <f t="shared" ref="A4:A62" si="0">E4</f>
        <v>1</v>
      </c>
      <c r="B4" s="44" t="str">
        <f t="shared" ref="B4:B62" si="1">TEXT(E4,"00.")&amp;F4</f>
        <v>01.家族</v>
      </c>
      <c r="C4" s="44"/>
      <c r="D4" s="45"/>
      <c r="E4" s="443">
        <f t="shared" ref="E4:E10" si="2">E3+1</f>
        <v>1</v>
      </c>
      <c r="F4" s="46" t="s">
        <v>15</v>
      </c>
    </row>
    <row r="5" spans="1:10">
      <c r="A5" s="43">
        <f t="shared" si="0"/>
        <v>2</v>
      </c>
      <c r="B5" s="44" t="str">
        <f t="shared" si="1"/>
        <v>02.病院</v>
      </c>
      <c r="C5" s="44"/>
      <c r="D5" s="45"/>
      <c r="E5" s="443">
        <f t="shared" si="2"/>
        <v>2</v>
      </c>
      <c r="F5" s="46" t="s">
        <v>27</v>
      </c>
    </row>
    <row r="6" spans="1:10">
      <c r="A6" s="43">
        <f t="shared" si="0"/>
        <v>3</v>
      </c>
      <c r="B6" s="44" t="str">
        <f t="shared" si="1"/>
        <v>03.さくらくみ</v>
      </c>
      <c r="C6" s="44" t="s">
        <v>28</v>
      </c>
      <c r="D6" s="45" t="s">
        <v>29</v>
      </c>
      <c r="E6" s="443">
        <f t="shared" si="2"/>
        <v>3</v>
      </c>
      <c r="F6" s="46" t="s">
        <v>30</v>
      </c>
    </row>
    <row r="7" spans="1:10">
      <c r="A7" s="43">
        <f t="shared" si="0"/>
        <v>4</v>
      </c>
      <c r="B7" s="44" t="str">
        <f t="shared" si="1"/>
        <v>04.藤*3</v>
      </c>
      <c r="C7" s="44" t="s">
        <v>31</v>
      </c>
      <c r="D7" s="45" t="s">
        <v>29</v>
      </c>
      <c r="E7" s="443">
        <f t="shared" si="2"/>
        <v>4</v>
      </c>
      <c r="F7" s="46" t="s">
        <v>32</v>
      </c>
    </row>
    <row r="8" spans="1:10">
      <c r="A8" s="43">
        <f t="shared" si="0"/>
        <v>5</v>
      </c>
      <c r="B8" s="44" t="str">
        <f t="shared" si="1"/>
        <v>05.理物60SP</v>
      </c>
      <c r="C8" s="44" t="s">
        <v>33</v>
      </c>
      <c r="D8" s="45" t="s">
        <v>29</v>
      </c>
      <c r="E8" s="443">
        <f t="shared" si="2"/>
        <v>5</v>
      </c>
      <c r="F8" s="46" t="s">
        <v>34</v>
      </c>
    </row>
    <row r="9" spans="1:10">
      <c r="A9" s="43">
        <f t="shared" si="0"/>
        <v>6</v>
      </c>
      <c r="B9" s="44" t="str">
        <f t="shared" si="1"/>
        <v>06.日赤friends</v>
      </c>
      <c r="C9" s="44" t="s">
        <v>35</v>
      </c>
      <c r="D9" s="45" t="s">
        <v>29</v>
      </c>
      <c r="E9" s="443">
        <f t="shared" si="2"/>
        <v>6</v>
      </c>
      <c r="F9" s="46" t="s">
        <v>36</v>
      </c>
      <c r="I9" s="48"/>
      <c r="J9" s="49"/>
    </row>
    <row r="10" spans="1:10">
      <c r="A10" s="43">
        <f t="shared" si="0"/>
        <v>7</v>
      </c>
      <c r="B10" s="44" t="str">
        <f t="shared" si="1"/>
        <v>07.IBMfriends</v>
      </c>
      <c r="C10" s="44" t="s">
        <v>31</v>
      </c>
      <c r="D10" s="45" t="s">
        <v>29</v>
      </c>
      <c r="E10" s="443">
        <f t="shared" si="2"/>
        <v>7</v>
      </c>
      <c r="F10" s="46" t="s">
        <v>37</v>
      </c>
    </row>
    <row r="11" spans="1:10">
      <c r="A11" s="43">
        <f t="shared" si="0"/>
        <v>10</v>
      </c>
      <c r="B11" s="44" t="str">
        <f t="shared" si="1"/>
        <v>10.中学</v>
      </c>
      <c r="C11" s="44" t="s">
        <v>38</v>
      </c>
      <c r="D11" s="45" t="s">
        <v>29</v>
      </c>
      <c r="E11" s="443">
        <v>10</v>
      </c>
      <c r="F11" s="46" t="s">
        <v>11</v>
      </c>
      <c r="J11" s="48"/>
    </row>
    <row r="12" spans="1:10">
      <c r="A12" s="43">
        <f t="shared" si="0"/>
        <v>11</v>
      </c>
      <c r="B12" s="44" t="str">
        <f t="shared" si="1"/>
        <v>11.高校</v>
      </c>
      <c r="C12" s="44" t="s">
        <v>39</v>
      </c>
      <c r="D12" s="45" t="s">
        <v>29</v>
      </c>
      <c r="E12" s="443">
        <f t="shared" ref="E12:E19" si="3">E11+1</f>
        <v>11</v>
      </c>
      <c r="F12" s="46" t="s">
        <v>40</v>
      </c>
    </row>
    <row r="13" spans="1:10">
      <c r="A13" s="43">
        <f t="shared" si="0"/>
        <v>12</v>
      </c>
      <c r="B13" s="44" t="str">
        <f t="shared" si="1"/>
        <v>12.大学</v>
      </c>
      <c r="C13" s="44" t="s">
        <v>41</v>
      </c>
      <c r="D13" s="45" t="s">
        <v>29</v>
      </c>
      <c r="E13" s="443">
        <f t="shared" si="3"/>
        <v>12</v>
      </c>
      <c r="F13" s="46" t="s">
        <v>14</v>
      </c>
    </row>
    <row r="14" spans="1:10">
      <c r="A14" s="43">
        <f t="shared" si="0"/>
        <v>13</v>
      </c>
      <c r="B14" s="44" t="str">
        <f t="shared" si="1"/>
        <v>13.青年の船</v>
      </c>
      <c r="C14" s="44" t="s">
        <v>42</v>
      </c>
      <c r="D14" s="45" t="s">
        <v>29</v>
      </c>
      <c r="E14" s="443">
        <f t="shared" si="3"/>
        <v>13</v>
      </c>
      <c r="F14" s="46" t="s">
        <v>588</v>
      </c>
    </row>
    <row r="15" spans="1:10">
      <c r="A15" s="43">
        <f t="shared" si="0"/>
        <v>14</v>
      </c>
      <c r="B15" s="44" t="str">
        <f t="shared" si="1"/>
        <v>14.赤十字</v>
      </c>
      <c r="C15" s="44" t="s">
        <v>43</v>
      </c>
      <c r="D15" s="45" t="s">
        <v>29</v>
      </c>
      <c r="E15" s="443">
        <f t="shared" si="3"/>
        <v>14</v>
      </c>
      <c r="F15" s="46" t="s">
        <v>44</v>
      </c>
    </row>
    <row r="16" spans="1:10">
      <c r="A16" s="43">
        <f t="shared" si="0"/>
        <v>15</v>
      </c>
      <c r="B16" s="44" t="str">
        <f t="shared" si="1"/>
        <v>15.IBM</v>
      </c>
      <c r="C16" s="44" t="s">
        <v>45</v>
      </c>
      <c r="D16" s="45" t="s">
        <v>29</v>
      </c>
      <c r="E16" s="443">
        <f t="shared" si="3"/>
        <v>15</v>
      </c>
      <c r="F16" s="46" t="s">
        <v>46</v>
      </c>
      <c r="H16" s="448" t="s">
        <v>76</v>
      </c>
      <c r="I16" s="448"/>
    </row>
    <row r="17" spans="1:9">
      <c r="A17" s="43">
        <f t="shared" si="0"/>
        <v>16</v>
      </c>
      <c r="B17" s="44" t="str">
        <f t="shared" si="1"/>
        <v>16.IBM関連</v>
      </c>
      <c r="C17" s="44" t="s">
        <v>6853</v>
      </c>
      <c r="D17" s="45" t="s">
        <v>29</v>
      </c>
      <c r="E17" s="443">
        <f>E16+1</f>
        <v>16</v>
      </c>
      <c r="F17" s="46" t="s">
        <v>601</v>
      </c>
      <c r="H17" s="52" t="s">
        <v>77</v>
      </c>
      <c r="I17" s="47" t="s">
        <v>85</v>
      </c>
    </row>
    <row r="18" spans="1:9">
      <c r="A18" s="43">
        <f t="shared" si="0"/>
        <v>17</v>
      </c>
      <c r="B18" s="44" t="str">
        <f t="shared" si="1"/>
        <v>17.武蔵野</v>
      </c>
      <c r="C18" s="44"/>
      <c r="D18" s="45"/>
      <c r="E18" s="443">
        <f t="shared" si="3"/>
        <v>17</v>
      </c>
      <c r="F18" s="46" t="s">
        <v>12</v>
      </c>
      <c r="H18" s="52" t="s">
        <v>78</v>
      </c>
      <c r="I18" s="47" t="s">
        <v>86</v>
      </c>
    </row>
    <row r="19" spans="1:9">
      <c r="A19" s="43">
        <f t="shared" si="0"/>
        <v>18</v>
      </c>
      <c r="B19" s="44" t="str">
        <f t="shared" si="1"/>
        <v>18.freelance</v>
      </c>
      <c r="C19" s="44"/>
      <c r="D19" s="45"/>
      <c r="E19" s="443">
        <f t="shared" si="3"/>
        <v>18</v>
      </c>
      <c r="F19" s="46" t="s">
        <v>589</v>
      </c>
      <c r="H19" s="52" t="s">
        <v>79</v>
      </c>
      <c r="I19" s="47" t="s">
        <v>87</v>
      </c>
    </row>
    <row r="20" spans="1:9">
      <c r="A20" s="43">
        <f t="shared" si="0"/>
        <v>19</v>
      </c>
      <c r="B20" s="44" t="str">
        <f t="shared" si="1"/>
        <v>19.潤知人</v>
      </c>
      <c r="C20" s="44"/>
      <c r="D20" s="45"/>
      <c r="E20" s="443">
        <v>19</v>
      </c>
      <c r="F20" s="46" t="s">
        <v>587</v>
      </c>
      <c r="H20" s="52" t="s">
        <v>80</v>
      </c>
      <c r="I20" s="47" t="s">
        <v>88</v>
      </c>
    </row>
    <row r="21" spans="1:9">
      <c r="A21" s="43">
        <f t="shared" si="0"/>
        <v>20</v>
      </c>
      <c r="B21" s="44" t="str">
        <f t="shared" si="1"/>
        <v>20.町田知人</v>
      </c>
      <c r="C21" s="44"/>
      <c r="D21" s="45"/>
      <c r="E21" s="443">
        <v>20</v>
      </c>
      <c r="F21" s="46" t="s">
        <v>47</v>
      </c>
      <c r="H21" s="52" t="s">
        <v>81</v>
      </c>
      <c r="I21" s="47" t="s">
        <v>89</v>
      </c>
    </row>
    <row r="22" spans="1:9">
      <c r="A22" s="43">
        <f t="shared" si="0"/>
        <v>21</v>
      </c>
      <c r="B22" s="44" t="str">
        <f t="shared" si="1"/>
        <v>21.町田医療</v>
      </c>
      <c r="C22" s="44"/>
      <c r="D22" s="45"/>
      <c r="E22" s="443">
        <f>E21+1</f>
        <v>21</v>
      </c>
      <c r="F22" s="46" t="s">
        <v>48</v>
      </c>
      <c r="H22" s="52" t="s">
        <v>82</v>
      </c>
      <c r="I22" s="47" t="s">
        <v>90</v>
      </c>
    </row>
    <row r="23" spans="1:9">
      <c r="A23" s="43">
        <f t="shared" si="0"/>
        <v>22</v>
      </c>
      <c r="B23" s="44" t="str">
        <f t="shared" si="1"/>
        <v>22.町田公共</v>
      </c>
      <c r="C23" s="44"/>
      <c r="D23" s="45"/>
      <c r="E23" s="443">
        <f>E22+1</f>
        <v>22</v>
      </c>
      <c r="F23" s="46" t="s">
        <v>49</v>
      </c>
      <c r="H23" s="52" t="s">
        <v>83</v>
      </c>
      <c r="I23" s="47" t="s">
        <v>91</v>
      </c>
    </row>
    <row r="24" spans="1:9">
      <c r="A24" s="43">
        <f t="shared" si="0"/>
        <v>23</v>
      </c>
      <c r="B24" s="44" t="str">
        <f t="shared" si="1"/>
        <v>23.町田業者</v>
      </c>
      <c r="C24" s="44"/>
      <c r="D24" s="45"/>
      <c r="E24" s="443">
        <f>E23+1</f>
        <v>23</v>
      </c>
      <c r="F24" s="46" t="s">
        <v>50</v>
      </c>
      <c r="H24" s="52" t="s">
        <v>84</v>
      </c>
      <c r="I24" s="47" t="s">
        <v>92</v>
      </c>
    </row>
    <row r="25" spans="1:9">
      <c r="A25" s="43">
        <f t="shared" si="0"/>
        <v>24</v>
      </c>
      <c r="B25" s="44" t="str">
        <f t="shared" si="1"/>
        <v>24.町田食事処</v>
      </c>
      <c r="C25" s="44"/>
      <c r="D25" s="45"/>
      <c r="E25" s="443">
        <f>E24+1</f>
        <v>24</v>
      </c>
      <c r="F25" s="46" t="s">
        <v>51</v>
      </c>
    </row>
    <row r="26" spans="1:9">
      <c r="A26" s="43">
        <f t="shared" si="0"/>
        <v>25</v>
      </c>
      <c r="B26" s="44" t="str">
        <f t="shared" si="1"/>
        <v>25.町田交通機関</v>
      </c>
      <c r="C26" s="44"/>
      <c r="D26" s="45"/>
      <c r="E26" s="443">
        <f>E25+1</f>
        <v>25</v>
      </c>
      <c r="F26" s="46" t="s">
        <v>52</v>
      </c>
    </row>
    <row r="27" spans="1:9">
      <c r="A27" s="43">
        <f t="shared" si="0"/>
        <v>30</v>
      </c>
      <c r="B27" s="44" t="str">
        <f t="shared" si="1"/>
        <v>30.別荘知人</v>
      </c>
      <c r="C27" s="44"/>
      <c r="D27" s="45"/>
      <c r="E27" s="443">
        <v>30</v>
      </c>
      <c r="F27" s="46" t="s">
        <v>53</v>
      </c>
    </row>
    <row r="28" spans="1:9">
      <c r="A28" s="43">
        <f t="shared" si="0"/>
        <v>31</v>
      </c>
      <c r="B28" s="44" t="str">
        <f t="shared" si="1"/>
        <v>31.別荘病院</v>
      </c>
      <c r="C28" s="44"/>
      <c r="D28" s="45"/>
      <c r="E28" s="443">
        <f>E27+1</f>
        <v>31</v>
      </c>
      <c r="F28" s="46" t="s">
        <v>54</v>
      </c>
    </row>
    <row r="29" spans="1:9">
      <c r="A29" s="43">
        <f t="shared" si="0"/>
        <v>32</v>
      </c>
      <c r="B29" s="44" t="str">
        <f t="shared" si="1"/>
        <v>32.上田市公共</v>
      </c>
      <c r="C29" s="44"/>
      <c r="D29" s="45"/>
      <c r="E29" s="443">
        <f>E28+1</f>
        <v>32</v>
      </c>
      <c r="F29" s="46" t="s">
        <v>55</v>
      </c>
    </row>
    <row r="30" spans="1:9">
      <c r="A30" s="43">
        <f t="shared" si="0"/>
        <v>33</v>
      </c>
      <c r="B30" s="44" t="str">
        <f t="shared" si="1"/>
        <v>33.別荘業者</v>
      </c>
      <c r="C30" s="44"/>
      <c r="D30" s="45"/>
      <c r="E30" s="443">
        <f>E29+1</f>
        <v>33</v>
      </c>
      <c r="F30" s="46" t="s">
        <v>56</v>
      </c>
    </row>
    <row r="31" spans="1:9">
      <c r="A31" s="43">
        <f t="shared" si="0"/>
        <v>34</v>
      </c>
      <c r="B31" s="44" t="str">
        <f t="shared" si="1"/>
        <v>34.別荘食事処</v>
      </c>
      <c r="C31" s="44"/>
      <c r="D31" s="45"/>
      <c r="E31" s="443">
        <f>E30+1</f>
        <v>34</v>
      </c>
      <c r="F31" s="46" t="s">
        <v>57</v>
      </c>
    </row>
    <row r="32" spans="1:9">
      <c r="A32" s="43">
        <f t="shared" si="0"/>
        <v>35</v>
      </c>
      <c r="B32" s="44" t="str">
        <f t="shared" si="1"/>
        <v>35.別荘交通機関</v>
      </c>
      <c r="C32" s="44"/>
      <c r="D32" s="45"/>
      <c r="E32" s="443">
        <f>E31+1</f>
        <v>35</v>
      </c>
      <c r="F32" s="46" t="s">
        <v>58</v>
      </c>
    </row>
    <row r="33" spans="1:6">
      <c r="A33" s="43">
        <f t="shared" si="0"/>
        <v>40</v>
      </c>
      <c r="B33" s="44" t="str">
        <f t="shared" si="1"/>
        <v>40.なぎさ</v>
      </c>
      <c r="C33" s="44"/>
      <c r="D33" s="45"/>
      <c r="E33" s="443">
        <v>40</v>
      </c>
      <c r="F33" s="46" t="s">
        <v>59</v>
      </c>
    </row>
    <row r="34" spans="1:6">
      <c r="A34" s="43">
        <f t="shared" si="0"/>
        <v>41</v>
      </c>
      <c r="B34" s="44" t="str">
        <f t="shared" si="1"/>
        <v>41.定期契約</v>
      </c>
      <c r="C34" s="44"/>
      <c r="D34" s="45"/>
      <c r="E34" s="443">
        <f>E33+1</f>
        <v>41</v>
      </c>
      <c r="F34" s="46" t="s">
        <v>60</v>
      </c>
    </row>
    <row r="35" spans="1:6">
      <c r="A35" s="43">
        <f t="shared" si="0"/>
        <v>42</v>
      </c>
      <c r="B35" s="44" t="str">
        <f t="shared" si="1"/>
        <v>42.通販</v>
      </c>
      <c r="C35" s="44"/>
      <c r="D35" s="45"/>
      <c r="E35" s="443">
        <f>E34+1</f>
        <v>42</v>
      </c>
      <c r="F35" s="46" t="s">
        <v>61</v>
      </c>
    </row>
    <row r="36" spans="1:6">
      <c r="A36" s="43">
        <f t="shared" si="0"/>
        <v>43</v>
      </c>
      <c r="B36" s="44" t="str">
        <f t="shared" si="1"/>
        <v>43.ネット関連</v>
      </c>
      <c r="C36" s="44"/>
      <c r="D36" s="45"/>
      <c r="E36" s="443">
        <f>E35+1</f>
        <v>43</v>
      </c>
      <c r="F36" s="46" t="s">
        <v>62</v>
      </c>
    </row>
    <row r="37" spans="1:6">
      <c r="A37" s="43">
        <f t="shared" si="0"/>
        <v>44</v>
      </c>
      <c r="B37" s="44" t="str">
        <f t="shared" si="1"/>
        <v>44.インフラ関連</v>
      </c>
      <c r="C37" s="44"/>
      <c r="D37" s="45"/>
      <c r="E37" s="443">
        <f>E36+1</f>
        <v>44</v>
      </c>
      <c r="F37" s="46" t="s">
        <v>63</v>
      </c>
    </row>
    <row r="38" spans="1:6">
      <c r="A38" s="43">
        <f t="shared" si="0"/>
        <v>51</v>
      </c>
      <c r="B38" s="44" t="str">
        <f t="shared" si="1"/>
        <v>51.医療機関</v>
      </c>
      <c r="C38" s="44"/>
      <c r="D38" s="45"/>
      <c r="E38" s="443">
        <v>51</v>
      </c>
      <c r="F38" s="46" t="s">
        <v>64</v>
      </c>
    </row>
    <row r="39" spans="1:6">
      <c r="A39" s="43">
        <f t="shared" si="0"/>
        <v>52</v>
      </c>
      <c r="B39" s="44" t="str">
        <f t="shared" si="1"/>
        <v>52.公共機関</v>
      </c>
      <c r="C39" s="44"/>
      <c r="D39" s="45"/>
      <c r="E39" s="443">
        <f t="shared" ref="E39:E44" si="4">E38+1</f>
        <v>52</v>
      </c>
      <c r="F39" s="46" t="s">
        <v>65</v>
      </c>
    </row>
    <row r="40" spans="1:6">
      <c r="A40" s="43">
        <f t="shared" si="0"/>
        <v>53</v>
      </c>
      <c r="B40" s="44" t="str">
        <f t="shared" si="1"/>
        <v>53.金融機関</v>
      </c>
      <c r="C40" s="44"/>
      <c r="D40" s="45"/>
      <c r="E40" s="443">
        <f t="shared" si="4"/>
        <v>53</v>
      </c>
      <c r="F40" s="46" t="s">
        <v>66</v>
      </c>
    </row>
    <row r="41" spans="1:6">
      <c r="A41" s="43">
        <f t="shared" si="0"/>
        <v>54</v>
      </c>
      <c r="B41" s="44" t="str">
        <f t="shared" si="1"/>
        <v>54.交通機関</v>
      </c>
      <c r="C41" s="44"/>
      <c r="D41" s="45"/>
      <c r="E41" s="443">
        <f t="shared" si="4"/>
        <v>54</v>
      </c>
      <c r="F41" s="46" t="s">
        <v>67</v>
      </c>
    </row>
    <row r="42" spans="1:6">
      <c r="A42" s="43">
        <f>E42</f>
        <v>55</v>
      </c>
      <c r="B42" s="44" t="str">
        <f t="shared" si="1"/>
        <v>55.旅行関係</v>
      </c>
      <c r="C42" s="44"/>
      <c r="D42" s="45"/>
      <c r="E42" s="443">
        <f t="shared" si="4"/>
        <v>55</v>
      </c>
      <c r="F42" s="46" t="s">
        <v>68</v>
      </c>
    </row>
    <row r="43" spans="1:6">
      <c r="A43" s="43">
        <f>E43</f>
        <v>56</v>
      </c>
      <c r="B43" s="44" t="str">
        <f t="shared" si="1"/>
        <v>56.企業</v>
      </c>
      <c r="C43" s="44"/>
      <c r="D43" s="45"/>
      <c r="E43" s="443">
        <f t="shared" si="4"/>
        <v>56</v>
      </c>
      <c r="F43" s="46" t="s">
        <v>69</v>
      </c>
    </row>
    <row r="44" spans="1:6">
      <c r="A44" s="43">
        <f>E44</f>
        <v>57</v>
      </c>
      <c r="B44" s="44" t="str">
        <f t="shared" si="1"/>
        <v>57.食事処</v>
      </c>
      <c r="C44" s="44"/>
      <c r="D44" s="45"/>
      <c r="E44" s="443">
        <f t="shared" si="4"/>
        <v>57</v>
      </c>
      <c r="F44" s="46" t="s">
        <v>70</v>
      </c>
    </row>
    <row r="45" spans="1:6">
      <c r="A45" s="43">
        <f t="shared" ref="A45:A52" si="5">E45</f>
        <v>80</v>
      </c>
      <c r="B45" s="44" t="str">
        <f t="shared" ref="B45:B52" si="6">TEXT(E45,"00.")&amp;F45</f>
        <v>80.</v>
      </c>
      <c r="C45" s="44"/>
      <c r="D45" s="45"/>
      <c r="E45" s="443">
        <v>80</v>
      </c>
      <c r="F45" s="46"/>
    </row>
    <row r="46" spans="1:6">
      <c r="A46" s="43">
        <f t="shared" si="5"/>
        <v>81</v>
      </c>
      <c r="B46" s="44" t="str">
        <f t="shared" si="6"/>
        <v>81.藤縄家/蔦家親戚</v>
      </c>
      <c r="C46" s="44"/>
      <c r="D46" s="45"/>
      <c r="E46" s="443">
        <v>81</v>
      </c>
      <c r="F46" s="46" t="s">
        <v>584</v>
      </c>
    </row>
    <row r="47" spans="1:6">
      <c r="A47" s="43">
        <f t="shared" si="5"/>
        <v>82</v>
      </c>
      <c r="B47" s="44" t="str">
        <f t="shared" si="6"/>
        <v>82.犬飼家親戚</v>
      </c>
      <c r="C47" s="44"/>
      <c r="D47" s="45"/>
      <c r="E47" s="443">
        <v>82</v>
      </c>
      <c r="F47" s="46" t="s">
        <v>585</v>
      </c>
    </row>
    <row r="48" spans="1:6">
      <c r="A48" s="43">
        <f t="shared" si="5"/>
        <v>83</v>
      </c>
      <c r="B48" s="44" t="str">
        <f t="shared" si="6"/>
        <v>83.向井家</v>
      </c>
      <c r="C48" s="44"/>
      <c r="D48" s="45"/>
      <c r="E48" s="443">
        <v>83</v>
      </c>
      <c r="F48" s="46" t="s">
        <v>13</v>
      </c>
    </row>
    <row r="49" spans="1:6">
      <c r="A49" s="43">
        <f t="shared" si="5"/>
        <v>84</v>
      </c>
      <c r="B49" s="44" t="str">
        <f t="shared" si="6"/>
        <v>84.賀城家</v>
      </c>
      <c r="C49" s="44"/>
      <c r="D49" s="45"/>
      <c r="E49" s="443">
        <v>84</v>
      </c>
      <c r="F49" s="46" t="s">
        <v>71</v>
      </c>
    </row>
    <row r="50" spans="1:6">
      <c r="A50" s="43">
        <f t="shared" si="5"/>
        <v>85</v>
      </c>
      <c r="B50" s="44" t="str">
        <f t="shared" si="6"/>
        <v>85.氏福家</v>
      </c>
      <c r="C50" s="44"/>
      <c r="D50" s="45"/>
      <c r="E50" s="443">
        <v>85</v>
      </c>
      <c r="F50" s="46" t="s">
        <v>72</v>
      </c>
    </row>
    <row r="51" spans="1:6">
      <c r="A51" s="43">
        <f t="shared" si="5"/>
        <v>86</v>
      </c>
      <c r="B51" s="44" t="str">
        <f t="shared" si="6"/>
        <v>86.井上家</v>
      </c>
      <c r="C51" s="44"/>
      <c r="D51" s="45"/>
      <c r="E51" s="443">
        <v>86</v>
      </c>
      <c r="F51" s="46" t="s">
        <v>73</v>
      </c>
    </row>
    <row r="52" spans="1:6">
      <c r="A52" s="43">
        <f t="shared" si="5"/>
        <v>87</v>
      </c>
      <c r="B52" s="44" t="str">
        <f t="shared" si="6"/>
        <v>87.惠子知人</v>
      </c>
      <c r="C52" s="44"/>
      <c r="D52" s="45"/>
      <c r="E52" s="443">
        <v>87</v>
      </c>
      <c r="F52" s="46" t="s">
        <v>586</v>
      </c>
    </row>
    <row r="53" spans="1:6">
      <c r="A53" s="43">
        <f t="shared" si="0"/>
        <v>90</v>
      </c>
      <c r="B53" s="44" t="str">
        <f t="shared" si="1"/>
        <v>90.</v>
      </c>
      <c r="C53" s="44"/>
      <c r="D53" s="45"/>
      <c r="E53" s="443">
        <v>90</v>
      </c>
      <c r="F53" s="46"/>
    </row>
    <row r="54" spans="1:6">
      <c r="A54" s="43">
        <f t="shared" si="0"/>
        <v>91</v>
      </c>
      <c r="B54" s="44" t="str">
        <f t="shared" si="1"/>
        <v>91.中学同期会</v>
      </c>
      <c r="C54" s="44"/>
      <c r="D54" s="45"/>
      <c r="E54" s="443">
        <f t="shared" ref="E54:E60" si="7">E53+1</f>
        <v>91</v>
      </c>
      <c r="F54" s="46" t="s">
        <v>603</v>
      </c>
    </row>
    <row r="55" spans="1:6">
      <c r="A55" s="43">
        <f t="shared" si="0"/>
        <v>92</v>
      </c>
      <c r="B55" s="44" t="str">
        <f t="shared" si="1"/>
        <v>92.高３B同期会</v>
      </c>
      <c r="C55" s="44"/>
      <c r="D55" s="45"/>
      <c r="E55" s="443">
        <f t="shared" si="7"/>
        <v>92</v>
      </c>
      <c r="F55" s="46" t="s">
        <v>604</v>
      </c>
    </row>
    <row r="56" spans="1:6">
      <c r="A56" s="43">
        <f t="shared" si="0"/>
        <v>93</v>
      </c>
      <c r="B56" s="44" t="str">
        <f t="shared" si="1"/>
        <v>93.向井家</v>
      </c>
      <c r="C56" s="44"/>
      <c r="D56" s="45"/>
      <c r="E56" s="443">
        <f t="shared" si="7"/>
        <v>93</v>
      </c>
      <c r="F56" s="46" t="s">
        <v>13</v>
      </c>
    </row>
    <row r="57" spans="1:6">
      <c r="A57" s="43">
        <f t="shared" si="0"/>
        <v>94</v>
      </c>
      <c r="B57" s="44" t="str">
        <f t="shared" si="1"/>
        <v>94.賀城家</v>
      </c>
      <c r="C57" s="44"/>
      <c r="D57" s="45"/>
      <c r="E57" s="443">
        <f t="shared" si="7"/>
        <v>94</v>
      </c>
      <c r="F57" s="46" t="s">
        <v>71</v>
      </c>
    </row>
    <row r="58" spans="1:6">
      <c r="A58" s="43">
        <f t="shared" si="0"/>
        <v>95</v>
      </c>
      <c r="B58" s="44" t="str">
        <f t="shared" si="1"/>
        <v>95.氏福家</v>
      </c>
      <c r="C58" s="44"/>
      <c r="D58" s="45"/>
      <c r="E58" s="443">
        <f t="shared" si="7"/>
        <v>95</v>
      </c>
      <c r="F58" s="46" t="s">
        <v>72</v>
      </c>
    </row>
    <row r="59" spans="1:6">
      <c r="A59" s="43">
        <f t="shared" si="0"/>
        <v>96</v>
      </c>
      <c r="B59" s="44" t="str">
        <f t="shared" si="1"/>
        <v>96.井上家</v>
      </c>
      <c r="C59" s="44"/>
      <c r="D59" s="45"/>
      <c r="E59" s="443">
        <f t="shared" si="7"/>
        <v>96</v>
      </c>
      <c r="F59" s="46" t="s">
        <v>73</v>
      </c>
    </row>
    <row r="60" spans="1:6">
      <c r="A60" s="43">
        <v>97</v>
      </c>
      <c r="B60" s="44" t="str">
        <f t="shared" si="1"/>
        <v>97.惠子知人</v>
      </c>
      <c r="C60" s="44"/>
      <c r="D60" s="45"/>
      <c r="E60" s="443">
        <f t="shared" si="7"/>
        <v>97</v>
      </c>
      <c r="F60" s="46" t="s">
        <v>586</v>
      </c>
    </row>
    <row r="61" spans="1:6">
      <c r="A61" s="43">
        <f t="shared" si="0"/>
        <v>98</v>
      </c>
      <c r="B61" s="44" t="str">
        <f t="shared" si="1"/>
        <v>98.Archives</v>
      </c>
      <c r="C61" s="44"/>
      <c r="D61" s="45"/>
      <c r="E61" s="443">
        <v>98</v>
      </c>
      <c r="F61" s="46" t="s">
        <v>74</v>
      </c>
    </row>
    <row r="62" spans="1:6">
      <c r="A62" s="43">
        <f t="shared" si="0"/>
        <v>99</v>
      </c>
      <c r="B62" s="44" t="str">
        <f t="shared" si="1"/>
        <v>99.その他</v>
      </c>
      <c r="C62" s="44"/>
      <c r="D62" s="45"/>
      <c r="E62" s="443">
        <v>99</v>
      </c>
      <c r="F62" s="46" t="s">
        <v>75</v>
      </c>
    </row>
    <row r="69" spans="5:5">
      <c r="E69" s="444"/>
    </row>
    <row r="76" spans="5:5">
      <c r="E76" s="444"/>
    </row>
    <row r="83" spans="5:5">
      <c r="E83" s="444"/>
    </row>
    <row r="84" spans="5:5">
      <c r="E84" s="444"/>
    </row>
    <row r="85" spans="5:5">
      <c r="E85" s="444"/>
    </row>
  </sheetData>
  <mergeCells count="3">
    <mergeCell ref="H16:I16"/>
    <mergeCell ref="A1:D1"/>
    <mergeCell ref="E1:F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57A3-039E-4864-AA3D-8210ABC6A23E}">
  <sheetPr codeName="Sheet6">
    <tabColor theme="1"/>
  </sheetPr>
  <dimension ref="A1:D3"/>
  <sheetViews>
    <sheetView workbookViewId="0">
      <selection activeCell="H29" sqref="H29"/>
    </sheetView>
  </sheetViews>
  <sheetFormatPr defaultRowHeight="16.5"/>
  <cols>
    <col min="4" max="4" width="13" style="445" customWidth="1"/>
  </cols>
  <sheetData>
    <row r="1" spans="1:4">
      <c r="A1" t="s">
        <v>6871</v>
      </c>
      <c r="B1" t="s">
        <v>6872</v>
      </c>
      <c r="C1" t="s">
        <v>6873</v>
      </c>
      <c r="D1" s="445" t="s">
        <v>6874</v>
      </c>
    </row>
    <row r="2" spans="1:4">
      <c r="A2">
        <v>2</v>
      </c>
      <c r="B2" t="s">
        <v>5867</v>
      </c>
      <c r="C2" t="s">
        <v>6875</v>
      </c>
      <c r="D2" s="445">
        <v>17641</v>
      </c>
    </row>
    <row r="3" spans="1:4">
      <c r="A3">
        <v>3</v>
      </c>
      <c r="B3" t="s">
        <v>5858</v>
      </c>
      <c r="C3" t="s">
        <v>6876</v>
      </c>
      <c r="D3" s="445">
        <v>33106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45</vt:i4>
      </vt:variant>
    </vt:vector>
  </HeadingPairs>
  <TitlesOfParts>
    <vt:vector size="58" baseType="lpstr">
      <vt:lpstr>C-ラベル一覧</vt:lpstr>
      <vt:lpstr>メニュー</vt:lpstr>
      <vt:lpstr>①原簿</vt:lpstr>
      <vt:lpstr>②archives</vt:lpstr>
      <vt:lpstr>③変更住所録</vt:lpstr>
      <vt:lpstr>新住所録</vt:lpstr>
      <vt:lpstr>work</vt:lpstr>
      <vt:lpstr>template(削除・変更厳禁)</vt:lpstr>
      <vt:lpstr>ReadMe</vt:lpstr>
      <vt:lpstr>Log件数</vt:lpstr>
      <vt:lpstr>DocInfo（削除不可)</vt:lpstr>
      <vt:lpstr>Ref.C-ラベル一覧</vt:lpstr>
      <vt:lpstr>classTest</vt:lpstr>
      <vt:lpstr>C_afterNew</vt:lpstr>
      <vt:lpstr>C_arvMst</vt:lpstr>
      <vt:lpstr>C_arvNew</vt:lpstr>
      <vt:lpstr>C_arvSheet</vt:lpstr>
      <vt:lpstr>C_childPath</vt:lpstr>
      <vt:lpstr>C_label</vt:lpstr>
      <vt:lpstr>C_labelTbl</vt:lpstr>
      <vt:lpstr>C_newMst</vt:lpstr>
      <vt:lpstr>C_newSheet</vt:lpstr>
      <vt:lpstr>C_oldMst</vt:lpstr>
      <vt:lpstr>C_oldSheet</vt:lpstr>
      <vt:lpstr>C_trnMst</vt:lpstr>
      <vt:lpstr>C_trnSheet</vt:lpstr>
      <vt:lpstr>'C-ラベル一覧'!C_ラベル名</vt:lpstr>
      <vt:lpstr>C_ラベル名</vt:lpstr>
      <vt:lpstr>docName</vt:lpstr>
      <vt:lpstr>docNumber</vt:lpstr>
      <vt:lpstr>docShort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pathName</vt:lpstr>
      <vt:lpstr>メニュー!Print_Area</vt:lpstr>
      <vt:lpstr>sheet</vt:lpstr>
      <vt:lpstr>sheetTxt</vt:lpstr>
      <vt:lpstr>sysSymbol</vt:lpstr>
      <vt:lpstr>update</vt:lpstr>
      <vt:lpstr>updateTxt</vt:lpstr>
      <vt:lpstr>updateTxt2</vt:lpstr>
      <vt:lpstr>updateYMD</vt:lpstr>
      <vt:lpstr>verShort</vt:lpstr>
      <vt:lpstr>version</vt:lpstr>
      <vt:lpstr>verUpdate</vt:lpstr>
      <vt:lpstr>verUpdateTxt</vt:lpstr>
      <vt:lpstr>verUpdateTxt2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zz2.1.1-v1.3.0.take5-20230616</dc:title>
  <dc:creator>jun</dc:creator>
  <cp:keywords>ラベル一覧のクラス化coading</cp:keywords>
  <cp:lastModifiedBy>jun</cp:lastModifiedBy>
  <cp:lastPrinted>2023-06-02T02:45:39Z</cp:lastPrinted>
  <dcterms:created xsi:type="dcterms:W3CDTF">2023-05-10T12:35:39Z</dcterms:created>
  <dcterms:modified xsi:type="dcterms:W3CDTF">2023-06-16T15:43:49Z</dcterms:modified>
  <cp:category>Phase:coading</cp:category>
</cp:coreProperties>
</file>